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hidePivotFieldList="1"/>
  <xr:revisionPtr revIDLastSave="0" documentId="13_ncr:1_{A342268E-E5DA-4ABD-B785-14ED997A3758}" xr6:coauthVersionLast="47" xr6:coauthVersionMax="47" xr10:uidLastSave="{00000000-0000-0000-0000-000000000000}"/>
  <bookViews>
    <workbookView xWindow="-108" yWindow="-108" windowWidth="23256" windowHeight="12456" tabRatio="615" firstSheet="1" activeTab="1" xr2:uid="{00000000-000D-0000-FFFF-FFFF00000000}"/>
  </bookViews>
  <sheets>
    <sheet name="ヘッドライン" sheetId="78" state="hidden" r:id="rId1"/>
    <sheet name="スポンサー公告  " sheetId="307" r:id="rId2"/>
    <sheet name="9　ノロウイルス関連情報 " sheetId="101" r:id="rId3"/>
    <sheet name="9  衛生訓話" sheetId="309" r:id="rId4"/>
    <sheet name="9　食中毒情報" sheetId="29" r:id="rId5"/>
    <sheet name="9  海外情報" sheetId="123" r:id="rId6"/>
    <sheet name="8　国内感染症情報" sheetId="124" r:id="rId7"/>
    <sheet name="9　感染症統計" sheetId="240" r:id="rId8"/>
    <sheet name="Sheet1" sheetId="300" state="hidden" r:id="rId9"/>
    <sheet name="9  食品回収" sheetId="296" r:id="rId10"/>
    <sheet name="9　残留農薬など" sheetId="293" r:id="rId11"/>
    <sheet name="9　食品表示" sheetId="294" r:id="rId12"/>
  </sheets>
  <definedNames>
    <definedName name="_xlnm._FilterDatabase" localSheetId="9" hidden="1">'9  食品回収'!$A$1:$E$41</definedName>
    <definedName name="_xlnm._FilterDatabase" localSheetId="2" hidden="1">'9　ノロウイルス関連情報 '!$A$22:$G$75</definedName>
    <definedName name="_xlnm._FilterDatabase" localSheetId="4" hidden="1">'9　食中毒情報'!#REF!</definedName>
    <definedName name="_xlnm._FilterDatabase" localSheetId="11" hidden="1">'9　食品表示'!$A$1:$C$1</definedName>
    <definedName name="_xlnm.Print_Area" localSheetId="6">'8　国内感染症情報'!$A$1:$D$34</definedName>
    <definedName name="_xlnm.Print_Area" localSheetId="3">'9  衛生訓話'!$A$1:$L$22</definedName>
    <definedName name="_xlnm.Print_Area" localSheetId="5">'9  海外情報'!$A$1:$C$30</definedName>
    <definedName name="_xlnm.Print_Area" localSheetId="2">'9　ノロウイルス関連情報 '!$A$19:$N$84</definedName>
    <definedName name="_xlnm.Print_Area" localSheetId="7">'9　感染症統計'!$A$1:$AC$40</definedName>
    <definedName name="_xlnm.Print_Area" localSheetId="10">'9　残留農薬など'!$A$1:$N$21</definedName>
    <definedName name="_xlnm.Print_Area" localSheetId="4">'9　食中毒情報'!$A$1:$D$28</definedName>
    <definedName name="_xlnm.Print_Area" localSheetId="11">'9　食品表示'!$A$1:$C$30</definedName>
    <definedName name="_xlnm.Print_Area" localSheetId="1">'スポンサー公告  '!$A$1:$M$41</definedName>
    <definedName name="_xlnm.Print_Titles" localSheetId="4">'9　食中毒情報'!#REF!</definedName>
    <definedName name="_xlnm.Print_Titles" localSheetId="11">'9　食品表示'!$1:$1</definedName>
    <definedName name="x__Hlk126489292" localSheetId="8">#REF!</definedName>
    <definedName name="x__Hlk126489292">#REF!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8" l="1"/>
  <c r="M4" i="300"/>
  <c r="B41" i="101" l="1"/>
  <c r="N7" i="240"/>
  <c r="D5" i="300" l="1"/>
  <c r="G27" i="101"/>
  <c r="G28" i="101"/>
  <c r="G29" i="101"/>
  <c r="G30" i="101"/>
  <c r="G31" i="101"/>
  <c r="G32" i="101"/>
  <c r="G33" i="101"/>
  <c r="G34" i="101"/>
  <c r="G35" i="101"/>
  <c r="G36" i="101"/>
  <c r="G37" i="101"/>
  <c r="G38" i="101"/>
  <c r="G39" i="101"/>
  <c r="G40" i="101"/>
  <c r="G41" i="101"/>
  <c r="G42" i="101"/>
  <c r="G43" i="101"/>
  <c r="G44" i="101"/>
  <c r="G45" i="101"/>
  <c r="G46" i="101"/>
  <c r="G47" i="101"/>
  <c r="G48" i="101"/>
  <c r="G49" i="101"/>
  <c r="G50" i="101"/>
  <c r="G51" i="101"/>
  <c r="G52" i="101"/>
  <c r="G53" i="101"/>
  <c r="G54" i="101"/>
  <c r="G55" i="101"/>
  <c r="G56" i="101"/>
  <c r="G57" i="101"/>
  <c r="G58" i="101"/>
  <c r="G59" i="101"/>
  <c r="G60" i="101"/>
  <c r="G61" i="101"/>
  <c r="G62" i="101"/>
  <c r="G63" i="101"/>
  <c r="G64" i="101"/>
  <c r="G65" i="101"/>
  <c r="G66" i="101"/>
  <c r="G67" i="101"/>
  <c r="G68" i="101"/>
  <c r="G69" i="101"/>
  <c r="G70" i="101"/>
  <c r="G26" i="101"/>
  <c r="G24" i="101"/>
  <c r="G25" i="101"/>
  <c r="G73" i="101"/>
  <c r="AC7" i="240"/>
  <c r="B12" i="78" l="1"/>
  <c r="B13" i="78"/>
  <c r="M71" i="101" l="1"/>
  <c r="N71" i="101"/>
  <c r="G75" i="101"/>
  <c r="G74" i="101"/>
  <c r="B29" i="101"/>
  <c r="B30" i="101"/>
  <c r="B31" i="101"/>
  <c r="B32" i="101"/>
  <c r="B33" i="101"/>
  <c r="B34" i="101"/>
  <c r="B35" i="101"/>
  <c r="B42" i="101"/>
  <c r="B43" i="101"/>
  <c r="B44" i="101"/>
  <c r="B45" i="101"/>
  <c r="B46" i="101"/>
  <c r="B47" i="101"/>
  <c r="B48" i="101"/>
  <c r="B49" i="101"/>
  <c r="B55" i="101"/>
  <c r="B56" i="101"/>
  <c r="B57" i="101"/>
  <c r="B58" i="101"/>
  <c r="B59" i="101"/>
  <c r="B60" i="101"/>
  <c r="B61" i="101"/>
  <c r="B63" i="101"/>
  <c r="B64" i="101"/>
  <c r="B65" i="101"/>
  <c r="B66" i="101"/>
  <c r="B68" i="101"/>
  <c r="B69" i="101"/>
  <c r="B70" i="101"/>
  <c r="G23" i="101"/>
  <c r="B36" i="101"/>
  <c r="B37" i="101"/>
  <c r="B38" i="101"/>
  <c r="B40" i="101"/>
  <c r="B50" i="101"/>
  <c r="B51" i="101"/>
  <c r="B52" i="101"/>
  <c r="B53" i="101"/>
  <c r="B15" i="78"/>
  <c r="B14" i="78"/>
  <c r="N13" i="300"/>
  <c r="O13" i="300"/>
  <c r="P13" i="300"/>
  <c r="P25" i="300" s="1"/>
  <c r="Q13" i="300"/>
  <c r="R13" i="300"/>
  <c r="S13" i="300"/>
  <c r="N20" i="300"/>
  <c r="O20" i="300"/>
  <c r="P20" i="300"/>
  <c r="Q20" i="300"/>
  <c r="R20" i="300"/>
  <c r="S20" i="300"/>
  <c r="Y26" i="300"/>
  <c r="Y27" i="300" s="1"/>
  <c r="Z26" i="300"/>
  <c r="Z27" i="300" s="1"/>
  <c r="Q25" i="300" l="1"/>
  <c r="R25" i="300"/>
  <c r="M75" i="101"/>
  <c r="H5" i="300"/>
  <c r="G5" i="300"/>
  <c r="J5" i="300"/>
  <c r="I5" i="300"/>
  <c r="F5" i="300"/>
  <c r="E5" i="300"/>
  <c r="O25" i="300"/>
  <c r="S25" i="300"/>
  <c r="N25" i="300"/>
  <c r="M5" i="300" l="1"/>
  <c r="B26" i="101"/>
  <c r="B27" i="101"/>
  <c r="B28" i="101"/>
  <c r="B24" i="101"/>
  <c r="B23" i="101"/>
  <c r="P24" i="240" l="1"/>
  <c r="K75" i="101" l="1"/>
  <c r="I73" i="101" l="1"/>
  <c r="M4" i="240" l="1"/>
  <c r="AA4" i="240"/>
  <c r="B10" i="78" l="1"/>
  <c r="L4" i="240" l="1"/>
  <c r="D2" i="124" l="1"/>
  <c r="J4" i="240" l="1"/>
  <c r="K4" i="240"/>
  <c r="Y4" i="240"/>
  <c r="Z4" i="240"/>
  <c r="B11" i="78" l="1"/>
  <c r="X4" i="240" l="1"/>
  <c r="V4" i="240" l="1"/>
  <c r="G4" i="240"/>
  <c r="H4" i="240"/>
  <c r="W4" i="240"/>
  <c r="F4" i="240" l="1"/>
  <c r="U4" i="240"/>
  <c r="B16" i="78" l="1"/>
  <c r="AC22" i="240" l="1"/>
  <c r="N22" i="240"/>
  <c r="AC21" i="240"/>
  <c r="N21" i="240"/>
  <c r="AC20" i="240"/>
  <c r="N20" i="240"/>
  <c r="AC19" i="240"/>
  <c r="N19" i="240"/>
  <c r="AC18" i="240"/>
  <c r="N18" i="240"/>
  <c r="AC17" i="240"/>
  <c r="N17" i="240"/>
  <c r="AC16" i="240"/>
  <c r="N16" i="240"/>
  <c r="AC15" i="240"/>
  <c r="N15" i="240"/>
  <c r="AC14" i="240"/>
  <c r="N14" i="240"/>
  <c r="AC13" i="240"/>
  <c r="N13" i="240"/>
  <c r="AC12" i="240"/>
  <c r="N12" i="240"/>
  <c r="AC11" i="240"/>
  <c r="N11" i="240"/>
  <c r="AC10" i="240"/>
  <c r="N10" i="240"/>
  <c r="AC9" i="240"/>
  <c r="N9" i="240"/>
  <c r="AC8" i="240"/>
  <c r="N8" i="240"/>
  <c r="AB4" i="240"/>
  <c r="T4" i="240"/>
  <c r="S4" i="240"/>
  <c r="R4" i="240"/>
  <c r="Q4" i="240"/>
  <c r="P4" i="240"/>
  <c r="I4" i="240"/>
  <c r="E4" i="240"/>
  <c r="D4" i="240"/>
  <c r="C4" i="240"/>
  <c r="B4" i="240"/>
  <c r="N4" i="240" l="1"/>
  <c r="AC4" i="240"/>
  <c r="B17" i="78" l="1"/>
  <c r="G11" i="78" l="1"/>
  <c r="F11" i="78" l="1"/>
  <c r="I74" i="101" l="1"/>
  <c r="H11" i="78"/>
  <c r="F75" i="10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75" authorId="0" shapeId="0" xr:uid="{D8D00398-BF89-4102-92A6-D677FA949437}">
      <text>
        <r>
          <rPr>
            <b/>
            <sz val="9"/>
            <color indexed="81"/>
            <rFont val="MS P ゴシック"/>
            <family val="2"/>
          </rPr>
          <t xml:space="preserve">作成者: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1" authorId="0" shapeId="0" xr:uid="{EB2F2F72-B6C7-4C76-B268-7F746CB481E2}">
      <text>
        <r>
          <rPr>
            <b/>
            <sz val="9"/>
            <color indexed="81"/>
            <rFont val="ＭＳ Ｐゴシック"/>
            <family val="3"/>
            <charset val="128"/>
          </rPr>
          <t>作成者:</t>
        </r>
        <r>
          <rPr>
            <sz val="9"/>
            <color indexed="81"/>
            <rFont val="ＭＳ Ｐゴシック"/>
            <family val="3"/>
            <charset val="128"/>
          </rPr>
          <t xml:space="preserve">
コロナ流行時期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8DD1B03B-2109-4577-B6D1-8E0F23CAF9AE}">
      <text>
        <r>
          <rPr>
            <b/>
            <sz val="9"/>
            <color indexed="81"/>
            <rFont val="MS P ゴシック"/>
            <family val="2"/>
          </rPr>
          <t>作成者:</t>
        </r>
        <r>
          <rPr>
            <sz val="9"/>
            <color indexed="81"/>
            <rFont val="MS P ゴシック"/>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<sst xmlns="http://schemas.openxmlformats.org/spreadsheetml/2006/main" count="706" uniqueCount="481">
  <si>
    <t>皆様  週刊情報2024-10(9)を配信いたします</t>
    <phoneticPr fontId="4"/>
  </si>
  <si>
    <t>l</t>
    <phoneticPr fontId="25"/>
  </si>
  <si>
    <t>　　　　◆商業的目的を理由とする無断転用を禁止します</t>
    <phoneticPr fontId="4"/>
  </si>
  <si>
    <t xml:space="preserve"> </t>
    <phoneticPr fontId="4"/>
  </si>
  <si>
    <t>　　　　◆配信停止・お客様情報の変更◆ 本メールへの返信でご連絡ください</t>
    <phoneticPr fontId="4"/>
  </si>
  <si>
    <t xml:space="preserve">　　週刊情報の概要 </t>
    <phoneticPr fontId="4"/>
  </si>
  <si>
    <t>************************************************************************</t>
    <phoneticPr fontId="4"/>
  </si>
  <si>
    <t>1.　食中毒</t>
    <rPh sb="3" eb="6">
      <t>ショクチュウドク</t>
    </rPh>
    <phoneticPr fontId="25"/>
  </si>
  <si>
    <t>2.　ノロウイルス</t>
    <phoneticPr fontId="25"/>
  </si>
  <si>
    <t xml:space="preserve"> 全国指数</t>
    <phoneticPr fontId="4"/>
  </si>
  <si>
    <t xml:space="preserve">3．残留農薬等  　　         </t>
    <phoneticPr fontId="4"/>
  </si>
  <si>
    <t xml:space="preserve">4．食品表示 　　   　      </t>
    <phoneticPr fontId="4"/>
  </si>
  <si>
    <t>5．海外情報              　</t>
    <phoneticPr fontId="4"/>
  </si>
  <si>
    <t>　　　　　　　　　　　　　=+'44　海外情報'!B18</t>
    <phoneticPr fontId="4"/>
  </si>
  <si>
    <t>　</t>
    <phoneticPr fontId="25"/>
  </si>
  <si>
    <t xml:space="preserve">6．感染症統計        </t>
    <phoneticPr fontId="4"/>
  </si>
  <si>
    <t>　</t>
    <phoneticPr fontId="4"/>
  </si>
  <si>
    <t>7．感染症情報       　    　</t>
    <phoneticPr fontId="4"/>
  </si>
  <si>
    <t>8．衛生訓話</t>
    <rPh sb="2" eb="4">
      <t>エイセイ</t>
    </rPh>
    <rPh sb="4" eb="6">
      <t>クンワ</t>
    </rPh>
    <phoneticPr fontId="4"/>
  </si>
  <si>
    <t>9．スポンサー広告</t>
    <rPh sb="7" eb="9">
      <t>コウコク</t>
    </rPh>
    <phoneticPr fontId="4"/>
  </si>
  <si>
    <t>　</t>
  </si>
  <si>
    <t>以下に貼り付け</t>
    <rPh sb="0" eb="2">
      <t>イカ</t>
    </rPh>
    <rPh sb="3" eb="4">
      <t>ハ</t>
    </rPh>
    <rPh sb="5" eb="6">
      <t>ツ</t>
    </rPh>
    <phoneticPr fontId="4"/>
  </si>
  <si>
    <t xml:space="preserve"> </t>
    <phoneticPr fontId="25"/>
  </si>
  <si>
    <t>飲食店で食中毒が発生したらどうなる？実際に起こりうるトラブル</t>
  </si>
  <si>
    <t>トップページ ＞ 食中毒が発生したらどうなる</t>
  </si>
  <si>
    <t>食中毒の危険性はどこでもあるもの</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</si>
  <si>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25"/>
  </si>
  <si>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</si>
  <si>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</si>
  <si>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</si>
  <si>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25"/>
  </si>
  <si>
    <t>保健所の検査が入る</t>
  </si>
  <si>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25"/>
  </si>
  <si>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</si>
  <si>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</si>
  <si>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25"/>
  </si>
  <si>
    <t>原因を知って予防することが重要</t>
  </si>
  <si>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25"/>
  </si>
  <si>
    <t>ノロウイルス指数平年同等　散発事故発生</t>
    <rPh sb="6" eb="8">
      <t>シスウ</t>
    </rPh>
    <rPh sb="8" eb="10">
      <t>ヘイネン</t>
    </rPh>
    <rPh sb="10" eb="12">
      <t>ドウトウ</t>
    </rPh>
    <rPh sb="13" eb="15">
      <t>サンパツ</t>
    </rPh>
    <rPh sb="15" eb="17">
      <t>ジコ</t>
    </rPh>
    <rPh sb="17" eb="19">
      <t>ハッセイ</t>
    </rPh>
    <phoneticPr fontId="4"/>
  </si>
  <si>
    <t>出典:東京都感染症情報センター</t>
    <rPh sb="0" eb="2">
      <t>シュッテン</t>
    </rPh>
    <rPh sb="3" eb="6">
      <t>トウキョウト</t>
    </rPh>
    <rPh sb="6" eb="9">
      <t>カンセンショウ</t>
    </rPh>
    <rPh sb="9" eb="11">
      <t>ジョウホウ</t>
    </rPh>
    <phoneticPr fontId="4"/>
  </si>
  <si>
    <t xml:space="preserve"> </t>
    <phoneticPr fontId="76"/>
  </si>
  <si>
    <t>　　　　レベル5</t>
    <phoneticPr fontId="4"/>
  </si>
  <si>
    <t>　　　　レベル4</t>
    <phoneticPr fontId="4"/>
  </si>
  <si>
    <t>　　　　レベル3</t>
    <phoneticPr fontId="4"/>
  </si>
  <si>
    <r>
      <t xml:space="preserve">　    </t>
    </r>
    <r>
      <rPr>
        <sz val="9"/>
        <rFont val="ＭＳ Ｐゴシック"/>
        <family val="3"/>
        <charset val="128"/>
      </rPr>
      <t>レベル2</t>
    </r>
    <phoneticPr fontId="4"/>
  </si>
  <si>
    <r>
      <t xml:space="preserve">       </t>
    </r>
    <r>
      <rPr>
        <sz val="9"/>
        <rFont val="ＭＳ Ｐゴシック"/>
        <family val="3"/>
        <charset val="128"/>
      </rPr>
      <t xml:space="preserve"> レベル1</t>
    </r>
    <phoneticPr fontId="4"/>
  </si>
  <si>
    <t>地方衛生研究所情報</t>
    <rPh sb="0" eb="2">
      <t>チホウ</t>
    </rPh>
    <rPh sb="2" eb="4">
      <t>エイセイ</t>
    </rPh>
    <rPh sb="4" eb="6">
      <t>ケンキュウ</t>
    </rPh>
    <rPh sb="6" eb="7">
      <t>ショ</t>
    </rPh>
    <rPh sb="7" eb="9">
      <t>ジョウホウ</t>
    </rPh>
    <phoneticPr fontId="4"/>
  </si>
  <si>
    <t>傾向</t>
    <rPh sb="0" eb="2">
      <t>ケイコウ</t>
    </rPh>
    <phoneticPr fontId="4"/>
  </si>
  <si>
    <t>出典：地方衛生研究所ネットワーク</t>
    <rPh sb="0" eb="2">
      <t>シュッテン</t>
    </rPh>
    <rPh sb="3" eb="5">
      <t>チホウ</t>
    </rPh>
    <rPh sb="5" eb="7">
      <t>エイセイ</t>
    </rPh>
    <rPh sb="7" eb="9">
      <t>ケンキュウ</t>
    </rPh>
    <rPh sb="9" eb="10">
      <t>ジョ</t>
    </rPh>
    <phoneticPr fontId="4"/>
  </si>
  <si>
    <t>http://idsc.tokyo-eiken.go.jp/diseases/gastro/gastro/</t>
    <phoneticPr fontId="4"/>
  </si>
  <si>
    <t>流行警報</t>
    <rPh sb="0" eb="2">
      <t>リュウコウ</t>
    </rPh>
    <rPh sb="2" eb="4">
      <t>ケイホウ</t>
    </rPh>
    <phoneticPr fontId="4"/>
  </si>
  <si>
    <t>警戒警報</t>
    <rPh sb="0" eb="2">
      <t>ケイカイ</t>
    </rPh>
    <rPh sb="2" eb="4">
      <t>ケイホウ</t>
    </rPh>
    <phoneticPr fontId="4"/>
  </si>
  <si>
    <t>低散発</t>
    <rPh sb="0" eb="1">
      <t>テイ</t>
    </rPh>
    <rPh sb="1" eb="3">
      <t>サンパツ</t>
    </rPh>
    <phoneticPr fontId="4"/>
  </si>
  <si>
    <t>定点観測値</t>
    <rPh sb="0" eb="2">
      <t>テイテン</t>
    </rPh>
    <rPh sb="2" eb="4">
      <t>カンソク</t>
    </rPh>
    <rPh sb="4" eb="5">
      <t>アタイ</t>
    </rPh>
    <phoneticPr fontId="4"/>
  </si>
  <si>
    <t>▲:減少</t>
    <rPh sb="2" eb="4">
      <t>ゲンショウ</t>
    </rPh>
    <phoneticPr fontId="4"/>
  </si>
  <si>
    <t>都道府県名</t>
  </si>
  <si>
    <t>流行　　☆増加　★減少☆★1つで約1ポイント</t>
    <rPh sb="0" eb="2">
      <t>リュウコウ</t>
    </rPh>
    <rPh sb="5" eb="7">
      <t>ゾウカ</t>
    </rPh>
    <rPh sb="9" eb="11">
      <t>ゲンショウ</t>
    </rPh>
    <phoneticPr fontId="4"/>
  </si>
  <si>
    <r>
      <t>大量発症事故（業種／内容）　　</t>
    </r>
    <r>
      <rPr>
        <b/>
        <sz val="12"/>
        <color indexed="53"/>
        <rFont val="ＭＳ Ｐゴシック"/>
        <family val="3"/>
        <charset val="128"/>
      </rPr>
      <t>今週 　, 　</t>
    </r>
    <r>
      <rPr>
        <b/>
        <sz val="12"/>
        <rFont val="ＭＳ Ｐゴシック"/>
        <family val="3"/>
        <charset val="128"/>
      </rPr>
      <t>先週</t>
    </r>
    <rPh sb="0" eb="2">
      <t>タイリョウ</t>
    </rPh>
    <rPh sb="2" eb="4">
      <t>ハッショウ</t>
    </rPh>
    <rPh sb="4" eb="6">
      <t>ジコ</t>
    </rPh>
    <rPh sb="7" eb="9">
      <t>ギョウシュ</t>
    </rPh>
    <rPh sb="10" eb="12">
      <t>ナイヨウ</t>
    </rPh>
    <rPh sb="15" eb="17">
      <t>コンシュウ</t>
    </rPh>
    <rPh sb="22" eb="24">
      <t>センシュウ</t>
    </rPh>
    <phoneticPr fontId="4"/>
  </si>
  <si>
    <t>ニュースソース</t>
  </si>
  <si>
    <t>日時</t>
    <rPh sb="0" eb="2">
      <t>ニチジ</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</si>
  <si>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</si>
  <si>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</si>
  <si>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</si>
  <si>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</si>
  <si>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</si>
  <si>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</si>
  <si>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</si>
  <si>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</si>
  <si>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</si>
  <si>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</si>
  <si>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</si>
  <si>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</si>
  <si>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</si>
  <si>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</si>
  <si>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</si>
  <si>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</si>
  <si>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</si>
  <si>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</si>
  <si>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</si>
  <si>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</si>
  <si>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</si>
  <si>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</si>
  <si>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</si>
  <si>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</si>
  <si>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</si>
  <si>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</si>
  <si>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</si>
  <si>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</si>
  <si>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</si>
  <si>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</si>
  <si>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</si>
  <si>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</si>
  <si>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</si>
  <si>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</si>
  <si>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</si>
  <si>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</si>
  <si>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</si>
  <si>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</si>
  <si>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</si>
  <si>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</si>
  <si>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</si>
  <si>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</si>
  <si>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</si>
  <si>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</si>
  <si>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</si>
  <si>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</si>
  <si>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</si>
  <si>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今週</t>
    <rPh sb="0" eb="2">
      <t>コンシュウ</t>
    </rPh>
    <phoneticPr fontId="4"/>
  </si>
  <si>
    <t>先週に比べて全国平均は</t>
    <phoneticPr fontId="4"/>
  </si>
  <si>
    <t>　：先週より</t>
  </si>
  <si>
    <t>東京都は</t>
  </si>
  <si>
    <t>　：先週より</t>
    <phoneticPr fontId="4"/>
  </si>
  <si>
    <t>最高指数は</t>
    <phoneticPr fontId="4"/>
  </si>
  <si>
    <t>全国で10.00を超える都道府県数は</t>
    <rPh sb="0" eb="2">
      <t>ゼンコク</t>
    </rPh>
    <rPh sb="9" eb="10">
      <t>コ</t>
    </rPh>
    <rPh sb="12" eb="16">
      <t>トドウフケン</t>
    </rPh>
    <rPh sb="16" eb="17">
      <t>スウ</t>
    </rPh>
    <phoneticPr fontId="4"/>
  </si>
  <si>
    <t>増減</t>
    <rPh sb="0" eb="2">
      <t>ゾウゲン</t>
    </rPh>
    <phoneticPr fontId="4"/>
  </si>
  <si>
    <t>　　　　　　　　　　　　　　　　　　　　　　　　　　　　　　　　　　　　</t>
    <phoneticPr fontId="4"/>
  </si>
  <si>
    <t>発生</t>
    <rPh sb="0" eb="2">
      <t>ハッセイ</t>
    </rPh>
    <phoneticPr fontId="4"/>
  </si>
  <si>
    <t>ソース</t>
    <phoneticPr fontId="4"/>
  </si>
  <si>
    <t>日付</t>
    <rPh sb="0" eb="2">
      <t>ヒヅケ</t>
    </rPh>
    <phoneticPr fontId="4"/>
  </si>
  <si>
    <t xml:space="preserve">                        </t>
    <phoneticPr fontId="4"/>
  </si>
  <si>
    <t>1類感染症</t>
  </si>
  <si>
    <t>報告なし</t>
    <rPh sb="0" eb="2">
      <t>ホウコク</t>
    </rPh>
    <phoneticPr fontId="4"/>
  </si>
  <si>
    <t>2類感染症</t>
    <phoneticPr fontId="4"/>
  </si>
  <si>
    <t>指定感染症 新型コロナウイルス感染症</t>
    <phoneticPr fontId="4"/>
  </si>
  <si>
    <t>厚生労働省：国内の発生状況など
https://www.mhlw.go.jp/stf/covid-19/kokunainohasseijoukyou.html#h2_1
厚生労働省：データからわかる－新型コロナウイルス感染症情報－
https：//covid19.mhlw.go.jp/</t>
    <phoneticPr fontId="76"/>
  </si>
  <si>
    <t>https://www.mhlw.go.jp/stf/covid-19/kokunainohasseijoukyou.html#h2_1</t>
    <phoneticPr fontId="76"/>
  </si>
  <si>
    <t>厚生労働省：データからわかる－新型コロナウイルス感染症情報－</t>
    <phoneticPr fontId="76"/>
  </si>
  <si>
    <t>https：//covid19.mhlw.go.jp/</t>
    <phoneticPr fontId="76"/>
  </si>
  <si>
    <t>腸管出血性大腸菌感染症</t>
    <phoneticPr fontId="4"/>
  </si>
  <si>
    <t>4類感染症</t>
    <phoneticPr fontId="76"/>
  </si>
  <si>
    <t>インフルエンザ
と
新型コロナ</t>
    <rPh sb="10" eb="12">
      <t>シンガタ</t>
    </rPh>
    <phoneticPr fontId="76"/>
  </si>
  <si>
    <t>注意</t>
    <rPh sb="0" eb="2">
      <t>チュウイ</t>
    </rPh>
    <phoneticPr fontId="76"/>
  </si>
  <si>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4"/>
  </si>
  <si>
    <r>
      <t>全国 報告数推移　　　　　　</t>
    </r>
    <r>
      <rPr>
        <b/>
        <sz val="11"/>
        <rFont val="ＭＳ Ｐゴシック"/>
        <family val="3"/>
        <charset val="128"/>
      </rPr>
      <t>届出患者数（人）</t>
    </r>
    <rPh sb="14" eb="16">
      <t>トドケデ</t>
    </rPh>
    <rPh sb="16" eb="19">
      <t>カンジャスウ</t>
    </rPh>
    <rPh sb="20" eb="21">
      <t>ニン</t>
    </rPh>
    <phoneticPr fontId="4"/>
  </si>
  <si>
    <t>1月</t>
    <rPh sb="1" eb="2">
      <t>ガツ</t>
    </rPh>
    <phoneticPr fontId="76"/>
  </si>
  <si>
    <t>2月</t>
  </si>
  <si>
    <t>3月</t>
  </si>
  <si>
    <t>4月</t>
  </si>
  <si>
    <t>5月</t>
  </si>
  <si>
    <t>6月</t>
  </si>
  <si>
    <t>7月</t>
  </si>
  <si>
    <t>8月</t>
  </si>
  <si>
    <t>9月</t>
  </si>
  <si>
    <t>10月</t>
  </si>
  <si>
    <t>11月</t>
  </si>
  <si>
    <t>12月</t>
  </si>
  <si>
    <t>合計</t>
    <rPh sb="0" eb="2">
      <t>ゴウケイ</t>
    </rPh>
    <phoneticPr fontId="4"/>
  </si>
  <si>
    <t>合計</t>
  </si>
  <si>
    <t>今週</t>
    <rPh sb="0" eb="2">
      <t>コンシュウ</t>
    </rPh>
    <phoneticPr fontId="76"/>
  </si>
  <si>
    <t>2024年</t>
    <rPh sb="4" eb="5">
      <t>ネン</t>
    </rPh>
    <phoneticPr fontId="76"/>
  </si>
  <si>
    <t>2023年</t>
    <phoneticPr fontId="4"/>
  </si>
  <si>
    <t>2022年</t>
    <phoneticPr fontId="4"/>
  </si>
  <si>
    <t>2021年</t>
  </si>
  <si>
    <t>2020年</t>
    <phoneticPr fontId="4"/>
  </si>
  <si>
    <t>2019年</t>
    <phoneticPr fontId="4"/>
  </si>
  <si>
    <t>2019年</t>
    <rPh sb="4" eb="5">
      <t>ネン</t>
    </rPh>
    <phoneticPr fontId="4"/>
  </si>
  <si>
    <t>2018年</t>
    <phoneticPr fontId="4"/>
  </si>
  <si>
    <t>2017年</t>
    <phoneticPr fontId="4"/>
  </si>
  <si>
    <t>2016年</t>
    <phoneticPr fontId="4"/>
  </si>
  <si>
    <t>2015年</t>
    <phoneticPr fontId="4"/>
  </si>
  <si>
    <t>2014年</t>
    <phoneticPr fontId="4"/>
  </si>
  <si>
    <t>2013年</t>
    <phoneticPr fontId="4"/>
  </si>
  <si>
    <t>2012年</t>
    <phoneticPr fontId="4"/>
  </si>
  <si>
    <t>2011年</t>
  </si>
  <si>
    <t>腸管出血性大腸菌</t>
    <rPh sb="0" eb="2">
      <t>チョウカン</t>
    </rPh>
    <rPh sb="2" eb="5">
      <t>シュッケツセイ</t>
    </rPh>
    <rPh sb="5" eb="8">
      <t>ダイチョウキン</t>
    </rPh>
    <phoneticPr fontId="4"/>
  </si>
  <si>
    <t>赤痢</t>
    <rPh sb="0" eb="2">
      <t>セキリ</t>
    </rPh>
    <phoneticPr fontId="4"/>
  </si>
  <si>
    <t>※2023年 第11週（3/13～3/19）  現在</t>
    <phoneticPr fontId="76"/>
  </si>
  <si>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4"/>
  </si>
  <si>
    <t>圧倒的に感染防御できている</t>
    <rPh sb="0" eb="3">
      <t>アットウテキ</t>
    </rPh>
    <rPh sb="4" eb="6">
      <t>カンセン</t>
    </rPh>
    <rPh sb="6" eb="8">
      <t>ボウギョ</t>
    </rPh>
    <phoneticPr fontId="4"/>
  </si>
  <si>
    <t>★数年間では、平均的比率でノロウイルス継続</t>
    <rPh sb="0" eb="21">
      <t>ヘイキンテキヒリツケイゾク</t>
    </rPh>
    <phoneticPr fontId="4"/>
  </si>
  <si>
    <t>　</t>
    <phoneticPr fontId="76"/>
  </si>
  <si>
    <t>静岡県</t>
    <phoneticPr fontId="76"/>
  </si>
  <si>
    <t>2024年</t>
    <phoneticPr fontId="4"/>
  </si>
  <si>
    <t>届出感染症　第三類　</t>
    <rPh sb="0" eb="2">
      <t>トドケデ</t>
    </rPh>
    <rPh sb="2" eb="4">
      <t>カンセン</t>
    </rPh>
    <rPh sb="4" eb="5">
      <t>ショウ</t>
    </rPh>
    <rPh sb="6" eb="7">
      <t>ダイ</t>
    </rPh>
    <rPh sb="7" eb="8">
      <t>サン</t>
    </rPh>
    <rPh sb="8" eb="9">
      <t>タグイ</t>
    </rPh>
    <phoneticPr fontId="4"/>
  </si>
  <si>
    <t>賞味</t>
    <rPh sb="0" eb="2">
      <t>ショウミ</t>
    </rPh>
    <phoneticPr fontId="76"/>
  </si>
  <si>
    <t>アレルゲン</t>
    <phoneticPr fontId="76"/>
  </si>
  <si>
    <t>残留</t>
    <rPh sb="0" eb="2">
      <t>ザンリュウ</t>
    </rPh>
    <phoneticPr fontId="76"/>
  </si>
  <si>
    <t>異物</t>
    <rPh sb="0" eb="2">
      <t>イブツ</t>
    </rPh>
    <phoneticPr fontId="76"/>
  </si>
  <si>
    <t>細菌</t>
    <rPh sb="0" eb="2">
      <t>サイキン</t>
    </rPh>
    <phoneticPr fontId="76"/>
  </si>
  <si>
    <t>表示</t>
    <rPh sb="0" eb="2">
      <t>ヒョウジ</t>
    </rPh>
    <phoneticPr fontId="76"/>
  </si>
  <si>
    <t>その他</t>
    <rPh sb="2" eb="3">
      <t>タ</t>
    </rPh>
    <phoneticPr fontId="76"/>
  </si>
  <si>
    <t>インフルエンザ新型</t>
    <rPh sb="7" eb="9">
      <t>シンガタ</t>
    </rPh>
    <phoneticPr fontId="76"/>
  </si>
  <si>
    <t>コロナウイルス感染症</t>
    <rPh sb="7" eb="10">
      <t>カンセンショウ</t>
    </rPh>
    <phoneticPr fontId="76"/>
  </si>
  <si>
    <t>報告数</t>
    <rPh sb="0" eb="3">
      <t>ホウコクスウ</t>
    </rPh>
    <phoneticPr fontId="76"/>
  </si>
  <si>
    <t>総数</t>
    <rPh sb="0" eb="2">
      <t>ソウスウ</t>
    </rPh>
    <phoneticPr fontId="76"/>
  </si>
  <si>
    <t>男性</t>
    <rPh sb="0" eb="2">
      <t>ダンセイ</t>
    </rPh>
    <phoneticPr fontId="76"/>
  </si>
  <si>
    <t>女性</t>
    <rPh sb="0" eb="2">
      <t>ジョセイ</t>
    </rPh>
    <phoneticPr fontId="76"/>
  </si>
  <si>
    <t>2025年</t>
    <phoneticPr fontId="4"/>
  </si>
  <si>
    <t>.</t>
    <phoneticPr fontId="76"/>
  </si>
  <si>
    <t xml:space="preserve"> 5類感染症</t>
    <phoneticPr fontId="4"/>
  </si>
  <si>
    <t>福島県</t>
    <rPh sb="0" eb="2">
      <t>フクシマ</t>
    </rPh>
    <phoneticPr fontId="76"/>
  </si>
  <si>
    <t xml:space="preserve"> </t>
    <phoneticPr fontId="76"/>
  </si>
  <si>
    <t>　　　</t>
  </si>
  <si>
    <t>全国警戒ランク2に減少</t>
    <rPh sb="0" eb="2">
      <t>ゼンコク</t>
    </rPh>
    <rPh sb="2" eb="4">
      <t>ケイカイ</t>
    </rPh>
    <rPh sb="9" eb="11">
      <t>ゲンショウ</t>
    </rPh>
    <phoneticPr fontId="76"/>
  </si>
  <si>
    <t xml:space="preserve">
3類感染症
細菌性赤痢</t>
    <phoneticPr fontId="4"/>
  </si>
  <si>
    <t xml:space="preserve">業者
 </t>
    <rPh sb="0" eb="2">
      <t>ギョウシャ</t>
    </rPh>
    <phoneticPr fontId="4"/>
  </si>
  <si>
    <t>発表</t>
    <rPh sb="0" eb="2">
      <t>ハッピョウ</t>
    </rPh>
    <phoneticPr fontId="4"/>
  </si>
  <si>
    <t>掲載日</t>
    <rPh sb="0" eb="3">
      <t>ケイサイビ</t>
    </rPh>
    <phoneticPr fontId="4"/>
  </si>
  <si>
    <t>計</t>
    <rPh sb="0" eb="1">
      <t>ケイ</t>
    </rPh>
    <phoneticPr fontId="4"/>
  </si>
  <si>
    <t>注意　本件は「リコールプラス」「リコールナビ」のホームページより引用しています。詳細に関してはリンク先ＨＰよりご確認ください。</t>
    <rPh sb="0" eb="2">
      <t>チュウイ</t>
    </rPh>
    <phoneticPr fontId="4"/>
  </si>
  <si>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4"/>
  </si>
  <si>
    <t>2026年</t>
    <phoneticPr fontId="4"/>
  </si>
  <si>
    <t>毎週　　ひとつ　　覚えていきましょう</t>
    <phoneticPr fontId="4"/>
  </si>
  <si>
    <t>（最近５年間の週値の比較） ノロウイルスの感染周期は4年ですね　やや感染度合いが低い!</t>
    <phoneticPr fontId="76"/>
  </si>
  <si>
    <t>管理レベル「4」　</t>
    <phoneticPr fontId="4"/>
  </si>
  <si>
    <t>11月ー3月中
自社の従業員にノロウイルス保菌者が確認される
施設利用者が嘔吐する
定点観測値が15.00を超える</t>
    <rPh sb="54" eb="55">
      <t>コ</t>
    </rPh>
    <phoneticPr fontId="76"/>
  </si>
  <si>
    <r>
      <rPr>
        <b/>
        <sz val="14"/>
        <color rgb="FFFF0000"/>
        <rFont val="ＭＳ Ｐゴシック"/>
        <family val="3"/>
        <charset val="128"/>
      </rPr>
      <t xml:space="preserve">
【情報共有】業界・地域のニュースを掲示して、注意を促す
【常設】（次亜塩素系消毒剤)、うがい薬(イソジン）
【行動】出勤時、休憩後、退社時に手洗いの指示と徹底
【体調管理】健康状態の聞き取り、対応記録　予防的検査の実施、健康保菌者への生活指導、待機指示
【訓練】嘔吐物処理の実施訓練
【お</t>
    </r>
    <r>
      <rPr>
        <b/>
        <sz val="16"/>
        <color indexed="10"/>
        <rFont val="ＭＳ Ｐゴシック"/>
        <family val="3"/>
        <charset val="128"/>
      </rPr>
      <t xml:space="preserve">客様・パートナー】客、納品業者に体調不良者がある場合には日報に記録
自宅待機・検査・店舗全員検査
</t>
    </r>
    <rPh sb="187" eb="189">
      <t>テンポ</t>
    </rPh>
    <rPh sb="189" eb="191">
      <t>ゼンイン</t>
    </rPh>
    <rPh sb="191" eb="193">
      <t>ケンサ</t>
    </rPh>
    <phoneticPr fontId="76"/>
  </si>
  <si>
    <t>　</t>
    <phoneticPr fontId="14"/>
  </si>
  <si>
    <t>〓〓〓〓〓〓〓〓〓〓〓〓〓〓〓〓〓〓〓〓〓〓〓〓〓
迅速細菌検査キット『BacNavi™』の無料セミナーのご案内です。
https://www.tech-d.jp/seminar/show/8347?re=ya
〓〓〓〓〓〓〓〓〓〓〓〓〓〓〓〓〓〓〓〓〓〓〓〓〓</t>
    <phoneticPr fontId="76"/>
  </si>
  <si>
    <t>迅速診断細菌検出キット:川崎晋先生が語る</t>
    <rPh sb="0" eb="2">
      <t>ジンソク</t>
    </rPh>
    <rPh sb="2" eb="4">
      <t>シンダン</t>
    </rPh>
    <rPh sb="4" eb="6">
      <t>サイキン</t>
    </rPh>
    <rPh sb="6" eb="8">
      <t>ケンシュツ</t>
    </rPh>
    <rPh sb="12" eb="14">
      <t>カワサキ</t>
    </rPh>
    <rPh sb="14" eb="15">
      <t>ススム</t>
    </rPh>
    <rPh sb="15" eb="17">
      <t>センセイ</t>
    </rPh>
    <rPh sb="18" eb="19">
      <t>カタ</t>
    </rPh>
    <phoneticPr fontId="25"/>
  </si>
  <si>
    <t xml:space="preserve"> </t>
    <phoneticPr fontId="76"/>
  </si>
  <si>
    <t>2026/8週</t>
  </si>
  <si>
    <t>NHK</t>
    <phoneticPr fontId="76"/>
  </si>
  <si>
    <t>富山市は21日、同市の高志の国文学館1階に併設するフランス料理店「ブラッスリー　パティスリー　シェ・ヨシ」で、食事した20～30代の男女9人が下痢や発熱の症状を訴える食中毒になったと発表した。全員が快方に向かっている。患者からはノロウイルスが検出された。原因の食品は14日に提供されたカキグラタンで、加熱が不十分だったとみられる。市は同店を21日から3日間、営業停止とした。</t>
    <phoneticPr fontId="76"/>
  </si>
  <si>
    <t>富山放送</t>
    <rPh sb="0" eb="2">
      <t>トヤマ</t>
    </rPh>
    <rPh sb="2" eb="4">
      <t>ホウソウ</t>
    </rPh>
    <phoneticPr fontId="76"/>
  </si>
  <si>
    <t>静岡･焼津市内のフランス料理で食事をした客のうち男女7人が、下痢やおう吐などの症状を訴え、県中部保健所は、ノロウイルスによる食中毒と断定しました。県によりますと、2月21日に、焼津市南小川のフランス料理店で食事をした4グループ11人のうち3グループ7人が22日夜から。下痢やおう吐などの症状を呈していることが、3月2日までに分かりました。</t>
    <phoneticPr fontId="76"/>
  </si>
  <si>
    <t>第一テレビ</t>
    <rPh sb="0" eb="2">
      <t>ダイイチ</t>
    </rPh>
    <phoneticPr fontId="76"/>
  </si>
  <si>
    <t>三重県は３日、伊賀市上野忍町の居酒屋「居酒屋ビッチのおつなま」が提供した配達弁当を食べた16―60歳の男女18人が、下痢などの症状を訴えたと発表した。県は配達弁当が原因の食中毒と断定し、同店を同日付で営業禁止処分とした。　県によると、18人は先月20日に弁当を食べた。同21―22日にかけ、発熱や下痢などを発症。入院した人はおらず、全員が既に回復した。ハンバーグなどが入った「日替り弁当」や、ホルモン焼きの弁当などが提供されたという。</t>
    <phoneticPr fontId="76"/>
  </si>
  <si>
    <t>伊勢新聞</t>
    <rPh sb="0" eb="4">
      <t>イセシンブン</t>
    </rPh>
    <phoneticPr fontId="76"/>
  </si>
  <si>
    <t>　千葉市は３日、同市中央区の飲食店「江戸前　銀寿司」で食事をした１６人が嘔吐（おうと）や下痢の症状を訴え、１６人の一部と従業員６人からノロウイルスが検出されたと発表した。市保健所は同店の食事が原因の食中毒と断定し、同日から３日間の営業停止処分にした。</t>
    <phoneticPr fontId="76"/>
  </si>
  <si>
    <t>千葉日報</t>
    <rPh sb="0" eb="2">
      <t>チバ</t>
    </rPh>
    <rPh sb="2" eb="4">
      <t>ニッポウ</t>
    </rPh>
    <phoneticPr fontId="76"/>
  </si>
  <si>
    <t>高知県は３日、土佐市の飲食店「ｃａｆｅ　ｇｒｉｎｇｒｉｎ（カフェ　グリングリン）」が提供した食事や持ち帰り弁当を食べた男女１０人（３０～５０歳代）が、下痢や吐き気などの症状を訴え、８人の便からノロウイルスが検出されたと発表した。全員が快方に向かっているという。県は同店の料理が原因の食中毒と断定し、同日から３日間の営業停止とした。</t>
    <phoneticPr fontId="76"/>
  </si>
  <si>
    <t>讀賣新聞</t>
    <rPh sb="0" eb="2">
      <t>ヨミウリ</t>
    </rPh>
    <rPh sb="2" eb="4">
      <t>シンブン</t>
    </rPh>
    <phoneticPr fontId="76"/>
  </si>
  <si>
    <t>２３日と２４日に調理・提供された同じ宴会メニューを食べた７０代から８０代の男女１６人が嘔吐や下痢、胃の不快感などの症状を訴えたということです。
保健所が行ったＰＣＲ検査で利用客１３人と調理従事者３人の便からノロウイルスが検出されました。保健所は、施設が提供した食事が原因の食中毒と断定</t>
    <phoneticPr fontId="76"/>
  </si>
  <si>
    <t>秋田朝日新聞</t>
    <rPh sb="0" eb="2">
      <t>アキタ</t>
    </rPh>
    <rPh sb="2" eb="4">
      <t>アサヒ</t>
    </rPh>
    <rPh sb="4" eb="6">
      <t>シンブン</t>
    </rPh>
    <phoneticPr fontId="76"/>
  </si>
  <si>
    <t xml:space="preserve"> 高齢者施設ではそれぞれ２３日と２４日の昼食に、「松坂食品」で処理したマグロとサーモンの刺身が提供されていたことがわかりました。４１人の共通食はこの刺身のみで、利用者２人と加工施設の従業員２人の便からノロウイルスが検出されたことなどから、県は刺身を原因とする食中毒と断定</t>
    <phoneticPr fontId="76"/>
  </si>
  <si>
    <t>群馬テレビ</t>
    <rPh sb="0" eb="2">
      <t>グンマ</t>
    </rPh>
    <phoneticPr fontId="76"/>
  </si>
  <si>
    <t>佐久保健所は２日、南佐久郡内の旅館「ホテルレストランメイン厨房（ガトーキングダム小海内）」をノロウイルスによる食中毒の原因施設と断定し、調理部門に対し４日までの３日間営業停止を命じたと発表した。</t>
    <phoneticPr fontId="76"/>
  </si>
  <si>
    <t>長野エリアニース</t>
    <rPh sb="0" eb="2">
      <t>ナガノ</t>
    </rPh>
    <phoneticPr fontId="76"/>
  </si>
  <si>
    <t>回収＆返金</t>
  </si>
  <si>
    <t>ライフコーポレー...</t>
  </si>
  <si>
    <t>カスミ</t>
  </si>
  <si>
    <t>サミット</t>
  </si>
  <si>
    <t>ハローデイ</t>
  </si>
  <si>
    <t>イオンリテール</t>
  </si>
  <si>
    <t>ヤマダイ</t>
  </si>
  <si>
    <t>回収＆返金/交換</t>
  </si>
  <si>
    <t>回収</t>
  </si>
  <si>
    <t>クルネ店 若どりむね肉 他 計14品目 一部保存温度逸脱</t>
  </si>
  <si>
    <t>別府店 黒豚肉餃子 一部消費期限誤記</t>
  </si>
  <si>
    <t>幕張ベイパーク店 するめいか(冷凍) 一部消費期限誤記</t>
  </si>
  <si>
    <t>ニュータッチ 凄麺 仙台辛味噌ラーメン 一部原材料、栄養成分誤記</t>
  </si>
  <si>
    <r>
      <rPr>
        <b/>
        <sz val="11"/>
        <color rgb="FFFFC000"/>
        <rFont val="ＭＳ Ｐゴシック"/>
        <family val="3"/>
        <charset val="128"/>
        <scheme val="minor"/>
      </rPr>
      <t xml:space="preserve">  ■</t>
    </r>
    <r>
      <rPr>
        <b/>
        <sz val="11"/>
        <color theme="1"/>
        <rFont val="ＭＳ Ｐゴシック"/>
        <family val="3"/>
        <charset val="128"/>
        <scheme val="minor"/>
      </rPr>
      <t>賞味消費期限　</t>
    </r>
    <r>
      <rPr>
        <b/>
        <sz val="11"/>
        <color rgb="FF6EF729"/>
        <rFont val="ＭＳ Ｐゴシック"/>
        <family val="3"/>
        <charset val="128"/>
        <scheme val="minor"/>
      </rPr>
      <t>■</t>
    </r>
    <r>
      <rPr>
        <b/>
        <sz val="11"/>
        <color theme="1"/>
        <rFont val="ＭＳ Ｐゴシック"/>
        <family val="3"/>
        <charset val="128"/>
        <scheme val="minor"/>
      </rPr>
      <t>アレルギー</t>
    </r>
    <r>
      <rPr>
        <b/>
        <sz val="11"/>
        <color theme="5" tint="0.39997558519241921"/>
        <rFont val="ＭＳ Ｐゴシック"/>
        <family val="3"/>
        <charset val="128"/>
        <scheme val="minor"/>
      </rPr>
      <t>■</t>
    </r>
    <r>
      <rPr>
        <b/>
        <sz val="11"/>
        <color theme="1"/>
        <rFont val="ＭＳ Ｐゴシック"/>
        <family val="3"/>
        <charset val="128"/>
        <scheme val="minor"/>
      </rPr>
      <t xml:space="preserve">残留添加物・農薬  </t>
    </r>
    <r>
      <rPr>
        <b/>
        <sz val="11"/>
        <color theme="0" tint="-0.14999847407452621"/>
        <rFont val="ＭＳ Ｐゴシック"/>
        <family val="3"/>
        <charset val="128"/>
        <scheme val="minor"/>
      </rPr>
      <t>■</t>
    </r>
    <r>
      <rPr>
        <b/>
        <sz val="11"/>
        <color theme="1"/>
        <rFont val="ＭＳ Ｐゴシック"/>
        <family val="3"/>
        <charset val="128"/>
        <scheme val="minor"/>
      </rPr>
      <t>異物　</t>
    </r>
    <r>
      <rPr>
        <b/>
        <sz val="11"/>
        <color theme="7" tint="0.39997558519241921"/>
        <rFont val="ＭＳ Ｐゴシック"/>
        <family val="3"/>
        <charset val="128"/>
        <scheme val="minor"/>
      </rPr>
      <t>　■</t>
    </r>
    <r>
      <rPr>
        <b/>
        <sz val="11"/>
        <color theme="1"/>
        <rFont val="ＭＳ Ｐゴシック"/>
        <family val="3"/>
        <charset val="128"/>
        <scheme val="minor"/>
      </rPr>
      <t>細菌　　</t>
    </r>
    <r>
      <rPr>
        <b/>
        <sz val="11"/>
        <color indexed="40"/>
        <rFont val="ＭＳ Ｐゴシック"/>
        <family val="3"/>
        <charset val="128"/>
        <scheme val="minor"/>
      </rPr>
      <t>■</t>
    </r>
    <r>
      <rPr>
        <b/>
        <sz val="11"/>
        <color theme="1"/>
        <rFont val="ＭＳ Ｐゴシック"/>
        <family val="3"/>
        <charset val="128"/>
        <scheme val="minor"/>
      </rPr>
      <t>表示ミス     □その他</t>
    </r>
    <phoneticPr fontId="4"/>
  </si>
  <si>
    <t>菌性赤痢1例‌
菌種：S. sonnei（D群）＿感染地域：東京都</t>
    <phoneticPr fontId="76"/>
  </si>
  <si>
    <t>2026年第8週</t>
    <rPh sb="4" eb="5">
      <t>ネン</t>
    </rPh>
    <rPh sb="5" eb="6">
      <t>ダイ</t>
    </rPh>
    <rPh sb="7" eb="8">
      <t>シュウ</t>
    </rPh>
    <phoneticPr fontId="76"/>
  </si>
  <si>
    <t>ベトナム</t>
    <phoneticPr fontId="76"/>
  </si>
  <si>
    <t>米国</t>
    <rPh sb="0" eb="2">
      <t>ベイコク</t>
    </rPh>
    <phoneticPr fontId="76"/>
  </si>
  <si>
    <t>　↓　職場の先輩は以下のことを理解して　わかり易く　指導しましょう　↓</t>
    <phoneticPr fontId="4"/>
  </si>
  <si>
    <t>https://www.asahi-kasei.co.jp/rd/bacnavi/</t>
  </si>
  <si>
    <t>▼株式会社テックデザイン</t>
  </si>
  <si>
    <t>https://tech-d.jp/column/ondemand/</t>
  </si>
  <si>
    <t>-----------------------------------------</t>
  </si>
  <si>
    <t>本メールに関するお問い合わせにつきましては、下記へご連絡ください。</t>
  </si>
  <si>
    <t>株式会社テックデザイン 新規事業推進部 大高徹也</t>
  </si>
  <si>
    <t>E-mail：otaka@tech-d.jp</t>
  </si>
  <si>
    <r>
      <t xml:space="preserve">■□■……………………………………………………………
</t>
    </r>
    <r>
      <rPr>
        <b/>
        <sz val="8"/>
        <color theme="1"/>
        <rFont val="ＭＳ Ｐゴシック"/>
        <family val="3"/>
        <charset val="128"/>
        <scheme val="minor"/>
      </rPr>
      <t>第1回 迅速細菌検査キット『BacNavi™』の活用と実践的ソリューション</t>
    </r>
    <r>
      <rPr>
        <sz val="9"/>
        <color theme="1"/>
        <rFont val="ＭＳ Ｐゴシック"/>
        <family val="3"/>
        <charset val="128"/>
        <scheme val="minor"/>
      </rPr>
      <t xml:space="preserve">
………………………………………………………■□■
</t>
    </r>
    <r>
      <rPr>
        <b/>
        <sz val="8"/>
        <color theme="1"/>
        <rFont val="ＭＳ Ｐゴシック"/>
        <family val="3"/>
        <charset val="128"/>
        <scheme val="minor"/>
      </rPr>
      <t>＜ 日　　時 ＞　2026年3月19日(木) 13:00～（受付：12:30～）
＜ 場　　所 ＞　ワイム会議室 お茶の水 Room B（東京都千代田区神田駿河台2-1-20）
＜ 参 加 費 ＞　無料（要登録）
＜ 定　　員 ＞　残り15社
　　　　　　　　定員になり次第、締め切らせていただきます。
●基調講演
  「食品衛生と迅速検査」
　　国立研究開発法人 農業・食品産業技術総合研究機構
　　迅速検査研究会会長　川崎晋 氏</t>
    </r>
    <r>
      <rPr>
        <sz val="9"/>
        <color theme="1"/>
        <rFont val="ＭＳ Ｐゴシック"/>
        <family val="3"/>
        <charset val="128"/>
        <scheme val="minor"/>
      </rPr>
      <t xml:space="preserve">
</t>
    </r>
    <r>
      <rPr>
        <b/>
        <sz val="8"/>
        <color theme="1"/>
        <rFont val="ＭＳ Ｐゴシック"/>
        <family val="3"/>
        <charset val="128"/>
        <scheme val="minor"/>
      </rPr>
      <t xml:space="preserve">●実演と体験・衛生悩み相談
 「BacNavi™を活用した食品衛生管理の実践」
「BacNavi™の操作性実演と体験」 
　　旭化成株式会社
</t>
    </r>
    <phoneticPr fontId="76"/>
  </si>
  <si>
    <t>今週のニュース（Noroｖｉｒｕｓ） (3/9-3/14)</t>
    <rPh sb="0" eb="2">
      <t>コンシュウ</t>
    </rPh>
    <phoneticPr fontId="4"/>
  </si>
  <si>
    <t>2026/9週</t>
  </si>
  <si>
    <t xml:space="preserve"> GⅡ 8週　36例</t>
    <rPh sb="5" eb="6">
      <t>シュウ</t>
    </rPh>
    <phoneticPr fontId="4"/>
  </si>
  <si>
    <t xml:space="preserve"> GⅡ 8週　10例</t>
    <rPh sb="5" eb="6">
      <t>シュウ</t>
    </rPh>
    <phoneticPr fontId="4"/>
  </si>
  <si>
    <t>…...........................................................................</t>
    <phoneticPr fontId="76"/>
  </si>
  <si>
    <t>結核例　190例</t>
    <rPh sb="7" eb="8">
      <t>レイ</t>
    </rPh>
    <phoneticPr fontId="4"/>
  </si>
  <si>
    <t>2026年09週(02月23日～03月01日)</t>
    <phoneticPr fontId="76"/>
  </si>
  <si>
    <t>2026年09週(02月23日～03月01日)</t>
    <phoneticPr fontId="4"/>
  </si>
  <si>
    <t>少ない</t>
    <rPh sb="0" eb="1">
      <t>スク</t>
    </rPh>
    <phoneticPr fontId="76"/>
  </si>
  <si>
    <t>レベル5</t>
    <phoneticPr fontId="76"/>
  </si>
  <si>
    <t>　　</t>
    <phoneticPr fontId="76"/>
  </si>
  <si>
    <t>　</t>
    <phoneticPr fontId="76"/>
  </si>
  <si>
    <t>レベル1</t>
    <phoneticPr fontId="76"/>
  </si>
  <si>
    <t>レベル2</t>
    <phoneticPr fontId="76"/>
  </si>
  <si>
    <t>レベル4</t>
    <phoneticPr fontId="76"/>
  </si>
  <si>
    <t>レベル3</t>
    <phoneticPr fontId="76"/>
  </si>
  <si>
    <t>和歌山県は１３日、同県海南市の大手すしチェーン「はま寿司海南店」で食事した２〜８８歳の１３人が下痢や嘔吐の症状を訴え、うち８人からノロウイルスが検出されたと発表した。２人が入院したが、全員快方に向かっているという。県は食中毒と断定し、同店を１５日まで３日間の営業停止処分とした。</t>
    <phoneticPr fontId="76"/>
  </si>
  <si>
    <t>カナコロ</t>
    <phoneticPr fontId="76"/>
  </si>
  <si>
    <t>13日から2日間の営業停止処分を受けたのは大崎市内の飲食店です。県によりますと7日、30代の男性2人がこの店を訪れ、カキのアヒージョなどを食べました。翌日になって下痢や嘔吐の症状が出たため、市内の医療機関を受診したところ2人の便からノロウイルスが検出されたということです。2人に共通する食事がこの店で提供されたものしかなく、原材料のカキからもノロウイルスが検出</t>
    <phoneticPr fontId="76"/>
  </si>
  <si>
    <t>東北放送</t>
    <rPh sb="0" eb="2">
      <t>トウホク</t>
    </rPh>
    <rPh sb="2" eb="4">
      <t>ホウソウ</t>
    </rPh>
    <phoneticPr fontId="76"/>
  </si>
  <si>
    <t>★★★★</t>
    <phoneticPr fontId="76"/>
  </si>
  <si>
    <t>★★★★★</t>
    <phoneticPr fontId="76"/>
  </si>
  <si>
    <t>-</t>
    <phoneticPr fontId="76"/>
  </si>
  <si>
    <t>県によりますと、3月9日に県央保健所管内の高齢者施設（入所者89人・職員65人）から、複数の入所者と職員に嘔吐や下痢などの症状があると保健所へ連絡があり、調査した結果、3月3日から3月9日にかけて、入所者13人と職員3人合わせて16人に嘔吐や下痢などの症状があったことが確認されました。糞便検査を実施した結果、症状のある3人からノロウイルスが検出</t>
    <phoneticPr fontId="76"/>
  </si>
  <si>
    <t>めんこいテレビ</t>
    <phoneticPr fontId="76"/>
  </si>
  <si>
    <t>同所が調査した結果、2月25日から28日の間に同旅館に宿泊した31グループ83人のうち、18グループ40人(男性33人、女性7人)が発熱、下痢、吐き気、おう吐などの症状を呈していたことが判明。年齢層は10歳未満から50代で、このうち25人が治療を受けましたが、入院者はいないということです。検査の結果、患者7グループ12人と調理従事者3人の便からノロウイルスが検出</t>
    <phoneticPr fontId="76"/>
  </si>
  <si>
    <t>you-tube</t>
    <phoneticPr fontId="76"/>
  </si>
  <si>
    <t>愛媛県砥部町宮内にある仕出し弁当店「美乃理屋」が調理した仕出し弁当を3月5日正午頃に食べた41人が、下痢やおう吐、腹痛、発熱などの症状を訴えた。このうち22人が医療機関を受診したが、入院した人はおらず、全員が回復傾向にある。愛媛県中予保健所が調査した結果、患者からノロウイルスが検出され、症状や潜伏期間、患者に共通する食事が当該施設の弁当であることなどから、ノロウイルスによる食中毒と断定した。</t>
    <phoneticPr fontId="76"/>
  </si>
  <si>
    <t>楽天ニュース</t>
    <rPh sb="0" eb="2">
      <t>ラクテン</t>
    </rPh>
    <phoneticPr fontId="76"/>
  </si>
  <si>
    <t>3月6日に会食した1グループ3人に「ノロウイルス」による食中毒を発症させた福岡市城南区の飲食店「旬菜酒膳家月兎」が1日間の営業停止処分を受けました。会食した20代の男女1グループ3人全員から「ノロウイルス」検出</t>
    <phoneticPr fontId="76"/>
  </si>
  <si>
    <t>dmenu</t>
    <phoneticPr fontId="76"/>
  </si>
  <si>
    <t>今月６日から８日にかけて、酒田市の旅館で料理を食べた２１人が下痢やおう吐などの症状を訴え、保健所はノロウイルスによる食中毒と断定し、この旅館を１１日から３日間の営業停止処分にしました。営業停止処分を受けたのは酒田市成興野の旅館「眺望の宿 観音湯」です。県によりますと、６６人のうち、これまでに小学生から７０代までの男女２１人が下痢やおう吐などの症状を訴えました。</t>
    <phoneticPr fontId="76"/>
  </si>
  <si>
    <t>院内病棟にてノロ感染症の発生が複数認められ、面会を制限させていただいてましたが、収束を確認しましたので本日3月11日より面会禁止を解除いたします。引き続き、職員一同、感染防止の徹底に努めてまいります。患者様およびご家族様にはご不便をおかけしたことをお詫びするとともに、ご協力に感謝申し上げます。</t>
    <phoneticPr fontId="76"/>
  </si>
  <si>
    <t xml:space="preserve">愛生会山科病院 </t>
    <phoneticPr fontId="76"/>
  </si>
  <si>
    <t>岐阜県によりますと、3月6日、下呂市の飲食店「樽や」で食事をした20人のうち、6歳から85歳の14人が下痢や嘔吐などの症状を訴えました。このうち検査を実施した12人全員と、従業員1人からノロウイルスが検出されたことなどから、県は食中毒と断定し、この店を営業禁止処分としました。</t>
    <phoneticPr fontId="76"/>
  </si>
  <si>
    <t>中京テレビ</t>
    <rPh sb="0" eb="2">
      <t>チュウキョウ</t>
    </rPh>
    <phoneticPr fontId="76"/>
  </si>
  <si>
    <t>県によりますと、3月7日と8日に店で食事をした4グループの20人のうち、20代から50代までの17人に嘔吐や下痢などの症状が出ているということです。このうち6人と店で調理をしていた3人から、ノロウイルスが検出されています。重症者はおらず、全員快方に向かっていますが、この2日間の利用客はあわせて66人いて、まだ連絡が取れていない人もいるということです。</t>
    <phoneticPr fontId="76"/>
  </si>
  <si>
    <t>テレビ大分</t>
    <rPh sb="3" eb="5">
      <t>オオイタ</t>
    </rPh>
    <phoneticPr fontId="76"/>
  </si>
  <si>
    <t>　3/11</t>
    <phoneticPr fontId="76"/>
  </si>
  <si>
    <t>神戸市</t>
    <rPh sb="0" eb="3">
      <t>コウベシ</t>
    </rPh>
    <phoneticPr fontId="76"/>
  </si>
  <si>
    <t>調理された弁当以外に患者全員に共通する食事がないこと、患者便9検体及び調理従事者便1検体からノロウイルスが検出されたこと、患者の発症状況が類似しておりノロウイルス食中毒の症状と一致すること並びに患者を診察した医師より食中毒の届出があったことから、神戸市保健所長は当該施設で調理された弁当を原因とする食中毒と断定し、当該施設に対して営業停止（3月11日（水曜）から3月12日（木曜）までの2日間）を命じました。</t>
    <phoneticPr fontId="76"/>
  </si>
  <si>
    <t>岩国市内の高齢者施設において、下記のとおり感染性胃腸炎の集団発生がありました。
　感染性胃腸炎の発生は、抵抗力の弱い乳幼児や高齢者などは重症化することもあるため、注意が必要です。帰宅時や食事の前、トイレの後の手洗い等、感染予防の徹底に気を付けてください。</t>
    <phoneticPr fontId="76"/>
  </si>
  <si>
    <t>山口県</t>
    <rPh sb="0" eb="2">
      <t>ヤマグチ</t>
    </rPh>
    <rPh sb="2" eb="3">
      <t>ケン</t>
    </rPh>
    <phoneticPr fontId="76"/>
  </si>
  <si>
    <t>北海道放送</t>
    <rPh sb="0" eb="3">
      <t>ホッカイドウ</t>
    </rPh>
    <rPh sb="3" eb="5">
      <t>ホウソウ</t>
    </rPh>
    <phoneticPr fontId="76"/>
  </si>
  <si>
    <t>北海道旭川市内の保育施設で3月、園児と職員合わせて30人がノロウイルスによる感染性胃腸炎になっていたことがわかりました。旭川市保健所によりますと、3月6日、市内の保育施設から複数の園児がおう吐や下痢などの症状を訴えていると報告がありました。医療機関と保健所で4人の便を検査した結果、2人の便からノロウイルスが確認されました。</t>
    <phoneticPr fontId="76"/>
  </si>
  <si>
    <t>埼玉新聞</t>
    <rPh sb="0" eb="2">
      <t>サイタマ</t>
    </rPh>
    <rPh sb="2" eb="4">
      <t>シンブン</t>
    </rPh>
    <phoneticPr fontId="76"/>
  </si>
  <si>
    <t>埼玉県は9日、ノロウイルスによる食中毒を発生させたとして、幸手市の弁当店「お弁当やさんすみれ」を11日まで3日間の営業停止処分とした。　県食品安全課によると、2月28日と3月1日にグループの会食で提供されたハンバーグ弁当や唐揚げ弁当、しょうが焼き弁当などを食べた13～61歳の男女12人が下痢や嘔吐（おうと）、発熱の症状を訴えた。</t>
    <phoneticPr fontId="76"/>
  </si>
  <si>
    <t>当施設におけるノロウイルスによる感染性胃腸炎の発生状況について、ご報告申し上げます。現在、ひまわりフロアにおいて、6名の有症状感染者が確認されています。施設では、嘱託医と連携し、健康観察・ゾーニング・換気管理などの対策を徹底して実施しております。また、感染拡大防止の観点から、ひまわりフロアにおきましては、面会を制限させていただいております。ご家族の皆様にはご心配とご不便をおかけしており、心よりお詫び申し上げます。</t>
    <phoneticPr fontId="76"/>
  </si>
  <si>
    <t>けいあいの郷緑園　</t>
    <phoneticPr fontId="76"/>
  </si>
  <si>
    <t>徳島県は７日、徳島市住吉のすし店「話寿（ず）し」の弁当を食べた男女２５人（２０～７０歳代）が嘔吐（おうと）や下痢など食中毒の症状を訴えたと発表した。全員が快方に向かっているという。３日に民間事業者が開いた研修会の昼食で、店の弁当を食べた４５人のうち,連絡を受けた９人と調理従事者１人の便からノロウイルスが検出された。</t>
    <phoneticPr fontId="76"/>
  </si>
  <si>
    <t>食中毒情報   (3/9-3/14)</t>
    <rPh sb="0" eb="3">
      <t>ショクチュウドク</t>
    </rPh>
    <rPh sb="3" eb="5">
      <t>ジョウホウ</t>
    </rPh>
    <phoneticPr fontId="4"/>
  </si>
  <si>
    <t>　</t>
    <phoneticPr fontId="14"/>
  </si>
  <si>
    <t>釣ったフグを自宅で調理 下関市の親子食中毒</t>
    <phoneticPr fontId="14"/>
  </si>
  <si>
    <t>山口新聞</t>
    <rPh sb="0" eb="2">
      <t>ヤマグチ</t>
    </rPh>
    <rPh sb="2" eb="4">
      <t>シンブン</t>
    </rPh>
    <phoneticPr fontId="14"/>
  </si>
  <si>
    <t>山口県</t>
    <rPh sb="0" eb="3">
      <t>ヤマグチケン</t>
    </rPh>
    <phoneticPr fontId="14"/>
  </si>
  <si>
    <t>下関市の３０代の男性が釣ったフグを自宅で調理して父親と食べたところ、おう吐や手足のしびれなどの症状を訴え病院で手当を受けているということです。２人は命に別状はないということですが、市はフグを自分で調理して食べないように注意を呼びかけています。市によりますと、今月１０日、下関市の３０代の男性が自分で釣ったフグを自宅で調理して６０代の父親と食べたところ、おう吐や手足のしびれなどの症状が出たということです。２人は病院に入院していますが、症状は快方に向かっていて命に別状はないということです。医療機関から連絡を受けた保健所は、２人がフグの内臓を食べていたことや症状などから、フグ毒による食中毒だと断定しました。
２人は、県が認定するふぐ処理師の免許は持っていないということです。市はフグの毒は猛毒で加熱してもなくならず、最悪の場合は死亡することもあるとして、ふぐ処理師の資格がない人の調理は非常に危険なので、絶対にしないよう注意を呼びかけています。</t>
    <phoneticPr fontId="14"/>
  </si>
  <si>
    <t>https://news.web.nhk/newsweb/na/nb-4060025760</t>
    <phoneticPr fontId="14"/>
  </si>
  <si>
    <t>海外情報　(3/9-3/15)</t>
    <rPh sb="0" eb="2">
      <t>カイガイ</t>
    </rPh>
    <rPh sb="2" eb="4">
      <t>ジョウホウ</t>
    </rPh>
    <phoneticPr fontId="76"/>
  </si>
  <si>
    <t>トラミ村の学生13人が、タピオカティーを飲んだ後に食中毒を起こした疑いがある</t>
    <phoneticPr fontId="76"/>
  </si>
  <si>
    <t xml:space="preserve">   バクチャミー地域保健センターは、グエンヴァンチョイ中学校（チャミー村）の生徒13人が、学校外の店でミルクティーを飲んだ後に食中毒の疑いのある症状を呈し、病院に入院したと発表した。初期情報によると、3月11日の午後、子供たちはTSショップ（チュンティ村、トラミーコミューン）でタピオカティーを購入して飲んだ。翌日の午前8時までに、多くの学生が腹痛、倦怠感、吐き気、頭痛などの症状を示し始めたため、経過観察のためノース・トラマイ地域保健センターに搬送された。子供たちは現在容態が安定しており、退院しました。
  事件発生直後、バク・チャ・ミー地域保健センターは関係機関と連携し、専門スタッフを現場に派遣して疫学的調査を実施し、事件の真相を検証した。当局は、検査のために、患者の両親から提供されたミルクティーのサンプルと、2026年3月11日にその店が用意したミルクティーのサンプルを含む食品サンプルを収集した。同時に、保護者には引き続き自宅で子供の健康状態を観察し、新たな感染例があれば報告し、関係するミルクティー店の調査に協力するよう指示が出されている。当局の初期評価によると、これらの症例は、当該店舗で購入したミルクティーの摂取に関連した食中毒の疑いがある。具体的な原因については現在調査中で、検査結果を待っている。
出典: https://baodanang.vn/13-hoc-sinh-xa-tra-my-nghi-ngo-doc-sau-khi-uong-tra-sua-3327884.html
</t>
    <phoneticPr fontId="76"/>
  </si>
  <si>
    <t>https://www.vietnam.vn/ja/13-hoc-sinh-xa-tra-my-nghi-ngo-doc-sau-khi-uong-tra-sua</t>
    <phoneticPr fontId="76"/>
  </si>
  <si>
    <t>3/1.3</t>
    <phoneticPr fontId="76"/>
  </si>
  <si>
    <t>「弁当にフグ混入で食中毒」と投稿も、ほっともっと側は否定　「混入は確認できず」原因分からず真相は不明</t>
    <phoneticPr fontId="14"/>
  </si>
  <si>
    <t>　大手弁当チェーン「ほっともっと」の商品を巡り、運営会社プレナスは2026年3月12日、海鮮天丼にフグが混入したとのSNS投稿があり、工場で確認したものの、混入の事実は確認できなかったと公式サイトで明らかにした。   SNS上では、海鮮天丼にアジではなくフグが混入し、食中毒症状になったと投稿があり、波紋が広がっていた。通報を受けた北海道の保健所が立ち入り検査に入ったが、保健所では、弁当との因果関係が分からず、食中毒の判断をしていないと取材に説明した。
　残りの半身が出回っている恐れから投稿」
   食中毒については、道内在住という男性が2026年3月10日にSNS上で訴えていた。  それによると、道内のほっともっと店舗で8日夕に弁当を購入し、自宅で食べた。アジとみられる天ぷらに妙な食感があり、天ぷらの衣を剥ぐと、フグの特徴である白い斑点のある稚魚だったという。しかし、男性は、すべて食べてしまい、その1時間後から寒気に襲われた。   風呂から出ると、体がしびれ、布団に入ったが、動けなくなった。トイレまで這って行き、手を口に突っ込んで食べた物を吐き出したという。お茶を大量に飲み、4回吐いた後にやっと楽になった。その後、救急車を呼んで、病院に運ばれ、そのまま入院したという。医師の診察で、何らかの中毒だと分かったとも報告した。</t>
    <phoneticPr fontId="14"/>
  </si>
  <si>
    <t>https://www.j-cast.com/2026/03/12512789.html</t>
    <phoneticPr fontId="14"/>
  </si>
  <si>
    <t>北海道</t>
    <rPh sb="0" eb="3">
      <t>ホッカイドウ</t>
    </rPh>
    <phoneticPr fontId="14"/>
  </si>
  <si>
    <t>Jcast</t>
    <phoneticPr fontId="14"/>
  </si>
  <si>
    <t>発酵魚の摂取によるボツリヌス中毒事件：子どもたちが解毒剤を投与される</t>
    <phoneticPr fontId="76"/>
  </si>
  <si>
    <t>VIETNAM</t>
    <phoneticPr fontId="76"/>
  </si>
  <si>
    <t xml:space="preserve">  3月11日の夜、医師らは発酵魚を食べてボツリヌス毒素による食中毒にかかった子どもたちに必要な処置を施し、薬を投与した。3月12日、ダナン保健局長のトラン・タン・トゥイ氏がダナン産科小児科病院を訪れ、集中治療を受けている食中毒の小児患者2人のケアと治療を視察した。これに先立ち、 世界保健機関（WHO）がダナンに緊急のボツリヌス毒素解毒剤を提供した後、3月11日夜、医師らは必要な手続きを終え、発酵魚を食べてボツリヌス毒素による食中毒にかかった子どもたちに薬を投与した。
ダナン産科小児科病院副院長のヴォ・フー・ホイ医師によると、解毒剤は3月11日午後8時45分に小児患者に投与されたという。3月12日朝までに、子どもたちの健康状態は意識レベルと筋力ともに改善しましたが、継続的な経過観察と集中的な治療が必要です。病院は、子どもたちの神経系と運動器官の機能回復に向けて、治療に尽力しています。ボツリヌス抗毒素は、ボツリヌス中毒の原因となるボツリヌス菌が作り出す毒素を中和する、1瓶あたり約8,000ドルの希少な特殊薬剤です。この事件については、3月9日、クアンナム省北部山岳地帯の総合病院が、発酵させた魚を食べてボツリヌス毒素による食中毒の疑いのある患者集団を受け入れた。3人の子供の患者は、フックナンコミューンの第8村に住む同じ家族の一員で、HNT（15歳）、HQB（11歳）、HQN（7歳）である。
　当初の情報によると、3月7日の朝、家族6人が一緒に発酵魚を食べた。同日午後6時頃、3人の子供が腹痛、嘔吐、極度の倦怠感などの症状を示し始めた。3月8日午前、小児患者らは緊急治療のためフオックソン地域医療センターに搬送され、その後、さらなる治療のため北部クアンナム山岳地域総合病院に転院した。患者の中で、入院時に最も重篤な状態にあったのは、昏睡、呼吸困難、散瞳、重度の呼吸不全を呈していた小児HNTでした。医師は挿管を行い、人工呼吸器を装着し、集中的な蘇生処置を開始しました。チョーライ病院（ホーチミン市）の専門家と協議した後、患者は血漿交換を処方され、モニタリングと治療を継続しました。残りの2人の子どもは、腹痛、吐き気、筋力低下、呼吸困難などの症状を示し、うち1人は呼吸不全のため人工呼吸器を必要としました。容態が安定した後、2人はさらなる治療のためダナン産科小児科病院に搬送されました。被害者3人は現在、解毒剤を投与されており、健康状態は順調に回復している。医師らによると、この3件の症例はいずれもボツリヌス毒素による食中毒の疑いがあるという。ボツリヌス毒素は、速やかに発見・治療されなければ、筋肉麻痺や呼吸不全を引き起こす危険な毒素である。症例が稀であるため、解毒剤は医療機関に常備されておらず、症例発生時には緊急輸入が必要となる。(VNA/ベトナム+)
出典: https://www.vietnamplus.vn/vu-ngo-doc-botulinum-vi-an-ca-u-chua-cac-benh-nhi-duoc-truyen-thuoc-giai-doc-post1098405.vnp</t>
    <phoneticPr fontId="76"/>
  </si>
  <si>
    <t>https://www.vietnam.vn/ja/vu-ngo-doc-botulinum-vi-an-ca-u-chua-cac-benh-nhi-duoc-truyen-thuoc-giai-doc</t>
    <phoneticPr fontId="76"/>
  </si>
  <si>
    <t xml:space="preserve">フィリピン留学セブ島B'Cebuで集団食中毒？公開PDFから状況を整理 - </t>
    <phoneticPr fontId="76"/>
  </si>
  <si>
    <t xml:space="preserve">　フィリピン・セブ島の語学学校 BECI International Language Academy のセブ校「B’Cebu」 で、学生の体調不良が多数発生していたことが分かりました。
留学エージェント向けに配布された「学生の健康管理状況および追加予防措置に関する週間アップデート」という文書が公開され、その内容から学校内で消化器症状が広がっていた状況が確認できます。この記事では語学学校B’Cebuが留学エージェント向けに配布したpdf資料を解説します。
　　アメーバ赤痢（あめーばせきり）は、原虫の赤痢アメーバ（Entamoeba histolytica）が大腸に感染して起こる腸の感染症です。軽い下痢から重い血便まで幅があります。
主な症状
粘血便（ゼリー状の血や粘液が混じる便）
下痢・腹痛・しぶり腹（便意が続く感じ）
発熱（軽いことが多い）
進行すると腸潰瘍や肝膿瘍（肝臓に膿がたまる）を起こすことも
※無症状のまま保菌している人も少なくありません。
感染経路　赤痢アメーバのシスト（感染型）を口から取り込むことで感染します。
</t>
    <phoneticPr fontId="76"/>
  </si>
  <si>
    <t>https://backwise.jp/cebu-studyabroad-bcebu-health-risk/</t>
    <phoneticPr fontId="76"/>
  </si>
  <si>
    <t>フィリピン</t>
    <phoneticPr fontId="76"/>
  </si>
  <si>
    <t xml:space="preserve">串カツ田中の新業態「レアメンチ」に保健所が立ち入り調査をしていた…店側は「衛生管理に問題 ... </t>
    <phoneticPr fontId="14"/>
  </si>
  <si>
    <t xml:space="preserve">現代ビジネス </t>
    <phoneticPr fontId="14"/>
  </si>
  <si>
    <t>　あらためて今回の保健所による立ち入り調査の内容を、ユニシアHDの広報担当者に伺った。
「当店の提供オペレーション（1個目を提供後、スタッフがカット。レアの状態を見せながら、『このようにレアになっているため、断面を下にして鉄板でよく焼いてお召し上がりください』とお伝えする手順）について説明し、保健所より問題ないとの判断をいただきました。さらに、食中毒（交差汚染）のリスクを徹底して排除するため、お客様が使用する器具についても、カットに使用したナイフとフォークでそのまま喫食することを防ぐため、『カットはナイフ・フォーク、お召し上がりの際はお箸をお使いいただく』旨を、スタッフからの口頭説明と、メニューの注意書き（※編集部注：下画像の赤枠部分）の両面で徹底しております」
　結論から言えば、「ザ・メンチ」に対する保健所のチェックは無事クリアしたとのことだった。また、それ以外にも同店はHACCP（各原料の受入から製造、製品の出荷までのすべての工程において、食中毒などの健康被害を引き起こす可能性のある危害要因を科学的根拠に基づき管理する国際的な衛生管理手法）に基づき、あらゆる角度から衛生管理体制を整えているという。具体的には、「冷蔵庫の温度管理を毎日チェックし、仕込みは肉を常温放置せず速やかに行い、ミンチ機・成型機は使用後すぐに洗浄することを徹底。連続使用する場合は、部品交換を実施して常に清潔な状態を維持しています」（前出・広報担当者）としている。
　また、最も懸念されていた“中まで本当に火が通っているのか？”という疑問についても、「180度の油で4分揚げ、その後カットして断面を鉄板（150～200度）で焼く、という調理・提供フローを徹底しています」（同）として、万全に対応済みという姿勢を強調した。レア肉ブームを背景に生まれた新業態「ザ・メンチ」。その衛生面については、ひとまず保健所の“お墨付き”ということなのだろう。あとは串カツ田中に次ぐ、新たな柱となるかどうか――今後はそこにも注目していきたい。</t>
    <phoneticPr fontId="14"/>
  </si>
  <si>
    <t>-</t>
    <phoneticPr fontId="14"/>
  </si>
  <si>
    <t>https://gendai.media/articles/-/164961?page=3</t>
    <phoneticPr fontId="14"/>
  </si>
  <si>
    <t>デンカ、大塚製薬とカンピロバクター抗原キット「クイックナビ‐カンピロ」を共同販売開始</t>
    <phoneticPr fontId="14"/>
  </si>
  <si>
    <t>　2026/3/11</t>
    <phoneticPr fontId="14"/>
  </si>
  <si>
    <t>日本経済新聞</t>
    <phoneticPr fontId="14"/>
  </si>
  <si>
    <t>　デンカ株式会社（本社 : 東京都、代表取締役社長 : 石田 郁雄）は、カンピロバクター抗原キット「クイックナビ(TM)‐カンピロ」について、大塚製薬株式会社（本社 : 東京都、代表取締役社長 : 井上眞、以下「大塚製薬」）と2026年4月3日より共同販売を開始することをお知らせします。「クイックナビ(TM)‐カンピロ」は、2023年4月に、「糞便中のカンピロバクター抗原の検出（カンピロバクター感染診断の補助）」として国内で初めて保険適用となり、同年12月から当社より全国の医療機関へ販売されています。当社と大塚製薬は、これまでも体外診断用医薬品「クイックナビ(TM)」シリーズを共同販売しており、本製品の安定的な供給体制が整ったことを受け、今回の共同販売開始に至りました。
「クイックナビ(TM)‐カンピロ」は、イムノクロマト法を用いて糞便中のカンピロバクター抗原を迅速かつ特異的に検出する測定キットで、カンピロバクター（*1）の有無を15分以内に判定することが可能です。検査結果を短時間で得られることにより、診療現場における迅速な判断を支援し、抗菌薬の適正使用につながることが期待されます。また、大塚製薬と共同販売するノロウイルス抗原キット「クイックナビ(TM)‐ノロ3」との試料の共用（排泄便のみ）も可能で、感染性胃腸炎の鑑別診断を効率的に行うことができます。当社は、検査試薬を製造・販売するメーカーとして、感染症対策を社会的責務と捉え、世界の人々のQOL向上に貢献してまいります。
デンカはこれからも、「化学の力で世界をよりよくするスペシャリストになる」というパーパスのもと、世界に誇れる化学で、人々の暮ら</t>
    <phoneticPr fontId="14"/>
  </si>
  <si>
    <t>https://www.nikkei.com/news/print-article/?R_FLG=0&amp;bf=0&amp;ng=DGXZRSP704212_R10C26A3000000</t>
    <phoneticPr fontId="14"/>
  </si>
  <si>
    <t>東京都</t>
    <rPh sb="0" eb="3">
      <t>トウキョウト</t>
    </rPh>
    <phoneticPr fontId="14"/>
  </si>
  <si>
    <t>食中毒引き起こすアニサキス、生きたマサバの筋肉にも寄生　福井県立大確認　「目視確認や加熱で対策」</t>
    <phoneticPr fontId="14"/>
  </si>
  <si>
    <r>
      <rPr>
        <b/>
        <sz val="16"/>
        <color rgb="FF333333"/>
        <rFont val="Yu Gothic"/>
        <family val="2"/>
        <charset val="128"/>
      </rPr>
      <t>　</t>
    </r>
    <r>
      <rPr>
        <b/>
        <sz val="16"/>
        <color rgb="FF333333"/>
        <rFont val="游ゴシック"/>
        <family val="3"/>
        <charset val="128"/>
      </rPr>
      <t xml:space="preserve">福井県立大は3月11日、生きているマサバの腹部の筋肉に線虫アニサキスが寄生していることを確認したと発表した。食中毒を引き起こすアニサキスは、これまでは魚の死後に内臓から筋肉に移動するとされ、漁獲後の速やかな内臓除去が食中毒対策として推奨されてきた。同大海洋生物資源学部の瀧澤文雄准教授は「内臓を取れば安心ということではなく、目視確認したり、腹部の身を加熱、冷凍したりするなどして食中毒を防いでほしい」と話している。
　アニサキスが寄生した魚介類を生食すると、激しい腹痛、嘔吐（おうと）、アレルギー症状などを引き起こす。2024年の国内の食中毒原因のうち、アニサキスは31.8％に上り、細菌30.9％、ウイルス26.7％より多い。マサバはアニサキス食中毒の主要な原因魚種で、市場に流通した魚の寄生調査は行われていたが、活マサバは十分に検証されていなかった。調査は福井、岩手、静岡、長崎県沿岸の4地点で、マサバを漁獲後すぐに解剖し寄生状況を調べた。福井県沿岸では41匹のマサバを調査。このうち34匹（83.0％）で寄生を確認した。寄生部位は筋肉が25.7％、内臓が74.3％だった。静岡県のマサバの寄生部位は筋肉が49.0％、岩手は筋肉46.9％。いずれも腹部の筋肉がほとんどだった。長崎のマサバの寄生部位はほぼ内臓だった。
　活マサバの筋肉にアニサキスが寄生しているという情報はあったが、今回の調査で科学的に裏付けた形だ。魚介類に多く含有…タウリンの効果を研究者が解説　老化や生活習慣病を予防　これまで、魚の死後の保存温度が高いほど、アニサキスが内臓から筋肉へ移動しやすいとされ、漁獲後の迅速な内臓除去や冷蔵管理が食中毒対策とされてきた。瀧澤教授は「これまでの対策に加えて、目視確認や必要に応じて加熱、冷凍するなどの調理法が重要になる」と話している。アニサキスには、病原性が高いS型と病原性が低いP型がある。これまでの複数の調査では、日本海側はP型が多かったが、今回の調査では福井県沿岸のマサバはS型が67.2％に上った。これについては「海水温度の上昇で回遊する魚種が変わってきていることなど、複数の海洋環境の変化が要因と考えられる」と分析した。
</t>
    </r>
    <r>
      <rPr>
        <b/>
        <sz val="16"/>
        <color rgb="FF333333"/>
        <rFont val="Century Gothic"/>
        <family val="2"/>
      </rPr>
      <t xml:space="preserve">
</t>
    </r>
    <phoneticPr fontId="14"/>
  </si>
  <si>
    <t>https://news.jp/i/1404570719520063511?c=768367547562557440</t>
    <phoneticPr fontId="14"/>
  </si>
  <si>
    <t>福井県</t>
    <rPh sb="0" eb="2">
      <t>フクイ</t>
    </rPh>
    <rPh sb="2" eb="3">
      <t>ケン</t>
    </rPh>
    <phoneticPr fontId="14"/>
  </si>
  <si>
    <t>福井新聞</t>
    <rPh sb="0" eb="2">
      <t>フクイ</t>
    </rPh>
    <rPh sb="2" eb="4">
      <t>シンブン</t>
    </rPh>
    <phoneticPr fontId="14"/>
  </si>
  <si>
    <t>衛研ニュース　ヒスタミンによる食中毒</t>
    <phoneticPr fontId="14"/>
  </si>
  <si>
    <t>　ヒスタミン食中毒は、一般的な魚介類による食中毒であり、食べた直後から1時間以内に、顔面、特に口の周りや耳たぶが紅潮し、頭痛、じんましん、発熱などの症状が発生します。ヒスタミンは熱に安定であり、また調理加工工程で除去できないため、一度生成されると食中毒を防ぐことはできません。ヒスタミンが生成されないよう温度管理が必要です。ヒスタミン食中毒の予防のためには、購入した魚を速やかに冷蔵庫で保管する、鮮度が低下した可能性がある魚を食べないといった対策が必要です。
表　国内のヒスタミンによる食中毒の発生状況
出典: 厚生労働省ホームページ　ヒスタミンによる食中毒について
不揮発性腐敗アミンとは、食品中のたんぱく質が微生物によって分解される過程で生成される化合物です。代表的なものがヒスタミンでアレルギー様食中毒の原因物質であり、ヒスタミン以外にもカダベリン・チラミン・プトレシンなどの不揮発性腐敗アミンがあり、食中毒症状を増強する作用が報告されています。</t>
    <phoneticPr fontId="14"/>
  </si>
  <si>
    <t>広島市公表</t>
    <rPh sb="0" eb="3">
      <t>ヒロシマシ</t>
    </rPh>
    <rPh sb="3" eb="5">
      <t>コウヒョウ</t>
    </rPh>
    <phoneticPr fontId="14"/>
  </si>
  <si>
    <t>広島県</t>
    <rPh sb="0" eb="3">
      <t>ヒロシマケン</t>
    </rPh>
    <phoneticPr fontId="14"/>
  </si>
  <si>
    <t>https://www.city.hiroshima.lg.jp/living/eisei/1003062/1005957/1028015/1048785.html</t>
    <phoneticPr fontId="14"/>
  </si>
  <si>
    <t>ノロウイルス汚染の可能性、カリフォルニア含む9州で生牡蠣とアサリを回収</t>
    <phoneticPr fontId="76"/>
  </si>
  <si>
    <t xml:space="preserve">　連邦当局は９日、カリフォルニアを含む少なくとも9州で流通したアサリ（マニラクラム）と生牡蠣がノロウイルスに汚染されている恐れがあるとして回収を命じた。米食品医薬品局（FDA）の通知によると、回収対象のアサリは「Lummi Indian Business Council」が生産し、アリゾナ、カリフォルニア、フロリダ、ジョージア、イリノイ、ネバダ、ニューヨーク、オレゴン、ワシントンの飲食店や食品小売店に流通していた。その他の州にも流通した可能性がある。
　生牡蠣は、「Drayton Harbor Oyster Company」が生産し、ワシントン州の消費者に流通していた。両製品とも2月13日から3月3日にかけてワシントン州ドレイトンハーバーで採取された。
　FDAは「Drayton Harbor Oyster Company」による特定の生牡蠣、および「Lummi Indian Business Council」によるマニラクラムの提供・販売を飲食店・食品小売業者に中止するよう求め、また一般消費者にも食べないように勧告する警報を発令すると発表した。
　FDAは、ノロウイルスに汚染された食品は、見た目、匂い、味は正常に見えるが、摂取すると重篤な病気を引き起こす可能性があると警告している。
　ノロウイルスの一般的な症状には、下痢、嘔吐、吐き気、腹痛が含まれる。この病気は胃や腸の炎症を引き起こし、免疫力が低下している人だとより重篤化する可能性がある。ノロウイルスの症状が現れるまで通常12～48時間かかり、回復まで最大3日を要す。
　米疾病対策センター（CDC）によると、ノロウイルスは感染力が非常に強く、感染者との直接接触や、汚染された食品・水・物品を介して拡散する。FDAは９日、ノロウイルスの症状が出ている消費者は、医療機関に連絡すべきと発表した。
</t>
    <phoneticPr fontId="76"/>
  </si>
  <si>
    <t>https://lalalausa.com/archives/73855</t>
    <phoneticPr fontId="76"/>
  </si>
  <si>
    <t>「Grocery Outlet」がカリフォルニア州内の業績不振9店舗を閉鎖へ最適化計画の一環</t>
    <phoneticPr fontId="76"/>
  </si>
  <si>
    <t>　「Grocery Outlet Holding Corp. 」はこのほど、業績不振店舗を対象とした「最適化計画」の一環として、カリフォルニア州内のスーパーマーケット９店舗を閉鎖する方針を発表した。エメリービルに本社を置く同社は、この最適化計画が「長期的な収益性とキャッシュフロー創出の強化、業務執行の改善、既存店舗網の最適化、そして規律ある新規出店戦略との整合を図る」ことを目的としていると説明した。　同社が委託したボストン拠点の再編・投資会社ゴードン・ブラザーズが公開したリストによると、閉鎖対象店舗はアズサ、ラ・ハブラ、オンタリオ、ポウェイ、ブローリー、エルカホン、カーマン、パターソン、リッジクレストの各店舗となる。これらの全店舗は今年中に閉鎖される見込み。
広告
＜関連記事＞
フレンチディップサンドイッチの元祖「コールズ・フレンチディップ」が閉店　ロサンゼルスで117年の歴史に幕
「ノードストローム」サンタモニカ店が８月閉店　治安悪化が原因の可能性</t>
    <phoneticPr fontId="76"/>
  </si>
  <si>
    <t>https://lalalausa.com/archives/73861</t>
    <phoneticPr fontId="76"/>
  </si>
  <si>
    <t xml:space="preserve">職場行事でおにぎり食べた『53人発症・4人受診』 「黄色ブドウ球菌」集団食中毒 提供した店を ... </t>
    <phoneticPr fontId="14"/>
  </si>
  <si>
    <t>ｄメニューニュース</t>
    <phoneticPr fontId="14"/>
  </si>
  <si>
    <t xml:space="preserve">　山口県は9日、飲食店が提供したおにぎりを食べた53人が、食中毒症状を訴えたと発表。
58人中53人発症
県の生活衛生課によると、先月28日、山口市の『おむすびころりん』が調理・提供したおにぎりを、職場の行事に参加した58人が食べた。うち53人が下痢、おう吐などを発症し、4人が医療機関を受診。黄色ブドウ球菌を検出した。そのため、おにぎりが原因の「黄色ブドウ球菌」食中毒と断定。
食品衛生法に基づき、店に対して4日間の営業停止を命じた。毒素が食中毒を引き起こす黄色ブドウ球菌による食中毒は、主にこの菌が産生する毒素(エンテロトキシン)によって引き起こされる。また、黄色ブドウ球菌は、手や皮膚、傷口などに存在しやすく、調理中に食品に付着することで増殖し、毒素を作り出す。この毒素は熱に強く、加熱しても分解されにくいため、調理後の食品でも食中毒の原因となることがある。
予防のためには、手指や調理器具の衛生管理を徹底し、食品は早めに食べる、または冷蔵保存することが重要だ。
</t>
    <rPh sb="147" eb="149">
      <t>オウショク</t>
    </rPh>
    <phoneticPr fontId="14"/>
  </si>
  <si>
    <t>https://topics.smt.docomo.ne.jp/amp/article/trendnewscaster/trend/trendnewscaster-98700</t>
    <phoneticPr fontId="14"/>
  </si>
  <si>
    <t>三木で食中毒　宅配弁当を食べた12人が嘔吐や下痢、発熱などの症状</t>
    <phoneticPr fontId="14"/>
  </si>
  <si>
    <t>　兵庫県加東健康福祉事務所は１０日、兵庫県三木市別所町小林の飲食店「ネクストワンズソリューション」の宅配弁当を食べた１２人が嘔吐や下痢、発熱などの症状を訴えたと発表した。原因物質は調査中。同事務所は食中毒と断定し、同店に１０日から１３日まで４日間の営業停止を命じた。
　同事務所によると、同店は５、６日に調製した弁当を計３７グループ７８３食提供しており、調査のできた４グループ１７人のうち、三木市や神戸市などに住む２６～６７歳男女１２人に症状が出た。全員快方に向かっているという。</t>
    <phoneticPr fontId="14"/>
  </si>
  <si>
    <t>兵庫県</t>
    <rPh sb="0" eb="3">
      <t>ヒョウゴケン</t>
    </rPh>
    <phoneticPr fontId="14"/>
  </si>
  <si>
    <t>神戸新聞</t>
    <rPh sb="0" eb="4">
      <t>コウベシンブン</t>
    </rPh>
    <phoneticPr fontId="14"/>
  </si>
  <si>
    <t>https://www.kobe-np.co.jp/news/sogo/202603/0020109010.shtml</t>
    <phoneticPr fontId="14"/>
  </si>
  <si>
    <t xml:space="preserve">ブンタウでパンによる食中毒の疑いのある108人：患者の検体の50％以上がサルモネラ菌陽性。 </t>
    <phoneticPr fontId="76"/>
  </si>
  <si>
    <t xml:space="preserve">　3月9日にブンタウ区ドーチエウ通りでパンを食べた後に108人が入院した事件に関して、ホーチミン市保健局は、初期検査の結果、患者の便サンプルの54.9％でサルモネラ菌の陽性反応が出たと発表した。ホーチミン市保健局によれば、これらの結果は医療施設が治療プロトコルを方向付け、患者の健康状態を綿密に監視するための重要な基礎となる。3月6日現在、ホーチミン市とその周辺地域の病院では、ドチュウ通りの売店でパンを食べた後に腹痛、下痢、嘔吐などの消化器疾患の症状を呈する患者108人を受け入れており、中には高熱を伴う患者もいる。ブンタウ総合病院だけでも104人の患者を受け入れている。
　緊急処置の実施と治療プロトコルの遵守により、45人の患者が容態が安定し、退院しました。入院治療を必要とした92人のうち、大半は現在容態が安定しており、悪化や重篤な症例は記録されていません。さらに、バリア総合病院で治療を受けている患者2人、カインホイ総合病院で治療を受けている患者1人、第115人民病院で治療を受けている患者1人も、いずれも危篤状態から脱した。これまで、保健当局は食中毒の疑いのある症例の報告を受け、直ちに検査のために検体を採取していました。分析の結果、51検体中28検体（54.9%）の便検体から、食中毒性胃腸感染症の一般的な原因菌であるサルモネラ菌が検出されました。
　医療専門家によると、原因菌を早期に特定することで、病院は水分と電解質の補給に重点を置き、脱水症状の兆候を注意深く監視しながら治療方法を標準化できるようになるという。
上記の状況を踏まえ、ホーチミン市保健局は、すべての医療機関に対し、専門家のガイドラインに従い、食中毒の疑いのある症例を迅速に受け入れ、入院させ、治療する準備を常に整えるよう求めています。医師は、嘔吐や長引く下痢などの症状が現れた場合、特に幼児、高齢者、基礎疾患のある方など、医師の処方箋なしに下痢止め薬や抗生物質を自宅で自己治療しないようアドバイスしています。適切な水分と電解質の補給は、病気の自然治癒を促し、早期回復につながります。当局は残りの事件の監視を続けており、同様の事件を防ぐため食品の原産地の調査を調整している。
出典: https://suckhoedoisong.vn/vu-108-nguoi-nghi-ngo-doc-banh-mi-tai-vung-tau-hon-50-mau-benh-nhan-duong-tinh-salmonella-169260309132825125.htm
</t>
    <phoneticPr fontId="76"/>
  </si>
  <si>
    <t>https://www.vietnam.vn/ja/vu-108-nguoi-nghi-ngo-doc-banh-mi-tai-vung-tau-hon-50-mau-benh-nhan-duong-tinh-salmonella</t>
    <phoneticPr fontId="76"/>
  </si>
  <si>
    <t>　　　　　今週のお題　(異物対策②　髪の毛混入は異物の第一原因です　)</t>
    <rPh sb="12" eb="14">
      <t>イブツ</t>
    </rPh>
    <rPh sb="14" eb="16">
      <t>タイサク</t>
    </rPh>
    <rPh sb="18" eb="19">
      <t>カミ</t>
    </rPh>
    <rPh sb="20" eb="21">
      <t>ケ</t>
    </rPh>
    <rPh sb="21" eb="23">
      <t>コンニュウ</t>
    </rPh>
    <rPh sb="24" eb="26">
      <t>イブツ</t>
    </rPh>
    <rPh sb="27" eb="29">
      <t>ダイイチ</t>
    </rPh>
    <rPh sb="29" eb="31">
      <t>ゲンイン</t>
    </rPh>
    <phoneticPr fontId="4"/>
  </si>
  <si>
    <t>　なぜ　帽子にはかぶり方があるんですか？</t>
    <phoneticPr fontId="4"/>
  </si>
  <si>
    <r>
      <rPr>
        <b/>
        <sz val="12"/>
        <color indexed="13"/>
        <rFont val="ＭＳ Ｐゴシック"/>
        <family val="3"/>
        <charset val="128"/>
      </rPr>
      <t>★毎日人の髪は50-60本抜け替わっています。　　　</t>
    </r>
    <r>
      <rPr>
        <b/>
        <u/>
        <sz val="12"/>
        <color rgb="FFFFFF00"/>
        <rFont val="ＭＳ Ｐゴシック"/>
        <family val="3"/>
        <charset val="128"/>
      </rPr>
      <t>仕事始めにブラッシングして、それから正しく帽子をかぼることが大切です。</t>
    </r>
    <r>
      <rPr>
        <b/>
        <sz val="12"/>
        <color indexed="9"/>
        <rFont val="ＭＳ Ｐゴシック"/>
        <family val="3"/>
        <charset val="128"/>
      </rPr>
      <t xml:space="preserve">
①上着に着替える前に、何回か　ヘアーブラシでブラッシングします。
②長髪の方は後頭部に髪を束ねます。
③鏡を見て帽子の中央を額の中央部に合わせます。
④耳や髪が外に出ていないように帽子に収めます。
⑤帽子着用後に上着を着用します。</t>
    </r>
    <rPh sb="1" eb="3">
      <t>マイニチ</t>
    </rPh>
    <rPh sb="3" eb="4">
      <t>ヒト</t>
    </rPh>
    <rPh sb="5" eb="6">
      <t>カミ</t>
    </rPh>
    <rPh sb="12" eb="13">
      <t>ポン</t>
    </rPh>
    <rPh sb="13" eb="14">
      <t>ヌ</t>
    </rPh>
    <rPh sb="15" eb="16">
      <t>カ</t>
    </rPh>
    <rPh sb="44" eb="45">
      <t>タダ</t>
    </rPh>
    <rPh sb="47" eb="49">
      <t>ボウシ</t>
    </rPh>
    <rPh sb="56" eb="58">
      <t>タイセツ</t>
    </rPh>
    <phoneticPr fontId="4"/>
  </si>
  <si>
    <r>
      <rPr>
        <b/>
        <sz val="12"/>
        <color indexed="9"/>
        <rFont val="ＭＳ Ｐゴシック"/>
        <family val="3"/>
        <charset val="128"/>
      </rPr>
      <t>★男性と女性を比較すると</t>
    </r>
    <r>
      <rPr>
        <b/>
        <u/>
        <sz val="12"/>
        <color rgb="FFFFFFFF"/>
        <rFont val="ＭＳ Ｐゴシック"/>
        <family val="3"/>
        <charset val="128"/>
      </rPr>
      <t>若干男性の方がロッカールームでの毛髪の抜け落ちている数が多いようです。</t>
    </r>
    <r>
      <rPr>
        <b/>
        <sz val="12"/>
        <color indexed="9"/>
        <rFont val="ＭＳ Ｐゴシック"/>
        <family val="3"/>
        <charset val="128"/>
      </rPr>
      <t xml:space="preserve">
男女を問わず正しいブラッシングを心がけましょう。</t>
    </r>
    <r>
      <rPr>
        <b/>
        <sz val="12"/>
        <color indexed="43"/>
        <rFont val="ＭＳ Ｐゴシック"/>
        <family val="3"/>
        <charset val="128"/>
      </rPr>
      <t xml:space="preserve">
★自分に合った専用のブラシを使うこと、根元から丁寧に髪のもつれを解いて、丁寧にブラシをかけます。頭皮を適度に刺激する
と血行がよくなり、髪に栄養がしっかり届くようになり抜け毛を防ぐ働きもあります。
ご自分のためにも正しいブラッシングを実践しましょう!  </t>
    </r>
    <r>
      <rPr>
        <b/>
        <u/>
        <sz val="12"/>
        <color rgb="FFFFFF00"/>
        <rFont val="ＭＳ Ｐゴシック"/>
        <family val="3"/>
        <charset val="128"/>
      </rPr>
      <t>海外では毛髪混入を問題視しない国もあります。</t>
    </r>
    <r>
      <rPr>
        <b/>
        <sz val="12"/>
        <color indexed="43"/>
        <rFont val="ＭＳ Ｐゴシック"/>
        <family val="3"/>
        <charset val="128"/>
      </rPr>
      <t xml:space="preserve">
</t>
    </r>
    <r>
      <rPr>
        <b/>
        <sz val="12"/>
        <color rgb="FF6DDDF7"/>
        <rFont val="ＭＳ Ｐゴシック"/>
        <family val="3"/>
        <charset val="128"/>
      </rPr>
      <t>外国人就業者には、文化の違いも　分かりやすく理解してもらい　同じように作業に慣れさせましょう。</t>
    </r>
    <rPh sb="1" eb="3">
      <t>ダンセイ</t>
    </rPh>
    <rPh sb="4" eb="6">
      <t>ジョセイ</t>
    </rPh>
    <rPh sb="7" eb="9">
      <t>ヒカク</t>
    </rPh>
    <rPh sb="12" eb="14">
      <t>ジャッカン</t>
    </rPh>
    <rPh sb="14" eb="16">
      <t>ダンセイ</t>
    </rPh>
    <rPh sb="17" eb="18">
      <t>ホウ</t>
    </rPh>
    <rPh sb="28" eb="30">
      <t>モウハツ</t>
    </rPh>
    <rPh sb="31" eb="32">
      <t>ヌ</t>
    </rPh>
    <rPh sb="33" eb="34">
      <t>オ</t>
    </rPh>
    <rPh sb="38" eb="39">
      <t>カズ</t>
    </rPh>
    <rPh sb="40" eb="41">
      <t>オオ</t>
    </rPh>
    <rPh sb="48" eb="50">
      <t>ダンジョ</t>
    </rPh>
    <rPh sb="51" eb="52">
      <t>ト</t>
    </rPh>
    <rPh sb="54" eb="55">
      <t>タダ</t>
    </rPh>
    <rPh sb="64" eb="65">
      <t>ココロ</t>
    </rPh>
    <rPh sb="74" eb="76">
      <t>ジブン</t>
    </rPh>
    <rPh sb="77" eb="78">
      <t>ア</t>
    </rPh>
    <rPh sb="80" eb="82">
      <t>センヨウ</t>
    </rPh>
    <rPh sb="92" eb="94">
      <t>ネモト</t>
    </rPh>
    <rPh sb="96" eb="98">
      <t>テイネイ</t>
    </rPh>
    <rPh sb="109" eb="111">
      <t>テイネイ</t>
    </rPh>
    <rPh sb="121" eb="122">
      <t>アタマ</t>
    </rPh>
    <rPh sb="173" eb="175">
      <t>ジブン</t>
    </rPh>
    <rPh sb="180" eb="181">
      <t>タダ</t>
    </rPh>
    <rPh sb="190" eb="192">
      <t>ジッセン</t>
    </rPh>
    <rPh sb="200" eb="202">
      <t>カイガイ</t>
    </rPh>
    <rPh sb="204" eb="206">
      <t>モウハツ</t>
    </rPh>
    <rPh sb="206" eb="208">
      <t>コンニュウ</t>
    </rPh>
    <rPh sb="209" eb="212">
      <t>モンダイシ</t>
    </rPh>
    <rPh sb="215" eb="216">
      <t>クニ</t>
    </rPh>
    <rPh sb="223" eb="225">
      <t>ガイコク</t>
    </rPh>
    <rPh sb="225" eb="226">
      <t>ジン</t>
    </rPh>
    <rPh sb="226" eb="229">
      <t>シュウギョウシャ</t>
    </rPh>
    <rPh sb="232" eb="234">
      <t>ブンカ</t>
    </rPh>
    <rPh sb="235" eb="236">
      <t>チガ</t>
    </rPh>
    <rPh sb="239" eb="240">
      <t>ワ</t>
    </rPh>
    <rPh sb="245" eb="247">
      <t>リカイ</t>
    </rPh>
    <rPh sb="253" eb="254">
      <t>オナ</t>
    </rPh>
    <rPh sb="258" eb="260">
      <t>サギョウ</t>
    </rPh>
    <rPh sb="261" eb="262">
      <t>ナ</t>
    </rPh>
    <phoneticPr fontId="4"/>
  </si>
  <si>
    <t xml:space="preserve">年齢群：‌‌10 代（3 例 ）、20 代（2 例 ）、30 代（1 例 ）、40 代（2 例 ）、50代（1例）、
60代（2例）
</t>
    <phoneticPr fontId="76"/>
  </si>
  <si>
    <t>血清群・毒素型：‌‌O157‌VT2（3例）、O111‌VT1・VT2（1例）、O128‌VT1・VT2（1例）、その他・不明（6例）</t>
    <phoneticPr fontId="76"/>
  </si>
  <si>
    <t>腸管出血性大腸菌感染症11例（有症者4例、うちHUS‌なし）
‌感染地域：‌‌国内6例、国内（都道府県不明）/ベトナム1例、国内・国外不明4例
国内の感染地域：‌‌東京都2例、岩手県1例、群馬県1例、広島県1例、鹿児島県1例</t>
    <phoneticPr fontId="76"/>
  </si>
  <si>
    <t>腸チフス１例　　感染地域：ベトナム</t>
    <phoneticPr fontId="76"/>
  </si>
  <si>
    <t>腸チフス</t>
    <phoneticPr fontId="4"/>
  </si>
  <si>
    <t>E型肝炎16例（うち1例死亡）‌
　感染地域（感染源）：‌‌北海道4例（ホルモン焼き1例、焼き肉1例、不明2例）、
　群馬県1例（不明）、千葉県1例（不明）、長野県1例（不明）、
　岡山県　1例（猪肉/鹿肉/熊肉）、長崎県1例（不明）、熊本県1例（豚レバー）、
　国内（都道府県不明）4（不明4例）、神奈川県/インドネシア1例（不明）、
　国内・国外不明1例（不明）
A型肝炎2例‌
　感染地域：大阪府1例、パキスタン1例</t>
    <phoneticPr fontId="76"/>
  </si>
  <si>
    <t>レジオネラ症27例（肺炎型26例、ポンティアック熱型1例）
‌　感染地域：‌東京都3例、大阪府3例、千葉県2例、愛知県2例、広島県2例、宮城県1例、山形県1例、神奈川県1例、
　富山県1例、静岡県1例、三重県1例、兵庫県1例、奈良県1例、山口県1例、熊本県1例、国内（都道府県不明）2例、
　国内・国外不明3例
‌　年齢群：‌40代（1例）、60代（7例）、70代（4例）、80代（9例）、90代以上（6例）累積報告数：304例</t>
    <phoneticPr fontId="76"/>
  </si>
  <si>
    <t>ウイルス性肝炎5例‌ C型肝炎ウイルス2例＿感染経路：‌‌性的 接 触 2 例（ 同 性 間 1 例 、 異性間・同性間不明1例）
‌B型肝炎ウイルス1例＿感染経路：性的 接 触（ 異 性 間 ）
EBウイルス1例＿感染経路：その他・不明‌
アデノウイルス/エンテロウイルス/ライノウイルス1例＿感染経路：
その他・不明</t>
    <phoneticPr fontId="76"/>
  </si>
  <si>
    <t>2026年第9週</t>
    <rPh sb="4" eb="5">
      <t>ネン</t>
    </rPh>
    <rPh sb="5" eb="6">
      <t>ダイ</t>
    </rPh>
    <rPh sb="7" eb="8">
      <t>シュウ</t>
    </rPh>
    <phoneticPr fontId="76"/>
  </si>
  <si>
    <r>
      <t xml:space="preserve">対前週
</t>
    </r>
    <r>
      <rPr>
        <b/>
        <sz val="14"/>
        <color rgb="FFFF0000"/>
        <rFont val="ＭＳ Ｐゴシック"/>
        <family val="3"/>
        <charset val="128"/>
      </rPr>
      <t>インフルエンザ 　　     　         　  -20%減少</t>
    </r>
    <r>
      <rPr>
        <b/>
        <sz val="11"/>
        <color rgb="FFFF0000"/>
        <rFont val="ＭＳ Ｐゴシック"/>
        <family val="3"/>
        <charset val="128"/>
      </rPr>
      <t xml:space="preserve">
</t>
    </r>
    <r>
      <rPr>
        <b/>
        <sz val="14"/>
        <color rgb="FFFF0000"/>
        <rFont val="ＭＳ Ｐゴシック"/>
        <family val="3"/>
        <charset val="128"/>
      </rPr>
      <t>新型コロナウイルス           　  　  -17%減少</t>
    </r>
    <rPh sb="0" eb="3">
      <t>タイゼンシュウゾウカゾウカゲンショウ</t>
    </rPh>
    <rPh sb="36" eb="38">
      <t>ゲンショウ</t>
    </rPh>
    <rPh sb="69" eb="71">
      <t>ゲンショウ</t>
    </rPh>
    <phoneticPr fontId="76"/>
  </si>
  <si>
    <t>食品表示 (3/9-3/15)</t>
    <rPh sb="0" eb="2">
      <t>ショクヒン</t>
    </rPh>
    <rPh sb="2" eb="3">
      <t>ヒョウ</t>
    </rPh>
    <phoneticPr fontId="4"/>
  </si>
  <si>
    <t>平和堂</t>
  </si>
  <si>
    <t>フードリエ</t>
  </si>
  <si>
    <t>名古屋三越</t>
  </si>
  <si>
    <t>エヌエス・インタ...</t>
  </si>
  <si>
    <t>シルバーライフ</t>
  </si>
  <si>
    <t>一般社団法人ゆぃ...</t>
  </si>
  <si>
    <t>たいらや</t>
  </si>
  <si>
    <t>西友</t>
  </si>
  <si>
    <t>八代峰月堂</t>
  </si>
  <si>
    <t>回収＆交換</t>
  </si>
  <si>
    <t>ヤマイシ</t>
  </si>
  <si>
    <t>トーレイ</t>
  </si>
  <si>
    <t>わくわく</t>
  </si>
  <si>
    <t>板橋店 焼鳥(もも,ねぎま) 一部加熱不足</t>
  </si>
  <si>
    <t>イオンフードスタ...</t>
  </si>
  <si>
    <t>おつまみちくわの磯辺揚げ 一部(卵,豚肉)表示欠落</t>
  </si>
  <si>
    <t>北部市場運送</t>
  </si>
  <si>
    <t>ドスイカ糸造り(生食用) 一部消費期限誤記</t>
  </si>
  <si>
    <t>八六商店</t>
  </si>
  <si>
    <t>横浜店 ハム,ソーセージ等16種 一部消費期限誤記</t>
  </si>
  <si>
    <t>カネスエ商事</t>
  </si>
  <si>
    <t>お肉屋さんの牛肉コロッケ 一部(卵,鶏,豚)表示欠落</t>
  </si>
  <si>
    <t>あまに豚入り春巻 一部(えび,鶏肉)表示欠落</t>
  </si>
  <si>
    <t>ベストーネ</t>
  </si>
  <si>
    <t>かしわ飯鶏ぷるセット 一部原材料名等誤表示</t>
  </si>
  <si>
    <t>オーケー</t>
  </si>
  <si>
    <t>本厚木店 手作り照り焼きチキンピザ 一部(牛肉,豚肉)表示欠落</t>
  </si>
  <si>
    <t>李朝園</t>
  </si>
  <si>
    <t>万代限定大阪鶴橋イカキムチ 一部(小麦)表示欠落</t>
  </si>
  <si>
    <t>武蔵野緑町店 味付かつおたたき 一部消費期限誤記</t>
  </si>
  <si>
    <t>柚餅子総本家中浦...</t>
  </si>
  <si>
    <t>輪島の地酒ぜりい 一部異物混入(かび)の恐れ</t>
  </si>
  <si>
    <t>綿半ホームエイド...</t>
  </si>
  <si>
    <t>八田店 自家製漬漁 粕漬 銀だら 一部ラベル誤貼付</t>
  </si>
  <si>
    <t>いちやまマート</t>
  </si>
  <si>
    <t>チキンステーキ(塩コショウ) 一部(小麦)表示欠落</t>
  </si>
  <si>
    <t>光洋</t>
  </si>
  <si>
    <t>みんなのミニハンバーグ 一部(乳成分,牛肉)表示欠落</t>
  </si>
  <si>
    <t>エーエフ</t>
  </si>
  <si>
    <t>月日貝のコンフィ他 缶詰4品目 一部内容物液漏れの恐れ</t>
  </si>
  <si>
    <t>竹の子ごはん＆ねぎ塩チキンステーキ弁当 一部(乳,ごま,さば,鶏肉)表示欠落</t>
  </si>
  <si>
    <t>そお鹿児島農業協...</t>
  </si>
  <si>
    <t>ピーマンの佃煮 一部カビ発生の恐れ</t>
  </si>
  <si>
    <t>まいばすけっと</t>
  </si>
  <si>
    <t>横浜篠原町店 インカのめざめ 一部保存温度逸脱</t>
  </si>
  <si>
    <t>Ｇ－７・オート・...</t>
  </si>
  <si>
    <t>シャトレーゼ氷上店 生チョコ大福カップ入 一部消費期限誤記</t>
  </si>
  <si>
    <t>しょうが醤油のミニ竜田揚げ 一部(卵,乳,ごま,鶏肉)表示欠落</t>
  </si>
  <si>
    <t>無えんせきベーコン 一部別品目の包材使用</t>
  </si>
  <si>
    <t>おいしい気くばり無えんせきベーコン 一部誤包装</t>
  </si>
  <si>
    <t>星ヶ丘店 チョコラスク 一部ラベル誤貼付で(卵、大豆)表示欠落</t>
  </si>
  <si>
    <t>情熱価格 マンゴーグミ 一部表示にないソルビン酸(防腐剤)検出</t>
  </si>
  <si>
    <t>サバの味噌煮 一部中身異なり(卵、豚肉、りんご)表示欠落</t>
  </si>
  <si>
    <t>チョコレートバーガーナ 一部カビ発生の恐れ</t>
  </si>
  <si>
    <t>ジューシー肉焼売 一部(エビ,カニ,卵,ゼラチン)表示欠落</t>
  </si>
  <si>
    <t>大船店 鮭弁当 一部(えび,かに,ごま,さけ,鶏肉)表示欠落</t>
  </si>
  <si>
    <t>松下村塾cookie 一部(卵)表示欠落</t>
  </si>
  <si>
    <t>城北屋 塩豆大福 一部賞味期限誤記</t>
  </si>
  <si>
    <t>菓子パン６品目 一部異物混入の恐れ</t>
  </si>
  <si>
    <t>ストレートつゆ(揚げ出し豆腐用キット) 一部賞味期限誤記</t>
    <phoneticPr fontId="76"/>
  </si>
  <si>
    <t>あん肝ポン酢生食用(もみじおろし入) 一部(小麦,乳成分)表示欠落</t>
    <phoneticPr fontId="76"/>
  </si>
  <si>
    <t xml:space="preserve"> </t>
    <phoneticPr fontId="76"/>
  </si>
  <si>
    <t>　上位2種目(賞味期限・アレルギー表記ミス)で全体の　(63%)</t>
    <rPh sb="1" eb="3">
      <t>ジョウイ</t>
    </rPh>
    <rPh sb="4" eb="6">
      <t>シュモク</t>
    </rPh>
    <rPh sb="7" eb="11">
      <t>ショウミキゲン</t>
    </rPh>
    <rPh sb="17" eb="19">
      <t>ヒョウキ</t>
    </rPh>
    <rPh sb="23" eb="25">
      <t>ゼンタイ</t>
    </rPh>
    <phoneticPr fontId="4"/>
  </si>
  <si>
    <t>残留農薬  (3/9-3/15)</t>
    <phoneticPr fontId="4"/>
  </si>
  <si>
    <t>食品表示  (3/9-3/15)</t>
    <rPh sb="0" eb="2">
      <t>ショクヒン</t>
    </rPh>
    <rPh sb="2" eb="4">
      <t>ヒョウジ</t>
    </rPh>
    <phoneticPr fontId="76"/>
  </si>
  <si>
    <t>日本出口「鮮草莓(FRESH STRAWBERRY)」檢出農藥殘留含量不符規定</t>
    <phoneticPr fontId="76"/>
  </si>
  <si>
    <r>
      <rPr>
        <b/>
        <sz val="14"/>
        <color rgb="FF000000"/>
        <rFont val="Microsoft YaHei"/>
        <family val="3"/>
        <charset val="134"/>
      </rPr>
      <t>進口商(公司名稱)</t>
    </r>
    <r>
      <rPr>
        <b/>
        <sz val="14"/>
        <color rgb="FF000000"/>
        <rFont val="游ゴシック"/>
        <family val="3"/>
        <charset val="128"/>
      </rPr>
      <t xml:space="preserve">   </t>
    </r>
    <r>
      <rPr>
        <b/>
        <sz val="14"/>
        <color rgb="FF000000"/>
        <rFont val="Microsoft YaHei"/>
        <family val="3"/>
        <charset val="134"/>
      </rPr>
      <t>28361095 尚農實業有限公司
進口商(公司地址)</t>
    </r>
    <r>
      <rPr>
        <b/>
        <sz val="14"/>
        <color rgb="FF000000"/>
        <rFont val="游ゴシック"/>
        <family val="3"/>
        <charset val="128"/>
      </rPr>
      <t xml:space="preserve"> </t>
    </r>
    <r>
      <rPr>
        <b/>
        <sz val="14"/>
        <color rgb="FF000000"/>
        <rFont val="Microsoft YaHei"/>
        <family val="3"/>
        <charset val="134"/>
      </rPr>
      <t>インポーター(会社住所)</t>
    </r>
    <r>
      <rPr>
        <b/>
        <sz val="14"/>
        <color rgb="FF000000"/>
        <rFont val="游ゴシック"/>
        <family val="3"/>
        <charset val="128"/>
      </rPr>
      <t xml:space="preserve">   </t>
    </r>
    <r>
      <rPr>
        <b/>
        <sz val="14"/>
        <color rgb="FF000000"/>
        <rFont val="Microsoft YaHei"/>
        <family val="3"/>
        <charset val="134"/>
      </rPr>
      <t>新北市中和區景平路722號11樓
貨品分類號列分類番号列</t>
    </r>
    <r>
      <rPr>
        <b/>
        <sz val="14"/>
        <color rgb="FF000000"/>
        <rFont val="游ゴシック"/>
        <family val="3"/>
        <charset val="128"/>
      </rPr>
      <t xml:space="preserve">   </t>
    </r>
    <r>
      <rPr>
        <b/>
        <sz val="14"/>
        <color rgb="FF000000"/>
        <rFont val="Microsoft YaHei"/>
        <family val="3"/>
        <charset val="134"/>
      </rPr>
      <t>0810.10.00.00-8
檢驗方法</t>
    </r>
    <r>
      <rPr>
        <b/>
        <sz val="14"/>
        <color rgb="FF000000"/>
        <rFont val="游ゴシック"/>
        <family val="3"/>
        <charset val="128"/>
      </rPr>
      <t xml:space="preserve">  </t>
    </r>
    <r>
      <rPr>
        <b/>
        <sz val="14"/>
        <color rgb="FF000000"/>
        <rFont val="Microsoft YaHei"/>
        <family val="3"/>
        <charset val="134"/>
      </rPr>
      <t>衛生福利部111.08.17衛授食字第1111901537號公告修正「食品中殘留農藥檢驗方法-多重殘留分析方法(五)」
不合格原因暨檢出量詳細說明</t>
    </r>
    <r>
      <rPr>
        <b/>
        <sz val="14"/>
        <color rgb="FF000000"/>
        <rFont val="游ゴシック"/>
        <family val="3"/>
        <charset val="128"/>
      </rPr>
      <t xml:space="preserve">    </t>
    </r>
    <r>
      <rPr>
        <b/>
        <sz val="14"/>
        <color rgb="FF000000"/>
        <rFont val="Microsoft YaHei"/>
        <family val="3"/>
        <charset val="134"/>
      </rPr>
      <t>檢出殘留農藥賽芬蟎2.5 ppm
法規限量標準
依據「農藥殘留容許量標準」，賽芬蟎於草莓容許量為2.0 ppm，不符合食品安全衛生管理法第15條第1項第5款規定。
製造廠或國外負責廠商名稱
RINKA CO.,LTD株式会社リンカ
量及重量</t>
    </r>
    <r>
      <rPr>
        <b/>
        <sz val="14"/>
        <color rgb="FF000000"/>
        <rFont val="游ゴシック"/>
        <family val="3"/>
        <charset val="128"/>
      </rPr>
      <t xml:space="preserve">    </t>
    </r>
    <r>
      <rPr>
        <b/>
        <sz val="14"/>
        <color rgb="FF000000"/>
        <rFont val="Microsoft YaHei"/>
        <family val="3"/>
        <charset val="134"/>
      </rPr>
      <t>800.00 CTN/400.00 公斤
有效日期(西元年月日)
處置情形
案內不符合商品依規定退運或銷毀。</t>
    </r>
    <phoneticPr fontId="76"/>
  </si>
  <si>
    <t>https://www.fda.gov.tw/UnsafeFood/UnsafeFoodContent.aspx?id=5877</t>
    <phoneticPr fontId="76"/>
  </si>
  <si>
    <t xml:space="preserve">水稲経営の損益分岐点はどこ？ コスト構造を可視化してみよう - SMART AGRI </t>
    <phoneticPr fontId="76"/>
  </si>
  <si>
    <t>　「10aあたり」の指標をどう生かすか
水稲では「10aあたり」という指標が一般的に用いられます。これは農林水産省の統計（作況指数、収量統計、経営統計）でも標準的な尺度であり、他者や過去との比較には有効です。一方で、最終的な利益は経営全体の総額で決まるという視点も欠かせません。シンプルに言えば、面積が広がれば10aあたりの固定費は分散され相対的に小さくなりますが、変動費は面積に応じて増えていきます。ここに「労働時間」という要素を加えることで、経営の損益分岐点のおおよその位置を見通しやすくなります。ただし、これは現状の人員や設備を前提とした考え方です。スマート農業によるセンシングや労力軽減策を導入すれば、労働時間を抑えながら栽培面積を広げ、損益分岐点を引き下げられるケースも考えられます。もちろん、これらの導入には新たな固定費や変動費が発生するため、投資対効果を見極める視点も欠かせません。日々の作業の積み重ねで成り立っている水稲経営において、土台となるコストの組み合わせを整理することは、経営判断の精度を高める一助になります。外部の専門家に頼らなくても、手元で始められる取り組みとして、
年間の固定費総額（税金、保険、地代、減価償却費など）を書き出す
機械ごとの年間稼働時間を概算する
各作業工程（育苗から乾燥まで）にかかる時間を振り返る
といった「現状の棚卸し」から考えてみる方法もあります。
　長年培ってきた栽培技術という財産に、「コスト構造の可視化」という視点を重ねることで、面積・機械・労働のバランスについて新たな気づきが生まれることもあります。スマート農業やフィジカルAIは、人の作業を奪う存在として語られることもありますが、農家の経験や判断を補完する技術として活用される場面も増えています。現場の経験を土台に、新しい技術を組み合わせていくことが、これからの水稲経営を考えるうえで一つの方向性になるかもしれません。</t>
    <phoneticPr fontId="76"/>
  </si>
  <si>
    <t>https://smartagri-jp.com/management/13550</t>
    <phoneticPr fontId="76"/>
  </si>
  <si>
    <t xml:space="preserve">新総合研究所への統合で効率化 新分野にも挑戦 日本穀物検定協会 2026年3月11日 - JAcom </t>
    <phoneticPr fontId="76"/>
  </si>
  <si>
    <t>　一般財団法人日本穀物検定協会は3月11日に理事会を開き、2026年度事業計画と収支予算などを承認した。2025年度は3年前の業務停止後、一部取引先からの受注が以前ほどには戻っていないものの、事業収益は予算を上回る見通しだ。一方、費用も増加傾向にあり、2026年度はICT化や検査ソフトの導入など業務効率化を進める。また、2025年10月から本格稼働した新しい総合研究所（埼玉県吉川市）に、4月から神戸分析センターが移転し、国内検査体制の一本化による効率化にも期待する。2025年度決算見込みは、事業収益が当初予算比7500万円増の約36億8500万円、経常収益は約1億円増の37億5600万円。一方、経常費用も人件費の増加などで予算比9500万円増の約36億8800万円となり、当期経常増減額は予算比約5000万円増の6800万円程度となる。2026年度も「外部要因で収益は伸びず、費用の削減と業務効率化に取り組む」（井出道雄会長）。予算は事業収益35億3800万円、経常収益36億8900万円、経常費用36億2600万円を見込み、当期経常増減額は6200万円と厳しい見通しで臨む。総合研究所は国内3カ所に分かれていた分析・検査・試験の機能を集約することで、「人や器機の非効率が解消され、人材も1カ所に集まる効果が大きい」（塩川白良理事長）。ISO/IEC 17025の試験所認定を更新して、同研究所をその対象とし、最新の技術と器機、設備により、従来の穀物、飼料、食品に対する理化学分析に加え、「ビジネスの幅を広げて新たな分野に挑戦する」考えだ。
　具体的には、抹茶が欧米を中心に輸出拡大していることから、分析手法を開発した茶の検査受注に取り組む。輸入麦では、輸入貨物に対する植物防疫検査の厳格化に対応し、残留農薬検査の受注回復を図る。精度の高い米のDNA鑑定も進める。作付面積上位20銘柄と要望の多い銘柄を対象に検査可能とするため、SNPs（単一塩基多型）のデータ解析にも取り組む。費用削減では、経費精算システムやタブレット端末の活用を定着させ、なお残る紙やFAXを多用した業務からの移行を進める。農産物検査でも、農業団体が開発した検査ソフトを同協会仕様に修正して導入する。従来は検査現場でデータを手書きし、センターなどでエクセルに入力していたが、入力から報告までを一気通貫で行い、「ミスや確認のための労力を軽減する」。外国産農産物検査でも4月から、内製化で開発した検査ソフトを導入する。</t>
    <phoneticPr fontId="76"/>
  </si>
  <si>
    <t>https://www.jacom.or.jp/kome/news/2026/03/260311-88011.php</t>
    <phoneticPr fontId="76"/>
  </si>
  <si>
    <t xml:space="preserve">買い物するとき気をつけて！アメリカではOK、他国で禁止の「食品成分」7つ /DAILYSUN NEW YORK </t>
    <phoneticPr fontId="76"/>
  </si>
  <si>
    <t xml:space="preserve">アメリカのスーパーで見かける食品の中には、ヨーロッパやアジアの国々では禁止または厳しく規制されている成分が含まれているものがある。アメリカの非営利団体フード・レボリューション・ネットワーク（Food Revolution Network）がまとめた資料によると、各国の食品安全基準の違いにより、アメリカでは一般的に使用されている添加物や化学物質が、他国では禁止・規制されているケースが少なくない。買い物をする際は、パッケージに記載された成分表示を確認するのを忘れずに。
　1. 漂白小麦粉（Bleached Flour）塩素などの化学物質で漂白した小麦粉。EU（欧州連合）では、食品用途での使用が禁止されている。
　2. パン生地改良剤（Dough Conditioners）　特に臭素酸カリウムは国際的に危険視されており、EUでは禁止、日本では使用が厳しく制限されている。
　3. プロピルパラベン（Propylparaben）　皮膚への刺激性やホルモンバランスへの影響が指摘されており、EUでは食品用途での使用が禁止されている。
　4. 人工抗酸化剤（BHA・BHT）　過剰摂取により内分泌系への影響や発がん性の可能性が指摘され、EUでは規制対象。
　5. 人口着色料（Synthetic Food Dyes）　一部の研究では子どもの行動への影響が指摘され、EUでは使用制限や警告表示が義務付けられている。
　6. 遺伝子組み換え作物（GMOs）　日本では、国が安全性を確認した9作; 大豆、ナタネ、トウモロコシ、ジャガイモ、綿、テンサイ、パパイヤ、アルファルファ、カラシナ大豆、限り輸入許可。
　7. 農薬（Pesticides） 残留農薬を含む食品の摂取による急性・慢性中毒リスクが指摘されているものもある。EUでは一部の除草剤・殺菌剤の使用を厳しく制限している。
　日本の消費者ができること
日本では食品添加物は食品衛生法に基づく「ポジティブリスト制度」で管理されており、安全性が確認されたもののみ使用が認められている。ただし、今回紹介した成分の扱いは一様ではない。例えば、臭素化植物油（BVO）や乳牛成長ホルモン（rBST）は日本では食品用途での使用は禁止されている。一方、BHA・BHTや一部の合成着色料などは使用量の上限を設けたうえで認められているものもある。そのため、アメリカの加工食品には日本では見慣れない添加物が含まれている場合もあり、在米日本人にとっては食品表記を確認することが食品選びの際の参考となる。
</t>
    <phoneticPr fontId="76"/>
  </si>
  <si>
    <t>https://www.dailysunny.com/2026/03/10/nynews20260310/</t>
    <phoneticPr fontId="76"/>
  </si>
  <si>
    <t>「どんどんライス」に農水省が勧告 「佐賀県産米」おにぎり→複数の産地の米だった</t>
    <phoneticPr fontId="76"/>
  </si>
  <si>
    <t xml:space="preserve">  福岡県筑後市の食品会社が、複数の産地の米を混ぜたおにぎりを「佐賀県産米」などと事実と異なる表示をして販売したとして、農林水産省から勧告を受けました。
米トレーサビリティー法と食品表示法に基づき農林水産省から勧告を受けたのは、弁当店「ヒライ」を展開するヒライグループで筑後市に本社を置く「どんどんライス」です。農水省によりますと、どんどんライスは、去年6月、佐賀県産に青森県産や石川県産を混ぜたブレンド米を使ったおにぎりを「佐賀県産米」と表示して販売していました。不適切な表示がされたおにぎりは、去年6月に、およそ4万8000個が販売されました。どんどんライスは、農水省に対し「発注ミスで佐賀県産米が不足したため、ブレンド米を使用した」と説明しています。
農水省は、どんどんライスに対し、再発防止策などをまとめた報告書を4月13日までに提出するよう求めています。</t>
    <phoneticPr fontId="76"/>
  </si>
  <si>
    <t>https://news.yahoo.co.jp/articles/be9d6ae6ec908e4bd7c7616e0cb44c9da656e29d</t>
    <phoneticPr fontId="76"/>
  </si>
  <si>
    <t xml:space="preserve">高級食材「伊勢海老」のはずが実は外国産ロブスター 通報者「色が違う若干赤い」 三重 </t>
    <phoneticPr fontId="76"/>
  </si>
  <si>
    <t xml:space="preserve">  県は先月「サコウ食品」に対し、再発防止を求める措置命令を出しました。「ハサミのないロブスターだった」
「伊勢海老」と表示できるのは1種類のみ
　県の調査に対して、「外国産ロブスターを伊勢海老と表記してはいけないことを知らなかった」と理由を話す会社側。ロブスターと伊勢海老、何が違うのでしょうか？県の担当者に聞きました。「日本の法律で（伊勢海老と）表示をしていいのは　『イセエビ科 イセエビ属 イセエビ』に限られている。伊勢海老と表記していいのは1種類のみ、それ以外のものはロブスターと書くか、または具体的にミナミイセエビなどと書く必要がある」（三重県医療保健部・食品安全課・食品表示班　松田勝稔班長）
　イセエビ科には、いくつもの種類がありますが、ブランドとしての「伊勢海老」を名乗ることができるのは1種類のみだということです。また、ロブスターは、大きなハサミを持つ種類もありますが―。「ハサミがあるもの、みなさんがよくイメージされるロブスター。ただしロブスターの中にはイセエビ類も含まれているので、それはハサミがない。（今回のは）ハサミのないロブスターだった」（三重県医療保健部・食品表示班　松田班長）
　今回の問題が発覚したきっかけは、「外国産のロブスターを伊勢志摩産であるかのように販売している」という通報からでした。「（去年）7月にそれを知って、7月に保健所に行きました。最初は餌場っていうかそこの漁場の餌場の色なのかなって思った。色が違う、ちょっと若干赤い。だけど調べていくうちに、こは、ちょっとやっぱり違うのかなって、思いだして、県外から来られた方とかあまり見慣れてない方でしたら、伊勢海老って書かれたら、伊勢海老として購入すると思う」（通報者）
　通報者の代理人弁護士は、今回の問題による、三重・鳥羽のブランドへの影響を懸念します。「三重県の地元で偽伊勢海老を売られているとなると、本物の伊勢海老を扱っている漁業者、レストランへの影響も非常に大きい。買い控えが一番心配。伊勢海老を目当てに県外からいらっしゃる方は多いと思うが、本物を求めてきているわけで」（通報者の代理人　村田正人弁護士) 「本当に伊勢海老なのか」という問い合わせも  「レストランへの影響が大きい」と語る村田正人弁護士
　そして13日、県が状況を確認した結果は…「確認した範囲では今のところ問題ない。誤解を招かないような消費さんの目線で消費者の思いが守られるように法律もあるのでそういうところを順守されてるかが必要」（三重県　消費生活センター班　山中秀彦班長）外国産のロブスターを「伊勢海老」と販売していた他の店も「問題はなかった」としています。</t>
    <phoneticPr fontId="76"/>
  </si>
  <si>
    <t>https://news.yahoo.co.jp/articles/0c82bfe521b83d079516029b6bde24d82f3c212a</t>
    <phoneticPr fontId="76"/>
  </si>
  <si>
    <t>【続報】不適正表示の水迫畜産に鹿児島市・指宿市・南九州市・姶良市が立ち入り調査　</t>
    <phoneticPr fontId="76"/>
  </si>
  <si>
    <t>　農林水産省から食品表示を是正するよう勧告を受けた水迫畜産に、11日朝、鹿児島市など4つの市が立ち入り調査に入りました。11日朝、水迫畜産に立ち入り調査に入ったのは鹿児島市と姶良市、指宿市と南九州市の関係者です。水迫畜産は、牛の種類や原産地、個体を示す識別番号を正しく表示しないで販売していました。一般の消費者向けのほか、鹿児島市、指宿市、南九州市、姶良市にふるさと納税の返礼品としても販売していて4つの市は、ふるさと納税の商品について、調査に入ったということです。水迫畜産をめぐっては、10日、農林水産省が食品表示法などに基づく表示の是正や再発防止策の実施を指示・勧告する行政指導を行ったと発表しています。</t>
    <phoneticPr fontId="76"/>
  </si>
  <si>
    <t>https://news.yahoo.co.jp/articles/b057b0216e95d1d9ed5e84f6f297c32a6aa61326</t>
    <phoneticPr fontId="76"/>
  </si>
  <si>
    <t>地に落ちる…“和牛日本一”のブランド信頼――「畜産県に大打撃」「偽装は許せない」。怒りあらわの同業者　水迫畜産が表示不正</t>
    <phoneticPr fontId="76"/>
  </si>
  <si>
    <t xml:space="preserve">  　農林水産省は１０日、水迫畜産（指宿市山川）が牛肉商品の牛種や原産地、個体識別番号を正しく表示せずに販売したとして、食品表示法や牛トレーサビリティー法に基づく表示の是正や再発防止策の実施を指示・勧告する行政指導をした。商品の原料に黒毛和種以外や他県産を使用しているのに「黒毛和牛」「鹿児島県産」と表示、事実と異なる個体識別番号を使うなどしていた。水迫畜産はステーキや切り落としなどの原料牛肉に肉専用種や交雑種、ホルスタイン種を使っていながら「黒毛和牛」と表示。沖縄県産や宮崎県産を含んだ商品も「鹿児島県産」として販売した。さらに、異なる個体識別番号の原料牛肉を複数使っているのに一つの識別番号のみを表示した。水迫畜産（指宿市山川）の牛種や原産地、個体識別番号の不適正表示が１０日、明らかになった。県産和牛の需要は新型コロナウイルス禍での消費低迷から回復途上で、県は一層のブランド力向上や国内外での販路拡大に取り組む最中だった。県内畜産関係者からは「畜産県にとって大ダメージ」「偽装は許せない」などの声が上がった。帝国データバンクによると、水迫畜産は業種別売上高が県内２位の大手。和牛の生産から加工まで手がける北薩地方の畜産業者は「（水迫畜産は）かなり規模が大きく、鹿児島の畜産業全体の信頼失墜につながるのでは」と危惧する。
    加工・販売の際は、個体識別番号などに間違いがないよう気を遣っており、「交雑種を黒毛和種とうたうと、キロ単価が１０００円ほど上がる。偽装はあってはならない」と強調した。
水迫畜産と業務提携を結ぶ食肉卸大手のスターゼン（東京）の担当者は一報に触れ「驚いている」。阿久根と南さつま両市の工場で水迫畜産の牛を仕入れている。購入した牛は個体識別番号を厳重にチェックしており、安全性に問題がないことを急ぎ確認した。「水迫畜産の改善への取り組みを注視したい。取引先や消費者へも誠実に対応する」
　県内のある生産者は「風評被害を受けかねない。（ライバルの）宮崎牛を選ぶ客が増えるのでは」と憤る。不適正表示のあった２０２３年はコロナ禍の影響が残り外食需要も戻らず、業界は苦しい時期だった。「黒毛和種が動かない代わりに、交雑種やホルスタインなどの安い肉を加えて売り上げを伸ばしたかったのでは」といぶかしむ。鹿児島県は全国和牛能力共進会（全共）で２連覇し、県は「和牛日本一」を掲げ応援店の登録や県外でのキャンペーンなどＰＲに注力していた。県畜産振興課などの担当は「関係機関と一体となって取り組んできた矢先。出はなをくじかれた思い」と口をそろえた。県内畜産関係の不適正表示問題は、県外産牛肉を鹿児島県産などと表示していたことが２４年に判明した蓬の郷（よもぎのさと）＝志布志市＝以来。蓬の郷は牛肉約５０キロ、豚肉約８５キロを志布志市の返礼品として販売し、九州農政局から是正勧告を受けた。</t>
    <phoneticPr fontId="76"/>
  </si>
  <si>
    <t>https://topics.smt.docomo.ne.jp/amp/article/minaminippon/region/minaminippon-20260310210058</t>
    <phoneticPr fontId="76"/>
  </si>
  <si>
    <t xml:space="preserve">焼いていないのに『焼そば』の表記でOK？ 日清食品が回答 - grape </t>
    <phoneticPr fontId="76"/>
  </si>
  <si>
    <t>　カップ焼そばの代名詞の1つといえば『日清焼そばU.F.O.』ということで、日清食品株式会社（以下、日清食品）に取材したところ、以下のような回答がありました。
即席麺の表示は、消費者庁が定めた『食品表示基準』に基づいて行っています。さらに、業界では『日本即席食品工業公正取引協議会』が、『即席めんの表示に関する公正競争規約』で『食品表示基準』を補足するルールを決めています。即席麺の歴史の中で袋麺の焼そばが誕生し、その後、袋麺の焼そばをカップ麺で再現した即席カップ焼そばが1974年に誕生しました。
　カップ焼そばは、調理工程上は焼いていませんが、袋麺の焼そば、つまり一般的な料理としての焼そばを再現したもので、消費者にも広く浸透し定着しています。
前述の『食品表示基準』および『即席めんの表示に関する公正競争規約』では、消費者に誤認を与える表示を行うことは禁止されていますが、『即席めんの表示に関する公正競争規約』の制定以前から存在しているカップ焼そばについては、誤認を与える表示として取り扱われていません。カップ焼そばの代名詞の1つといえば『日清焼そばU.F.O.』ということで、日清食品株式会社（以下、日清食品）に取材したところ、以下のような回答がありました。即席麺の表示は、消費者庁が定めた『食品表示基準』に基づいて行っています。さらに、業界では『日本即席食品工業公正取引協議会』が、『即席めんの表示に関する公正競争規約』で『食品表示基準』を補足するルールを決めています。即席麺の歴史の中で袋麺の焼そばが誕生し、その後、袋麺の焼そばをカップ麺で再現した即席カップ焼そばが1974年に誕生しました。
　カップ焼そばは、調理工程上は焼いていませんが、袋麺の焼そば、つまり一般的な料理としての焼そばを再現したもので、消費者にも広く浸透し定着しています。
前述の『食品表示基準』および『即席めんの表示に関する公正競争規約』では、消費者に誤認を与える表示を行うことは禁止されていますが、『即席めんの表示に関する公正競争規約』の制定以前から存在しているカップ焼そばについては、誤認を与える表示として取り扱われていません。</t>
    <phoneticPr fontId="76"/>
  </si>
  <si>
    <t>https://grapee.jp/food/ingredients/2185670</t>
    <phoneticPr fontId="76"/>
  </si>
  <si>
    <t>ロッテ初！環境に配慮した植物由来のバイオプラスチック配合ふたを使用した商品を発売『ZEROミニカップマカダミアナッツ』</t>
    <phoneticPr fontId="76"/>
  </si>
  <si>
    <r>
      <t xml:space="preserve">　株式会社ロッテ（東京都新宿区、代表取締役社長執行役員：中島英樹、以下ロッテ）は、環境への配慮や持続可能な調達の実現のため、2026年3月16日（月）発売の「ZEROミニカップ紅茶＆ビスケット」「ZEROミニカップマカダミアナッツ」にて、ふたに植物由来のバイオプラスチックを約21%（重量比）を配合した、環境配慮型包材の導入を行いました。容器包装への植物由来のバイオプラスチックの配合は、当社商品としては初の取り組みとなります。
　本取り組みでは、ZEROミニカップ新商品2品のふたに、サトウキビを原料とした植物由来ポリエチレンを約21%（重量比）配合しています。原料の一部を化石資源（石油など）由来プラスチックから、植物由来のバイオプラスチックへ置換することで、化石資源をはじめとする枯渇性資源の使用量、およびCO2排出量の削減に繋がり、持続可能な調達の実現と地球環境の保全に貢献します。これにより、年間で合計2.8トン（※1）の化石資源由来プラスチック使用量、ふたのライフサイクル全体では約13t-CO2eq（※2）のCO2排出量が削減できる見込みです。
本商品は、ロッテ独自の環境配慮基準である「バイオプラスチック、リサイクルプラスチックの使用（重量比10％以上）」の基準をクリアしており、環境への取り組みを分かりやすく伝えるため商品デザインに「スマイルエコラベル」を表示予定です。これからもロッテでは、環境に配慮した容器包装仕様への変更など、持続可能な社会を目指した様々な取り組みを推進してまいります。
</t>
    </r>
    <r>
      <rPr>
        <b/>
        <sz val="15"/>
        <color rgb="FF000000"/>
        <rFont val="游ゴシック"/>
        <family val="3"/>
        <charset val="128"/>
      </rPr>
      <t>※1 2026年4月時点の販売計画量をもとに試算。小数点第2位切り捨て、規格値にて試算。　
※2 算定について
・温室効果ガス排出量をCO2排出量に換算して算定しています。
・算定は株式会社ロッテが実施しています。
・算定にはSmartLCA-CO2(R)を使用しています。
・算定対象は、「ZEROミニカップ紅茶＆ビスケット ふた」および「ZEROミニカップマカダミアナッツ ふた」（従来仕様：化石資源由来プラスチック100％、変更後仕様：2026年 バイオプラスチック含有）です。</t>
    </r>
    <phoneticPr fontId="76"/>
  </si>
  <si>
    <t>https://foods-ch.infomart.co.jp/news/264269</t>
    <phoneticPr fontId="76"/>
  </si>
  <si>
    <t>　　　　フード・セーフティー　http://www7b.biglobe.ne.jp/~food-safty/　　更新20260315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</si>
</sst>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quot;+&quot;\ #,##0.00;&quot;-&quot;\ #,##0.00"/>
    <numFmt numFmtId="183" formatCode="\+0;&quot;▲ &quot;0"/>
    <numFmt numFmtId="184" formatCode="0_);[Red]\(0\)"/>
  </numFmts>
  <fonts count="213">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8"/>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b/>
      <sz val="12"/>
      <color rgb="FFFF0000"/>
      <name val="メイリオ"/>
      <family val="3"/>
      <charset val="128"/>
    </font>
    <font>
      <sz val="11"/>
      <color rgb="FFFF0000"/>
      <name val="ＭＳ Ｐゴシック"/>
      <family val="3"/>
      <charset val="128"/>
    </font>
    <font>
      <b/>
      <sz val="14"/>
      <color theme="4"/>
      <name val="ＭＳ Ｐゴシック"/>
      <family val="3"/>
      <charset val="128"/>
    </font>
    <font>
      <sz val="11"/>
      <color theme="1"/>
      <name val="Meiryo"/>
      <family val="3"/>
      <charset val="128"/>
    </font>
    <font>
      <sz val="6"/>
      <name val="ＭＳ Ｐゴシック"/>
      <family val="3"/>
      <charset val="128"/>
      <scheme val="minor"/>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11"/>
      <color indexed="63"/>
      <name val="ＭＳ Ｐゴシック"/>
      <family val="3"/>
      <charset val="128"/>
    </font>
    <font>
      <b/>
      <sz val="12"/>
      <name val="ＭＳ Ｐゴシック"/>
      <family val="3"/>
      <charset val="128"/>
      <scheme val="minor"/>
    </font>
    <font>
      <b/>
      <sz val="11"/>
      <color theme="1"/>
      <name val="ＭＳ Ｐゴシック"/>
      <family val="3"/>
      <charset val="128"/>
    </font>
    <font>
      <sz val="11"/>
      <color rgb="FF000000"/>
      <name val="ＭＳ Ｐゴシック"/>
      <family val="3"/>
      <charset val="128"/>
    </font>
    <font>
      <sz val="11"/>
      <color theme="1"/>
      <name val="ＭＳ Ｐゴシック"/>
      <family val="3"/>
      <charset val="128"/>
      <scheme val="major"/>
    </font>
    <font>
      <sz val="11"/>
      <name val="ＭＳ Ｐゴシック"/>
      <family val="3"/>
      <charset val="128"/>
      <scheme val="major"/>
    </font>
    <font>
      <b/>
      <sz val="11"/>
      <name val="游ゴシック"/>
      <family val="3"/>
      <charset val="128"/>
    </font>
    <font>
      <b/>
      <sz val="11"/>
      <color theme="1"/>
      <name val="游ゴシック"/>
      <family val="3"/>
      <charset val="128"/>
    </font>
    <font>
      <b/>
      <sz val="9"/>
      <color rgb="FFFF0000"/>
      <name val="ＭＳ Ｐゴシック"/>
      <family val="3"/>
      <charset val="128"/>
    </font>
    <font>
      <sz val="11"/>
      <color theme="1"/>
      <name val="ＭＳ Ｐゴシック"/>
      <family val="2"/>
      <scheme val="minor"/>
    </font>
    <font>
      <u/>
      <sz val="11"/>
      <color theme="10"/>
      <name val="ＭＳ Ｐゴシック"/>
      <family val="2"/>
      <scheme val="minor"/>
    </font>
    <font>
      <b/>
      <sz val="9"/>
      <name val="ＭＳ Ｐゴシック"/>
      <family val="3"/>
      <charset val="128"/>
    </font>
    <font>
      <b/>
      <sz val="16"/>
      <color indexed="18"/>
      <name val="游ゴシック"/>
      <family val="3"/>
      <charset val="128"/>
    </font>
    <font>
      <b/>
      <sz val="20"/>
      <color rgb="FF000000"/>
      <name val="ＭＳ Ｐゴシック"/>
      <family val="3"/>
      <charset val="128"/>
    </font>
    <font>
      <b/>
      <sz val="8"/>
      <color rgb="FFFF0000"/>
      <name val="メイリオ"/>
      <family val="3"/>
      <charset val="128"/>
    </font>
    <font>
      <b/>
      <sz val="8"/>
      <color rgb="FFFF0000"/>
      <name val="ＭＳ Ｐゴシック"/>
      <family val="3"/>
      <charset val="128"/>
    </font>
    <font>
      <sz val="9"/>
      <name val="Meiryo UI"/>
      <family val="3"/>
      <charset val="128"/>
    </font>
    <font>
      <sz val="9"/>
      <color theme="1"/>
      <name val="Meiryo"/>
      <family val="3"/>
      <charset val="128"/>
    </font>
    <font>
      <b/>
      <sz val="14"/>
      <name val="游ゴシック"/>
      <family val="3"/>
      <charset val="128"/>
    </font>
    <font>
      <b/>
      <sz val="14"/>
      <color rgb="FF000000"/>
      <name val="游ゴシック"/>
      <family val="3"/>
      <charset val="128"/>
    </font>
    <font>
      <sz val="14"/>
      <color rgb="FF000000"/>
      <name val="Meiryo"/>
      <family val="3"/>
      <charset val="128"/>
    </font>
    <font>
      <b/>
      <sz val="18"/>
      <color rgb="FF333333"/>
      <name val="メイリオ"/>
      <family val="3"/>
      <charset val="128"/>
    </font>
    <font>
      <b/>
      <sz val="9"/>
      <color indexed="81"/>
      <name val="ＭＳ Ｐゴシック"/>
      <family val="3"/>
      <charset val="128"/>
    </font>
    <font>
      <sz val="9"/>
      <color indexed="81"/>
      <name val="ＭＳ Ｐゴシック"/>
      <family val="3"/>
      <charset val="128"/>
    </font>
    <font>
      <b/>
      <sz val="14"/>
      <color rgb="FFFF0000"/>
      <name val="ＭＳ Ｐゴシック"/>
      <family val="3"/>
      <charset val="128"/>
    </font>
    <font>
      <sz val="12"/>
      <name val="ＭＳ Ｐゴシック"/>
      <family val="3"/>
      <charset val="128"/>
      <scheme val="minor"/>
    </font>
    <font>
      <b/>
      <sz val="11"/>
      <color rgb="FF222324"/>
      <name val="ＭＳ Ｐゴシック"/>
      <family val="2"/>
      <charset val="128"/>
    </font>
    <font>
      <b/>
      <sz val="14"/>
      <color indexed="8"/>
      <name val="ＭＳ Ｐゴシック"/>
      <family val="3"/>
      <charset val="128"/>
    </font>
    <font>
      <sz val="8"/>
      <color theme="1"/>
      <name val="ＭＳ Ｐゴシック"/>
      <family val="3"/>
      <charset val="128"/>
      <scheme val="minor"/>
    </font>
    <font>
      <u/>
      <sz val="11"/>
      <color theme="10"/>
      <name val="ＭＳ Ｐゴシック"/>
      <family val="3"/>
      <charset val="128"/>
      <scheme val="minor"/>
    </font>
    <font>
      <b/>
      <sz val="14"/>
      <color indexed="10"/>
      <name val="HG創英ﾌﾟﾚｾﾞﾝｽEB"/>
      <family val="1"/>
      <charset val="128"/>
    </font>
    <font>
      <b/>
      <sz val="12"/>
      <color indexed="10"/>
      <name val="HG創英ﾌﾟﾚｾﾞﾝｽEB"/>
      <family val="1"/>
      <charset val="128"/>
    </font>
    <font>
      <sz val="11"/>
      <color rgb="FFFFFF00"/>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6"/>
      <name val="游ゴシック"/>
      <family val="3"/>
      <charset val="128"/>
    </font>
    <font>
      <b/>
      <sz val="16"/>
      <color rgb="FF000000"/>
      <name val="游ゴシック"/>
      <family val="3"/>
      <charset val="128"/>
    </font>
    <font>
      <b/>
      <sz val="10"/>
      <name val="ＭＳ Ｐゴシック"/>
      <family val="3"/>
      <charset val="128"/>
    </font>
    <font>
      <b/>
      <sz val="11"/>
      <color rgb="FF000000"/>
      <name val="ＭＳ Ｐゴシック"/>
      <family val="3"/>
      <charset val="128"/>
    </font>
    <font>
      <b/>
      <sz val="10"/>
      <color rgb="FFFF0000"/>
      <name val="ＭＳ Ｐゴシック"/>
      <family val="3"/>
      <charset val="128"/>
    </font>
    <font>
      <b/>
      <sz val="10"/>
      <color rgb="FF666666"/>
      <name val="ＭＳ Ｐゴシック"/>
      <family val="2"/>
      <charset val="128"/>
    </font>
    <font>
      <sz val="11"/>
      <color theme="1"/>
      <name val="Noto Sans JP"/>
      <family val="3"/>
      <charset val="128"/>
    </font>
    <font>
      <sz val="22"/>
      <color theme="1"/>
      <name val="AR Pゴシック体S"/>
      <family val="3"/>
      <charset val="128"/>
    </font>
    <font>
      <b/>
      <sz val="20"/>
      <color theme="0"/>
      <name val="ＭＳ Ｐゴシック"/>
      <family val="3"/>
      <charset val="128"/>
    </font>
    <font>
      <b/>
      <sz val="20"/>
      <color theme="1"/>
      <name val="ＭＳ Ｐゴシック"/>
      <family val="3"/>
      <charset val="128"/>
      <scheme val="minor"/>
    </font>
    <font>
      <b/>
      <i/>
      <sz val="14"/>
      <color indexed="10"/>
      <name val="ＭＳ Ｐゴシック"/>
      <family val="3"/>
      <charset val="128"/>
    </font>
    <font>
      <sz val="22"/>
      <name val="ＭＳ Ｐゴシック"/>
      <family val="3"/>
      <charset val="128"/>
    </font>
    <font>
      <b/>
      <sz val="12"/>
      <color theme="1"/>
      <name val="メイリオ"/>
      <family val="3"/>
      <charset val="128"/>
    </font>
    <font>
      <b/>
      <sz val="20"/>
      <color theme="1"/>
      <name val="メイリオ"/>
      <family val="3"/>
      <charset val="128"/>
    </font>
    <font>
      <sz val="14"/>
      <color theme="1"/>
      <name val="ＭＳ Ｐゴシック"/>
      <family val="3"/>
      <charset val="128"/>
      <scheme val="minor"/>
    </font>
    <font>
      <b/>
      <sz val="18"/>
      <color theme="1"/>
      <name val="メイリオ"/>
      <family val="3"/>
      <charset val="128"/>
    </font>
    <font>
      <b/>
      <sz val="16"/>
      <color rgb="FFFFFF00"/>
      <name val="メイリオ"/>
      <family val="3"/>
      <charset val="128"/>
    </font>
    <font>
      <sz val="22"/>
      <color theme="1"/>
      <name val="メイリオ"/>
      <family val="3"/>
      <charset val="128"/>
    </font>
    <font>
      <b/>
      <sz val="16"/>
      <color theme="1"/>
      <name val="ＭＳ Ｐゴシック"/>
      <family val="3"/>
      <charset val="128"/>
      <scheme val="minor"/>
    </font>
    <font>
      <b/>
      <sz val="11"/>
      <color theme="1"/>
      <name val="Courier New"/>
      <family val="3"/>
    </font>
    <font>
      <b/>
      <sz val="11"/>
      <color rgb="FFFF0000"/>
      <name val="游ゴシック"/>
      <family val="3"/>
      <charset val="128"/>
    </font>
    <font>
      <b/>
      <sz val="20"/>
      <color rgb="FF002060"/>
      <name val="Courier New"/>
      <family val="3"/>
    </font>
    <font>
      <b/>
      <sz val="16"/>
      <color rgb="FF7030A0"/>
      <name val="游ゴシック"/>
      <family val="3"/>
      <charset val="128"/>
    </font>
    <font>
      <sz val="16"/>
      <color rgb="FF7030A0"/>
      <name val="ＭＳ Ｐゴシック"/>
      <family val="3"/>
      <charset val="128"/>
      <scheme val="minor"/>
    </font>
    <font>
      <sz val="16"/>
      <color rgb="FF7030A0"/>
      <name val="AR Pゴシック体S"/>
      <family val="3"/>
      <charset val="128"/>
    </font>
    <font>
      <sz val="10"/>
      <color rgb="FF7030A0"/>
      <name val="メイリオ"/>
      <family val="3"/>
      <charset val="128"/>
    </font>
    <font>
      <sz val="10"/>
      <color rgb="FF7030A0"/>
      <name val="ＭＳ Ｐゴシック"/>
      <family val="3"/>
      <charset val="128"/>
      <scheme val="minor"/>
    </font>
    <font>
      <b/>
      <sz val="10"/>
      <color rgb="FF7030A0"/>
      <name val="メイリオ"/>
      <family val="3"/>
      <charset val="128"/>
    </font>
    <font>
      <b/>
      <sz val="16"/>
      <color rgb="FF7030A0"/>
      <name val="メイリオ"/>
      <family val="3"/>
      <charset val="128"/>
    </font>
    <font>
      <sz val="14"/>
      <color theme="1"/>
      <name val="メイリオ"/>
      <family val="3"/>
      <charset val="128"/>
    </font>
    <font>
      <b/>
      <sz val="14"/>
      <color rgb="FFFF0000"/>
      <name val="游ゴシック"/>
      <family val="3"/>
      <charset val="128"/>
    </font>
    <font>
      <b/>
      <sz val="24"/>
      <color theme="1"/>
      <name val="メイリオ"/>
      <family val="3"/>
      <charset val="128"/>
    </font>
    <font>
      <b/>
      <sz val="12"/>
      <color rgb="FFFFFF00"/>
      <name val="ＭＳ Ｐゴシック"/>
      <family val="3"/>
      <charset val="128"/>
    </font>
    <font>
      <b/>
      <u/>
      <sz val="14"/>
      <color indexed="12"/>
      <name val="HGP創英角ｺﾞｼｯｸUB"/>
      <family val="3"/>
      <charset val="128"/>
    </font>
    <font>
      <sz val="11"/>
      <color indexed="8"/>
      <name val="HGSｺﾞｼｯｸM"/>
      <family val="3"/>
      <charset val="128"/>
    </font>
    <font>
      <sz val="11"/>
      <color theme="1"/>
      <name val="HGSｺﾞｼｯｸM"/>
      <family val="3"/>
      <charset val="128"/>
    </font>
    <font>
      <b/>
      <sz val="10"/>
      <color rgb="FF000000"/>
      <name val="ＭＳ Ｐゴシック"/>
      <family val="3"/>
      <charset val="128"/>
    </font>
    <font>
      <b/>
      <sz val="10.5"/>
      <color rgb="FF000000"/>
      <name val="ＭＳ Ｐゴシック"/>
      <family val="3"/>
      <charset val="128"/>
    </font>
    <font>
      <b/>
      <sz val="9"/>
      <color indexed="81"/>
      <name val="MS P ゴシック"/>
      <family val="2"/>
    </font>
    <font>
      <b/>
      <sz val="15"/>
      <color rgb="FFFF0000"/>
      <name val="ＭＳ Ｐゴシック"/>
      <family val="3"/>
      <charset val="128"/>
    </font>
    <font>
      <sz val="9"/>
      <color indexed="81"/>
      <name val="MS P ゴシック"/>
      <family val="2"/>
    </font>
    <font>
      <b/>
      <sz val="10"/>
      <color theme="0"/>
      <name val="ＭＳ Ｐゴシック"/>
      <family val="3"/>
      <charset val="128"/>
    </font>
    <font>
      <b/>
      <sz val="12"/>
      <color theme="0"/>
      <name val="ＭＳ Ｐゴシック"/>
      <family val="3"/>
      <charset val="128"/>
    </font>
    <font>
      <b/>
      <u/>
      <sz val="12"/>
      <name val="ＭＳ Ｐゴシック"/>
      <family val="3"/>
      <charset val="128"/>
    </font>
    <font>
      <sz val="10"/>
      <name val="ＭＳ Ｐゴシック"/>
      <family val="3"/>
      <charset val="128"/>
    </font>
    <font>
      <b/>
      <sz val="11"/>
      <name val="ＭＳ Ｐゴシック"/>
      <family val="3"/>
      <charset val="128"/>
      <scheme val="minor"/>
    </font>
    <font>
      <sz val="9"/>
      <color theme="1"/>
      <name val="ＭＳ Ｐゴシック"/>
      <family val="3"/>
      <charset val="128"/>
      <scheme val="minor"/>
    </font>
    <font>
      <sz val="20"/>
      <color theme="1"/>
      <name val="ＭＳ Ｐゴシック"/>
      <family val="3"/>
      <charset val="128"/>
      <scheme val="minor"/>
    </font>
    <font>
      <sz val="20"/>
      <color indexed="9"/>
      <name val="ＭＳ Ｐゴシック"/>
      <family val="3"/>
      <charset val="128"/>
    </font>
    <font>
      <sz val="10"/>
      <name val="Arial"/>
      <family val="2"/>
    </font>
    <font>
      <b/>
      <sz val="10"/>
      <color indexed="62"/>
      <name val="ＭＳ Ｐゴシック"/>
      <family val="3"/>
      <charset val="128"/>
    </font>
    <font>
      <sz val="10"/>
      <color indexed="62"/>
      <name val="ＭＳ Ｐゴシック"/>
      <family val="3"/>
      <charset val="128"/>
    </font>
    <font>
      <b/>
      <sz val="14"/>
      <color indexed="12"/>
      <name val="ＭＳ Ｐゴシック"/>
      <family val="3"/>
      <charset val="128"/>
    </font>
    <font>
      <b/>
      <sz val="8"/>
      <color indexed="10"/>
      <name val="ＭＳ Ｐゴシック"/>
      <family val="3"/>
      <charset val="128"/>
    </font>
    <font>
      <b/>
      <sz val="15"/>
      <name val="ＭＳ Ｐゴシック"/>
      <family val="3"/>
      <charset val="128"/>
    </font>
    <font>
      <b/>
      <sz val="15"/>
      <color indexed="18"/>
      <name val="ＭＳ Ｐゴシック"/>
      <family val="3"/>
      <charset val="128"/>
    </font>
    <font>
      <b/>
      <sz val="16"/>
      <name val="Arial"/>
      <family val="2"/>
    </font>
    <font>
      <sz val="16"/>
      <name val="ＭＳ Ｐゴシック"/>
      <family val="3"/>
      <charset val="128"/>
    </font>
    <font>
      <b/>
      <sz val="24"/>
      <color rgb="FF000000"/>
      <name val="游ゴシック"/>
      <family val="3"/>
      <charset val="128"/>
    </font>
    <font>
      <b/>
      <sz val="14"/>
      <color rgb="FF333333"/>
      <name val="ＭＳ ゴシック"/>
      <family val="3"/>
      <charset val="128"/>
    </font>
    <font>
      <b/>
      <sz val="9"/>
      <color rgb="FF737373"/>
      <name val="ＭＳ Ｐゴシック"/>
      <family val="3"/>
      <charset val="128"/>
      <scheme val="minor"/>
    </font>
    <font>
      <b/>
      <sz val="16"/>
      <color rgb="FF333333"/>
      <name val="Century Gothic"/>
      <family val="2"/>
      <charset val="128"/>
    </font>
    <font>
      <sz val="12"/>
      <color indexed="9"/>
      <name val="ＭＳ Ｐゴシック"/>
      <family val="3"/>
      <charset val="128"/>
    </font>
    <font>
      <b/>
      <sz val="10"/>
      <name val="ＭＳ Ｐゴシック"/>
      <family val="3"/>
      <charset val="128"/>
      <scheme val="minor"/>
    </font>
    <font>
      <sz val="11"/>
      <color theme="1"/>
      <name val="游ゴシック"/>
      <family val="3"/>
      <charset val="128"/>
    </font>
    <font>
      <b/>
      <sz val="14"/>
      <color theme="0"/>
      <name val="ＭＳ Ｐゴシック"/>
      <family val="3"/>
      <charset val="128"/>
    </font>
    <font>
      <b/>
      <sz val="11"/>
      <color theme="0"/>
      <name val="ＭＳ Ｐゴシック"/>
      <family val="3"/>
      <charset val="128"/>
    </font>
    <font>
      <b/>
      <u/>
      <sz val="11"/>
      <name val="ＭＳ Ｐゴシック"/>
      <family val="3"/>
      <charset val="128"/>
    </font>
    <font>
      <b/>
      <sz val="11"/>
      <color rgb="FFFFC000"/>
      <name val="ＭＳ Ｐゴシック"/>
      <family val="3"/>
      <charset val="128"/>
      <scheme val="minor"/>
    </font>
    <font>
      <b/>
      <sz val="11"/>
      <color rgb="FF6EF729"/>
      <name val="ＭＳ Ｐゴシック"/>
      <family val="3"/>
      <charset val="128"/>
      <scheme val="minor"/>
    </font>
    <font>
      <b/>
      <sz val="11"/>
      <color theme="5" tint="0.39997558519241921"/>
      <name val="ＭＳ Ｐゴシック"/>
      <family val="3"/>
      <charset val="128"/>
      <scheme val="minor"/>
    </font>
    <font>
      <b/>
      <sz val="11"/>
      <color theme="0" tint="-0.14999847407452621"/>
      <name val="ＭＳ Ｐゴシック"/>
      <family val="3"/>
      <charset val="128"/>
      <scheme val="minor"/>
    </font>
    <font>
      <b/>
      <sz val="11"/>
      <color theme="7" tint="0.39997558519241921"/>
      <name val="ＭＳ Ｐゴシック"/>
      <family val="3"/>
      <charset val="128"/>
      <scheme val="minor"/>
    </font>
    <font>
      <b/>
      <sz val="11"/>
      <color indexed="40"/>
      <name val="ＭＳ Ｐゴシック"/>
      <family val="3"/>
      <charset val="128"/>
      <scheme val="minor"/>
    </font>
    <font>
      <b/>
      <sz val="20"/>
      <color rgb="FF333333"/>
      <name val="ＭＳ ゴシック"/>
      <family val="3"/>
      <charset val="128"/>
    </font>
    <font>
      <b/>
      <sz val="16"/>
      <color rgb="FF333333"/>
      <name val="Yu Gothic"/>
      <family val="2"/>
      <charset val="128"/>
    </font>
    <font>
      <b/>
      <sz val="13.5"/>
      <color rgb="FF1A1A1A"/>
      <name val="メイリオ"/>
      <family val="3"/>
      <charset val="128"/>
    </font>
    <font>
      <b/>
      <sz val="14"/>
      <color indexed="53"/>
      <name val="ＭＳ Ｐゴシック"/>
      <family val="3"/>
      <charset val="128"/>
    </font>
    <font>
      <b/>
      <sz val="12"/>
      <color indexed="13"/>
      <name val="ＭＳ Ｐゴシック"/>
      <family val="3"/>
      <charset val="128"/>
    </font>
    <font>
      <b/>
      <sz val="10"/>
      <color indexed="9"/>
      <name val="ＭＳ Ｐゴシック"/>
      <family val="3"/>
      <charset val="128"/>
    </font>
    <font>
      <b/>
      <sz val="12"/>
      <color indexed="43"/>
      <name val="ＭＳ Ｐゴシック"/>
      <family val="3"/>
      <charset val="128"/>
    </font>
    <font>
      <b/>
      <sz val="8"/>
      <color theme="1"/>
      <name val="ＭＳ Ｐゴシック"/>
      <family val="3"/>
      <charset val="128"/>
      <scheme val="minor"/>
    </font>
    <font>
      <b/>
      <sz val="9"/>
      <color theme="1"/>
      <name val="AR P新藝体U"/>
      <family val="3"/>
      <charset val="128"/>
    </font>
    <font>
      <b/>
      <sz val="9"/>
      <color indexed="8"/>
      <name val="ＭＳ Ｐゴシック"/>
      <family val="3"/>
      <charset val="128"/>
    </font>
    <font>
      <b/>
      <sz val="16"/>
      <color rgb="FF333333"/>
      <name val="Century Gothic"/>
      <family val="2"/>
    </font>
    <font>
      <b/>
      <sz val="16"/>
      <color rgb="FF333333"/>
      <name val="游ゴシック"/>
      <family val="3"/>
      <charset val="128"/>
    </font>
    <font>
      <sz val="14"/>
      <color indexed="63"/>
      <name val="Arial"/>
      <family val="2"/>
    </font>
    <font>
      <sz val="8.8000000000000007"/>
      <color indexed="23"/>
      <name val="ＭＳ Ｐゴシック"/>
      <family val="3"/>
      <charset val="128"/>
    </font>
    <font>
      <b/>
      <u/>
      <sz val="12"/>
      <color rgb="FFFFFF00"/>
      <name val="ＭＳ Ｐゴシック"/>
      <family val="3"/>
      <charset val="128"/>
    </font>
    <font>
      <b/>
      <u/>
      <sz val="12"/>
      <color rgb="FFFFFFFF"/>
      <name val="ＭＳ Ｐゴシック"/>
      <family val="3"/>
      <charset val="128"/>
    </font>
    <font>
      <b/>
      <sz val="12"/>
      <color rgb="FF6DDDF7"/>
      <name val="ＭＳ Ｐゴシック"/>
      <family val="3"/>
      <charset val="128"/>
    </font>
    <font>
      <b/>
      <sz val="14"/>
      <color rgb="FF000000"/>
      <name val="Microsoft YaHei"/>
      <family val="3"/>
      <charset val="134"/>
    </font>
    <font>
      <b/>
      <sz val="14"/>
      <color rgb="FF000000"/>
      <name val="游ゴシック"/>
      <family val="3"/>
      <charset val="134"/>
    </font>
    <font>
      <b/>
      <sz val="15"/>
      <color rgb="FF000000"/>
      <name val="游ゴシック"/>
      <family val="3"/>
      <charset val="128"/>
    </font>
  </fonts>
  <fills count="50">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5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2"/>
        <bgColor indexed="64"/>
      </patternFill>
    </fill>
    <fill>
      <patternFill patternType="solid">
        <fgColor rgb="FFFAFEC2"/>
        <bgColor indexed="64"/>
      </patternFill>
    </fill>
    <fill>
      <patternFill patternType="solid">
        <fgColor theme="7" tint="0.79998168889431442"/>
        <bgColor indexed="64"/>
      </patternFill>
    </fill>
    <fill>
      <patternFill patternType="solid">
        <fgColor rgb="FFD4FDC3"/>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95F963"/>
        <bgColor indexed="64"/>
      </patternFill>
    </fill>
    <fill>
      <patternFill patternType="solid">
        <fgColor rgb="FF6DDDF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3399FF"/>
        <bgColor indexed="64"/>
      </patternFill>
    </fill>
    <fill>
      <patternFill patternType="solid">
        <fgColor rgb="FF00B050"/>
        <bgColor indexed="64"/>
      </patternFill>
    </fill>
    <fill>
      <patternFill patternType="solid">
        <fgColor theme="0" tint="-0.249977111117893"/>
        <bgColor indexed="64"/>
      </patternFill>
    </fill>
    <fill>
      <patternFill patternType="solid">
        <fgColor theme="7" tint="-0.249977111117893"/>
        <bgColor indexed="64"/>
      </patternFill>
    </fill>
    <fill>
      <patternFill patternType="solid">
        <fgColor theme="7"/>
        <bgColor indexed="64"/>
      </patternFill>
    </fill>
    <fill>
      <patternFill patternType="solid">
        <fgColor theme="1"/>
        <bgColor indexed="64"/>
      </patternFill>
    </fill>
    <fill>
      <patternFill patternType="solid">
        <fgColor indexed="12"/>
        <bgColor indexed="64"/>
      </patternFill>
    </fill>
    <fill>
      <patternFill patternType="solid">
        <fgColor theme="6" tint="0.39997558519241921"/>
        <bgColor indexed="64"/>
      </patternFill>
    </fill>
    <fill>
      <patternFill patternType="solid">
        <fgColor rgb="FFFFFF99"/>
        <bgColor indexed="64"/>
      </patternFill>
    </fill>
    <fill>
      <patternFill patternType="solid">
        <fgColor theme="5" tint="0.39997558519241921"/>
        <bgColor indexed="64"/>
      </patternFill>
    </fill>
    <fill>
      <patternFill patternType="solid">
        <fgColor theme="3" tint="-0.499984740745262"/>
        <bgColor indexed="64"/>
      </patternFill>
    </fill>
    <fill>
      <patternFill patternType="solid">
        <fgColor indexed="45"/>
        <bgColor indexed="64"/>
      </patternFill>
    </fill>
    <fill>
      <patternFill patternType="solid">
        <fgColor indexed="48"/>
        <bgColor indexed="64"/>
      </patternFill>
    </fill>
  </fills>
  <borders count="255">
    <border>
      <left/>
      <right/>
      <top/>
      <bottom/>
      <diagonal/>
    </border>
    <border>
      <left style="medium">
        <color indexed="12"/>
      </left>
      <right/>
      <top/>
      <bottom/>
      <diagonal/>
    </border>
    <border>
      <left style="medium">
        <color indexed="48"/>
      </left>
      <right/>
      <top/>
      <bottom/>
      <diagonal/>
    </border>
    <border>
      <left/>
      <right style="medium">
        <color indexed="48"/>
      </right>
      <top/>
      <bottom/>
      <diagonal/>
    </border>
    <border>
      <left/>
      <right style="medium">
        <color indexed="36"/>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thick">
        <color indexed="10"/>
      </top>
      <bottom/>
      <diagonal/>
    </border>
    <border>
      <left/>
      <right/>
      <top style="thick">
        <color indexed="10"/>
      </top>
      <bottom/>
      <diagonal/>
    </border>
    <border>
      <left style="medium">
        <color indexed="10"/>
      </left>
      <right/>
      <top/>
      <bottom/>
      <diagonal/>
    </border>
    <border>
      <left/>
      <right/>
      <top/>
      <bottom style="thick">
        <color indexed="10"/>
      </bottom>
      <diagonal/>
    </border>
    <border>
      <left style="thin">
        <color indexed="64"/>
      </left>
      <right style="thin">
        <color indexed="64"/>
      </right>
      <top/>
      <bottom style="thin">
        <color indexed="64"/>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thin">
        <color indexed="64"/>
      </left>
      <right/>
      <top/>
      <bottom/>
      <diagonal/>
    </border>
    <border>
      <left/>
      <right style="thin">
        <color indexed="64"/>
      </right>
      <top/>
      <bottom/>
      <diagonal/>
    </border>
    <border>
      <left/>
      <right style="medium">
        <color indexed="12"/>
      </right>
      <top/>
      <bottom/>
      <diagonal/>
    </border>
    <border>
      <left/>
      <right/>
      <top style="thin">
        <color auto="1"/>
      </top>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medium">
        <color indexed="23"/>
      </left>
      <right/>
      <top/>
      <bottom style="medium">
        <color indexed="55"/>
      </bottom>
      <diagonal/>
    </border>
    <border>
      <left style="medium">
        <color rgb="FF002060"/>
      </left>
      <right/>
      <top/>
      <bottom/>
      <diagonal/>
    </border>
    <border>
      <left/>
      <right style="medium">
        <color rgb="FF888888"/>
      </right>
      <top/>
      <bottom style="medium">
        <color rgb="FFD0D0D0"/>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right/>
      <top style="medium">
        <color auto="1"/>
      </top>
      <bottom/>
      <diagonal/>
    </border>
    <border>
      <left/>
      <right style="medium">
        <color auto="1"/>
      </right>
      <top style="medium">
        <color auto="1"/>
      </top>
      <bottom/>
      <diagonal/>
    </border>
    <border>
      <left/>
      <right style="medium">
        <color rgb="FFD0D0D0"/>
      </right>
      <top/>
      <bottom style="medium">
        <color rgb="FFD0D0D0"/>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23"/>
      </right>
      <top/>
      <bottom/>
      <diagonal/>
    </border>
    <border>
      <left style="medium">
        <color theme="0" tint="-0.499984740745262"/>
      </left>
      <right style="medium">
        <color theme="0" tint="-0.499984740745262"/>
      </right>
      <top/>
      <bottom style="medium">
        <color theme="0" tint="-0.499984740745262"/>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style="medium">
        <color theme="3"/>
      </top>
      <bottom style="thin">
        <color theme="3"/>
      </bottom>
      <diagonal/>
    </border>
    <border>
      <left style="medium">
        <color rgb="FF888888"/>
      </left>
      <right style="medium">
        <color theme="0" tint="-0.24994659260841701"/>
      </right>
      <top style="medium">
        <color rgb="FF888888"/>
      </top>
      <bottom style="medium">
        <color rgb="FF888888"/>
      </bottom>
      <diagonal/>
    </border>
    <border>
      <left/>
      <right style="medium">
        <color theme="3"/>
      </right>
      <top/>
      <bottom/>
      <diagonal/>
    </border>
    <border>
      <left/>
      <right/>
      <top/>
      <bottom style="thin">
        <color indexed="64"/>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style="thin">
        <color indexed="64"/>
      </right>
      <top style="thin">
        <color indexed="64"/>
      </top>
      <bottom/>
      <diagonal/>
    </border>
    <border>
      <left style="medium">
        <color indexed="23"/>
      </left>
      <right/>
      <top style="medium">
        <color indexed="23"/>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23"/>
      </left>
      <right style="medium">
        <color theme="0" tint="-0.24994659260841701"/>
      </right>
      <top style="medium">
        <color indexed="55"/>
      </top>
      <bottom/>
      <diagonal/>
    </border>
    <border>
      <left style="thin">
        <color indexed="23"/>
      </left>
      <right style="thin">
        <color indexed="23"/>
      </right>
      <top style="thin">
        <color indexed="23"/>
      </top>
      <bottom style="medium">
        <color indexed="23"/>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2"/>
      </bottom>
      <diagonal/>
    </border>
    <border>
      <left/>
      <right style="medium">
        <color indexed="64"/>
      </right>
      <top style="medium">
        <color indexed="64"/>
      </top>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medium">
        <color indexed="12"/>
      </left>
      <right style="medium">
        <color indexed="12"/>
      </right>
      <top style="medium">
        <color indexed="12"/>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style="medium">
        <color indexed="55"/>
      </left>
      <right style="medium">
        <color indexed="55"/>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55"/>
      </right>
      <top style="medium">
        <color indexed="55"/>
      </top>
      <bottom/>
      <diagonal/>
    </border>
    <border>
      <left style="medium">
        <color indexed="55"/>
      </left>
      <right/>
      <top style="medium">
        <color indexed="55"/>
      </top>
      <bottom/>
      <diagonal/>
    </border>
    <border>
      <left style="medium">
        <color indexed="55"/>
      </left>
      <right/>
      <top style="medium">
        <color indexed="55"/>
      </top>
      <bottom style="medium">
        <color indexed="55"/>
      </bottom>
      <diagonal/>
    </border>
    <border>
      <left style="medium">
        <color indexed="55"/>
      </left>
      <right style="medium">
        <color indexed="55"/>
      </right>
      <top style="medium">
        <color indexed="55"/>
      </top>
      <bottom/>
      <diagonal/>
    </border>
    <border>
      <left/>
      <right/>
      <top style="medium">
        <color indexed="55"/>
      </top>
      <bottom style="medium">
        <color indexed="55"/>
      </bottom>
      <diagonal/>
    </border>
    <border>
      <left style="medium">
        <color indexed="12"/>
      </left>
      <right style="thin">
        <color indexed="12"/>
      </right>
      <top style="medium">
        <color indexed="12"/>
      </top>
      <bottom style="medium">
        <color indexed="12"/>
      </bottom>
      <diagonal/>
    </border>
    <border>
      <left/>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indexed="12"/>
      </left>
      <right style="medium">
        <color indexed="12"/>
      </right>
      <top style="thick">
        <color indexed="12"/>
      </top>
      <bottom/>
      <diagonal/>
    </border>
    <border>
      <left style="thin">
        <color indexed="12"/>
      </left>
      <right style="medium">
        <color indexed="12"/>
      </right>
      <top/>
      <bottom/>
      <diagonal/>
    </border>
    <border>
      <left style="thin">
        <color indexed="12"/>
      </left>
      <right style="medium">
        <color indexed="12"/>
      </right>
      <top/>
      <bottom style="thick">
        <color indexed="12"/>
      </bottom>
      <diagonal/>
    </border>
    <border>
      <left style="thin">
        <color indexed="64"/>
      </left>
      <right style="medium">
        <color indexed="23"/>
      </right>
      <top style="medium">
        <color indexed="23"/>
      </top>
      <bottom style="medium">
        <color auto="1"/>
      </bottom>
      <diagonal/>
    </border>
    <border>
      <left style="medium">
        <color auto="1"/>
      </left>
      <right/>
      <top style="medium">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medium">
        <color auto="1"/>
      </right>
      <top style="double">
        <color auto="1"/>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auto="1"/>
      </left>
      <right/>
      <top/>
      <bottom/>
      <diagonal/>
    </border>
    <border>
      <left style="thin">
        <color indexed="12"/>
      </left>
      <right style="thin">
        <color indexed="12"/>
      </right>
      <top/>
      <bottom/>
      <diagonal/>
    </border>
    <border>
      <left style="medium">
        <color rgb="FF0070C0"/>
      </left>
      <right style="medium">
        <color rgb="FF0070C0"/>
      </right>
      <top style="thin">
        <color rgb="FF0070C0"/>
      </top>
      <bottom style="thin">
        <color rgb="FF0070C0"/>
      </bottom>
      <diagonal/>
    </border>
    <border>
      <left/>
      <right style="medium">
        <color indexed="55"/>
      </right>
      <top style="medium">
        <color indexed="55"/>
      </top>
      <bottom/>
      <diagonal/>
    </border>
    <border>
      <left style="medium">
        <color indexed="23"/>
      </left>
      <right/>
      <top style="medium">
        <color indexed="23"/>
      </top>
      <bottom style="medium">
        <color indexed="23"/>
      </bottom>
      <diagonal/>
    </border>
    <border>
      <left style="thick">
        <color indexed="23"/>
      </left>
      <right/>
      <top style="thin">
        <color indexed="23"/>
      </top>
      <bottom style="medium">
        <color indexed="23"/>
      </bottom>
      <diagonal/>
    </border>
    <border>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thick">
        <color indexed="23"/>
      </right>
      <top style="thin">
        <color indexed="23"/>
      </top>
      <bottom style="medium">
        <color indexed="23"/>
      </bottom>
      <diagonal/>
    </border>
    <border>
      <left style="medium">
        <color indexed="23"/>
      </left>
      <right style="medium">
        <color indexed="23"/>
      </right>
      <top style="medium">
        <color indexed="23"/>
      </top>
      <bottom style="medium">
        <color auto="1"/>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48"/>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bottom style="medium">
        <color indexed="2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23"/>
      </left>
      <right/>
      <top/>
      <bottom style="medium">
        <color indexed="23"/>
      </bottom>
      <diagonal/>
    </border>
    <border>
      <left style="medium">
        <color indexed="23"/>
      </left>
      <right style="medium">
        <color indexed="12"/>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12"/>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right/>
      <top style="medium">
        <color indexed="23"/>
      </top>
      <bottom style="medium">
        <color indexed="23"/>
      </bottom>
      <diagonal/>
    </border>
    <border>
      <left style="medium">
        <color auto="1"/>
      </left>
      <right/>
      <top style="medium">
        <color auto="1"/>
      </top>
      <bottom style="medium">
        <color auto="1"/>
      </bottom>
      <diagonal/>
    </border>
    <border>
      <left style="medium">
        <color indexed="23"/>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thin">
        <color indexed="23"/>
      </left>
      <right style="thick">
        <color indexed="23"/>
      </right>
      <top style="thin">
        <color indexed="23"/>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top/>
      <bottom style="medium">
        <color rgb="FFD0D0D0"/>
      </bottom>
      <diagonal/>
    </border>
    <border>
      <left style="medium">
        <color rgb="FF888888"/>
      </left>
      <right style="medium">
        <color rgb="FFD0D0D0"/>
      </right>
      <top style="medium">
        <color indexed="23"/>
      </top>
      <bottom style="medium">
        <color rgb="FF888888"/>
      </bottom>
      <diagonal/>
    </border>
    <border>
      <left style="medium">
        <color indexed="55"/>
      </left>
      <right style="medium">
        <color indexed="55"/>
      </right>
      <top/>
      <bottom style="medium">
        <color indexed="55"/>
      </bottom>
      <diagonal/>
    </border>
    <border>
      <left/>
      <right style="medium">
        <color auto="1"/>
      </right>
      <top/>
      <bottom/>
      <diagonal/>
    </border>
    <border>
      <left style="medium">
        <color auto="1"/>
      </left>
      <right/>
      <top/>
      <bottom style="medium">
        <color auto="1"/>
      </bottom>
      <diagonal/>
    </border>
    <border>
      <left style="medium">
        <color indexed="12"/>
      </left>
      <right style="thin">
        <color indexed="12"/>
      </right>
      <top style="thick">
        <color indexed="12"/>
      </top>
      <bottom/>
      <diagonal/>
    </border>
    <border>
      <left style="medium">
        <color indexed="12"/>
      </left>
      <right style="thin">
        <color indexed="12"/>
      </right>
      <top/>
      <bottom/>
      <diagonal/>
    </border>
    <border>
      <left style="medium">
        <color rgb="FF0070C0"/>
      </left>
      <right/>
      <top/>
      <bottom style="medium">
        <color rgb="FF0070C0"/>
      </bottom>
      <diagonal/>
    </border>
    <border>
      <left/>
      <right/>
      <top/>
      <bottom style="medium">
        <color indexed="55"/>
      </bottom>
      <diagonal/>
    </border>
    <border>
      <left/>
      <right/>
      <top style="medium">
        <color theme="3"/>
      </top>
      <bottom style="medium">
        <color theme="3"/>
      </bottom>
      <diagonal/>
    </border>
    <border>
      <left style="medium">
        <color indexed="55"/>
      </left>
      <right/>
      <top style="medium">
        <color indexed="55"/>
      </top>
      <bottom/>
      <diagonal/>
    </border>
    <border>
      <left/>
      <right style="medium">
        <color indexed="55"/>
      </right>
      <top style="medium">
        <color indexed="55"/>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70C0"/>
      </left>
      <right/>
      <top style="medium">
        <color rgb="FF0070C0"/>
      </top>
      <bottom/>
      <diagonal/>
    </border>
    <border>
      <left style="medium">
        <color auto="1"/>
      </left>
      <right style="medium">
        <color theme="3"/>
      </right>
      <top/>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top style="thin">
        <color auto="1"/>
      </top>
      <bottom style="thin">
        <color auto="1"/>
      </bottom>
      <diagonal/>
    </border>
    <border>
      <left/>
      <right/>
      <top style="thin">
        <color indexed="12"/>
      </top>
      <bottom/>
      <diagonal/>
    </border>
    <border>
      <left/>
      <right/>
      <top style="thin">
        <color indexed="12"/>
      </top>
      <bottom style="medium">
        <color indexed="64"/>
      </bottom>
      <diagonal/>
    </border>
    <border>
      <left style="thick">
        <color theme="0"/>
      </left>
      <right style="thin">
        <color theme="0"/>
      </right>
      <top style="thick">
        <color theme="0"/>
      </top>
      <bottom/>
      <diagonal/>
    </border>
    <border>
      <left style="thin">
        <color theme="0"/>
      </left>
      <right style="thin">
        <color theme="0"/>
      </right>
      <top style="thick">
        <color theme="0"/>
      </top>
      <bottom/>
      <diagonal/>
    </border>
    <border>
      <left style="thin">
        <color theme="0"/>
      </left>
      <right style="thick">
        <color theme="0"/>
      </right>
      <top style="thick">
        <color theme="0"/>
      </top>
      <bottom/>
      <diagonal/>
    </border>
    <border>
      <left style="medium">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auto="1"/>
      </left>
      <right style="medium">
        <color auto="1"/>
      </right>
      <top style="thin">
        <color auto="1"/>
      </top>
      <bottom style="thin">
        <color auto="1"/>
      </bottom>
      <diagonal/>
    </border>
    <border>
      <left style="medium">
        <color rgb="FFCCCCCC"/>
      </left>
      <right style="medium">
        <color rgb="FFCCCCCC"/>
      </right>
      <top/>
      <bottom style="medium">
        <color rgb="FFCCCCCC"/>
      </bottom>
      <diagonal/>
    </border>
    <border>
      <left style="double">
        <color auto="1"/>
      </left>
      <right/>
      <top style="medium">
        <color auto="1"/>
      </top>
      <bottom/>
      <diagonal/>
    </border>
    <border>
      <left style="double">
        <color auto="1"/>
      </left>
      <right/>
      <top style="double">
        <color auto="1"/>
      </top>
      <bottom/>
      <diagonal/>
    </border>
    <border>
      <left style="double">
        <color auto="1"/>
      </left>
      <right/>
      <top style="thin">
        <color auto="1"/>
      </top>
      <bottom style="medium">
        <color auto="1"/>
      </bottom>
      <diagonal/>
    </border>
    <border>
      <left/>
      <right style="medium">
        <color auto="1"/>
      </right>
      <top style="double">
        <color auto="1"/>
      </top>
      <bottom/>
      <diagonal/>
    </border>
    <border>
      <left/>
      <right style="medium">
        <color auto="1"/>
      </right>
      <top style="thin">
        <color auto="1"/>
      </top>
      <bottom style="medium">
        <color auto="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thin">
        <color auto="1"/>
      </top>
      <bottom style="medium">
        <color auto="1"/>
      </bottom>
      <diagonal/>
    </border>
    <border>
      <left/>
      <right style="medium">
        <color theme="3"/>
      </right>
      <top style="thin">
        <color theme="3"/>
      </top>
      <bottom/>
      <diagonal/>
    </border>
    <border>
      <left style="thin">
        <color theme="3"/>
      </left>
      <right style="thin">
        <color indexed="12"/>
      </right>
      <top style="medium">
        <color theme="3"/>
      </top>
      <bottom style="thin">
        <color theme="3"/>
      </bottom>
      <diagonal/>
    </border>
    <border>
      <left style="medium">
        <color indexed="23"/>
      </left>
      <right style="medium">
        <color indexed="23"/>
      </right>
      <top style="medium">
        <color indexed="23"/>
      </top>
      <bottom style="medium">
        <color indexed="23"/>
      </bottom>
      <diagonal/>
    </border>
    <border>
      <left style="medium">
        <color rgb="FF0070C0"/>
      </left>
      <right/>
      <top/>
      <bottom/>
      <diagonal/>
    </border>
    <border>
      <left/>
      <right style="thin">
        <color auto="1"/>
      </right>
      <top style="thin">
        <color auto="1"/>
      </top>
      <bottom style="thin">
        <color auto="1"/>
      </bottom>
      <diagonal/>
    </border>
    <border>
      <left/>
      <right/>
      <top/>
      <bottom style="thin">
        <color auto="1"/>
      </bottom>
      <diagonal/>
    </border>
    <border>
      <left/>
      <right style="medium">
        <color auto="1"/>
      </right>
      <top/>
      <bottom style="medium">
        <color auto="1"/>
      </bottom>
      <diagonal/>
    </border>
    <border>
      <left/>
      <right style="thick">
        <color indexed="10"/>
      </right>
      <top style="thick">
        <color indexed="10"/>
      </top>
      <bottom/>
      <diagonal/>
    </border>
    <border>
      <left/>
      <right style="thick">
        <color indexed="10"/>
      </right>
      <top/>
      <bottom style="thick">
        <color indexed="10"/>
      </bottom>
      <diagonal/>
    </border>
    <border>
      <left style="thin">
        <color auto="1"/>
      </left>
      <right style="thin">
        <color auto="1"/>
      </right>
      <top style="thin">
        <color auto="1"/>
      </top>
      <bottom style="thin">
        <color auto="1"/>
      </bottom>
      <diagonal/>
    </border>
    <border>
      <left/>
      <right/>
      <top/>
      <bottom style="thick">
        <color rgb="FFE60019"/>
      </bottom>
      <diagonal/>
    </border>
    <border>
      <left/>
      <right/>
      <top style="medium">
        <color indexed="12"/>
      </top>
      <bottom/>
      <diagonal/>
    </border>
    <border>
      <left style="medium">
        <color indexed="12"/>
      </left>
      <right/>
      <top style="medium">
        <color indexed="12"/>
      </top>
      <bottom/>
      <diagonal/>
    </border>
    <border>
      <left/>
      <right style="thin">
        <color indexed="12"/>
      </right>
      <top style="medium">
        <color indexed="12"/>
      </top>
      <bottom/>
      <diagonal/>
    </border>
    <border>
      <left/>
      <right style="medium">
        <color auto="1"/>
      </right>
      <top style="medium">
        <color theme="3"/>
      </top>
      <bottom/>
      <diagonal/>
    </border>
    <border>
      <left style="medium">
        <color theme="3"/>
      </left>
      <right/>
      <top style="medium">
        <color theme="3"/>
      </top>
      <bottom/>
      <diagonal/>
    </border>
    <border>
      <left style="medium">
        <color auto="1"/>
      </left>
      <right style="medium">
        <color auto="1"/>
      </right>
      <top style="medium">
        <color auto="1"/>
      </top>
      <bottom style="medium">
        <color auto="1"/>
      </bottom>
      <diagonal/>
    </border>
    <border>
      <left/>
      <right/>
      <top/>
      <bottom style="thick">
        <color indexed="64"/>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medium">
        <color indexed="12"/>
      </left>
      <right/>
      <top style="medium">
        <color indexed="12"/>
      </top>
      <bottom style="medium">
        <color indexed="64"/>
      </bottom>
      <diagonal/>
    </border>
    <border>
      <left/>
      <right/>
      <top style="medium">
        <color indexed="12"/>
      </top>
      <bottom style="medium">
        <color indexed="64"/>
      </bottom>
      <diagonal/>
    </border>
    <border>
      <left/>
      <right style="medium">
        <color indexed="12"/>
      </right>
      <top style="medium">
        <color indexed="12"/>
      </top>
      <bottom style="medium">
        <color indexed="64"/>
      </bottom>
      <diagonal/>
    </border>
  </borders>
  <cellStyleXfs count="26">
    <xf numFmtId="0" fontId="0" fillId="0" borderId="0">
      <alignment vertical="center"/>
    </xf>
    <xf numFmtId="0" fontId="7" fillId="0" borderId="0" applyNumberFormat="0" applyFill="0" applyBorder="0" applyAlignment="0" applyProtection="0">
      <alignment vertical="top"/>
      <protection locked="0"/>
    </xf>
    <xf numFmtId="0" fontId="5" fillId="0" borderId="0">
      <alignment vertical="center"/>
    </xf>
    <xf numFmtId="0" fontId="60" fillId="0" borderId="0">
      <alignment vertical="center"/>
    </xf>
    <xf numFmtId="0" fontId="5" fillId="0" borderId="0"/>
    <xf numFmtId="0" fontId="60" fillId="0" borderId="0">
      <alignment vertical="center"/>
    </xf>
    <xf numFmtId="0" fontId="5"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2" fillId="0" borderId="0">
      <alignment vertical="center"/>
    </xf>
    <xf numFmtId="0" fontId="3" fillId="0" borderId="0">
      <alignment vertical="center"/>
    </xf>
    <xf numFmtId="0" fontId="60"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93" fillId="0" borderId="0"/>
    <xf numFmtId="0" fontId="94" fillId="0" borderId="0" applyNumberFormat="0" applyFill="0" applyBorder="0" applyAlignment="0" applyProtection="0"/>
    <xf numFmtId="0" fontId="93" fillId="0" borderId="0"/>
    <xf numFmtId="0" fontId="113" fillId="0" borderId="0" applyNumberFormat="0" applyFill="0" applyBorder="0" applyAlignment="0" applyProtection="0">
      <alignment vertical="center"/>
    </xf>
    <xf numFmtId="0" fontId="1" fillId="0" borderId="0">
      <alignment vertical="center"/>
    </xf>
  </cellStyleXfs>
  <cellXfs count="908">
    <xf numFmtId="0" fontId="0" fillId="0" borderId="0" xfId="0">
      <alignment vertical="center"/>
    </xf>
    <xf numFmtId="0" fontId="5" fillId="0" borderId="0" xfId="2">
      <alignment vertical="center"/>
    </xf>
    <xf numFmtId="0" fontId="9" fillId="0" borderId="0" xfId="2" applyFont="1" applyAlignment="1">
      <alignment horizontal="center" vertical="center"/>
    </xf>
    <xf numFmtId="0" fontId="9" fillId="0" borderId="0" xfId="2" applyFont="1" applyAlignment="1">
      <alignment vertical="top" wrapText="1"/>
    </xf>
    <xf numFmtId="0" fontId="5" fillId="5" borderId="0" xfId="2" applyFill="1">
      <alignment vertical="center"/>
    </xf>
    <xf numFmtId="0" fontId="5" fillId="0" borderId="1" xfId="2" applyBorder="1">
      <alignment vertical="center"/>
    </xf>
    <xf numFmtId="0" fontId="19" fillId="5" borderId="2" xfId="2" applyFont="1" applyFill="1" applyBorder="1" applyAlignment="1">
      <alignment horizontal="center" vertical="center"/>
    </xf>
    <xf numFmtId="177" fontId="15" fillId="5" borderId="3" xfId="2" applyNumberFormat="1" applyFont="1" applyFill="1" applyBorder="1" applyAlignment="1">
      <alignment horizontal="center" vertical="center" wrapText="1"/>
    </xf>
    <xf numFmtId="0" fontId="19" fillId="5" borderId="1" xfId="2" applyFont="1" applyFill="1" applyBorder="1" applyAlignment="1">
      <alignment horizontal="center" vertical="center"/>
    </xf>
    <xf numFmtId="0" fontId="5" fillId="5" borderId="2" xfId="2" applyFill="1" applyBorder="1">
      <alignment vertical="center"/>
    </xf>
    <xf numFmtId="0" fontId="5" fillId="5" borderId="3" xfId="2" applyFill="1" applyBorder="1">
      <alignment vertical="center"/>
    </xf>
    <xf numFmtId="0" fontId="5" fillId="5" borderId="1" xfId="2" applyFill="1" applyBorder="1">
      <alignment vertical="center"/>
    </xf>
    <xf numFmtId="0" fontId="5" fillId="5" borderId="4" xfId="2" applyFill="1" applyBorder="1">
      <alignment vertical="center"/>
    </xf>
    <xf numFmtId="0" fontId="5" fillId="0" borderId="4" xfId="2" applyBorder="1">
      <alignment vertical="center"/>
    </xf>
    <xf numFmtId="0" fontId="21" fillId="0" borderId="0" xfId="2" applyFont="1">
      <alignment vertical="center"/>
    </xf>
    <xf numFmtId="0" fontId="5" fillId="0" borderId="0" xfId="2" applyAlignment="1">
      <alignment horizontal="center" vertical="center"/>
    </xf>
    <xf numFmtId="0" fontId="26" fillId="8" borderId="10" xfId="17" applyFont="1" applyFill="1" applyBorder="1" applyAlignment="1">
      <alignment horizontal="left" vertical="center"/>
    </xf>
    <xf numFmtId="0" fontId="26" fillId="8" borderId="11" xfId="17" applyFont="1" applyFill="1" applyBorder="1" applyAlignment="1">
      <alignment horizontal="center" vertical="center"/>
    </xf>
    <xf numFmtId="0" fontId="26" fillId="8" borderId="11" xfId="2" applyFont="1" applyFill="1" applyBorder="1" applyAlignment="1">
      <alignment horizontal="center" vertical="center"/>
    </xf>
    <xf numFmtId="0" fontId="1" fillId="0" borderId="0" xfId="17">
      <alignment vertical="center"/>
    </xf>
    <xf numFmtId="0" fontId="33" fillId="0" borderId="0" xfId="17" applyFont="1">
      <alignment vertical="center"/>
    </xf>
    <xf numFmtId="0" fontId="27" fillId="8" borderId="12" xfId="2" applyFont="1" applyFill="1" applyBorder="1" applyAlignment="1">
      <alignment horizontal="center" vertical="center"/>
    </xf>
    <xf numFmtId="0" fontId="30" fillId="0" borderId="0" xfId="17" applyFont="1" applyAlignment="1">
      <alignment horizontal="center" vertical="center"/>
    </xf>
    <xf numFmtId="0" fontId="7" fillId="9" borderId="0" xfId="1" applyFill="1" applyBorder="1" applyAlignment="1" applyProtection="1">
      <alignment vertical="center" wrapText="1"/>
    </xf>
    <xf numFmtId="0" fontId="38" fillId="0" borderId="0" xfId="17" applyFont="1" applyAlignment="1">
      <alignment vertical="center" wrapText="1"/>
    </xf>
    <xf numFmtId="0" fontId="40" fillId="0" borderId="0" xfId="17" applyFont="1" applyAlignment="1">
      <alignment horizontal="left" vertical="center"/>
    </xf>
    <xf numFmtId="0" fontId="30" fillId="0" borderId="0" xfId="17" applyFont="1" applyAlignment="1">
      <alignment vertical="top" wrapText="1"/>
    </xf>
    <xf numFmtId="0" fontId="6" fillId="3" borderId="6" xfId="17" applyFont="1" applyFill="1" applyBorder="1" applyAlignment="1">
      <alignment horizontal="center" vertical="center" wrapText="1"/>
    </xf>
    <xf numFmtId="0" fontId="6" fillId="3" borderId="5" xfId="17" applyFont="1" applyFill="1" applyBorder="1" applyAlignment="1">
      <alignment horizontal="center" vertical="center" wrapText="1"/>
    </xf>
    <xf numFmtId="0" fontId="6" fillId="3" borderId="7" xfId="17" applyFont="1" applyFill="1" applyBorder="1" applyAlignment="1">
      <alignment horizontal="center" vertical="center" wrapText="1"/>
    </xf>
    <xf numFmtId="0" fontId="6" fillId="3" borderId="8" xfId="17" applyFont="1" applyFill="1" applyBorder="1" applyAlignment="1">
      <alignment horizontal="center" vertical="center" wrapText="1"/>
    </xf>
    <xf numFmtId="0" fontId="12" fillId="3" borderId="8" xfId="17" applyFont="1" applyFill="1" applyBorder="1" applyAlignment="1">
      <alignment horizontal="center" vertical="center" wrapText="1"/>
    </xf>
    <xf numFmtId="0" fontId="50" fillId="3" borderId="8" xfId="17" applyFont="1" applyFill="1" applyBorder="1" applyAlignment="1">
      <alignment horizontal="center" vertical="center" wrapText="1"/>
    </xf>
    <xf numFmtId="0" fontId="6" fillId="3" borderId="9" xfId="17" applyFont="1" applyFill="1" applyBorder="1" applyAlignment="1">
      <alignment horizontal="center" vertical="center" wrapText="1"/>
    </xf>
    <xf numFmtId="0" fontId="1" fillId="0" borderId="0" xfId="17" applyAlignment="1">
      <alignment horizontal="center" vertical="center"/>
    </xf>
    <xf numFmtId="0" fontId="5" fillId="0" borderId="0" xfId="2" applyAlignment="1">
      <alignment vertical="top" wrapText="1"/>
    </xf>
    <xf numFmtId="0" fontId="19" fillId="0" borderId="0" xfId="2" applyFont="1" applyAlignment="1">
      <alignment vertical="top" wrapText="1"/>
    </xf>
    <xf numFmtId="0" fontId="0" fillId="0" borderId="16" xfId="0" applyBorder="1">
      <alignment vertical="center"/>
    </xf>
    <xf numFmtId="0" fontId="13" fillId="0" borderId="16" xfId="0" applyFont="1" applyBorder="1">
      <alignment vertical="center"/>
    </xf>
    <xf numFmtId="0" fontId="0" fillId="0" borderId="17" xfId="0" applyBorder="1">
      <alignment vertical="center"/>
    </xf>
    <xf numFmtId="0" fontId="0" fillId="0" borderId="13" xfId="0" applyBorder="1">
      <alignment vertical="center"/>
    </xf>
    <xf numFmtId="0" fontId="5" fillId="17" borderId="0" xfId="2" applyFill="1">
      <alignment vertical="center"/>
    </xf>
    <xf numFmtId="0" fontId="0" fillId="17" borderId="0" xfId="0" applyFill="1">
      <alignment vertical="center"/>
    </xf>
    <xf numFmtId="0" fontId="1" fillId="5" borderId="0" xfId="2" applyFont="1" applyFill="1">
      <alignment vertical="center"/>
    </xf>
    <xf numFmtId="0" fontId="0" fillId="0" borderId="16" xfId="0" applyBorder="1" applyAlignment="1">
      <alignment vertical="top"/>
    </xf>
    <xf numFmtId="0" fontId="0" fillId="0" borderId="0" xfId="0" applyAlignment="1">
      <alignment vertical="top"/>
    </xf>
    <xf numFmtId="0" fontId="0" fillId="0" borderId="0" xfId="0" applyAlignment="1">
      <alignment horizontal="left" vertical="center"/>
    </xf>
    <xf numFmtId="0" fontId="63" fillId="0" borderId="0" xfId="0" applyFont="1" applyAlignment="1">
      <alignment horizontal="left" vertical="center"/>
    </xf>
    <xf numFmtId="0" fontId="64" fillId="0" borderId="0" xfId="0" applyFont="1" applyAlignment="1">
      <alignment horizontal="center" vertical="center" wrapText="1"/>
    </xf>
    <xf numFmtId="0" fontId="64" fillId="0" borderId="0" xfId="0" applyFont="1" applyAlignment="1">
      <alignment horizontal="left" vertical="center" wrapText="1"/>
    </xf>
    <xf numFmtId="0" fontId="74" fillId="0" borderId="0" xfId="17" applyFont="1">
      <alignment vertical="center"/>
    </xf>
    <xf numFmtId="0" fontId="73" fillId="0" borderId="0" xfId="2" applyFont="1">
      <alignment vertical="center"/>
    </xf>
    <xf numFmtId="0" fontId="82" fillId="0" borderId="0" xfId="2" applyFont="1" applyAlignment="1">
      <alignment horizontal="center" vertical="center"/>
    </xf>
    <xf numFmtId="14" fontId="81" fillId="0" borderId="0" xfId="2" applyNumberFormat="1" applyFont="1" applyAlignment="1">
      <alignment horizontal="center" vertical="center"/>
    </xf>
    <xf numFmtId="0" fontId="5" fillId="0" borderId="15" xfId="0" applyFont="1" applyBorder="1">
      <alignment vertical="center"/>
    </xf>
    <xf numFmtId="0" fontId="5" fillId="0" borderId="11" xfId="0" applyFont="1" applyBorder="1">
      <alignment vertical="center"/>
    </xf>
    <xf numFmtId="0" fontId="5" fillId="0" borderId="16" xfId="0" applyFont="1" applyBorder="1">
      <alignment vertical="center"/>
    </xf>
    <xf numFmtId="0" fontId="5" fillId="0" borderId="0" xfId="0" applyFont="1">
      <alignment vertical="center"/>
    </xf>
    <xf numFmtId="0" fontId="80" fillId="0" borderId="16" xfId="0" applyFont="1" applyBorder="1">
      <alignment vertical="center"/>
    </xf>
    <xf numFmtId="0" fontId="80" fillId="0" borderId="0" xfId="0" applyFont="1">
      <alignment vertical="center"/>
    </xf>
    <xf numFmtId="0" fontId="80" fillId="5" borderId="16" xfId="0" applyFont="1" applyFill="1" applyBorder="1">
      <alignment vertical="center"/>
    </xf>
    <xf numFmtId="0" fontId="80" fillId="5" borderId="0" xfId="0" applyFont="1" applyFill="1">
      <alignment vertical="center"/>
    </xf>
    <xf numFmtId="0" fontId="5" fillId="5" borderId="50" xfId="2" applyFill="1" applyBorder="1">
      <alignment vertical="center"/>
    </xf>
    <xf numFmtId="0" fontId="5" fillId="0" borderId="50" xfId="2" applyBorder="1">
      <alignment vertical="center"/>
    </xf>
    <xf numFmtId="0" fontId="5" fillId="0" borderId="0" xfId="2" applyAlignment="1">
      <alignment horizontal="left" vertical="top"/>
    </xf>
    <xf numFmtId="0" fontId="74" fillId="0" borderId="0" xfId="17" applyFont="1" applyAlignment="1">
      <alignment horizontal="left" vertical="center"/>
    </xf>
    <xf numFmtId="0" fontId="5" fillId="0" borderId="0" xfId="2" applyAlignment="1">
      <alignment horizontal="left" vertical="center"/>
    </xf>
    <xf numFmtId="0" fontId="90" fillId="5" borderId="16" xfId="0" applyFont="1" applyFill="1" applyBorder="1">
      <alignment vertical="center"/>
    </xf>
    <xf numFmtId="0" fontId="90" fillId="5" borderId="0" xfId="0" applyFont="1" applyFill="1" applyAlignment="1">
      <alignment horizontal="left" vertical="center"/>
    </xf>
    <xf numFmtId="0" fontId="90" fillId="5" borderId="0" xfId="0" applyFont="1" applyFill="1">
      <alignment vertical="center"/>
    </xf>
    <xf numFmtId="176" fontId="90" fillId="5" borderId="0" xfId="0" applyNumberFormat="1" applyFont="1" applyFill="1" applyAlignment="1">
      <alignment horizontal="left" vertical="center"/>
    </xf>
    <xf numFmtId="182" fontId="90" fillId="5" borderId="0" xfId="0" applyNumberFormat="1" applyFont="1" applyFill="1" applyAlignment="1">
      <alignment horizontal="center" vertical="center"/>
    </xf>
    <xf numFmtId="0" fontId="90" fillId="5" borderId="16" xfId="0" applyFont="1" applyFill="1" applyBorder="1" applyAlignment="1">
      <alignment vertical="top"/>
    </xf>
    <xf numFmtId="0" fontId="90" fillId="5" borderId="0" xfId="0" applyFont="1" applyFill="1" applyAlignment="1">
      <alignment vertical="top"/>
    </xf>
    <xf numFmtId="14" fontId="90" fillId="5" borderId="0" xfId="0" applyNumberFormat="1" applyFont="1" applyFill="1" applyAlignment="1">
      <alignment horizontal="left" vertical="center"/>
    </xf>
    <xf numFmtId="14" fontId="90" fillId="0" borderId="0" xfId="0" applyNumberFormat="1" applyFont="1">
      <alignment vertical="center"/>
    </xf>
    <xf numFmtId="0" fontId="91" fillId="0" borderId="0" xfId="0" applyFont="1">
      <alignment vertical="center"/>
    </xf>
    <xf numFmtId="0" fontId="27" fillId="8" borderId="0" xfId="2" applyFont="1" applyFill="1" applyAlignment="1">
      <alignment horizontal="center" vertical="center"/>
    </xf>
    <xf numFmtId="0" fontId="1" fillId="9" borderId="0" xfId="17" applyFill="1">
      <alignment vertical="center"/>
    </xf>
    <xf numFmtId="0" fontId="5" fillId="9" borderId="0" xfId="2" applyFill="1" applyAlignment="1">
      <alignment vertical="center" wrapText="1"/>
    </xf>
    <xf numFmtId="0" fontId="41" fillId="0" borderId="0" xfId="17" applyFont="1" applyAlignment="1">
      <alignment horizontal="left" vertical="center"/>
    </xf>
    <xf numFmtId="0" fontId="42" fillId="0" borderId="13" xfId="17" applyFont="1" applyBorder="1">
      <alignment vertical="center"/>
    </xf>
    <xf numFmtId="0" fontId="42" fillId="0" borderId="13" xfId="17" applyFont="1" applyBorder="1" applyAlignment="1">
      <alignment horizontal="right" vertical="center"/>
    </xf>
    <xf numFmtId="0" fontId="30" fillId="0" borderId="14" xfId="17" applyFont="1" applyBorder="1" applyAlignment="1">
      <alignment horizontal="center" vertical="center"/>
    </xf>
    <xf numFmtId="0" fontId="44" fillId="0" borderId="0" xfId="17" applyFont="1" applyAlignment="1">
      <alignment horizontal="center" vertical="center"/>
    </xf>
    <xf numFmtId="0" fontId="45" fillId="0" borderId="0" xfId="17" applyFont="1" applyAlignment="1">
      <alignment horizontal="center" vertical="center" wrapText="1"/>
    </xf>
    <xf numFmtId="0" fontId="1" fillId="0" borderId="0" xfId="17" applyAlignment="1">
      <alignment vertical="center" shrinkToFit="1"/>
    </xf>
    <xf numFmtId="0" fontId="11" fillId="0" borderId="49" xfId="2" applyFont="1" applyBorder="1" applyAlignment="1">
      <alignment horizontal="center" vertical="center" wrapText="1"/>
    </xf>
    <xf numFmtId="0" fontId="6" fillId="5" borderId="0" xfId="17" applyFont="1" applyFill="1" applyAlignment="1">
      <alignment horizontal="center" vertical="center" wrapText="1"/>
    </xf>
    <xf numFmtId="0" fontId="6" fillId="3" borderId="0" xfId="17" applyFont="1" applyFill="1" applyAlignment="1">
      <alignment horizontal="center" vertical="center" wrapText="1"/>
    </xf>
    <xf numFmtId="0" fontId="12" fillId="3" borderId="0" xfId="17" applyFont="1" applyFill="1" applyAlignment="1">
      <alignment horizontal="center" vertical="center" wrapText="1"/>
    </xf>
    <xf numFmtId="0" fontId="50" fillId="3" borderId="0" xfId="17" applyFont="1" applyFill="1" applyAlignment="1">
      <alignment horizontal="center" vertical="center" wrapText="1"/>
    </xf>
    <xf numFmtId="0" fontId="1" fillId="5" borderId="0" xfId="2" applyFont="1" applyFill="1" applyAlignment="1">
      <alignment horizontal="center" vertical="center"/>
    </xf>
    <xf numFmtId="0" fontId="38" fillId="5" borderId="0" xfId="0" applyFont="1" applyFill="1" applyAlignment="1">
      <alignment horizontal="center" vertical="center" wrapText="1"/>
    </xf>
    <xf numFmtId="180" fontId="42"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2" fillId="0" borderId="0" xfId="16" applyFont="1">
      <alignment vertical="center"/>
    </xf>
    <xf numFmtId="0" fontId="9" fillId="0" borderId="0" xfId="16" applyFont="1">
      <alignment vertical="center"/>
    </xf>
    <xf numFmtId="177" fontId="5" fillId="5" borderId="0" xfId="2" applyNumberFormat="1" applyFill="1" applyAlignment="1">
      <alignment horizontal="center" vertical="center" wrapText="1"/>
    </xf>
    <xf numFmtId="0" fontId="5" fillId="5" borderId="0" xfId="2" applyFill="1" applyAlignment="1">
      <alignment horizontal="center" vertical="center" wrapText="1"/>
    </xf>
    <xf numFmtId="0" fontId="1" fillId="0" borderId="0" xfId="2" applyFont="1">
      <alignment vertical="center"/>
    </xf>
    <xf numFmtId="0" fontId="42" fillId="17" borderId="59" xfId="16" applyFont="1" applyFill="1" applyBorder="1">
      <alignment vertical="center"/>
    </xf>
    <xf numFmtId="0" fontId="9" fillId="17" borderId="59" xfId="16" applyFont="1" applyFill="1" applyBorder="1">
      <alignment vertical="center"/>
    </xf>
    <xf numFmtId="0" fontId="29" fillId="0" borderId="0" xfId="17" applyFont="1" applyAlignment="1">
      <alignment horizontal="left" vertical="center" indent="2"/>
    </xf>
    <xf numFmtId="0" fontId="92" fillId="0" borderId="0" xfId="17" applyFont="1">
      <alignment vertical="center"/>
    </xf>
    <xf numFmtId="0" fontId="1" fillId="17" borderId="0" xfId="2" applyFont="1" applyFill="1">
      <alignment vertical="center"/>
    </xf>
    <xf numFmtId="0" fontId="33" fillId="17" borderId="0" xfId="17" applyFont="1" applyFill="1">
      <alignment vertical="center"/>
    </xf>
    <xf numFmtId="0" fontId="11" fillId="0" borderId="0" xfId="2" applyFont="1" applyAlignment="1">
      <alignment horizontal="center" vertical="center"/>
    </xf>
    <xf numFmtId="14" fontId="77" fillId="0" borderId="0" xfId="2" applyNumberFormat="1" applyFont="1" applyAlignment="1">
      <alignment horizontal="center" vertical="center"/>
    </xf>
    <xf numFmtId="0" fontId="11" fillId="0" borderId="0" xfId="2" applyFont="1" applyAlignment="1">
      <alignment vertical="top" wrapText="1"/>
    </xf>
    <xf numFmtId="0" fontId="33" fillId="0" borderId="0" xfId="17" applyFont="1" applyAlignment="1">
      <alignment horizontal="center" vertical="center"/>
    </xf>
    <xf numFmtId="0" fontId="77" fillId="0" borderId="0" xfId="2" applyFont="1" applyAlignment="1">
      <alignment vertical="top" wrapText="1"/>
    </xf>
    <xf numFmtId="0" fontId="61" fillId="0" borderId="0" xfId="0" applyFont="1">
      <alignment vertical="center"/>
    </xf>
    <xf numFmtId="0" fontId="99" fillId="5" borderId="2" xfId="2" applyFont="1" applyFill="1" applyBorder="1">
      <alignment vertical="center"/>
    </xf>
    <xf numFmtId="0" fontId="98" fillId="0" borderId="50" xfId="0" applyFont="1" applyBorder="1">
      <alignment vertical="center"/>
    </xf>
    <xf numFmtId="0" fontId="92" fillId="0" borderId="0" xfId="17" applyFont="1" applyAlignment="1">
      <alignment horizontal="left" vertical="center"/>
    </xf>
    <xf numFmtId="177" fontId="1" fillId="17" borderId="60" xfId="2" applyNumberFormat="1" applyFont="1" applyFill="1" applyBorder="1" applyAlignment="1">
      <alignment horizontal="center" vertical="center" wrapText="1"/>
    </xf>
    <xf numFmtId="0" fontId="100" fillId="17" borderId="61" xfId="2" applyFont="1" applyFill="1" applyBorder="1" applyAlignment="1">
      <alignment horizontal="center" vertical="center"/>
    </xf>
    <xf numFmtId="177" fontId="100" fillId="17" borderId="61" xfId="2" applyNumberFormat="1" applyFont="1" applyFill="1" applyBorder="1" applyAlignment="1">
      <alignment horizontal="center" vertical="center" shrinkToFit="1"/>
    </xf>
    <xf numFmtId="0" fontId="101" fillId="0" borderId="61" xfId="0" applyFont="1" applyBorder="1" applyAlignment="1">
      <alignment horizontal="center" vertical="center" wrapText="1"/>
    </xf>
    <xf numFmtId="177" fontId="11" fillId="17" borderId="61" xfId="2" applyNumberFormat="1" applyFont="1" applyFill="1" applyBorder="1" applyAlignment="1">
      <alignment horizontal="center" vertical="center" wrapText="1"/>
    </xf>
    <xf numFmtId="0" fontId="104" fillId="0" borderId="0" xfId="0" applyFont="1">
      <alignment vertical="center"/>
    </xf>
    <xf numFmtId="0" fontId="5" fillId="0" borderId="30" xfId="2" applyBorder="1">
      <alignment vertical="center"/>
    </xf>
    <xf numFmtId="0" fontId="90" fillId="5" borderId="16" xfId="0" applyFont="1" applyFill="1" applyBorder="1" applyAlignment="1">
      <alignment horizontal="left" vertical="top"/>
    </xf>
    <xf numFmtId="0" fontId="28" fillId="17" borderId="0" xfId="2" applyFont="1" applyFill="1">
      <alignment vertical="center"/>
    </xf>
    <xf numFmtId="0" fontId="29" fillId="17" borderId="0" xfId="17" applyFont="1" applyFill="1">
      <alignment vertical="center"/>
    </xf>
    <xf numFmtId="0" fontId="30" fillId="17" borderId="0" xfId="17" applyFont="1" applyFill="1" applyAlignment="1">
      <alignment vertical="top" wrapText="1"/>
    </xf>
    <xf numFmtId="0" fontId="31" fillId="17" borderId="0" xfId="2" applyFont="1" applyFill="1" applyAlignment="1">
      <alignment horizontal="center" vertical="center"/>
    </xf>
    <xf numFmtId="0" fontId="72" fillId="17" borderId="0" xfId="17" applyFont="1" applyFill="1" applyAlignment="1">
      <alignment horizontal="left" vertical="center"/>
    </xf>
    <xf numFmtId="0" fontId="32" fillId="17" borderId="0" xfId="2" applyFont="1" applyFill="1" applyAlignment="1">
      <alignment vertical="center" wrapText="1"/>
    </xf>
    <xf numFmtId="0" fontId="34" fillId="17" borderId="0" xfId="2" applyFont="1" applyFill="1" applyAlignment="1">
      <alignment vertical="center" wrapText="1"/>
    </xf>
    <xf numFmtId="0" fontId="36" fillId="17" borderId="0" xfId="2" applyFont="1" applyFill="1">
      <alignment vertical="center"/>
    </xf>
    <xf numFmtId="0" fontId="37" fillId="17" borderId="0" xfId="2" applyFont="1" applyFill="1" applyAlignment="1">
      <alignment horizontal="center" vertical="center"/>
    </xf>
    <xf numFmtId="0" fontId="1" fillId="17" borderId="0" xfId="17" applyFill="1" applyAlignment="1">
      <alignment horizontal="center" vertical="center"/>
    </xf>
    <xf numFmtId="0" fontId="38" fillId="17" borderId="0" xfId="2" applyFont="1" applyFill="1" applyAlignment="1">
      <alignment vertical="center" wrapText="1"/>
    </xf>
    <xf numFmtId="0" fontId="30" fillId="17" borderId="0" xfId="17" applyFont="1" applyFill="1">
      <alignment vertical="center"/>
    </xf>
    <xf numFmtId="0" fontId="40" fillId="17" borderId="0" xfId="17" applyFont="1" applyFill="1">
      <alignment vertical="center"/>
    </xf>
    <xf numFmtId="0" fontId="5" fillId="17" borderId="0" xfId="2" applyFill="1" applyAlignment="1">
      <alignment horizontal="center" vertical="center"/>
    </xf>
    <xf numFmtId="0" fontId="38" fillId="17" borderId="0" xfId="17" applyFont="1" applyFill="1" applyAlignment="1">
      <alignment vertical="center" wrapText="1"/>
    </xf>
    <xf numFmtId="0" fontId="43" fillId="17" borderId="0" xfId="17" applyFont="1" applyFill="1" applyAlignment="1">
      <alignment horizontal="center" vertical="center"/>
    </xf>
    <xf numFmtId="0" fontId="7" fillId="17" borderId="0" xfId="1" applyFill="1" applyAlignment="1" applyProtection="1">
      <alignment horizontal="center" vertical="center"/>
    </xf>
    <xf numFmtId="0" fontId="0" fillId="17" borderId="0" xfId="0" applyFill="1" applyAlignment="1">
      <alignment vertical="center" wrapText="1"/>
    </xf>
    <xf numFmtId="0" fontId="1" fillId="17" borderId="47" xfId="17" applyFill="1" applyBorder="1" applyAlignment="1">
      <alignment horizontal="center" vertical="center" wrapText="1"/>
    </xf>
    <xf numFmtId="0" fontId="1" fillId="17" borderId="0" xfId="17" applyFill="1">
      <alignment vertical="center"/>
    </xf>
    <xf numFmtId="0" fontId="1" fillId="17" borderId="48" xfId="17" applyFill="1" applyBorder="1" applyAlignment="1">
      <alignment horizontal="center" vertical="center"/>
    </xf>
    <xf numFmtId="182" fontId="90" fillId="5" borderId="0" xfId="0" applyNumberFormat="1" applyFont="1" applyFill="1" applyAlignment="1">
      <alignment horizontal="left" vertical="center"/>
    </xf>
    <xf numFmtId="14" fontId="81" fillId="18" borderId="62" xfId="2" applyNumberFormat="1" applyFont="1" applyFill="1" applyBorder="1" applyAlignment="1">
      <alignment horizontal="center" vertical="center"/>
    </xf>
    <xf numFmtId="0" fontId="11" fillId="0" borderId="65" xfId="2" applyFont="1" applyBorder="1" applyAlignment="1">
      <alignment horizontal="center" vertical="center" wrapText="1"/>
    </xf>
    <xf numFmtId="0" fontId="96" fillId="18" borderId="62" xfId="2" applyFont="1" applyFill="1" applyBorder="1" applyAlignment="1">
      <alignment horizontal="center" vertical="center"/>
    </xf>
    <xf numFmtId="0" fontId="108" fillId="0" borderId="0" xfId="2" applyFont="1">
      <alignment vertical="center"/>
    </xf>
    <xf numFmtId="0" fontId="105" fillId="29" borderId="0" xfId="0" applyFont="1" applyFill="1" applyAlignment="1">
      <alignment horizontal="center" vertical="center" wrapText="1"/>
    </xf>
    <xf numFmtId="0" fontId="19" fillId="17" borderId="60" xfId="2" applyFont="1" applyFill="1" applyBorder="1" applyAlignment="1">
      <alignment horizontal="center" vertical="center" wrapText="1"/>
    </xf>
    <xf numFmtId="0" fontId="79" fillId="0" borderId="0" xfId="2" applyFont="1" applyAlignment="1">
      <alignment vertical="top" wrapText="1"/>
    </xf>
    <xf numFmtId="0" fontId="38" fillId="5" borderId="0" xfId="17" applyFont="1" applyFill="1" applyAlignment="1">
      <alignment vertical="center" wrapText="1"/>
    </xf>
    <xf numFmtId="0" fontId="101" fillId="20" borderId="61" xfId="0" applyFont="1" applyFill="1" applyBorder="1" applyAlignment="1">
      <alignment horizontal="center" vertical="center" wrapText="1"/>
    </xf>
    <xf numFmtId="0" fontId="101" fillId="30" borderId="61" xfId="0" applyFont="1" applyFill="1" applyBorder="1" applyAlignment="1">
      <alignment horizontal="center" vertical="center" wrapText="1"/>
    </xf>
    <xf numFmtId="0" fontId="5" fillId="0" borderId="67" xfId="2" applyBorder="1">
      <alignment vertical="center"/>
    </xf>
    <xf numFmtId="0" fontId="10" fillId="0" borderId="70" xfId="17" applyFont="1" applyBorder="1" applyAlignment="1">
      <alignment horizontal="center" vertical="center" shrinkToFit="1"/>
    </xf>
    <xf numFmtId="0" fontId="42" fillId="0" borderId="71" xfId="17" applyFont="1" applyBorder="1" applyAlignment="1">
      <alignment vertical="center" shrinkToFit="1"/>
    </xf>
    <xf numFmtId="0" fontId="11" fillId="0" borderId="77" xfId="2" applyFont="1" applyBorder="1" applyAlignment="1">
      <alignment horizontal="center" vertical="center" wrapText="1"/>
    </xf>
    <xf numFmtId="0" fontId="11" fillId="0" borderId="78" xfId="2" applyFont="1" applyBorder="1" applyAlignment="1">
      <alignment horizontal="center" vertical="center" wrapText="1"/>
    </xf>
    <xf numFmtId="0" fontId="11" fillId="0" borderId="79" xfId="2" applyFont="1" applyBorder="1" applyAlignment="1">
      <alignment horizontal="center" vertical="center" wrapText="1"/>
    </xf>
    <xf numFmtId="0" fontId="11" fillId="0" borderId="80" xfId="2" applyFont="1" applyBorder="1" applyAlignment="1">
      <alignment horizontal="center" vertical="center" wrapText="1"/>
    </xf>
    <xf numFmtId="0" fontId="11" fillId="0" borderId="77" xfId="2" applyFont="1" applyBorder="1" applyAlignment="1">
      <alignment horizontal="center" vertical="center"/>
    </xf>
    <xf numFmtId="0" fontId="11" fillId="5" borderId="80" xfId="2" applyFont="1" applyFill="1" applyBorder="1" applyAlignment="1">
      <alignment horizontal="center" vertical="center" wrapText="1"/>
    </xf>
    <xf numFmtId="0" fontId="48" fillId="3" borderId="82" xfId="17" applyFont="1" applyFill="1" applyBorder="1" applyAlignment="1">
      <alignment horizontal="center" vertical="center" wrapText="1"/>
    </xf>
    <xf numFmtId="0" fontId="6" fillId="3" borderId="83" xfId="17" applyFont="1" applyFill="1" applyBorder="1" applyAlignment="1">
      <alignment horizontal="center" vertical="center" wrapText="1"/>
    </xf>
    <xf numFmtId="0" fontId="12" fillId="3" borderId="83" xfId="17" applyFont="1" applyFill="1" applyBorder="1" applyAlignment="1">
      <alignment horizontal="center" vertical="center" wrapText="1"/>
    </xf>
    <xf numFmtId="0" fontId="50" fillId="3" borderId="83" xfId="17" applyFont="1" applyFill="1" applyBorder="1" applyAlignment="1">
      <alignment horizontal="center" vertical="center" wrapText="1"/>
    </xf>
    <xf numFmtId="0" fontId="6" fillId="3" borderId="85" xfId="17" applyFont="1" applyFill="1" applyBorder="1" applyAlignment="1">
      <alignment horizontal="center" vertical="center" wrapText="1"/>
    </xf>
    <xf numFmtId="176" fontId="51" fillId="3" borderId="89" xfId="17" applyNumberFormat="1" applyFont="1" applyFill="1" applyBorder="1" applyAlignment="1">
      <alignment horizontal="center" vertical="center" wrapText="1"/>
    </xf>
    <xf numFmtId="0" fontId="51" fillId="3" borderId="89" xfId="17" applyFont="1" applyFill="1" applyBorder="1" applyAlignment="1">
      <alignment horizontal="left" vertical="center" wrapText="1"/>
    </xf>
    <xf numFmtId="176" fontId="51" fillId="11" borderId="90" xfId="17" applyNumberFormat="1" applyFont="1" applyFill="1" applyBorder="1" applyAlignment="1">
      <alignment horizontal="center" vertical="center" wrapText="1"/>
    </xf>
    <xf numFmtId="0" fontId="51" fillId="11" borderId="90" xfId="17" applyFont="1" applyFill="1" applyBorder="1" applyAlignment="1">
      <alignment horizontal="left" vertical="center" wrapText="1"/>
    </xf>
    <xf numFmtId="0" fontId="42" fillId="17" borderId="70" xfId="16" applyFont="1" applyFill="1" applyBorder="1">
      <alignment vertical="center"/>
    </xf>
    <xf numFmtId="0" fontId="55" fillId="12" borderId="91" xfId="17" applyFont="1" applyFill="1" applyBorder="1" applyAlignment="1">
      <alignment horizontal="center" vertical="center" wrapText="1"/>
    </xf>
    <xf numFmtId="176" fontId="53" fillId="12" borderId="91" xfId="17" applyNumberFormat="1" applyFont="1" applyFill="1" applyBorder="1" applyAlignment="1">
      <alignment horizontal="center" vertical="center" wrapText="1"/>
    </xf>
    <xf numFmtId="181" fontId="55" fillId="9" borderId="91" xfId="0" applyNumberFormat="1" applyFont="1" applyFill="1" applyBorder="1" applyAlignment="1">
      <alignment horizontal="center" vertical="center"/>
    </xf>
    <xf numFmtId="0" fontId="55" fillId="12" borderId="92" xfId="17" applyFont="1" applyFill="1" applyBorder="1" applyAlignment="1">
      <alignment horizontal="center" vertical="center" wrapText="1"/>
    </xf>
    <xf numFmtId="0" fontId="1" fillId="2" borderId="96" xfId="2" applyFont="1" applyFill="1" applyBorder="1" applyAlignment="1">
      <alignment vertical="top" wrapText="1"/>
    </xf>
    <xf numFmtId="0" fontId="87" fillId="2" borderId="99" xfId="2" applyFont="1" applyFill="1" applyBorder="1" applyAlignment="1">
      <alignment vertical="top" wrapText="1"/>
    </xf>
    <xf numFmtId="0" fontId="1" fillId="3" borderId="100" xfId="2" applyFont="1" applyFill="1" applyBorder="1" applyAlignment="1">
      <alignment vertical="top" wrapText="1"/>
    </xf>
    <xf numFmtId="0" fontId="0" fillId="18" borderId="94" xfId="0" applyFill="1" applyBorder="1" applyAlignment="1">
      <alignment vertical="top" wrapText="1"/>
    </xf>
    <xf numFmtId="0" fontId="16" fillId="3" borderId="101" xfId="2" applyFont="1" applyFill="1" applyBorder="1" applyAlignment="1">
      <alignment horizontal="center" vertical="center" wrapText="1"/>
    </xf>
    <xf numFmtId="14" fontId="17" fillId="3" borderId="1" xfId="2" applyNumberFormat="1" applyFont="1" applyFill="1" applyBorder="1" applyAlignment="1">
      <alignment horizontal="center" vertical="center" shrinkToFit="1"/>
    </xf>
    <xf numFmtId="14" fontId="22" fillId="3" borderId="1" xfId="1" applyNumberFormat="1" applyFont="1" applyFill="1" applyBorder="1" applyAlignment="1" applyProtection="1">
      <alignment horizontal="center" vertical="center" wrapText="1" shrinkToFit="1"/>
    </xf>
    <xf numFmtId="0" fontId="7" fillId="0" borderId="106" xfId="1" applyFill="1" applyBorder="1" applyAlignment="1" applyProtection="1">
      <alignment horizontal="left" vertical="top" wrapText="1"/>
    </xf>
    <xf numFmtId="0" fontId="5" fillId="0" borderId="106" xfId="2" applyBorder="1">
      <alignment vertical="center"/>
    </xf>
    <xf numFmtId="14" fontId="77" fillId="18" borderId="109" xfId="1" applyNumberFormat="1" applyFont="1" applyFill="1" applyBorder="1" applyAlignment="1" applyProtection="1">
      <alignment horizontal="center" vertical="center" shrinkToFit="1"/>
    </xf>
    <xf numFmtId="14" fontId="77" fillId="18" borderId="109" xfId="2" applyNumberFormat="1" applyFont="1" applyFill="1" applyBorder="1" applyAlignment="1">
      <alignment horizontal="center" vertical="center" wrapText="1" shrinkToFit="1"/>
    </xf>
    <xf numFmtId="0" fontId="19" fillId="17" borderId="110" xfId="2" applyFont="1" applyFill="1" applyBorder="1" applyAlignment="1">
      <alignment horizontal="center" vertical="center" wrapText="1"/>
    </xf>
    <xf numFmtId="0" fontId="77" fillId="18" borderId="103" xfId="2" applyFont="1" applyFill="1" applyBorder="1" applyAlignment="1">
      <alignment horizontal="center" vertical="center"/>
    </xf>
    <xf numFmtId="0" fontId="116" fillId="0" borderId="0" xfId="0" applyFont="1">
      <alignment vertical="center"/>
    </xf>
    <xf numFmtId="0" fontId="112" fillId="0" borderId="0" xfId="0" applyFont="1">
      <alignment vertical="center"/>
    </xf>
    <xf numFmtId="0" fontId="117" fillId="0" borderId="115" xfId="0" applyFont="1" applyBorder="1" applyAlignment="1">
      <alignment horizontal="center" vertical="center"/>
    </xf>
    <xf numFmtId="0" fontId="117" fillId="0" borderId="116" xfId="0" applyFont="1" applyBorder="1" applyAlignment="1">
      <alignment horizontal="center" vertical="center"/>
    </xf>
    <xf numFmtId="0" fontId="117" fillId="0" borderId="117" xfId="0" applyFont="1" applyBorder="1" applyAlignment="1">
      <alignment horizontal="center" vertical="center"/>
    </xf>
    <xf numFmtId="0" fontId="117" fillId="0" borderId="118" xfId="0" applyFont="1" applyBorder="1" applyAlignment="1">
      <alignment horizontal="center" vertical="center"/>
    </xf>
    <xf numFmtId="0" fontId="117" fillId="0" borderId="119" xfId="0" applyFont="1" applyBorder="1" applyAlignment="1">
      <alignment horizontal="center" vertical="center"/>
    </xf>
    <xf numFmtId="0" fontId="117" fillId="0" borderId="120" xfId="0" applyFont="1" applyBorder="1" applyAlignment="1">
      <alignment horizontal="center" vertical="center"/>
    </xf>
    <xf numFmtId="0" fontId="117" fillId="0" borderId="121" xfId="0" applyFont="1" applyBorder="1" applyAlignment="1">
      <alignment horizontal="center" vertical="center"/>
    </xf>
    <xf numFmtId="0" fontId="117" fillId="0" borderId="122" xfId="0" applyFont="1" applyBorder="1" applyAlignment="1">
      <alignment horizontal="center" vertical="center"/>
    </xf>
    <xf numFmtId="0" fontId="77" fillId="18" borderId="55" xfId="2" applyFont="1" applyFill="1" applyBorder="1" applyAlignment="1">
      <alignment horizontal="center" vertical="center"/>
    </xf>
    <xf numFmtId="0" fontId="77" fillId="18" borderId="0" xfId="2" applyFont="1" applyFill="1">
      <alignment vertical="center"/>
    </xf>
    <xf numFmtId="0" fontId="6" fillId="34" borderId="83" xfId="17" applyFont="1" applyFill="1" applyBorder="1" applyAlignment="1">
      <alignment horizontal="center" vertical="center" wrapText="1"/>
    </xf>
    <xf numFmtId="0" fontId="82" fillId="18" borderId="123" xfId="2" applyFont="1" applyFill="1" applyBorder="1" applyAlignment="1">
      <alignment horizontal="center" vertical="center"/>
    </xf>
    <xf numFmtId="0" fontId="82" fillId="18" borderId="124" xfId="2" applyFont="1" applyFill="1" applyBorder="1" applyAlignment="1">
      <alignment horizontal="center" vertical="center"/>
    </xf>
    <xf numFmtId="0" fontId="82" fillId="18" borderId="125" xfId="2" applyFont="1" applyFill="1" applyBorder="1" applyAlignment="1">
      <alignment horizontal="center" vertical="center"/>
    </xf>
    <xf numFmtId="14" fontId="81" fillId="18" borderId="123" xfId="2" applyNumberFormat="1" applyFont="1" applyFill="1" applyBorder="1" applyAlignment="1">
      <alignment horizontal="center" vertical="center"/>
    </xf>
    <xf numFmtId="14" fontId="81" fillId="18" borderId="124" xfId="2" applyNumberFormat="1" applyFont="1" applyFill="1" applyBorder="1" applyAlignment="1">
      <alignment horizontal="center" vertical="center"/>
    </xf>
    <xf numFmtId="14" fontId="81" fillId="18" borderId="125" xfId="2" applyNumberFormat="1" applyFont="1" applyFill="1" applyBorder="1" applyAlignment="1">
      <alignment horizontal="center" vertical="center"/>
    </xf>
    <xf numFmtId="0" fontId="77" fillId="18" borderId="63" xfId="1" applyFont="1" applyFill="1" applyBorder="1" applyAlignment="1" applyProtection="1">
      <alignment horizontal="center" vertical="center" wrapText="1"/>
    </xf>
    <xf numFmtId="0" fontId="88" fillId="33" borderId="51" xfId="0" applyFont="1" applyFill="1" applyBorder="1" applyAlignment="1">
      <alignment horizontal="center" vertical="center" wrapText="1"/>
    </xf>
    <xf numFmtId="0" fontId="88" fillId="33" borderId="57" xfId="0" applyFont="1" applyFill="1" applyBorder="1" applyAlignment="1">
      <alignment horizontal="center" vertical="center" wrapText="1"/>
    </xf>
    <xf numFmtId="177" fontId="11" fillId="33" borderId="29" xfId="2" applyNumberFormat="1" applyFont="1" applyFill="1" applyBorder="1" applyAlignment="1">
      <alignment horizontal="center" vertical="center" wrapText="1"/>
    </xf>
    <xf numFmtId="0" fontId="20" fillId="17" borderId="126" xfId="2" applyFont="1" applyFill="1" applyBorder="1" applyAlignment="1">
      <alignment horizontal="center" vertical="center" wrapText="1"/>
    </xf>
    <xf numFmtId="0" fontId="20" fillId="17" borderId="127" xfId="2" applyFont="1" applyFill="1" applyBorder="1" applyAlignment="1">
      <alignment horizontal="center" vertical="center" wrapText="1"/>
    </xf>
    <xf numFmtId="0" fontId="123" fillId="0" borderId="58" xfId="17" applyFont="1" applyBorder="1" applyAlignment="1">
      <alignment horizontal="center" vertical="center" wrapText="1"/>
    </xf>
    <xf numFmtId="14" fontId="77" fillId="18" borderId="111" xfId="2" applyNumberFormat="1" applyFont="1" applyFill="1" applyBorder="1" applyAlignment="1">
      <alignment horizontal="center" vertical="center"/>
    </xf>
    <xf numFmtId="14" fontId="77" fillId="18" borderId="128" xfId="2" applyNumberFormat="1" applyFont="1" applyFill="1" applyBorder="1" applyAlignment="1">
      <alignment horizontal="center" vertical="center"/>
    </xf>
    <xf numFmtId="0" fontId="16" fillId="20" borderId="128" xfId="2" applyFont="1" applyFill="1" applyBorder="1" applyAlignment="1">
      <alignment horizontal="center" vertical="center" wrapText="1"/>
    </xf>
    <xf numFmtId="0" fontId="77" fillId="20" borderId="129" xfId="2" applyFont="1" applyFill="1" applyBorder="1" applyAlignment="1">
      <alignment horizontal="center" vertical="center"/>
    </xf>
    <xf numFmtId="0" fontId="77" fillId="20" borderId="0" xfId="2" applyFont="1" applyFill="1" applyAlignment="1">
      <alignment horizontal="center" vertical="center"/>
    </xf>
    <xf numFmtId="14" fontId="77" fillId="20" borderId="0" xfId="2" applyNumberFormat="1" applyFont="1" applyFill="1" applyAlignment="1">
      <alignment horizontal="center" vertical="center"/>
    </xf>
    <xf numFmtId="0" fontId="77" fillId="18" borderId="0" xfId="2" applyFont="1" applyFill="1" applyAlignment="1">
      <alignment horizontal="center" vertical="center"/>
    </xf>
    <xf numFmtId="0" fontId="77" fillId="18" borderId="104" xfId="2" applyFont="1" applyFill="1" applyBorder="1" applyAlignment="1">
      <alignment horizontal="center" vertical="center"/>
    </xf>
    <xf numFmtId="0" fontId="102" fillId="0" borderId="130" xfId="2" applyFont="1" applyBorder="1" applyAlignment="1">
      <alignment vertical="top" wrapText="1"/>
    </xf>
    <xf numFmtId="14" fontId="27" fillId="18" borderId="128" xfId="2" applyNumberFormat="1" applyFont="1" applyFill="1" applyBorder="1" applyAlignment="1">
      <alignment horizontal="center" vertical="center"/>
    </xf>
    <xf numFmtId="0" fontId="16" fillId="18" borderId="64" xfId="1" applyFont="1" applyFill="1" applyBorder="1" applyAlignment="1" applyProtection="1">
      <alignment horizontal="center" vertical="center" wrapText="1"/>
    </xf>
    <xf numFmtId="183" fontId="57" fillId="12" borderId="93" xfId="17" applyNumberFormat="1" applyFont="1" applyFill="1" applyBorder="1" applyAlignment="1">
      <alignment horizontal="center" vertical="center" wrapText="1"/>
    </xf>
    <xf numFmtId="0" fontId="11" fillId="0" borderId="132" xfId="2" applyFont="1" applyBorder="1" applyAlignment="1">
      <alignment horizontal="center" vertical="center" wrapText="1"/>
    </xf>
    <xf numFmtId="0" fontId="19" fillId="17" borderId="137" xfId="2" applyFont="1" applyFill="1" applyBorder="1" applyAlignment="1">
      <alignment horizontal="center" vertical="center" wrapText="1"/>
    </xf>
    <xf numFmtId="46" fontId="105" fillId="29" borderId="0" xfId="0" applyNumberFormat="1" applyFont="1" applyFill="1" applyAlignment="1">
      <alignment horizontal="center" vertical="center" wrapText="1"/>
    </xf>
    <xf numFmtId="0" fontId="0" fillId="37" borderId="0" xfId="0" applyFill="1">
      <alignment vertical="center"/>
    </xf>
    <xf numFmtId="0" fontId="0" fillId="30" borderId="0" xfId="0" applyFill="1">
      <alignment vertical="center"/>
    </xf>
    <xf numFmtId="0" fontId="103" fillId="17" borderId="0" xfId="1" applyFont="1" applyFill="1" applyBorder="1" applyAlignment="1" applyProtection="1">
      <alignment vertical="top" wrapText="1"/>
    </xf>
    <xf numFmtId="0" fontId="19" fillId="4" borderId="154" xfId="2" applyFont="1" applyFill="1" applyBorder="1" applyAlignment="1">
      <alignment horizontal="center" vertical="center" wrapText="1"/>
    </xf>
    <xf numFmtId="0" fontId="19" fillId="36" borderId="155" xfId="2" applyFont="1" applyFill="1" applyBorder="1" applyAlignment="1">
      <alignment horizontal="center" vertical="center" wrapText="1"/>
    </xf>
    <xf numFmtId="0" fontId="19" fillId="18" borderId="155" xfId="2" applyFont="1" applyFill="1" applyBorder="1" applyAlignment="1">
      <alignment horizontal="center" vertical="center" wrapText="1"/>
    </xf>
    <xf numFmtId="0" fontId="19" fillId="4" borderId="155" xfId="2" applyFont="1" applyFill="1" applyBorder="1" applyAlignment="1">
      <alignment horizontal="center" vertical="center" wrapText="1"/>
    </xf>
    <xf numFmtId="0" fontId="19" fillId="4" borderId="156" xfId="2" applyFont="1" applyFill="1" applyBorder="1" applyAlignment="1">
      <alignment horizontal="center" vertical="center" wrapText="1"/>
    </xf>
    <xf numFmtId="0" fontId="19" fillId="4" borderId="157" xfId="2" applyFont="1" applyFill="1" applyBorder="1" applyAlignment="1">
      <alignment horizontal="center" vertical="center" wrapText="1"/>
    </xf>
    <xf numFmtId="0" fontId="20" fillId="20" borderId="158" xfId="2" applyFont="1" applyFill="1" applyBorder="1" applyAlignment="1">
      <alignment horizontal="center" vertical="top" wrapText="1"/>
    </xf>
    <xf numFmtId="177" fontId="1" fillId="20" borderId="159" xfId="2" applyNumberFormat="1" applyFont="1" applyFill="1" applyBorder="1" applyAlignment="1">
      <alignment horizontal="center" vertical="center" wrapText="1"/>
    </xf>
    <xf numFmtId="0" fontId="20" fillId="20" borderId="158" xfId="2" applyFont="1" applyFill="1" applyBorder="1" applyAlignment="1">
      <alignment horizontal="center" vertical="center" wrapText="1"/>
    </xf>
    <xf numFmtId="0" fontId="20" fillId="17" borderId="159" xfId="2" applyFont="1" applyFill="1" applyBorder="1" applyAlignment="1">
      <alignment horizontal="center" vertical="top" wrapText="1"/>
    </xf>
    <xf numFmtId="177" fontId="19" fillId="18" borderId="126" xfId="2" applyNumberFormat="1" applyFont="1" applyFill="1" applyBorder="1" applyAlignment="1">
      <alignment horizontal="center" vertical="center" shrinkToFit="1"/>
    </xf>
    <xf numFmtId="177" fontId="1" fillId="17" borderId="159" xfId="2" applyNumberFormat="1" applyFont="1" applyFill="1" applyBorder="1" applyAlignment="1">
      <alignment horizontal="center" vertical="center" wrapText="1"/>
    </xf>
    <xf numFmtId="0" fontId="19" fillId="17" borderId="132" xfId="2" applyFont="1" applyFill="1" applyBorder="1" applyAlignment="1">
      <alignment horizontal="left" vertical="center"/>
    </xf>
    <xf numFmtId="177" fontId="19" fillId="17" borderId="126" xfId="2" applyNumberFormat="1" applyFont="1" applyFill="1" applyBorder="1" applyAlignment="1">
      <alignment horizontal="center" vertical="center" shrinkToFit="1"/>
    </xf>
    <xf numFmtId="177" fontId="29" fillId="35" borderId="126" xfId="2" applyNumberFormat="1" applyFont="1" applyFill="1" applyBorder="1" applyAlignment="1">
      <alignment horizontal="center" vertical="center" wrapText="1"/>
    </xf>
    <xf numFmtId="177" fontId="42" fillId="35" borderId="126" xfId="2" applyNumberFormat="1" applyFont="1" applyFill="1" applyBorder="1" applyAlignment="1">
      <alignment horizontal="center" vertical="center" wrapText="1"/>
    </xf>
    <xf numFmtId="0" fontId="75" fillId="0" borderId="160" xfId="0" applyFont="1" applyBorder="1" applyAlignment="1">
      <alignment horizontal="center" vertical="center" wrapText="1"/>
    </xf>
    <xf numFmtId="0" fontId="75" fillId="0" borderId="127" xfId="0" applyFont="1" applyBorder="1" applyAlignment="1">
      <alignment horizontal="center" vertical="center" wrapText="1"/>
    </xf>
    <xf numFmtId="0" fontId="75" fillId="20" borderId="127" xfId="0" applyFont="1" applyFill="1" applyBorder="1" applyAlignment="1">
      <alignment horizontal="center" vertical="center" wrapText="1"/>
    </xf>
    <xf numFmtId="0" fontId="75" fillId="17" borderId="127" xfId="0" applyFont="1" applyFill="1" applyBorder="1" applyAlignment="1">
      <alignment horizontal="center" vertical="center" wrapText="1"/>
    </xf>
    <xf numFmtId="0" fontId="75" fillId="30" borderId="127" xfId="0" applyFont="1" applyFill="1" applyBorder="1" applyAlignment="1">
      <alignment horizontal="center" vertical="center" wrapText="1"/>
    </xf>
    <xf numFmtId="0" fontId="19" fillId="17" borderId="127" xfId="2" applyFont="1" applyFill="1" applyBorder="1" applyAlignment="1">
      <alignment horizontal="center" vertical="center" wrapText="1"/>
    </xf>
    <xf numFmtId="0" fontId="19" fillId="26" borderId="127" xfId="2" applyFont="1" applyFill="1" applyBorder="1" applyAlignment="1">
      <alignment horizontal="center" vertical="center" wrapText="1"/>
    </xf>
    <xf numFmtId="0" fontId="19" fillId="31" borderId="127" xfId="2" applyFont="1" applyFill="1" applyBorder="1" applyAlignment="1">
      <alignment horizontal="center" vertical="center" wrapText="1"/>
    </xf>
    <xf numFmtId="0" fontId="19" fillId="32" borderId="127" xfId="2" applyFont="1" applyFill="1" applyBorder="1" applyAlignment="1">
      <alignment horizontal="center" vertical="center" wrapText="1"/>
    </xf>
    <xf numFmtId="0" fontId="19" fillId="17" borderId="161" xfId="2" applyFont="1" applyFill="1" applyBorder="1" applyAlignment="1">
      <alignment horizontal="center" vertical="center" wrapText="1"/>
    </xf>
    <xf numFmtId="177" fontId="19" fillId="17" borderId="161" xfId="2" applyNumberFormat="1" applyFont="1" applyFill="1" applyBorder="1" applyAlignment="1">
      <alignment horizontal="center" vertical="center" shrinkToFit="1"/>
    </xf>
    <xf numFmtId="0" fontId="0" fillId="0" borderId="162" xfId="0" applyBorder="1" applyAlignment="1">
      <alignment horizontal="center" vertical="center" wrapText="1"/>
    </xf>
    <xf numFmtId="177" fontId="19" fillId="20" borderId="162" xfId="2" applyNumberFormat="1" applyFont="1" applyFill="1" applyBorder="1" applyAlignment="1">
      <alignment horizontal="center" vertical="center" shrinkToFit="1"/>
    </xf>
    <xf numFmtId="177" fontId="19" fillId="17" borderId="162" xfId="2" applyNumberFormat="1" applyFont="1" applyFill="1" applyBorder="1" applyAlignment="1">
      <alignment horizontal="center" vertical="center" shrinkToFit="1"/>
    </xf>
    <xf numFmtId="0" fontId="19" fillId="0" borderId="161" xfId="2" applyFont="1" applyBorder="1" applyAlignment="1">
      <alignment horizontal="center" vertical="center"/>
    </xf>
    <xf numFmtId="177" fontId="29" fillId="17" borderId="161" xfId="2" applyNumberFormat="1" applyFont="1" applyFill="1" applyBorder="1" applyAlignment="1">
      <alignment horizontal="center" vertical="center" wrapText="1"/>
    </xf>
    <xf numFmtId="0" fontId="19" fillId="17" borderId="163" xfId="2" applyFont="1" applyFill="1" applyBorder="1" applyAlignment="1">
      <alignment horizontal="left" vertical="center"/>
    </xf>
    <xf numFmtId="0" fontId="19" fillId="28" borderId="161" xfId="2" applyFont="1" applyFill="1" applyBorder="1" applyAlignment="1">
      <alignment horizontal="center" vertical="center" wrapText="1"/>
    </xf>
    <xf numFmtId="177" fontId="19" fillId="28" borderId="161" xfId="2" applyNumberFormat="1" applyFont="1" applyFill="1" applyBorder="1" applyAlignment="1">
      <alignment horizontal="center" vertical="center" shrinkToFit="1"/>
    </xf>
    <xf numFmtId="177" fontId="19" fillId="26" borderId="161" xfId="2" applyNumberFormat="1" applyFont="1" applyFill="1" applyBorder="1" applyAlignment="1">
      <alignment horizontal="center" vertical="center" shrinkToFit="1"/>
    </xf>
    <xf numFmtId="0" fontId="5" fillId="26" borderId="161" xfId="2" applyFill="1" applyBorder="1" applyAlignment="1">
      <alignment horizontal="center" vertical="center"/>
    </xf>
    <xf numFmtId="177" fontId="1" fillId="17" borderId="161" xfId="2" applyNumberFormat="1" applyFont="1" applyFill="1" applyBorder="1" applyAlignment="1">
      <alignment horizontal="center" vertical="center" wrapText="1"/>
    </xf>
    <xf numFmtId="0" fontId="19" fillId="17" borderId="127" xfId="2" applyFont="1" applyFill="1" applyBorder="1" applyAlignment="1">
      <alignment horizontal="left" vertical="center"/>
    </xf>
    <xf numFmtId="0" fontId="19" fillId="28" borderId="127" xfId="2" applyFont="1" applyFill="1" applyBorder="1" applyAlignment="1">
      <alignment horizontal="left" vertical="center"/>
    </xf>
    <xf numFmtId="0" fontId="80" fillId="28" borderId="160" xfId="2" applyFont="1" applyFill="1" applyBorder="1" applyAlignment="1">
      <alignment horizontal="center" vertical="center"/>
    </xf>
    <xf numFmtId="177" fontId="80" fillId="28" borderId="160" xfId="2" applyNumberFormat="1" applyFont="1" applyFill="1" applyBorder="1" applyAlignment="1">
      <alignment horizontal="center" vertical="center" shrinkToFit="1"/>
    </xf>
    <xf numFmtId="177" fontId="9" fillId="28" borderId="160" xfId="2" applyNumberFormat="1" applyFont="1" applyFill="1" applyBorder="1" applyAlignment="1">
      <alignment horizontal="center" vertical="center" wrapText="1"/>
    </xf>
    <xf numFmtId="177" fontId="11" fillId="33" borderId="164" xfId="2" applyNumberFormat="1" applyFont="1" applyFill="1" applyBorder="1" applyAlignment="1">
      <alignment horizontal="center" vertical="center" wrapText="1"/>
    </xf>
    <xf numFmtId="177" fontId="80" fillId="28" borderId="127" xfId="2" applyNumberFormat="1" applyFont="1" applyFill="1" applyBorder="1" applyAlignment="1">
      <alignment horizontal="center" vertical="center" shrinkToFit="1"/>
    </xf>
    <xf numFmtId="177" fontId="109" fillId="28" borderId="127" xfId="2" applyNumberFormat="1" applyFont="1" applyFill="1" applyBorder="1" applyAlignment="1">
      <alignment horizontal="center" vertical="center" wrapText="1"/>
    </xf>
    <xf numFmtId="0" fontId="19" fillId="17" borderId="165" xfId="2" applyFont="1" applyFill="1" applyBorder="1" applyAlignment="1">
      <alignment horizontal="left" vertical="center"/>
    </xf>
    <xf numFmtId="0" fontId="88" fillId="33" borderId="127" xfId="0" applyFont="1" applyFill="1" applyBorder="1" applyAlignment="1">
      <alignment horizontal="center" vertical="center" wrapText="1"/>
    </xf>
    <xf numFmtId="177" fontId="89" fillId="33" borderId="127" xfId="2" applyNumberFormat="1" applyFont="1" applyFill="1" applyBorder="1" applyAlignment="1">
      <alignment horizontal="center" vertical="center" shrinkToFit="1"/>
    </xf>
    <xf numFmtId="177" fontId="5" fillId="17" borderId="127" xfId="2" applyNumberFormat="1" applyFill="1" applyBorder="1" applyAlignment="1">
      <alignment horizontal="center" vertical="center" shrinkToFit="1"/>
    </xf>
    <xf numFmtId="177" fontId="5" fillId="20" borderId="127" xfId="2" applyNumberFormat="1" applyFill="1" applyBorder="1" applyAlignment="1">
      <alignment horizontal="center" vertical="center" shrinkToFit="1"/>
    </xf>
    <xf numFmtId="177" fontId="11" fillId="35" borderId="127" xfId="2" applyNumberFormat="1" applyFont="1" applyFill="1" applyBorder="1" applyAlignment="1">
      <alignment horizontal="center" vertical="center" shrinkToFit="1"/>
    </xf>
    <xf numFmtId="0" fontId="19" fillId="5" borderId="165" xfId="2" applyFont="1" applyFill="1" applyBorder="1" applyAlignment="1">
      <alignment horizontal="left" vertical="center"/>
    </xf>
    <xf numFmtId="177" fontId="5" fillId="6" borderId="160" xfId="2" applyNumberFormat="1" applyFill="1" applyBorder="1" applyAlignment="1">
      <alignment horizontal="center" vertical="center" shrinkToFit="1"/>
    </xf>
    <xf numFmtId="177" fontId="5" fillId="5" borderId="160" xfId="2" applyNumberFormat="1" applyFill="1" applyBorder="1" applyAlignment="1">
      <alignment horizontal="center" vertical="center" shrinkToFit="1"/>
    </xf>
    <xf numFmtId="0" fontId="0" fillId="0" borderId="160" xfId="0" applyBorder="1" applyAlignment="1">
      <alignment horizontal="center" vertical="center" wrapText="1"/>
    </xf>
    <xf numFmtId="0" fontId="23" fillId="0" borderId="160" xfId="0" applyFont="1" applyBorder="1" applyAlignment="1">
      <alignment horizontal="center" vertical="center" wrapText="1"/>
    </xf>
    <xf numFmtId="0" fontId="0" fillId="20" borderId="160" xfId="0" applyFill="1" applyBorder="1" applyAlignment="1">
      <alignment horizontal="center" vertical="center" wrapText="1"/>
    </xf>
    <xf numFmtId="0" fontId="1" fillId="0" borderId="160" xfId="0" applyFont="1" applyBorder="1" applyAlignment="1">
      <alignment horizontal="center" vertical="center" wrapText="1"/>
    </xf>
    <xf numFmtId="177" fontId="5" fillId="0" borderId="160" xfId="2" applyNumberFormat="1" applyBorder="1" applyAlignment="1">
      <alignment horizontal="center" vertical="center" shrinkToFit="1"/>
    </xf>
    <xf numFmtId="177" fontId="11" fillId="35" borderId="166" xfId="2" applyNumberFormat="1" applyFont="1" applyFill="1" applyBorder="1" applyAlignment="1">
      <alignment horizontal="center" vertical="center" wrapText="1"/>
    </xf>
    <xf numFmtId="0" fontId="19" fillId="0" borderId="127" xfId="2" applyFont="1" applyBorder="1" applyAlignment="1">
      <alignment horizontal="left" vertical="center"/>
    </xf>
    <xf numFmtId="177" fontId="5" fillId="0" borderId="127" xfId="2" applyNumberFormat="1" applyBorder="1" applyAlignment="1">
      <alignment horizontal="center" vertical="center" shrinkToFit="1"/>
    </xf>
    <xf numFmtId="177" fontId="5" fillId="5" borderId="127" xfId="2" applyNumberFormat="1" applyFill="1" applyBorder="1" applyAlignment="1">
      <alignment horizontal="center" vertical="center" shrinkToFit="1"/>
    </xf>
    <xf numFmtId="177" fontId="5" fillId="19" borderId="127" xfId="2" applyNumberFormat="1" applyFill="1" applyBorder="1" applyAlignment="1">
      <alignment horizontal="center" vertical="center" shrinkToFit="1"/>
    </xf>
    <xf numFmtId="177" fontId="9" fillId="0" borderId="127" xfId="2" applyNumberFormat="1" applyFont="1" applyBorder="1" applyAlignment="1">
      <alignment horizontal="center" vertical="center" shrinkToFit="1"/>
    </xf>
    <xf numFmtId="0" fontId="19" fillId="5" borderId="127" xfId="2" applyFont="1" applyFill="1" applyBorder="1" applyAlignment="1">
      <alignment horizontal="left" vertical="center"/>
    </xf>
    <xf numFmtId="177" fontId="5" fillId="6" borderId="127" xfId="2" applyNumberFormat="1" applyFill="1" applyBorder="1" applyAlignment="1">
      <alignment horizontal="center" vertical="center" shrinkToFit="1"/>
    </xf>
    <xf numFmtId="177" fontId="5" fillId="2" borderId="127" xfId="2" applyNumberFormat="1" applyFill="1" applyBorder="1" applyAlignment="1">
      <alignment horizontal="center" vertical="center" shrinkToFit="1"/>
    </xf>
    <xf numFmtId="0" fontId="0" fillId="0" borderId="127" xfId="0" applyBorder="1" applyAlignment="1">
      <alignment horizontal="center" vertical="center" wrapText="1"/>
    </xf>
    <xf numFmtId="0" fontId="0" fillId="2" borderId="127" xfId="0" applyFill="1" applyBorder="1" applyAlignment="1">
      <alignment horizontal="center" vertical="center" wrapText="1"/>
    </xf>
    <xf numFmtId="0" fontId="1" fillId="0" borderId="127" xfId="0" applyFont="1" applyBorder="1" applyAlignment="1">
      <alignment horizontal="center" vertical="center" wrapText="1"/>
    </xf>
    <xf numFmtId="0" fontId="5" fillId="5" borderId="127" xfId="2" applyFill="1" applyBorder="1" applyAlignment="1">
      <alignment horizontal="center" vertical="center" wrapText="1"/>
    </xf>
    <xf numFmtId="177" fontId="11" fillId="24" borderId="166" xfId="2" applyNumberFormat="1" applyFont="1" applyFill="1" applyBorder="1" applyAlignment="1">
      <alignment horizontal="center" vertical="center" wrapText="1"/>
    </xf>
    <xf numFmtId="0" fontId="5" fillId="0" borderId="127" xfId="2" applyBorder="1" applyAlignment="1">
      <alignment horizontal="center" vertical="center"/>
    </xf>
    <xf numFmtId="177" fontId="1" fillId="0" borderId="127" xfId="2" applyNumberFormat="1" applyFont="1" applyBorder="1" applyAlignment="1">
      <alignment horizontal="center" vertical="center" shrinkToFit="1"/>
    </xf>
    <xf numFmtId="177" fontId="11" fillId="0" borderId="127" xfId="2" applyNumberFormat="1" applyFont="1" applyBorder="1" applyAlignment="1">
      <alignment horizontal="center" vertical="center" shrinkToFit="1"/>
    </xf>
    <xf numFmtId="0" fontId="19" fillId="5" borderId="165" xfId="2" applyFont="1" applyFill="1" applyBorder="1" applyAlignment="1">
      <alignment horizontal="center" vertical="center"/>
    </xf>
    <xf numFmtId="177" fontId="5" fillId="5" borderId="127" xfId="2" applyNumberFormat="1" applyFill="1" applyBorder="1" applyAlignment="1">
      <alignment horizontal="center" vertical="center" wrapText="1"/>
    </xf>
    <xf numFmtId="177" fontId="5" fillId="0" borderId="127" xfId="2" applyNumberFormat="1" applyBorder="1" applyAlignment="1">
      <alignment horizontal="center" vertical="center" wrapText="1"/>
    </xf>
    <xf numFmtId="177" fontId="5" fillId="6" borderId="127" xfId="2" applyNumberFormat="1" applyFill="1" applyBorder="1" applyAlignment="1">
      <alignment horizontal="center" vertical="center" wrapText="1"/>
    </xf>
    <xf numFmtId="0" fontId="5" fillId="0" borderId="127" xfId="2" applyBorder="1" applyAlignment="1">
      <alignment horizontal="center" vertical="center" wrapText="1"/>
    </xf>
    <xf numFmtId="0" fontId="19" fillId="5" borderId="167" xfId="2" applyFont="1" applyFill="1" applyBorder="1" applyAlignment="1">
      <alignment horizontal="left" vertical="center"/>
    </xf>
    <xf numFmtId="177" fontId="11" fillId="0" borderId="127" xfId="2" applyNumberFormat="1" applyFont="1" applyBorder="1" applyAlignment="1">
      <alignment horizontal="center" vertical="center" wrapText="1"/>
    </xf>
    <xf numFmtId="0" fontId="19" fillId="5" borderId="158" xfId="2" applyFont="1" applyFill="1" applyBorder="1" applyAlignment="1">
      <alignment horizontal="center" vertical="center"/>
    </xf>
    <xf numFmtId="177" fontId="5" fillId="7" borderId="166" xfId="2" applyNumberFormat="1" applyFill="1" applyBorder="1" applyAlignment="1">
      <alignment horizontal="center" vertical="center" wrapText="1"/>
    </xf>
    <xf numFmtId="0" fontId="19" fillId="5" borderId="167" xfId="2" applyFont="1" applyFill="1" applyBorder="1" applyAlignment="1">
      <alignment horizontal="center" vertical="center"/>
    </xf>
    <xf numFmtId="0" fontId="19" fillId="0" borderId="158" xfId="2" applyFont="1" applyBorder="1" applyAlignment="1">
      <alignment horizontal="center" vertical="center"/>
    </xf>
    <xf numFmtId="0" fontId="5" fillId="6" borderId="127" xfId="2" applyFill="1" applyBorder="1" applyAlignment="1">
      <alignment horizontal="center" vertical="center" wrapText="1"/>
    </xf>
    <xf numFmtId="0" fontId="19" fillId="0" borderId="167" xfId="2" applyFont="1" applyBorder="1" applyAlignment="1">
      <alignment horizontal="center" vertical="center"/>
    </xf>
    <xf numFmtId="177" fontId="5" fillId="0" borderId="166" xfId="2" applyNumberFormat="1" applyBorder="1" applyAlignment="1">
      <alignment horizontal="center" vertical="center" wrapText="1"/>
    </xf>
    <xf numFmtId="177" fontId="5" fillId="7" borderId="127" xfId="2" applyNumberFormat="1" applyFill="1" applyBorder="1" applyAlignment="1">
      <alignment horizontal="center" vertical="center" wrapText="1"/>
    </xf>
    <xf numFmtId="0" fontId="5" fillId="0" borderId="168" xfId="2" applyBorder="1" applyAlignment="1">
      <alignment horizontal="center" vertical="center" wrapText="1"/>
    </xf>
    <xf numFmtId="0" fontId="5" fillId="6" borderId="168" xfId="2" applyFill="1" applyBorder="1" applyAlignment="1">
      <alignment horizontal="center" vertical="center" wrapText="1"/>
    </xf>
    <xf numFmtId="177" fontId="5" fillId="0" borderId="169" xfId="2" applyNumberFormat="1" applyBorder="1" applyAlignment="1">
      <alignment horizontal="center" vertical="center" wrapText="1"/>
    </xf>
    <xf numFmtId="0" fontId="5" fillId="2" borderId="127" xfId="2" applyFill="1" applyBorder="1" applyAlignment="1">
      <alignment horizontal="center" vertical="center" wrapText="1"/>
    </xf>
    <xf numFmtId="0" fontId="62" fillId="5" borderId="174" xfId="2" applyFont="1" applyFill="1" applyBorder="1" applyAlignment="1">
      <alignment horizontal="center" vertical="center"/>
    </xf>
    <xf numFmtId="0" fontId="5" fillId="5" borderId="178" xfId="2" applyFill="1" applyBorder="1">
      <alignment vertical="center"/>
    </xf>
    <xf numFmtId="0" fontId="5" fillId="5" borderId="179" xfId="2" applyFill="1" applyBorder="1">
      <alignment vertical="center"/>
    </xf>
    <xf numFmtId="0" fontId="5" fillId="5" borderId="180" xfId="2" applyFill="1" applyBorder="1">
      <alignment vertical="center"/>
    </xf>
    <xf numFmtId="0" fontId="5" fillId="0" borderId="181" xfId="2" applyBorder="1">
      <alignment vertical="center"/>
    </xf>
    <xf numFmtId="0" fontId="5" fillId="0" borderId="182" xfId="2" applyBorder="1">
      <alignment vertical="center"/>
    </xf>
    <xf numFmtId="0" fontId="5" fillId="0" borderId="183" xfId="2" applyBorder="1">
      <alignment vertical="center"/>
    </xf>
    <xf numFmtId="0" fontId="5" fillId="0" borderId="184" xfId="2" applyBorder="1">
      <alignment vertical="center"/>
    </xf>
    <xf numFmtId="0" fontId="125" fillId="0" borderId="51" xfId="0" applyFont="1" applyBorder="1" applyAlignment="1">
      <alignment horizontal="center" vertical="center" wrapText="1"/>
    </xf>
    <xf numFmtId="0" fontId="88" fillId="33" borderId="190" xfId="0" applyFont="1" applyFill="1" applyBorder="1" applyAlignment="1">
      <alignment horizontal="center" vertical="center" wrapText="1"/>
    </xf>
    <xf numFmtId="0" fontId="125" fillId="0" borderId="127" xfId="0" applyFont="1" applyBorder="1" applyAlignment="1">
      <alignment horizontal="center" vertical="center" wrapText="1"/>
    </xf>
    <xf numFmtId="0" fontId="125" fillId="0" borderId="191" xfId="0" applyFont="1" applyBorder="1" applyAlignment="1">
      <alignment horizontal="center" vertical="center" wrapText="1"/>
    </xf>
    <xf numFmtId="0" fontId="129" fillId="3" borderId="0" xfId="17" applyFont="1" applyFill="1" applyAlignment="1">
      <alignment horizontal="center" vertical="center" wrapText="1"/>
    </xf>
    <xf numFmtId="0" fontId="130" fillId="25" borderId="0" xfId="0" applyFont="1" applyFill="1" applyAlignment="1">
      <alignment horizontal="center" vertical="center" wrapText="1"/>
    </xf>
    <xf numFmtId="0" fontId="5" fillId="2" borderId="94" xfId="2" applyFill="1" applyBorder="1" applyAlignment="1">
      <alignment horizontal="center" vertical="center" wrapText="1"/>
    </xf>
    <xf numFmtId="0" fontId="5" fillId="3" borderId="94" xfId="2" applyFill="1" applyBorder="1" applyAlignment="1">
      <alignment horizontal="center" vertical="center"/>
    </xf>
    <xf numFmtId="0" fontId="5" fillId="14" borderId="94" xfId="2" applyFill="1" applyBorder="1" applyAlignment="1">
      <alignment horizontal="center" vertical="center"/>
    </xf>
    <xf numFmtId="0" fontId="7" fillId="0" borderId="0" xfId="1" applyAlignment="1" applyProtection="1">
      <alignment vertical="center"/>
    </xf>
    <xf numFmtId="0" fontId="125" fillId="17" borderId="191" xfId="0" applyFont="1" applyFill="1" applyBorder="1" applyAlignment="1">
      <alignment horizontal="center" vertical="center" wrapText="1"/>
    </xf>
    <xf numFmtId="0" fontId="0" fillId="35" borderId="0" xfId="0" applyFill="1">
      <alignment vertical="center"/>
    </xf>
    <xf numFmtId="0" fontId="126" fillId="35" borderId="0" xfId="0" applyFont="1" applyFill="1" applyAlignment="1">
      <alignment vertical="center" wrapText="1"/>
    </xf>
    <xf numFmtId="0" fontId="11" fillId="18" borderId="126" xfId="2" applyFont="1" applyFill="1" applyBorder="1" applyAlignment="1">
      <alignment horizontal="center" vertical="center" wrapText="1"/>
    </xf>
    <xf numFmtId="177" fontId="11" fillId="17" borderId="126" xfId="2" applyNumberFormat="1" applyFont="1" applyFill="1" applyBorder="1" applyAlignment="1">
      <alignment horizontal="center" vertical="center" shrinkToFit="1"/>
    </xf>
    <xf numFmtId="177" fontId="11" fillId="18" borderId="126" xfId="2" applyNumberFormat="1" applyFont="1" applyFill="1" applyBorder="1" applyAlignment="1">
      <alignment horizontal="center" vertical="center" shrinkToFit="1"/>
    </xf>
    <xf numFmtId="0" fontId="119" fillId="17" borderId="66" xfId="1" applyFont="1" applyFill="1" applyBorder="1" applyAlignment="1" applyProtection="1">
      <alignment horizontal="left" vertical="top" wrapText="1"/>
    </xf>
    <xf numFmtId="0" fontId="137" fillId="18" borderId="0" xfId="0" applyFont="1" applyFill="1" applyAlignment="1">
      <alignment horizontal="center" vertical="center" wrapText="1"/>
    </xf>
    <xf numFmtId="0" fontId="49" fillId="34" borderId="84" xfId="17" applyFont="1" applyFill="1" applyBorder="1" applyAlignment="1">
      <alignment vertical="center" wrapText="1"/>
    </xf>
    <xf numFmtId="0" fontId="0" fillId="34" borderId="84" xfId="0" applyFill="1" applyBorder="1" applyAlignment="1">
      <alignment vertical="center" wrapText="1"/>
    </xf>
    <xf numFmtId="0" fontId="5" fillId="0" borderId="94" xfId="2" applyBorder="1" applyAlignment="1">
      <alignment horizontal="left" vertical="center" wrapText="1"/>
    </xf>
    <xf numFmtId="0" fontId="5" fillId="0" borderId="95" xfId="2" applyBorder="1" applyAlignment="1">
      <alignment horizontal="left" vertical="center" wrapText="1"/>
    </xf>
    <xf numFmtId="0" fontId="5" fillId="13" borderId="94" xfId="2" applyFill="1" applyBorder="1" applyAlignment="1">
      <alignment vertical="center" wrapText="1"/>
    </xf>
    <xf numFmtId="0" fontId="83" fillId="13" borderId="96" xfId="2" applyFont="1" applyFill="1" applyBorder="1" applyAlignment="1">
      <alignment vertical="center" wrapText="1"/>
    </xf>
    <xf numFmtId="0" fontId="7" fillId="22" borderId="43" xfId="1" applyFill="1" applyBorder="1" applyAlignment="1" applyProtection="1">
      <alignment horizontal="left" vertical="center"/>
    </xf>
    <xf numFmtId="0" fontId="5" fillId="22" borderId="52" xfId="2" applyFill="1" applyBorder="1" applyAlignment="1">
      <alignment horizontal="left" vertical="center"/>
    </xf>
    <xf numFmtId="0" fontId="7" fillId="22" borderId="53" xfId="1" applyFill="1" applyBorder="1" applyAlignment="1" applyProtection="1">
      <alignment horizontal="left" vertical="center"/>
    </xf>
    <xf numFmtId="0" fontId="5" fillId="22" borderId="54" xfId="2" applyFill="1" applyBorder="1" applyAlignment="1">
      <alignment horizontal="left" vertical="center"/>
    </xf>
    <xf numFmtId="0" fontId="7" fillId="0" borderId="199" xfId="1" applyBorder="1" applyAlignment="1" applyProtection="1">
      <alignment vertical="center"/>
    </xf>
    <xf numFmtId="0" fontId="116" fillId="20" borderId="0" xfId="0" applyFont="1" applyFill="1">
      <alignment vertical="center"/>
    </xf>
    <xf numFmtId="0" fontId="11" fillId="17" borderId="126" xfId="2" applyFont="1" applyFill="1" applyBorder="1" applyAlignment="1">
      <alignment horizontal="center" vertical="center" wrapText="1"/>
    </xf>
    <xf numFmtId="0" fontId="7" fillId="0" borderId="199" xfId="1" applyBorder="1" applyAlignment="1" applyProtection="1">
      <alignment vertical="center" wrapText="1"/>
    </xf>
    <xf numFmtId="0" fontId="7" fillId="17" borderId="197" xfId="1" applyFill="1" applyBorder="1" applyAlignment="1" applyProtection="1">
      <alignment vertical="top" wrapText="1"/>
    </xf>
    <xf numFmtId="0" fontId="0" fillId="20" borderId="0" xfId="0" applyFill="1">
      <alignment vertical="center"/>
    </xf>
    <xf numFmtId="0" fontId="140" fillId="20" borderId="0" xfId="0" applyFont="1" applyFill="1">
      <alignment vertical="center"/>
    </xf>
    <xf numFmtId="0" fontId="141" fillId="20" borderId="0" xfId="0" applyFont="1" applyFill="1">
      <alignment vertical="center"/>
    </xf>
    <xf numFmtId="0" fontId="142" fillId="20" borderId="0" xfId="0" applyFont="1" applyFill="1">
      <alignment vertical="center"/>
    </xf>
    <xf numFmtId="0" fontId="143" fillId="20" borderId="0" xfId="0" applyFont="1" applyFill="1" applyAlignment="1">
      <alignment vertical="center" wrapText="1"/>
    </xf>
    <xf numFmtId="0" fontId="91" fillId="20" borderId="0" xfId="0" applyFont="1" applyFill="1">
      <alignment vertical="center"/>
    </xf>
    <xf numFmtId="0" fontId="128" fillId="20" borderId="0" xfId="0" applyFont="1" applyFill="1">
      <alignment vertical="center"/>
    </xf>
    <xf numFmtId="0" fontId="132" fillId="20" borderId="0" xfId="0" applyFont="1" applyFill="1">
      <alignment vertical="center"/>
    </xf>
    <xf numFmtId="0" fontId="126" fillId="20" borderId="0" xfId="0" applyFont="1" applyFill="1" applyAlignment="1">
      <alignment vertical="center" wrapText="1"/>
    </xf>
    <xf numFmtId="0" fontId="138" fillId="20" borderId="0" xfId="0" applyFont="1" applyFill="1">
      <alignment vertical="center"/>
    </xf>
    <xf numFmtId="0" fontId="131" fillId="20" borderId="0" xfId="0" applyFont="1" applyFill="1">
      <alignment vertical="center"/>
    </xf>
    <xf numFmtId="0" fontId="139" fillId="20" borderId="0" xfId="0" applyFont="1" applyFill="1">
      <alignment vertical="center"/>
    </xf>
    <xf numFmtId="0" fontId="61" fillId="20" borderId="0" xfId="0" applyFont="1" applyFill="1" applyAlignment="1">
      <alignment vertical="center" wrapText="1"/>
    </xf>
    <xf numFmtId="0" fontId="0" fillId="41" borderId="0" xfId="0" applyFill="1">
      <alignment vertical="center"/>
    </xf>
    <xf numFmtId="0" fontId="0" fillId="0" borderId="0" xfId="0" applyAlignment="1">
      <alignment horizontal="center" vertical="center"/>
    </xf>
    <xf numFmtId="0" fontId="0" fillId="0" borderId="27" xfId="0" applyBorder="1">
      <alignment vertical="center"/>
    </xf>
    <xf numFmtId="0" fontId="90" fillId="5" borderId="0" xfId="0" applyFont="1" applyFill="1" applyAlignment="1">
      <alignment horizontal="left" vertical="center" wrapText="1"/>
    </xf>
    <xf numFmtId="0" fontId="90" fillId="5" borderId="18" xfId="0" applyFont="1" applyFill="1" applyBorder="1" applyAlignment="1">
      <alignment horizontal="left" vertical="center" wrapText="1"/>
    </xf>
    <xf numFmtId="0" fontId="90" fillId="5" borderId="0" xfId="0" applyFont="1" applyFill="1" applyAlignment="1">
      <alignment horizontal="left" vertical="top" wrapText="1"/>
    </xf>
    <xf numFmtId="0" fontId="77" fillId="18" borderId="111" xfId="2" applyFont="1" applyFill="1" applyBorder="1" applyAlignment="1">
      <alignment horizontal="center" vertical="center"/>
    </xf>
    <xf numFmtId="0" fontId="77" fillId="18" borderId="206" xfId="1" applyFont="1" applyFill="1" applyBorder="1" applyAlignment="1" applyProtection="1">
      <alignment horizontal="center" vertical="center" wrapText="1"/>
    </xf>
    <xf numFmtId="0" fontId="102" fillId="0" borderId="210" xfId="1" applyFont="1" applyBorder="1" applyAlignment="1" applyProtection="1">
      <alignment horizontal="left" vertical="top" wrapText="1"/>
    </xf>
    <xf numFmtId="0" fontId="7" fillId="0" borderId="211" xfId="1" applyFill="1" applyBorder="1" applyAlignment="1" applyProtection="1">
      <alignment vertical="center" wrapText="1"/>
    </xf>
    <xf numFmtId="0" fontId="77" fillId="18" borderId="162" xfId="2" applyFont="1" applyFill="1" applyBorder="1">
      <alignment vertical="center"/>
    </xf>
    <xf numFmtId="0" fontId="103" fillId="0" borderId="211" xfId="1" applyFont="1" applyFill="1" applyBorder="1" applyAlignment="1" applyProtection="1">
      <alignment horizontal="left" vertical="top" wrapText="1"/>
    </xf>
    <xf numFmtId="0" fontId="120" fillId="0" borderId="211" xfId="1" applyFont="1" applyFill="1" applyBorder="1" applyAlignment="1" applyProtection="1">
      <alignment horizontal="left" vertical="top" wrapText="1"/>
    </xf>
    <xf numFmtId="0" fontId="6" fillId="5" borderId="8" xfId="17" applyFont="1" applyFill="1" applyBorder="1" applyAlignment="1">
      <alignment vertical="center" wrapText="1"/>
    </xf>
    <xf numFmtId="56" fontId="33" fillId="17" borderId="0" xfId="17" applyNumberFormat="1" applyFont="1" applyFill="1">
      <alignment vertical="center"/>
    </xf>
    <xf numFmtId="9" fontId="0" fillId="0" borderId="0" xfId="0" applyNumberFormat="1">
      <alignment vertical="center"/>
    </xf>
    <xf numFmtId="0" fontId="42" fillId="10" borderId="71" xfId="17" applyFont="1" applyFill="1" applyBorder="1" applyAlignment="1">
      <alignment horizontal="center" vertical="center"/>
    </xf>
    <xf numFmtId="0" fontId="42" fillId="0" borderId="73" xfId="17" applyFont="1" applyBorder="1" applyAlignment="1">
      <alignment horizontal="center" vertical="center"/>
    </xf>
    <xf numFmtId="0" fontId="5" fillId="39" borderId="0" xfId="2" applyFill="1">
      <alignment vertical="center"/>
    </xf>
    <xf numFmtId="0" fontId="162" fillId="17" borderId="0" xfId="2" applyFont="1" applyFill="1" applyAlignment="1">
      <alignment horizontal="center" vertical="center" wrapText="1"/>
    </xf>
    <xf numFmtId="0" fontId="163" fillId="17" borderId="0" xfId="25" applyFont="1" applyFill="1" applyAlignment="1">
      <alignment horizontal="center" vertical="center"/>
    </xf>
    <xf numFmtId="14" fontId="164" fillId="17" borderId="30" xfId="2" applyNumberFormat="1" applyFont="1" applyFill="1" applyBorder="1" applyAlignment="1">
      <alignment horizontal="left" vertical="center"/>
    </xf>
    <xf numFmtId="0" fontId="163" fillId="17" borderId="0" xfId="25" applyFont="1" applyFill="1" applyAlignment="1">
      <alignment horizontal="center" vertical="center" wrapText="1"/>
    </xf>
    <xf numFmtId="14" fontId="164" fillId="17" borderId="0" xfId="2" applyNumberFormat="1" applyFont="1" applyFill="1" applyAlignment="1">
      <alignment horizontal="left" vertical="center"/>
    </xf>
    <xf numFmtId="0" fontId="163" fillId="0" borderId="0" xfId="2" applyFont="1" applyAlignment="1">
      <alignment horizontal="center" vertical="center"/>
    </xf>
    <xf numFmtId="0" fontId="20" fillId="17" borderId="150" xfId="2" applyFont="1" applyFill="1" applyBorder="1" applyAlignment="1">
      <alignment horizontal="center" vertical="top" wrapText="1"/>
    </xf>
    <xf numFmtId="0" fontId="20" fillId="17" borderId="132" xfId="2" applyFont="1" applyFill="1" applyBorder="1" applyAlignment="1">
      <alignment horizontal="center" vertical="center" wrapText="1"/>
    </xf>
    <xf numFmtId="0" fontId="5" fillId="0" borderId="127" xfId="2" applyBorder="1">
      <alignment vertical="center"/>
    </xf>
    <xf numFmtId="0" fontId="160" fillId="42" borderId="212" xfId="2" applyFont="1" applyFill="1" applyBorder="1" applyAlignment="1">
      <alignment horizontal="center" vertical="center" wrapText="1"/>
    </xf>
    <xf numFmtId="0" fontId="161" fillId="42" borderId="213" xfId="2" applyFont="1" applyFill="1" applyBorder="1" applyAlignment="1">
      <alignment horizontal="center" vertical="center"/>
    </xf>
    <xf numFmtId="0" fontId="161" fillId="42" borderId="214" xfId="2" applyFont="1" applyFill="1" applyBorder="1" applyAlignment="1">
      <alignment horizontal="center" vertical="center"/>
    </xf>
    <xf numFmtId="0" fontId="86" fillId="17" borderId="215" xfId="2" applyFont="1" applyFill="1" applyBorder="1" applyAlignment="1">
      <alignment horizontal="center" vertical="center" wrapText="1"/>
    </xf>
    <xf numFmtId="0" fontId="86" fillId="17" borderId="216" xfId="2" applyFont="1" applyFill="1" applyBorder="1" applyAlignment="1">
      <alignment horizontal="center" vertical="center" wrapText="1"/>
    </xf>
    <xf numFmtId="14" fontId="86" fillId="17" borderId="105" xfId="2" applyNumberFormat="1" applyFont="1" applyFill="1" applyBorder="1" applyAlignment="1">
      <alignment horizontal="center" vertical="center"/>
    </xf>
    <xf numFmtId="14" fontId="86" fillId="17" borderId="217" xfId="2" applyNumberFormat="1" applyFont="1" applyFill="1" applyBorder="1" applyAlignment="1">
      <alignment horizontal="center" vertical="center"/>
    </xf>
    <xf numFmtId="0" fontId="86" fillId="17" borderId="105" xfId="2" applyFont="1" applyFill="1" applyBorder="1" applyAlignment="1">
      <alignment horizontal="left" vertical="center" shrinkToFit="1"/>
    </xf>
    <xf numFmtId="0" fontId="121" fillId="17" borderId="0" xfId="25" applyFont="1" applyFill="1" applyAlignment="1">
      <alignment horizontal="left" vertical="center"/>
    </xf>
    <xf numFmtId="0" fontId="121" fillId="17" borderId="0" xfId="2" applyFont="1" applyFill="1" applyAlignment="1">
      <alignment horizontal="left" vertical="center"/>
    </xf>
    <xf numFmtId="0" fontId="19" fillId="0" borderId="0" xfId="2" applyFont="1" applyAlignment="1">
      <alignment horizontal="left" vertical="center"/>
    </xf>
    <xf numFmtId="0" fontId="5" fillId="0" borderId="0" xfId="4"/>
    <xf numFmtId="0" fontId="135" fillId="20" borderId="0" xfId="0" applyFont="1" applyFill="1">
      <alignment vertical="center"/>
    </xf>
    <xf numFmtId="0" fontId="144" fillId="20" borderId="0" xfId="0" applyFont="1" applyFill="1" applyAlignment="1">
      <alignment vertical="top" wrapText="1"/>
    </xf>
    <xf numFmtId="0" fontId="145" fillId="20" borderId="0" xfId="0" applyFont="1" applyFill="1">
      <alignment vertical="center"/>
    </xf>
    <xf numFmtId="0" fontId="146" fillId="20" borderId="0" xfId="0" applyFont="1" applyFill="1" applyAlignment="1">
      <alignment vertical="top" wrapText="1"/>
    </xf>
    <xf numFmtId="0" fontId="134" fillId="20" borderId="0" xfId="0" applyFont="1" applyFill="1" applyAlignment="1">
      <alignment vertical="top" wrapText="1"/>
    </xf>
    <xf numFmtId="0" fontId="136" fillId="20" borderId="0" xfId="0" applyFont="1" applyFill="1" applyAlignment="1">
      <alignment vertical="top" wrapText="1"/>
    </xf>
    <xf numFmtId="0" fontId="149" fillId="20" borderId="0" xfId="0" applyFont="1" applyFill="1" applyAlignment="1">
      <alignment horizontal="left" vertical="center"/>
    </xf>
    <xf numFmtId="0" fontId="148" fillId="20" borderId="0" xfId="0" applyFont="1" applyFill="1" applyAlignment="1">
      <alignment horizontal="left" vertical="top" wrapText="1"/>
    </xf>
    <xf numFmtId="0" fontId="133" fillId="20" borderId="0" xfId="0" applyFont="1" applyFill="1" applyAlignment="1">
      <alignment horizontal="left" vertical="center"/>
    </xf>
    <xf numFmtId="0" fontId="137" fillId="20" borderId="0" xfId="0" applyFont="1" applyFill="1" applyAlignment="1">
      <alignment vertical="center" wrapText="1"/>
    </xf>
    <xf numFmtId="0" fontId="0" fillId="20" borderId="0" xfId="0" applyFill="1" applyAlignment="1">
      <alignment vertical="center" wrapText="1"/>
    </xf>
    <xf numFmtId="0" fontId="173" fillId="18" borderId="63" xfId="2" applyFont="1" applyFill="1" applyBorder="1" applyAlignment="1">
      <alignment horizontal="center" vertical="center" wrapText="1"/>
    </xf>
    <xf numFmtId="14" fontId="174" fillId="18" borderId="63" xfId="2" applyNumberFormat="1" applyFont="1" applyFill="1" applyBorder="1" applyAlignment="1">
      <alignment horizontal="center" vertical="center"/>
    </xf>
    <xf numFmtId="0" fontId="118" fillId="0" borderId="119" xfId="0" applyFont="1" applyBorder="1" applyAlignment="1">
      <alignment horizontal="center" vertical="center"/>
    </xf>
    <xf numFmtId="0" fontId="118" fillId="0" borderId="120" xfId="0" applyFont="1" applyBorder="1" applyAlignment="1">
      <alignment horizontal="center" vertical="center"/>
    </xf>
    <xf numFmtId="0" fontId="118" fillId="0" borderId="121" xfId="0" applyFont="1" applyBorder="1" applyAlignment="1">
      <alignment horizontal="center" vertical="center"/>
    </xf>
    <xf numFmtId="0" fontId="118" fillId="0" borderId="220" xfId="0" applyFont="1" applyBorder="1" applyAlignment="1">
      <alignment horizontal="center" vertical="center"/>
    </xf>
    <xf numFmtId="9" fontId="0" fillId="0" borderId="221" xfId="0" applyNumberFormat="1" applyBorder="1" applyAlignment="1">
      <alignment horizontal="center" vertical="center"/>
    </xf>
    <xf numFmtId="0" fontId="118" fillId="0" borderId="222" xfId="0" applyFont="1" applyBorder="1" applyAlignment="1">
      <alignment horizontal="center" vertical="center"/>
    </xf>
    <xf numFmtId="9" fontId="0" fillId="0" borderId="223" xfId="0" applyNumberFormat="1" applyBorder="1" applyAlignment="1">
      <alignment horizontal="center" vertical="center"/>
    </xf>
    <xf numFmtId="0" fontId="83" fillId="0" borderId="75" xfId="17" applyFont="1" applyBorder="1" applyAlignment="1">
      <alignment horizontal="center" vertical="center" wrapText="1"/>
    </xf>
    <xf numFmtId="14" fontId="83" fillId="0" borderId="76" xfId="17" applyNumberFormat="1" applyFont="1" applyBorder="1" applyAlignment="1">
      <alignment horizontal="center" vertical="center"/>
    </xf>
    <xf numFmtId="0" fontId="1" fillId="0" borderId="81" xfId="17" applyBorder="1" applyAlignment="1">
      <alignment horizontal="center" vertical="center" wrapText="1"/>
    </xf>
    <xf numFmtId="14" fontId="83" fillId="0" borderId="136" xfId="17" applyNumberFormat="1" applyFont="1" applyBorder="1" applyAlignment="1">
      <alignment horizontal="center" vertical="center"/>
    </xf>
    <xf numFmtId="0" fontId="1" fillId="17" borderId="160" xfId="17" applyFill="1" applyBorder="1" applyAlignment="1">
      <alignment horizontal="center" vertical="center"/>
    </xf>
    <xf numFmtId="0" fontId="0" fillId="17" borderId="224" xfId="0" applyFill="1" applyBorder="1" applyAlignment="1">
      <alignment horizontal="center" vertical="center"/>
    </xf>
    <xf numFmtId="180" fontId="42" fillId="17" borderId="224" xfId="17" applyNumberFormat="1" applyFont="1" applyFill="1" applyBorder="1" applyAlignment="1">
      <alignment horizontal="center" vertical="center"/>
    </xf>
    <xf numFmtId="9" fontId="0" fillId="0" borderId="227" xfId="0" applyNumberFormat="1" applyBorder="1" applyAlignment="1">
      <alignment horizontal="center" vertical="center"/>
    </xf>
    <xf numFmtId="9" fontId="0" fillId="0" borderId="228" xfId="0" applyNumberFormat="1" applyBorder="1" applyAlignment="1">
      <alignment horizontal="center" vertical="center"/>
    </xf>
    <xf numFmtId="9" fontId="0" fillId="0" borderId="229" xfId="0" applyNumberFormat="1" applyBorder="1" applyAlignment="1">
      <alignment horizontal="center" vertical="center"/>
    </xf>
    <xf numFmtId="0" fontId="0" fillId="0" borderId="227" xfId="0" applyBorder="1" applyAlignment="1">
      <alignment horizontal="center" vertical="center"/>
    </xf>
    <xf numFmtId="0" fontId="0" fillId="0" borderId="231" xfId="0" applyBorder="1" applyAlignment="1">
      <alignment horizontal="center" vertical="center"/>
    </xf>
    <xf numFmtId="0" fontId="0" fillId="0" borderId="229" xfId="0" applyBorder="1" applyAlignment="1">
      <alignment horizontal="center" vertical="center"/>
    </xf>
    <xf numFmtId="0" fontId="0" fillId="0" borderId="228" xfId="0" applyBorder="1" applyAlignment="1">
      <alignment horizontal="center" vertical="center"/>
    </xf>
    <xf numFmtId="9" fontId="0" fillId="0" borderId="226" xfId="0" applyNumberFormat="1" applyBorder="1" applyAlignment="1">
      <alignment horizontal="center" vertical="center"/>
    </xf>
    <xf numFmtId="9" fontId="0" fillId="17" borderId="226" xfId="0" applyNumberFormat="1" applyFill="1" applyBorder="1" applyAlignment="1">
      <alignment horizontal="center" vertical="center"/>
    </xf>
    <xf numFmtId="9" fontId="0" fillId="18" borderId="226" xfId="0" applyNumberFormat="1" applyFill="1" applyBorder="1" applyAlignment="1">
      <alignment horizontal="center" vertical="center"/>
    </xf>
    <xf numFmtId="0" fontId="0" fillId="17" borderId="226" xfId="0" applyFill="1" applyBorder="1" applyAlignment="1">
      <alignment horizontal="center" vertical="center"/>
    </xf>
    <xf numFmtId="0" fontId="0" fillId="18" borderId="226" xfId="0" applyFill="1" applyBorder="1" applyAlignment="1">
      <alignment horizontal="center" vertical="center"/>
    </xf>
    <xf numFmtId="0" fontId="119" fillId="17" borderId="232" xfId="1" applyFont="1" applyFill="1" applyBorder="1" applyAlignment="1" applyProtection="1">
      <alignment horizontal="left" vertical="top" wrapText="1"/>
    </xf>
    <xf numFmtId="0" fontId="177" fillId="0" borderId="0" xfId="0" applyFont="1" applyAlignment="1">
      <alignment vertical="center" wrapText="1"/>
    </xf>
    <xf numFmtId="56" fontId="137" fillId="18" borderId="0" xfId="0" applyNumberFormat="1" applyFont="1" applyFill="1" applyAlignment="1">
      <alignment horizontal="center" vertical="center" wrapText="1"/>
    </xf>
    <xf numFmtId="0" fontId="173" fillId="0" borderId="0" xfId="0" applyFont="1" applyAlignment="1">
      <alignment horizontal="left" vertical="top" wrapText="1"/>
    </xf>
    <xf numFmtId="0" fontId="178" fillId="0" borderId="0" xfId="0" applyFont="1" applyAlignment="1">
      <alignment horizontal="left" vertical="top" wrapText="1"/>
    </xf>
    <xf numFmtId="0" fontId="83" fillId="17" borderId="189" xfId="17" applyFont="1" applyFill="1" applyBorder="1" applyAlignment="1">
      <alignment horizontal="center" vertical="center" wrapText="1"/>
    </xf>
    <xf numFmtId="14" fontId="83" fillId="17" borderId="188" xfId="17" applyNumberFormat="1" applyFont="1" applyFill="1" applyBorder="1" applyAlignment="1">
      <alignment horizontal="center" vertical="center"/>
    </xf>
    <xf numFmtId="0" fontId="83" fillId="17" borderId="75" xfId="17" applyFont="1" applyFill="1" applyBorder="1" applyAlignment="1">
      <alignment horizontal="center" vertical="center" wrapText="1"/>
    </xf>
    <xf numFmtId="14" fontId="83" fillId="17" borderId="76" xfId="17" applyNumberFormat="1" applyFont="1" applyFill="1" applyBorder="1" applyAlignment="1">
      <alignment horizontal="center" vertical="center"/>
    </xf>
    <xf numFmtId="14" fontId="29" fillId="17" borderId="76" xfId="17" applyNumberFormat="1" applyFont="1" applyFill="1" applyBorder="1" applyAlignment="1">
      <alignment horizontal="center" vertical="center"/>
    </xf>
    <xf numFmtId="0" fontId="110" fillId="17" borderId="0" xfId="0" applyFont="1" applyFill="1" applyAlignment="1">
      <alignment horizontal="center" vertical="center" wrapText="1"/>
    </xf>
    <xf numFmtId="14" fontId="83" fillId="17" borderId="76" xfId="17" applyNumberFormat="1" applyFont="1" applyFill="1" applyBorder="1" applyAlignment="1">
      <alignment horizontal="center" vertical="center" wrapText="1"/>
    </xf>
    <xf numFmtId="0" fontId="29" fillId="17" borderId="75" xfId="17" applyFont="1" applyFill="1" applyBorder="1" applyAlignment="1">
      <alignment horizontal="center" vertical="center" wrapText="1"/>
    </xf>
    <xf numFmtId="0" fontId="124" fillId="17" borderId="0" xfId="0" applyFont="1" applyFill="1" applyAlignment="1">
      <alignment horizontal="center" vertical="center" wrapText="1"/>
    </xf>
    <xf numFmtId="0" fontId="84" fillId="17" borderId="0" xfId="0" applyFont="1" applyFill="1" applyAlignment="1">
      <alignment horizontal="center" vertical="center" wrapText="1"/>
    </xf>
    <xf numFmtId="0" fontId="95" fillId="20" borderId="0" xfId="17" applyFont="1" applyFill="1" applyAlignment="1">
      <alignment horizontal="left" vertical="center"/>
    </xf>
    <xf numFmtId="0" fontId="166" fillId="18" borderId="233" xfId="0" applyFont="1" applyFill="1" applyBorder="1" applyAlignment="1">
      <alignment horizontal="center" vertical="center" wrapText="1"/>
    </xf>
    <xf numFmtId="0" fontId="128" fillId="18" borderId="0" xfId="0" applyFont="1" applyFill="1" applyAlignment="1">
      <alignment horizontal="center" vertical="center" wrapText="1"/>
    </xf>
    <xf numFmtId="0" fontId="15" fillId="5" borderId="0" xfId="4" applyFont="1" applyFill="1"/>
    <xf numFmtId="0" fontId="179" fillId="17" borderId="0" xfId="0" applyFont="1" applyFill="1" applyAlignment="1">
      <alignment horizontal="center" vertical="center" wrapText="1"/>
    </xf>
    <xf numFmtId="14" fontId="11" fillId="17" borderId="188" xfId="17" applyNumberFormat="1" applyFont="1" applyFill="1" applyBorder="1" applyAlignment="1">
      <alignment horizontal="center" vertical="center"/>
    </xf>
    <xf numFmtId="0" fontId="11" fillId="17" borderId="127" xfId="2" applyFont="1" applyFill="1" applyBorder="1" applyAlignment="1">
      <alignment horizontal="center" vertical="center" wrapText="1"/>
    </xf>
    <xf numFmtId="0" fontId="11" fillId="17" borderId="159" xfId="2" applyFont="1" applyFill="1" applyBorder="1" applyAlignment="1">
      <alignment horizontal="center" vertical="top" wrapText="1"/>
    </xf>
    <xf numFmtId="177" fontId="11" fillId="17" borderId="234" xfId="2" applyNumberFormat="1" applyFont="1" applyFill="1" applyBorder="1" applyAlignment="1">
      <alignment horizontal="center" vertical="center" shrinkToFit="1"/>
    </xf>
    <xf numFmtId="0" fontId="166" fillId="18" borderId="0" xfId="0" applyFont="1" applyFill="1" applyAlignment="1">
      <alignment horizontal="center" vertical="center" wrapText="1"/>
    </xf>
    <xf numFmtId="0" fontId="24" fillId="18" borderId="205" xfId="2" applyFont="1" applyFill="1" applyBorder="1" applyAlignment="1">
      <alignment horizontal="center" vertical="center" wrapText="1"/>
    </xf>
    <xf numFmtId="0" fontId="16" fillId="18" borderId="205" xfId="2" applyFont="1" applyFill="1" applyBorder="1" applyAlignment="1">
      <alignment horizontal="center" vertical="center" wrapText="1"/>
    </xf>
    <xf numFmtId="0" fontId="77" fillId="0" borderId="235" xfId="2" applyFont="1" applyBorder="1" applyAlignment="1">
      <alignment vertical="top" wrapText="1"/>
    </xf>
    <xf numFmtId="0" fontId="7" fillId="0" borderId="197" xfId="1" applyBorder="1" applyAlignment="1" applyProtection="1">
      <alignment vertical="top" wrapText="1"/>
    </xf>
    <xf numFmtId="0" fontId="145" fillId="20" borderId="0" xfId="0" applyFont="1" applyFill="1" applyAlignment="1">
      <alignment vertical="center" wrapText="1"/>
    </xf>
    <xf numFmtId="0" fontId="165" fillId="20" borderId="0" xfId="0" applyFont="1" applyFill="1" applyAlignment="1">
      <alignment vertical="center" wrapText="1"/>
    </xf>
    <xf numFmtId="0" fontId="183" fillId="0" borderId="0" xfId="0" applyFont="1">
      <alignment vertical="center"/>
    </xf>
    <xf numFmtId="0" fontId="83" fillId="18" borderId="75" xfId="17" applyFont="1" applyFill="1" applyBorder="1" applyAlignment="1">
      <alignment horizontal="center" vertical="center" wrapText="1"/>
    </xf>
    <xf numFmtId="14" fontId="83" fillId="18" borderId="76" xfId="17" applyNumberFormat="1" applyFont="1" applyFill="1" applyBorder="1" applyAlignment="1">
      <alignment horizontal="center" vertical="center"/>
    </xf>
    <xf numFmtId="0" fontId="0" fillId="18" borderId="0" xfId="0" applyFill="1" applyAlignment="1">
      <alignment horizontal="center" vertical="center" wrapText="1"/>
    </xf>
    <xf numFmtId="0" fontId="83" fillId="18" borderId="189" xfId="17" applyFont="1" applyFill="1" applyBorder="1" applyAlignment="1">
      <alignment horizontal="center" vertical="center" wrapText="1"/>
    </xf>
    <xf numFmtId="14" fontId="19" fillId="18" borderId="188" xfId="17" applyNumberFormat="1" applyFont="1" applyFill="1" applyBorder="1" applyAlignment="1">
      <alignment horizontal="center" vertical="center"/>
    </xf>
    <xf numFmtId="0" fontId="61" fillId="18" borderId="189" xfId="0" applyFont="1" applyFill="1" applyBorder="1" applyAlignment="1">
      <alignment horizontal="center" vertical="center" wrapText="1"/>
    </xf>
    <xf numFmtId="14" fontId="86" fillId="18" borderId="188" xfId="17" applyNumberFormat="1" applyFont="1" applyFill="1" applyBorder="1" applyAlignment="1">
      <alignment horizontal="center" vertical="center" wrapText="1"/>
    </xf>
    <xf numFmtId="0" fontId="154" fillId="18" borderId="189" xfId="17" applyFont="1" applyFill="1" applyBorder="1" applyAlignment="1">
      <alignment horizontal="center" vertical="center" wrapText="1"/>
    </xf>
    <xf numFmtId="14" fontId="153" fillId="18" borderId="188" xfId="17" applyNumberFormat="1" applyFont="1" applyFill="1" applyBorder="1" applyAlignment="1">
      <alignment horizontal="center" vertical="center"/>
    </xf>
    <xf numFmtId="14" fontId="83" fillId="18" borderId="188" xfId="17" applyNumberFormat="1" applyFont="1" applyFill="1" applyBorder="1" applyAlignment="1">
      <alignment horizontal="center" vertical="center"/>
    </xf>
    <xf numFmtId="0" fontId="27" fillId="8" borderId="15" xfId="2" applyFont="1" applyFill="1" applyBorder="1" applyAlignment="1">
      <alignment horizontal="center" vertical="center"/>
    </xf>
    <xf numFmtId="0" fontId="27" fillId="8" borderId="239" xfId="2" applyFont="1" applyFill="1" applyBorder="1" applyAlignment="1">
      <alignment horizontal="center" vertical="center"/>
    </xf>
    <xf numFmtId="0" fontId="27" fillId="8" borderId="16" xfId="2" applyFont="1" applyFill="1" applyBorder="1" applyAlignment="1">
      <alignment horizontal="center" vertical="center"/>
    </xf>
    <xf numFmtId="0" fontId="27" fillId="8" borderId="18" xfId="2" applyFont="1" applyFill="1" applyBorder="1" applyAlignment="1">
      <alignment horizontal="center" vertical="center"/>
    </xf>
    <xf numFmtId="0" fontId="30" fillId="17" borderId="18" xfId="17" applyFont="1" applyFill="1" applyBorder="1" applyAlignment="1">
      <alignment horizontal="center" vertical="center"/>
    </xf>
    <xf numFmtId="0" fontId="34" fillId="17" borderId="16" xfId="2" applyFont="1" applyFill="1" applyBorder="1">
      <alignment vertical="center"/>
    </xf>
    <xf numFmtId="0" fontId="34" fillId="17" borderId="18" xfId="2" applyFont="1" applyFill="1" applyBorder="1">
      <alignment vertical="center"/>
    </xf>
    <xf numFmtId="0" fontId="30" fillId="17" borderId="18" xfId="17" applyFont="1" applyFill="1" applyBorder="1">
      <alignment vertical="center"/>
    </xf>
    <xf numFmtId="0" fontId="39" fillId="17" borderId="18" xfId="17" applyFont="1" applyFill="1" applyBorder="1" applyAlignment="1">
      <alignment horizontal="center" vertical="center" wrapText="1"/>
    </xf>
    <xf numFmtId="0" fontId="40" fillId="17" borderId="16" xfId="17" applyFont="1" applyFill="1" applyBorder="1">
      <alignment vertical="center"/>
    </xf>
    <xf numFmtId="0" fontId="36" fillId="17" borderId="16" xfId="2" applyFont="1" applyFill="1" applyBorder="1">
      <alignment vertical="center"/>
    </xf>
    <xf numFmtId="0" fontId="5" fillId="17" borderId="18" xfId="2" applyFill="1" applyBorder="1" applyAlignment="1">
      <alignment horizontal="center" vertical="center"/>
    </xf>
    <xf numFmtId="0" fontId="5" fillId="17" borderId="16" xfId="2" applyFill="1" applyBorder="1" applyAlignment="1">
      <alignment horizontal="center" vertical="center"/>
    </xf>
    <xf numFmtId="0" fontId="30" fillId="17" borderId="16" xfId="17" applyFont="1" applyFill="1" applyBorder="1" applyAlignment="1">
      <alignment vertical="top" wrapText="1"/>
    </xf>
    <xf numFmtId="0" fontId="121" fillId="17" borderId="241" xfId="2" applyFont="1" applyFill="1" applyBorder="1" applyAlignment="1">
      <alignment horizontal="center" vertical="center" wrapText="1"/>
    </xf>
    <xf numFmtId="14" fontId="9" fillId="17" borderId="241" xfId="2" applyNumberFormat="1" applyFont="1" applyFill="1" applyBorder="1" applyAlignment="1">
      <alignment horizontal="center" vertical="center"/>
    </xf>
    <xf numFmtId="0" fontId="9" fillId="17" borderId="241" xfId="2" applyFont="1" applyFill="1" applyBorder="1" applyAlignment="1">
      <alignment horizontal="left" vertical="center" shrinkToFit="1"/>
    </xf>
    <xf numFmtId="0" fontId="184" fillId="42" borderId="213" xfId="2" applyFont="1" applyFill="1" applyBorder="1" applyAlignment="1">
      <alignment horizontal="center" vertical="center" shrinkToFit="1"/>
    </xf>
    <xf numFmtId="0" fontId="185" fillId="42" borderId="213" xfId="2" applyFont="1" applyFill="1" applyBorder="1" applyAlignment="1">
      <alignment horizontal="center" vertical="center" wrapText="1"/>
    </xf>
    <xf numFmtId="0" fontId="19" fillId="17" borderId="241" xfId="2" applyFont="1" applyFill="1" applyBorder="1" applyAlignment="1">
      <alignment horizontal="center" vertical="center" wrapText="1"/>
    </xf>
    <xf numFmtId="184" fontId="186" fillId="17" borderId="0" xfId="2" applyNumberFormat="1" applyFont="1" applyFill="1" applyAlignment="1">
      <alignment horizontal="center" vertical="center"/>
    </xf>
    <xf numFmtId="0" fontId="19" fillId="0" borderId="0" xfId="2" applyFont="1" applyAlignment="1">
      <alignment horizontal="center" vertical="center"/>
    </xf>
    <xf numFmtId="0" fontId="121" fillId="17" borderId="0" xfId="25" applyFont="1" applyFill="1">
      <alignment vertical="center"/>
    </xf>
    <xf numFmtId="0" fontId="19" fillId="0" borderId="0" xfId="2" applyFont="1">
      <alignment vertical="center"/>
    </xf>
    <xf numFmtId="0" fontId="121" fillId="18" borderId="241" xfId="2" applyFont="1" applyFill="1" applyBorder="1" applyAlignment="1">
      <alignment horizontal="center" vertical="center" wrapText="1"/>
    </xf>
    <xf numFmtId="0" fontId="19" fillId="18" borderId="241" xfId="2" applyFont="1" applyFill="1" applyBorder="1" applyAlignment="1">
      <alignment horizontal="center" vertical="center" wrapText="1"/>
    </xf>
    <xf numFmtId="0" fontId="9" fillId="18" borderId="241" xfId="2" applyFont="1" applyFill="1" applyBorder="1" applyAlignment="1">
      <alignment horizontal="left" vertical="center" shrinkToFit="1"/>
    </xf>
    <xf numFmtId="14" fontId="9" fillId="18" borderId="241" xfId="2" applyNumberFormat="1" applyFont="1" applyFill="1" applyBorder="1" applyAlignment="1">
      <alignment horizontal="center" vertical="center"/>
    </xf>
    <xf numFmtId="14" fontId="11" fillId="18" borderId="241" xfId="2" applyNumberFormat="1" applyFont="1" applyFill="1" applyBorder="1" applyAlignment="1">
      <alignment horizontal="center" vertical="center"/>
    </xf>
    <xf numFmtId="0" fontId="121" fillId="23" borderId="241" xfId="2" applyFont="1" applyFill="1" applyBorder="1" applyAlignment="1">
      <alignment horizontal="center" vertical="center" wrapText="1"/>
    </xf>
    <xf numFmtId="0" fontId="19" fillId="23" borderId="241" xfId="2" applyFont="1" applyFill="1" applyBorder="1" applyAlignment="1">
      <alignment horizontal="center" vertical="center" wrapText="1"/>
    </xf>
    <xf numFmtId="0" fontId="9" fillId="23" borderId="241" xfId="2" applyFont="1" applyFill="1" applyBorder="1" applyAlignment="1">
      <alignment horizontal="left" vertical="center" shrinkToFit="1"/>
    </xf>
    <xf numFmtId="14" fontId="9" fillId="23" borderId="241" xfId="2" applyNumberFormat="1" applyFont="1" applyFill="1" applyBorder="1" applyAlignment="1">
      <alignment horizontal="center" vertical="center"/>
    </xf>
    <xf numFmtId="0" fontId="121" fillId="46" borderId="241" xfId="2" applyFont="1" applyFill="1" applyBorder="1" applyAlignment="1">
      <alignment horizontal="center" vertical="center" wrapText="1"/>
    </xf>
    <xf numFmtId="0" fontId="19" fillId="46" borderId="241" xfId="2" applyFont="1" applyFill="1" applyBorder="1" applyAlignment="1">
      <alignment horizontal="center" vertical="center" wrapText="1"/>
    </xf>
    <xf numFmtId="0" fontId="9" fillId="46" borderId="241" xfId="2" applyFont="1" applyFill="1" applyBorder="1" applyAlignment="1">
      <alignment horizontal="left" vertical="center" shrinkToFit="1"/>
    </xf>
    <xf numFmtId="14" fontId="9" fillId="46" borderId="241" xfId="2" applyNumberFormat="1" applyFont="1" applyFill="1" applyBorder="1" applyAlignment="1">
      <alignment horizontal="center" vertical="center"/>
    </xf>
    <xf numFmtId="0" fontId="121" fillId="34" borderId="241" xfId="2" applyFont="1" applyFill="1" applyBorder="1" applyAlignment="1">
      <alignment horizontal="center" vertical="center" wrapText="1"/>
    </xf>
    <xf numFmtId="0" fontId="19" fillId="34" borderId="241" xfId="2" applyFont="1" applyFill="1" applyBorder="1" applyAlignment="1">
      <alignment horizontal="center" vertical="center" wrapText="1"/>
    </xf>
    <xf numFmtId="0" fontId="9" fillId="34" borderId="241" xfId="2" applyFont="1" applyFill="1" applyBorder="1" applyAlignment="1">
      <alignment horizontal="left" vertical="center" shrinkToFit="1"/>
    </xf>
    <xf numFmtId="14" fontId="9" fillId="34" borderId="241" xfId="2" applyNumberFormat="1" applyFont="1" applyFill="1" applyBorder="1" applyAlignment="1">
      <alignment horizontal="center" vertical="center"/>
    </xf>
    <xf numFmtId="0" fontId="121" fillId="39" borderId="241" xfId="2" applyFont="1" applyFill="1" applyBorder="1" applyAlignment="1">
      <alignment horizontal="center" vertical="center" wrapText="1"/>
    </xf>
    <xf numFmtId="0" fontId="19" fillId="39" borderId="241" xfId="2" applyFont="1" applyFill="1" applyBorder="1" applyAlignment="1">
      <alignment horizontal="center" vertical="center" wrapText="1"/>
    </xf>
    <xf numFmtId="0" fontId="9" fillId="39" borderId="241" xfId="2" applyFont="1" applyFill="1" applyBorder="1" applyAlignment="1">
      <alignment horizontal="left" vertical="center" shrinkToFit="1"/>
    </xf>
    <xf numFmtId="14" fontId="9" fillId="39" borderId="241" xfId="2" applyNumberFormat="1" applyFont="1" applyFill="1" applyBorder="1" applyAlignment="1">
      <alignment horizontal="center" vertical="center"/>
    </xf>
    <xf numFmtId="0" fontId="5" fillId="20" borderId="201" xfId="1" applyFont="1" applyFill="1" applyBorder="1" applyAlignment="1" applyProtection="1">
      <alignment vertical="top" wrapText="1"/>
    </xf>
    <xf numFmtId="0" fontId="5" fillId="20" borderId="54" xfId="1" applyFont="1" applyFill="1" applyBorder="1" applyAlignment="1" applyProtection="1">
      <alignment vertical="top" wrapText="1"/>
    </xf>
    <xf numFmtId="0" fontId="11" fillId="18" borderId="159" xfId="2" applyFont="1" applyFill="1" applyBorder="1" applyAlignment="1">
      <alignment horizontal="center" vertical="top" wrapText="1"/>
    </xf>
    <xf numFmtId="0" fontId="7" fillId="17" borderId="0" xfId="1" applyFill="1" applyBorder="1" applyAlignment="1" applyProtection="1">
      <alignment horizontal="left" vertical="top" wrapText="1"/>
    </xf>
    <xf numFmtId="0" fontId="193" fillId="18" borderId="218" xfId="0" applyFont="1" applyFill="1" applyBorder="1" applyAlignment="1">
      <alignment horizontal="center" vertical="center" wrapText="1"/>
    </xf>
    <xf numFmtId="0" fontId="180" fillId="0" borderId="0" xfId="0" applyFont="1" applyAlignment="1">
      <alignment vertical="top" wrapText="1"/>
    </xf>
    <xf numFmtId="0" fontId="194" fillId="0" borderId="0" xfId="0" applyFont="1" applyAlignment="1">
      <alignment horizontal="left" vertical="top" wrapText="1"/>
    </xf>
    <xf numFmtId="0" fontId="77" fillId="18" borderId="0" xfId="2" applyFont="1" applyFill="1" applyAlignment="1">
      <alignment vertical="top" wrapText="1"/>
    </xf>
    <xf numFmtId="0" fontId="82" fillId="18" borderId="0" xfId="2" applyFont="1" applyFill="1" applyAlignment="1">
      <alignment horizontal="center" vertical="center"/>
    </xf>
    <xf numFmtId="14" fontId="81" fillId="18" borderId="0" xfId="2" applyNumberFormat="1" applyFont="1" applyFill="1" applyAlignment="1">
      <alignment horizontal="center" vertical="center"/>
    </xf>
    <xf numFmtId="0" fontId="77" fillId="0" borderId="161" xfId="2" applyFont="1" applyBorder="1" applyAlignment="1">
      <alignment vertical="top" wrapText="1"/>
    </xf>
    <xf numFmtId="0" fontId="82" fillId="18" borderId="194" xfId="2" applyFont="1" applyFill="1" applyBorder="1" applyAlignment="1">
      <alignment horizontal="center" vertical="center"/>
    </xf>
    <xf numFmtId="14" fontId="81" fillId="18" borderId="106" xfId="2" applyNumberFormat="1" applyFont="1" applyFill="1" applyBorder="1" applyAlignment="1">
      <alignment horizontal="center" vertical="center"/>
    </xf>
    <xf numFmtId="0" fontId="16" fillId="18" borderId="0" xfId="2" applyFont="1" applyFill="1" applyAlignment="1">
      <alignment horizontal="center" vertical="center" wrapText="1"/>
    </xf>
    <xf numFmtId="0" fontId="7" fillId="0" borderId="161" xfId="1" applyBorder="1" applyAlignment="1" applyProtection="1">
      <alignment vertical="top" wrapText="1"/>
    </xf>
    <xf numFmtId="56" fontId="82" fillId="18" borderId="0" xfId="2" applyNumberFormat="1" applyFont="1" applyFill="1">
      <alignment vertical="center"/>
    </xf>
    <xf numFmtId="14" fontId="81" fillId="18" borderId="103" xfId="2" applyNumberFormat="1" applyFont="1" applyFill="1" applyBorder="1" applyAlignment="1">
      <alignment horizontal="center" vertical="center"/>
    </xf>
    <xf numFmtId="14" fontId="81" fillId="18" borderId="104" xfId="2" applyNumberFormat="1" applyFont="1" applyFill="1" applyBorder="1" applyAlignment="1">
      <alignment horizontal="center" vertical="center"/>
    </xf>
    <xf numFmtId="14" fontId="81" fillId="18" borderId="162" xfId="2" applyNumberFormat="1" applyFont="1" applyFill="1" applyBorder="1" applyAlignment="1">
      <alignment horizontal="center" vertical="center"/>
    </xf>
    <xf numFmtId="0" fontId="77" fillId="18" borderId="162" xfId="2" applyFont="1" applyFill="1" applyBorder="1" applyAlignment="1">
      <alignment horizontal="center" vertical="center"/>
    </xf>
    <xf numFmtId="0" fontId="26" fillId="5" borderId="0" xfId="4" applyFont="1" applyFill="1"/>
    <xf numFmtId="0" fontId="198" fillId="5" borderId="0" xfId="4" applyFont="1" applyFill="1"/>
    <xf numFmtId="0" fontId="15" fillId="47" borderId="0" xfId="4" applyFont="1" applyFill="1"/>
    <xf numFmtId="0" fontId="201" fillId="20" borderId="0" xfId="0" applyFont="1" applyFill="1">
      <alignment vertical="center"/>
    </xf>
    <xf numFmtId="0" fontId="9" fillId="6" borderId="224" xfId="17" applyFont="1" applyFill="1" applyBorder="1" applyAlignment="1">
      <alignment horizontal="center" vertical="center" wrapText="1"/>
    </xf>
    <xf numFmtId="0" fontId="122" fillId="18" borderId="225" xfId="17" applyFont="1" applyFill="1" applyBorder="1" applyAlignment="1">
      <alignment horizontal="left" vertical="top" wrapText="1"/>
    </xf>
    <xf numFmtId="0" fontId="122" fillId="18" borderId="186" xfId="17" applyFont="1" applyFill="1" applyBorder="1" applyAlignment="1">
      <alignment horizontal="left" vertical="top" wrapText="1"/>
    </xf>
    <xf numFmtId="0" fontId="122" fillId="18" borderId="187" xfId="17" applyFont="1" applyFill="1" applyBorder="1" applyAlignment="1">
      <alignment horizontal="left" vertical="top" wrapText="1"/>
    </xf>
    <xf numFmtId="0" fontId="29" fillId="17" borderId="225" xfId="17" applyFont="1" applyFill="1" applyBorder="1" applyAlignment="1">
      <alignment horizontal="left" vertical="top" wrapText="1"/>
    </xf>
    <xf numFmtId="0" fontId="29" fillId="17" borderId="186" xfId="17" applyFont="1" applyFill="1" applyBorder="1" applyAlignment="1">
      <alignment horizontal="left" vertical="top" wrapText="1"/>
    </xf>
    <xf numFmtId="0" fontId="29" fillId="17" borderId="187" xfId="17" applyFont="1" applyFill="1" applyBorder="1" applyAlignment="1">
      <alignment horizontal="left" vertical="top" wrapText="1"/>
    </xf>
    <xf numFmtId="0" fontId="122" fillId="17" borderId="225" xfId="17" applyFont="1" applyFill="1" applyBorder="1" applyAlignment="1">
      <alignment horizontal="left" vertical="top" wrapText="1"/>
    </xf>
    <xf numFmtId="0" fontId="122" fillId="17" borderId="186" xfId="17" applyFont="1" applyFill="1" applyBorder="1" applyAlignment="1">
      <alignment horizontal="left" vertical="top" wrapText="1"/>
    </xf>
    <xf numFmtId="0" fontId="122" fillId="17" borderId="187" xfId="17" applyFont="1" applyFill="1" applyBorder="1" applyAlignment="1">
      <alignment horizontal="left" vertical="top" wrapText="1"/>
    </xf>
    <xf numFmtId="0" fontId="29" fillId="0" borderId="225" xfId="17" applyFont="1" applyBorder="1" applyAlignment="1">
      <alignment horizontal="left" vertical="top" wrapText="1"/>
    </xf>
    <xf numFmtId="0" fontId="29" fillId="0" borderId="186" xfId="17" applyFont="1" applyBorder="1" applyAlignment="1">
      <alignment horizontal="left" vertical="top" wrapText="1"/>
    </xf>
    <xf numFmtId="0" fontId="29" fillId="0" borderId="187" xfId="17" applyFont="1" applyBorder="1" applyAlignment="1">
      <alignment horizontal="left" vertical="top" wrapText="1"/>
    </xf>
    <xf numFmtId="0" fontId="29" fillId="18" borderId="225" xfId="17" applyFont="1" applyFill="1" applyBorder="1" applyAlignment="1">
      <alignment horizontal="left" vertical="top" wrapText="1"/>
    </xf>
    <xf numFmtId="0" fontId="29" fillId="18" borderId="186" xfId="17" applyFont="1" applyFill="1" applyBorder="1" applyAlignment="1">
      <alignment horizontal="left" vertical="top" wrapText="1"/>
    </xf>
    <xf numFmtId="0" fontId="29" fillId="18" borderId="187" xfId="17" applyFont="1" applyFill="1" applyBorder="1" applyAlignment="1">
      <alignment horizontal="left" vertical="top" wrapText="1"/>
    </xf>
    <xf numFmtId="0" fontId="19" fillId="0" borderId="225" xfId="2" applyFont="1" applyBorder="1" applyAlignment="1">
      <alignment horizontal="left" vertical="top" wrapText="1"/>
    </xf>
    <xf numFmtId="0" fontId="19" fillId="0" borderId="186" xfId="2" applyFont="1" applyBorder="1" applyAlignment="1">
      <alignment horizontal="left" vertical="top" wrapText="1"/>
    </xf>
    <xf numFmtId="0" fontId="19" fillId="0" borderId="187" xfId="2" applyFont="1" applyBorder="1" applyAlignment="1">
      <alignment horizontal="left" vertical="top" wrapText="1"/>
    </xf>
    <xf numFmtId="0" fontId="19" fillId="17" borderId="225" xfId="2" applyFont="1" applyFill="1" applyBorder="1" applyAlignment="1">
      <alignment horizontal="left" vertical="top" wrapText="1"/>
    </xf>
    <xf numFmtId="0" fontId="19" fillId="17" borderId="186" xfId="2" applyFont="1" applyFill="1" applyBorder="1" applyAlignment="1">
      <alignment horizontal="left" vertical="top" wrapText="1"/>
    </xf>
    <xf numFmtId="0" fontId="19" fillId="17" borderId="187" xfId="2" applyFont="1" applyFill="1" applyBorder="1" applyAlignment="1">
      <alignment horizontal="left" vertical="top" wrapText="1"/>
    </xf>
    <xf numFmtId="0" fontId="83" fillId="18" borderId="225" xfId="17" applyFont="1" applyFill="1" applyBorder="1" applyAlignment="1">
      <alignment horizontal="left" vertical="top" wrapText="1"/>
    </xf>
    <xf numFmtId="0" fontId="83" fillId="18" borderId="186" xfId="17" applyFont="1" applyFill="1" applyBorder="1" applyAlignment="1">
      <alignment horizontal="left" vertical="top" wrapText="1"/>
    </xf>
    <xf numFmtId="0" fontId="83" fillId="18" borderId="187" xfId="17" applyFont="1" applyFill="1" applyBorder="1" applyAlignment="1">
      <alignment horizontal="left" vertical="top" wrapText="1"/>
    </xf>
    <xf numFmtId="0" fontId="19" fillId="18" borderId="225" xfId="17" applyFont="1" applyFill="1" applyBorder="1" applyAlignment="1">
      <alignment horizontal="left" vertical="top" wrapText="1"/>
    </xf>
    <xf numFmtId="0" fontId="19" fillId="18" borderId="186" xfId="17" applyFont="1" applyFill="1" applyBorder="1" applyAlignment="1">
      <alignment horizontal="left" vertical="top" wrapText="1"/>
    </xf>
    <xf numFmtId="0" fontId="19" fillId="18" borderId="187" xfId="17" applyFont="1" applyFill="1" applyBorder="1" applyAlignment="1">
      <alignment horizontal="left" vertical="top" wrapText="1"/>
    </xf>
    <xf numFmtId="0" fontId="51" fillId="11" borderId="90" xfId="17" applyFont="1" applyFill="1" applyBorder="1" applyAlignment="1">
      <alignment horizontal="right" vertical="center" wrapText="1"/>
    </xf>
    <xf numFmtId="0" fontId="52" fillId="11" borderId="90" xfId="0" applyFont="1" applyFill="1" applyBorder="1" applyAlignment="1">
      <alignment horizontal="right" vertical="center"/>
    </xf>
    <xf numFmtId="0" fontId="0" fillId="11" borderId="90" xfId="0" applyFill="1" applyBorder="1" applyAlignment="1">
      <alignment horizontal="right" vertical="center"/>
    </xf>
    <xf numFmtId="180" fontId="51" fillId="11" borderId="90" xfId="17" applyNumberFormat="1" applyFont="1" applyFill="1" applyBorder="1" applyAlignment="1">
      <alignment horizontal="center" vertical="center" wrapText="1"/>
    </xf>
    <xf numFmtId="180" fontId="0" fillId="11" borderId="90" xfId="0" applyNumberFormat="1" applyFill="1" applyBorder="1" applyAlignment="1">
      <alignment horizontal="center" vertical="center" wrapText="1"/>
    </xf>
    <xf numFmtId="0" fontId="53" fillId="12" borderId="91" xfId="17" applyFont="1" applyFill="1" applyBorder="1" applyAlignment="1">
      <alignment horizontal="center" vertical="center" wrapText="1"/>
    </xf>
    <xf numFmtId="0" fontId="54" fillId="12" borderId="91" xfId="0" applyFont="1" applyFill="1" applyBorder="1" applyAlignment="1">
      <alignment horizontal="center" vertical="center"/>
    </xf>
    <xf numFmtId="0" fontId="53" fillId="9" borderId="91" xfId="0" applyFont="1" applyFill="1" applyBorder="1" applyAlignment="1">
      <alignment horizontal="center" vertical="center"/>
    </xf>
    <xf numFmtId="0" fontId="56" fillId="9" borderId="91" xfId="0" applyFont="1" applyFill="1" applyBorder="1" applyAlignment="1">
      <alignment horizontal="center" vertical="center"/>
    </xf>
    <xf numFmtId="0" fontId="58" fillId="16" borderId="31" xfId="16" applyFont="1" applyFill="1" applyBorder="1" applyAlignment="1">
      <alignment horizontal="center" vertical="center"/>
    </xf>
    <xf numFmtId="0" fontId="58" fillId="16" borderId="36" xfId="16" applyFont="1" applyFill="1" applyBorder="1" applyAlignment="1">
      <alignment horizontal="center" vertical="center"/>
    </xf>
    <xf numFmtId="0" fontId="58" fillId="16" borderId="38" xfId="16" applyFont="1" applyFill="1" applyBorder="1" applyAlignment="1">
      <alignment horizontal="center" vertical="center"/>
    </xf>
    <xf numFmtId="0" fontId="158" fillId="2" borderId="32" xfId="16" applyFont="1" applyFill="1" applyBorder="1" applyAlignment="1">
      <alignment vertical="center" wrapText="1"/>
    </xf>
    <xf numFmtId="0" fontId="59" fillId="2" borderId="33" xfId="16" applyFont="1" applyFill="1" applyBorder="1" applyAlignment="1">
      <alignment vertical="center" wrapText="1"/>
    </xf>
    <xf numFmtId="0" fontId="59" fillId="2" borderId="34" xfId="16" applyFont="1" applyFill="1" applyBorder="1" applyAlignment="1">
      <alignment vertical="center" wrapText="1"/>
    </xf>
    <xf numFmtId="0" fontId="59" fillId="2" borderId="27" xfId="16" applyFont="1" applyFill="1" applyBorder="1" applyAlignment="1">
      <alignment vertical="center" wrapText="1"/>
    </xf>
    <xf numFmtId="0" fontId="59" fillId="2" borderId="0" xfId="16" applyFont="1" applyFill="1" applyAlignment="1">
      <alignment vertical="center" wrapText="1"/>
    </xf>
    <xf numFmtId="0" fontId="59" fillId="2" borderId="28" xfId="16" applyFont="1" applyFill="1" applyBorder="1" applyAlignment="1">
      <alignment vertical="center" wrapText="1"/>
    </xf>
    <xf numFmtId="0" fontId="59" fillId="2" borderId="39" xfId="16" applyFont="1" applyFill="1" applyBorder="1" applyAlignment="1">
      <alignment vertical="center" wrapText="1"/>
    </xf>
    <xf numFmtId="0" fontId="59" fillId="2" borderId="40" xfId="16" applyFont="1" applyFill="1" applyBorder="1" applyAlignment="1">
      <alignment vertical="center" wrapText="1"/>
    </xf>
    <xf numFmtId="0" fontId="59" fillId="2" borderId="41" xfId="16" applyFont="1" applyFill="1" applyBorder="1" applyAlignment="1">
      <alignment vertical="center" wrapText="1"/>
    </xf>
    <xf numFmtId="0" fontId="59" fillId="2" borderId="32" xfId="16" applyFont="1" applyFill="1" applyBorder="1" applyAlignment="1">
      <alignment horizontal="left" vertical="top" wrapText="1"/>
    </xf>
    <xf numFmtId="0" fontId="59" fillId="2" borderId="33" xfId="16" applyFont="1" applyFill="1" applyBorder="1" applyAlignment="1">
      <alignment horizontal="left" vertical="top" wrapText="1"/>
    </xf>
    <xf numFmtId="0" fontId="59" fillId="2" borderId="35" xfId="16" applyFont="1" applyFill="1" applyBorder="1" applyAlignment="1">
      <alignment horizontal="left" vertical="top" wrapText="1"/>
    </xf>
    <xf numFmtId="0" fontId="59" fillId="2" borderId="27" xfId="16" applyFont="1" applyFill="1" applyBorder="1" applyAlignment="1">
      <alignment horizontal="left" vertical="top" wrapText="1"/>
    </xf>
    <xf numFmtId="0" fontId="59" fillId="2" borderId="0" xfId="16" applyFont="1" applyFill="1" applyAlignment="1">
      <alignment horizontal="left" vertical="top" wrapText="1"/>
    </xf>
    <xf numFmtId="0" fontId="59" fillId="2" borderId="37" xfId="16" applyFont="1" applyFill="1" applyBorder="1" applyAlignment="1">
      <alignment horizontal="left" vertical="top" wrapText="1"/>
    </xf>
    <xf numFmtId="0" fontId="59" fillId="2" borderId="39" xfId="16" applyFont="1" applyFill="1" applyBorder="1" applyAlignment="1">
      <alignment horizontal="left" vertical="top" wrapText="1"/>
    </xf>
    <xf numFmtId="0" fontId="59" fillId="2" borderId="40" xfId="16" applyFont="1" applyFill="1" applyBorder="1" applyAlignment="1">
      <alignment horizontal="left" vertical="top" wrapText="1"/>
    </xf>
    <xf numFmtId="0" fontId="59" fillId="2" borderId="42" xfId="16" applyFont="1" applyFill="1" applyBorder="1" applyAlignment="1">
      <alignment horizontal="left" vertical="top" wrapText="1"/>
    </xf>
    <xf numFmtId="0" fontId="29" fillId="0" borderId="133" xfId="17" applyFont="1" applyBorder="1" applyAlignment="1">
      <alignment horizontal="left" vertical="top" wrapText="1"/>
    </xf>
    <xf numFmtId="0" fontId="29" fillId="0" borderId="134" xfId="17" applyFont="1" applyBorder="1" applyAlignment="1">
      <alignment horizontal="left" vertical="top" wrapText="1"/>
    </xf>
    <xf numFmtId="0" fontId="29" fillId="0" borderId="135" xfId="17" applyFont="1" applyBorder="1" applyAlignment="1">
      <alignment horizontal="left" vertical="top" wrapText="1"/>
    </xf>
    <xf numFmtId="0" fontId="51" fillId="34" borderId="84" xfId="17" applyFont="1" applyFill="1" applyBorder="1" applyAlignment="1">
      <alignment horizontal="center" vertical="center" wrapText="1"/>
    </xf>
    <xf numFmtId="180" fontId="51" fillId="3" borderId="86" xfId="17" applyNumberFormat="1" applyFont="1" applyFill="1" applyBorder="1" applyAlignment="1">
      <alignment horizontal="center" vertical="center" wrapText="1"/>
    </xf>
    <xf numFmtId="180" fontId="51" fillId="3" borderId="88" xfId="17" applyNumberFormat="1" applyFont="1" applyFill="1" applyBorder="1" applyAlignment="1">
      <alignment horizontal="center" vertical="center" wrapText="1"/>
    </xf>
    <xf numFmtId="0" fontId="59" fillId="3" borderId="86" xfId="17" applyFont="1" applyFill="1" applyBorder="1" applyAlignment="1">
      <alignment horizontal="center" vertical="center" wrapText="1"/>
    </xf>
    <xf numFmtId="0" fontId="59" fillId="3" borderId="87" xfId="17" applyFont="1" applyFill="1" applyBorder="1" applyAlignment="1">
      <alignment horizontal="center" vertical="center" wrapText="1"/>
    </xf>
    <xf numFmtId="0" fontId="59" fillId="3" borderId="88" xfId="17" applyFont="1" applyFill="1" applyBorder="1" applyAlignment="1">
      <alignment horizontal="center" vertical="center" wrapText="1"/>
    </xf>
    <xf numFmtId="0" fontId="155" fillId="17" borderId="225" xfId="17" applyFont="1" applyFill="1" applyBorder="1" applyAlignment="1">
      <alignment horizontal="left" vertical="top" wrapText="1"/>
    </xf>
    <xf numFmtId="0" fontId="83" fillId="17" borderId="186" xfId="17" applyFont="1" applyFill="1" applyBorder="1" applyAlignment="1">
      <alignment horizontal="left" vertical="top" wrapText="1"/>
    </xf>
    <xf numFmtId="0" fontId="83" fillId="17" borderId="187" xfId="17" applyFont="1" applyFill="1" applyBorder="1" applyAlignment="1">
      <alignment horizontal="left" vertical="top" wrapText="1"/>
    </xf>
    <xf numFmtId="0" fontId="83" fillId="17" borderId="225" xfId="17" applyFont="1" applyFill="1" applyBorder="1" applyAlignment="1">
      <alignment horizontal="left" vertical="top" wrapText="1"/>
    </xf>
    <xf numFmtId="0" fontId="19" fillId="18" borderId="225" xfId="2" applyFont="1" applyFill="1" applyBorder="1" applyAlignment="1">
      <alignment horizontal="left" vertical="top" wrapText="1"/>
    </xf>
    <xf numFmtId="0" fontId="19" fillId="18" borderId="186" xfId="2" applyFont="1" applyFill="1" applyBorder="1" applyAlignment="1">
      <alignment horizontal="left" vertical="top" wrapText="1"/>
    </xf>
    <xf numFmtId="0" fontId="19" fillId="18" borderId="187" xfId="2" applyFont="1" applyFill="1" applyBorder="1" applyAlignment="1">
      <alignment horizontal="left" vertical="top" wrapText="1"/>
    </xf>
    <xf numFmtId="0" fontId="19" fillId="17" borderId="225" xfId="17" applyFont="1" applyFill="1" applyBorder="1" applyAlignment="1">
      <alignment horizontal="left" vertical="top" wrapText="1"/>
    </xf>
    <xf numFmtId="0" fontId="19" fillId="17" borderId="186" xfId="17" applyFont="1" applyFill="1" applyBorder="1" applyAlignment="1">
      <alignment horizontal="left" vertical="top" wrapText="1"/>
    </xf>
    <xf numFmtId="0" fontId="19" fillId="17" borderId="187" xfId="17" applyFont="1" applyFill="1" applyBorder="1" applyAlignment="1">
      <alignment horizontal="left" vertical="top" wrapText="1"/>
    </xf>
    <xf numFmtId="0" fontId="153" fillId="18" borderId="225" xfId="17" applyFont="1" applyFill="1" applyBorder="1" applyAlignment="1">
      <alignment horizontal="left" vertical="top" wrapText="1"/>
    </xf>
    <xf numFmtId="0" fontId="153" fillId="18" borderId="186" xfId="17" applyFont="1" applyFill="1" applyBorder="1" applyAlignment="1">
      <alignment horizontal="left" vertical="top" wrapText="1"/>
    </xf>
    <xf numFmtId="0" fontId="153" fillId="18" borderId="187" xfId="17" applyFont="1" applyFill="1" applyBorder="1" applyAlignment="1">
      <alignment horizontal="left" vertical="top" wrapText="1"/>
    </xf>
    <xf numFmtId="0" fontId="29" fillId="17" borderId="25" xfId="18" applyFont="1" applyFill="1" applyBorder="1" applyAlignment="1">
      <alignment horizontal="center" vertical="center"/>
    </xf>
    <xf numFmtId="0" fontId="29" fillId="17" borderId="26" xfId="18" applyFont="1" applyFill="1" applyBorder="1" applyAlignment="1">
      <alignment horizontal="center" vertical="center"/>
    </xf>
    <xf numFmtId="0" fontId="10" fillId="0" borderId="72" xfId="17" applyFont="1" applyBorder="1" applyAlignment="1">
      <alignment horizontal="center" vertical="center" wrapText="1"/>
    </xf>
    <xf numFmtId="0" fontId="10" fillId="0" borderId="73" xfId="17" applyFont="1" applyBorder="1" applyAlignment="1">
      <alignment horizontal="center" vertical="center" wrapText="1"/>
    </xf>
    <xf numFmtId="0" fontId="10" fillId="0" borderId="74" xfId="17" applyFont="1" applyBorder="1" applyAlignment="1">
      <alignment horizontal="center" vertical="center" wrapText="1"/>
    </xf>
    <xf numFmtId="0" fontId="46" fillId="17" borderId="44" xfId="17" applyFont="1" applyFill="1" applyBorder="1" applyAlignment="1">
      <alignment horizontal="center" vertical="center"/>
    </xf>
    <xf numFmtId="0" fontId="46" fillId="17" borderId="45" xfId="17" applyFont="1" applyFill="1" applyBorder="1" applyAlignment="1">
      <alignment horizontal="center" vertical="center"/>
    </xf>
    <xf numFmtId="0" fontId="46" fillId="17" borderId="46" xfId="17" applyFont="1" applyFill="1" applyBorder="1" applyAlignment="1">
      <alignment horizontal="center" vertical="center"/>
    </xf>
    <xf numFmtId="0" fontId="155" fillId="18" borderId="225" xfId="17" applyFont="1" applyFill="1" applyBorder="1" applyAlignment="1">
      <alignment horizontal="left" vertical="top" wrapText="1"/>
    </xf>
    <xf numFmtId="0" fontId="155" fillId="18" borderId="186" xfId="17" applyFont="1" applyFill="1" applyBorder="1" applyAlignment="1">
      <alignment horizontal="left" vertical="top" wrapText="1"/>
    </xf>
    <xf numFmtId="0" fontId="155" fillId="18" borderId="187" xfId="17" applyFont="1" applyFill="1" applyBorder="1" applyAlignment="1">
      <alignment horizontal="left" vertical="top" wrapText="1"/>
    </xf>
    <xf numFmtId="0" fontId="35" fillId="17" borderId="0" xfId="17" applyFont="1" applyFill="1" applyAlignment="1">
      <alignment horizontal="left" vertical="center"/>
    </xf>
    <xf numFmtId="0" fontId="42" fillId="17" borderId="17" xfId="17" applyFont="1" applyFill="1" applyBorder="1" applyAlignment="1">
      <alignment horizontal="center" vertical="center"/>
    </xf>
    <xf numFmtId="0" fontId="42" fillId="17" borderId="13" xfId="17" applyFont="1" applyFill="1" applyBorder="1" applyAlignment="1">
      <alignment horizontal="center" vertical="center"/>
    </xf>
    <xf numFmtId="0" fontId="42" fillId="0" borderId="13" xfId="17" applyFont="1" applyBorder="1" applyAlignment="1">
      <alignment horizontal="center" vertical="center"/>
    </xf>
    <xf numFmtId="0" fontId="42" fillId="0" borderId="240" xfId="17" applyFont="1" applyBorder="1" applyAlignment="1">
      <alignment horizontal="center" vertical="center"/>
    </xf>
    <xf numFmtId="0" fontId="1" fillId="0" borderId="19" xfId="17" applyBorder="1" applyAlignment="1">
      <alignment horizontal="center" vertical="center"/>
    </xf>
    <xf numFmtId="0" fontId="1" fillId="0" borderId="20" xfId="17" applyBorder="1" applyAlignment="1">
      <alignment horizontal="center" vertical="center"/>
    </xf>
    <xf numFmtId="0" fontId="1" fillId="0" borderId="21" xfId="17" applyBorder="1" applyAlignment="1">
      <alignment horizontal="center" vertical="center"/>
    </xf>
    <xf numFmtId="0" fontId="30" fillId="0" borderId="22" xfId="17" applyFont="1" applyBorder="1" applyAlignment="1">
      <alignment horizontal="center" vertical="center" wrapText="1"/>
    </xf>
    <xf numFmtId="0" fontId="30" fillId="0" borderId="11" xfId="17" applyFont="1" applyBorder="1" applyAlignment="1">
      <alignment horizontal="center" vertical="center" wrapText="1"/>
    </xf>
    <xf numFmtId="0" fontId="26" fillId="15" borderId="0" xfId="17" applyFont="1" applyFill="1" applyAlignment="1">
      <alignment horizontal="center" vertical="center"/>
    </xf>
    <xf numFmtId="179" fontId="111" fillId="0" borderId="68" xfId="17" applyNumberFormat="1" applyFont="1" applyBorder="1" applyAlignment="1">
      <alignment horizontal="center" vertical="center" shrinkToFit="1"/>
    </xf>
    <xf numFmtId="179" fontId="111" fillId="0" borderId="69" xfId="17" applyNumberFormat="1" applyFont="1" applyBorder="1" applyAlignment="1">
      <alignment horizontal="center" vertical="center" shrinkToFit="1"/>
    </xf>
    <xf numFmtId="0" fontId="40" fillId="0" borderId="23" xfId="17" applyFont="1" applyBorder="1" applyAlignment="1">
      <alignment horizontal="center" vertical="center"/>
    </xf>
    <xf numFmtId="0" fontId="40" fillId="0" borderId="24" xfId="17" applyFont="1" applyBorder="1" applyAlignment="1">
      <alignment horizontal="center" vertical="center"/>
    </xf>
    <xf numFmtId="0" fontId="1" fillId="9" borderId="15" xfId="17" applyFill="1" applyBorder="1" applyAlignment="1">
      <alignment horizontal="center" vertical="center" wrapText="1"/>
    </xf>
    <xf numFmtId="0" fontId="1" fillId="9" borderId="11" xfId="17" applyFill="1" applyBorder="1" applyAlignment="1">
      <alignment horizontal="center" vertical="center" wrapText="1"/>
    </xf>
    <xf numFmtId="0" fontId="1" fillId="9" borderId="239" xfId="17" applyFill="1" applyBorder="1" applyAlignment="1">
      <alignment horizontal="center" vertical="center" wrapText="1"/>
    </xf>
    <xf numFmtId="0" fontId="1" fillId="9" borderId="16" xfId="17" applyFill="1" applyBorder="1" applyAlignment="1">
      <alignment horizontal="center" vertical="center" wrapText="1"/>
    </xf>
    <xf numFmtId="0" fontId="1" fillId="9" borderId="0" xfId="17" applyFill="1" applyAlignment="1">
      <alignment horizontal="center" vertical="center" wrapText="1"/>
    </xf>
    <xf numFmtId="0" fontId="1" fillId="9" borderId="18" xfId="17" applyFill="1" applyBorder="1" applyAlignment="1">
      <alignment horizontal="center" vertical="center" wrapText="1"/>
    </xf>
    <xf numFmtId="0" fontId="35" fillId="20" borderId="0" xfId="17" applyFont="1" applyFill="1" applyAlignment="1">
      <alignment horizontal="left" vertical="center"/>
    </xf>
    <xf numFmtId="0" fontId="5" fillId="0" borderId="16" xfId="0" applyFont="1" applyBorder="1" applyAlignment="1">
      <alignment horizontal="left" vertical="center"/>
    </xf>
    <xf numFmtId="0" fontId="5" fillId="0" borderId="0" xfId="0" applyFont="1" applyAlignment="1">
      <alignment horizontal="left" vertical="center"/>
    </xf>
    <xf numFmtId="0" fontId="5" fillId="0" borderId="18" xfId="0" applyFont="1" applyBorder="1" applyAlignment="1">
      <alignment horizontal="left" vertical="center"/>
    </xf>
    <xf numFmtId="0" fontId="7" fillId="0" borderId="0" xfId="1" applyAlignment="1" applyProtection="1">
      <alignment horizontal="center" vertical="center" wrapText="1"/>
    </xf>
    <xf numFmtId="0" fontId="68" fillId="0" borderId="0" xfId="0" applyFont="1" applyAlignment="1">
      <alignment horizontal="left" vertical="center" wrapText="1"/>
    </xf>
    <xf numFmtId="0" fontId="64" fillId="0" borderId="0" xfId="0" applyFont="1" applyAlignment="1">
      <alignment horizontal="left" vertical="center" wrapText="1"/>
    </xf>
    <xf numFmtId="0" fontId="67" fillId="0" borderId="0" xfId="0" applyFont="1" applyAlignment="1">
      <alignment horizontal="left" vertical="center" wrapText="1"/>
    </xf>
    <xf numFmtId="0" fontId="65" fillId="0" borderId="0" xfId="0" applyFont="1" applyAlignment="1">
      <alignment horizontal="left" vertical="center" wrapText="1"/>
    </xf>
    <xf numFmtId="0" fontId="68" fillId="0" borderId="0" xfId="0" applyFont="1" applyAlignment="1">
      <alignment horizontal="left" vertical="top" wrapText="1"/>
    </xf>
    <xf numFmtId="0" fontId="64" fillId="0" borderId="0" xfId="0" applyFont="1" applyAlignment="1">
      <alignment horizontal="left" vertical="top" wrapText="1"/>
    </xf>
    <xf numFmtId="0" fontId="150" fillId="20" borderId="0" xfId="0" applyFont="1" applyFill="1" applyAlignment="1">
      <alignment horizontal="center" vertical="center"/>
    </xf>
    <xf numFmtId="0" fontId="131" fillId="20" borderId="0" xfId="0" applyFont="1" applyFill="1" applyAlignment="1">
      <alignment horizontal="center" vertical="center"/>
    </xf>
    <xf numFmtId="0" fontId="152" fillId="20" borderId="0" xfId="1" applyFont="1" applyFill="1" applyAlignment="1" applyProtection="1">
      <alignment horizontal="center" vertical="center" wrapText="1"/>
    </xf>
    <xf numFmtId="0" fontId="152" fillId="20" borderId="0" xfId="1" applyFont="1" applyFill="1" applyAlignment="1" applyProtection="1">
      <alignment horizontal="center" vertical="center"/>
    </xf>
    <xf numFmtId="0" fontId="182" fillId="45" borderId="0" xfId="0" applyFont="1" applyFill="1" applyAlignment="1">
      <alignment horizontal="center" vertical="center" wrapText="1"/>
    </xf>
    <xf numFmtId="0" fontId="147" fillId="20" borderId="0" xfId="0" applyFont="1" applyFill="1" applyAlignment="1">
      <alignment horizontal="center" vertical="center" wrapText="1"/>
    </xf>
    <xf numFmtId="0" fontId="165" fillId="20" borderId="111" xfId="0" applyFont="1" applyFill="1" applyBorder="1" applyAlignment="1">
      <alignment horizontal="center" vertical="top" wrapText="1"/>
    </xf>
    <xf numFmtId="0" fontId="165" fillId="20" borderId="55" xfId="0" applyFont="1" applyFill="1" applyBorder="1" applyAlignment="1">
      <alignment horizontal="center" vertical="top" wrapText="1"/>
    </xf>
    <xf numFmtId="0" fontId="165" fillId="20" borderId="56" xfId="0" applyFont="1" applyFill="1" applyBorder="1" applyAlignment="1">
      <alignment horizontal="center" vertical="top" wrapText="1"/>
    </xf>
    <xf numFmtId="0" fontId="165" fillId="20" borderId="128" xfId="0" applyFont="1" applyFill="1" applyBorder="1" applyAlignment="1">
      <alignment horizontal="center" vertical="top" wrapText="1"/>
    </xf>
    <xf numFmtId="0" fontId="165" fillId="20" borderId="0" xfId="0" applyFont="1" applyFill="1" applyAlignment="1">
      <alignment horizontal="center" vertical="top" wrapText="1"/>
    </xf>
    <xf numFmtId="0" fontId="165" fillId="20" borderId="193" xfId="0" applyFont="1" applyFill="1" applyBorder="1" applyAlignment="1">
      <alignment horizontal="center" vertical="top" wrapText="1"/>
    </xf>
    <xf numFmtId="0" fontId="165" fillId="20" borderId="194" xfId="0" applyFont="1" applyFill="1" applyBorder="1" applyAlignment="1">
      <alignment horizontal="center" vertical="top" wrapText="1"/>
    </xf>
    <xf numFmtId="0" fontId="165" fillId="20" borderId="106" xfId="0" applyFont="1" applyFill="1" applyBorder="1" applyAlignment="1">
      <alignment horizontal="center" vertical="top" wrapText="1"/>
    </xf>
    <xf numFmtId="0" fontId="165" fillId="20" borderId="238" xfId="0" applyFont="1" applyFill="1" applyBorder="1" applyAlignment="1">
      <alignment horizontal="center" vertical="top" wrapText="1"/>
    </xf>
    <xf numFmtId="0" fontId="5" fillId="0" borderId="0" xfId="2" applyAlignment="1">
      <alignment horizontal="center" vertical="center" wrapText="1"/>
    </xf>
    <xf numFmtId="14" fontId="77" fillId="18" borderId="111" xfId="2" applyNumberFormat="1" applyFont="1" applyFill="1" applyBorder="1" applyAlignment="1">
      <alignment horizontal="center" vertical="center"/>
    </xf>
    <xf numFmtId="14" fontId="77" fillId="18" borderId="128" xfId="2" applyNumberFormat="1" applyFont="1" applyFill="1" applyBorder="1" applyAlignment="1">
      <alignment horizontal="center" vertical="center"/>
    </xf>
    <xf numFmtId="14" fontId="77" fillId="18" borderId="194" xfId="2" applyNumberFormat="1" applyFont="1" applyFill="1" applyBorder="1" applyAlignment="1">
      <alignment horizontal="center" vertical="center"/>
    </xf>
    <xf numFmtId="14" fontId="175" fillId="18" borderId="195" xfId="0" applyNumberFormat="1" applyFont="1" applyFill="1" applyBorder="1" applyAlignment="1">
      <alignment horizontal="center" vertical="center" wrapText="1"/>
    </xf>
    <xf numFmtId="14" fontId="175" fillId="18" borderId="196" xfId="0" applyNumberFormat="1" applyFont="1" applyFill="1" applyBorder="1" applyAlignment="1">
      <alignment horizontal="center" vertical="center" wrapText="1"/>
    </xf>
    <xf numFmtId="14" fontId="77" fillId="18" borderId="107" xfId="1" applyNumberFormat="1" applyFont="1" applyFill="1" applyBorder="1" applyAlignment="1" applyProtection="1">
      <alignment horizontal="center" vertical="center" shrinkToFit="1"/>
    </xf>
    <xf numFmtId="14" fontId="77" fillId="18" borderId="108" xfId="1" applyNumberFormat="1" applyFont="1" applyFill="1" applyBorder="1" applyAlignment="1" applyProtection="1">
      <alignment horizontal="center" vertical="center" shrinkToFit="1"/>
    </xf>
    <xf numFmtId="0" fontId="81" fillId="18" borderId="243" xfId="2" applyFont="1" applyFill="1" applyBorder="1" applyAlignment="1">
      <alignment horizontal="center" vertical="center"/>
    </xf>
    <xf numFmtId="0" fontId="81" fillId="18" borderId="0" xfId="2" applyFont="1" applyFill="1" applyAlignment="1">
      <alignment horizontal="center" vertical="center"/>
    </xf>
    <xf numFmtId="14" fontId="81" fillId="18" borderId="244" xfId="2" applyNumberFormat="1" applyFont="1" applyFill="1" applyBorder="1" applyAlignment="1">
      <alignment horizontal="center" vertical="center"/>
    </xf>
    <xf numFmtId="14" fontId="81" fillId="18" borderId="1" xfId="2" applyNumberFormat="1" applyFont="1" applyFill="1" applyBorder="1" applyAlignment="1">
      <alignment horizontal="center" vertical="center"/>
    </xf>
    <xf numFmtId="0" fontId="82" fillId="18" borderId="123" xfId="2" applyFont="1" applyFill="1" applyBorder="1" applyAlignment="1">
      <alignment horizontal="center" vertical="center"/>
    </xf>
    <xf numFmtId="0" fontId="82" fillId="18" borderId="124" xfId="2" applyFont="1" applyFill="1" applyBorder="1" applyAlignment="1">
      <alignment horizontal="center" vertical="center"/>
    </xf>
    <xf numFmtId="0" fontId="82" fillId="18" borderId="125" xfId="2" applyFont="1" applyFill="1" applyBorder="1" applyAlignment="1">
      <alignment horizontal="center" vertical="center"/>
    </xf>
    <xf numFmtId="14" fontId="81" fillId="18" borderId="123" xfId="2" applyNumberFormat="1" applyFont="1" applyFill="1" applyBorder="1" applyAlignment="1">
      <alignment horizontal="center" vertical="center"/>
    </xf>
    <xf numFmtId="14" fontId="81" fillId="18" borderId="124" xfId="2" applyNumberFormat="1" applyFont="1" applyFill="1" applyBorder="1" applyAlignment="1">
      <alignment horizontal="center" vertical="center"/>
    </xf>
    <xf numFmtId="14" fontId="81" fillId="18" borderId="125" xfId="2" applyNumberFormat="1" applyFont="1" applyFill="1" applyBorder="1" applyAlignment="1">
      <alignment horizontal="center" vertical="center"/>
    </xf>
    <xf numFmtId="0" fontId="151" fillId="40" borderId="0" xfId="2" applyFont="1" applyFill="1" applyAlignment="1">
      <alignment horizontal="left" vertical="center" wrapText="1"/>
    </xf>
    <xf numFmtId="0" fontId="71" fillId="27" borderId="0" xfId="2" applyFont="1" applyFill="1" applyAlignment="1">
      <alignment horizontal="left" vertical="center" wrapText="1"/>
    </xf>
    <xf numFmtId="0" fontId="71" fillId="27" borderId="0" xfId="2" applyFont="1" applyFill="1" applyAlignment="1">
      <alignment horizontal="left" vertical="center"/>
    </xf>
    <xf numFmtId="0" fontId="5" fillId="21" borderId="97" xfId="2" applyFill="1" applyBorder="1" applyAlignment="1">
      <alignment horizontal="left" vertical="center" wrapText="1"/>
    </xf>
    <xf numFmtId="0" fontId="5" fillId="21" borderId="43" xfId="2" applyFill="1" applyBorder="1" applyAlignment="1">
      <alignment horizontal="left" vertical="center" wrapText="1"/>
    </xf>
    <xf numFmtId="0" fontId="5" fillId="21" borderId="53" xfId="2" applyFill="1" applyBorder="1" applyAlignment="1">
      <alignment horizontal="left" vertical="center" wrapText="1"/>
    </xf>
    <xf numFmtId="0" fontId="1" fillId="22" borderId="97" xfId="2" applyFont="1" applyFill="1" applyBorder="1" applyAlignment="1">
      <alignment horizontal="left" vertical="center" wrapText="1"/>
    </xf>
    <xf numFmtId="0" fontId="1" fillId="22" borderId="96" xfId="2" applyFont="1" applyFill="1" applyBorder="1" applyAlignment="1">
      <alignment horizontal="left" vertical="center" wrapText="1"/>
    </xf>
    <xf numFmtId="0" fontId="7" fillId="22" borderId="43" xfId="1" applyFill="1" applyBorder="1" applyAlignment="1" applyProtection="1">
      <alignment horizontal="left" vertical="center"/>
    </xf>
    <xf numFmtId="0" fontId="5" fillId="22" borderId="52" xfId="2" applyFill="1" applyBorder="1" applyAlignment="1">
      <alignment horizontal="left" vertical="center"/>
    </xf>
    <xf numFmtId="0" fontId="1" fillId="2" borderId="98" xfId="2" applyFont="1" applyFill="1" applyBorder="1" applyAlignment="1">
      <alignment horizontal="left" vertical="top" wrapText="1"/>
    </xf>
    <xf numFmtId="0" fontId="1" fillId="2" borderId="95" xfId="2" applyFont="1" applyFill="1" applyBorder="1" applyAlignment="1">
      <alignment horizontal="left" vertical="top" wrapText="1"/>
    </xf>
    <xf numFmtId="0" fontId="5" fillId="2" borderId="131" xfId="2" applyFill="1" applyBorder="1" applyAlignment="1">
      <alignment horizontal="center" vertical="top" wrapText="1"/>
    </xf>
    <xf numFmtId="0" fontId="5" fillId="2" borderId="54" xfId="2" applyFill="1" applyBorder="1" applyAlignment="1">
      <alignment horizontal="center" vertical="top" wrapText="1"/>
    </xf>
    <xf numFmtId="0" fontId="5" fillId="2" borderId="99" xfId="2" applyFill="1" applyBorder="1" applyAlignment="1">
      <alignment horizontal="center" vertical="center" wrapText="1"/>
    </xf>
    <xf numFmtId="0" fontId="5" fillId="2" borderId="192" xfId="2" applyFill="1" applyBorder="1" applyAlignment="1">
      <alignment horizontal="center" vertical="center" wrapText="1"/>
    </xf>
    <xf numFmtId="0" fontId="61" fillId="20" borderId="198" xfId="0" applyFont="1" applyFill="1" applyBorder="1" applyAlignment="1">
      <alignment horizontal="left" vertical="center" wrapText="1"/>
    </xf>
    <xf numFmtId="0" fontId="5" fillId="20" borderId="200" xfId="1" applyFont="1" applyFill="1" applyBorder="1" applyAlignment="1" applyProtection="1">
      <alignment horizontal="left" vertical="center" wrapText="1"/>
    </xf>
    <xf numFmtId="0" fontId="5" fillId="20" borderId="53" xfId="1" applyFont="1" applyFill="1" applyBorder="1" applyAlignment="1" applyProtection="1">
      <alignment horizontal="left" vertical="center" wrapText="1"/>
    </xf>
    <xf numFmtId="0" fontId="71" fillId="5" borderId="170" xfId="2" applyFont="1" applyFill="1" applyBorder="1" applyAlignment="1">
      <alignment horizontal="center" vertical="center"/>
    </xf>
    <xf numFmtId="0" fontId="71" fillId="5" borderId="171" xfId="2" applyFont="1" applyFill="1" applyBorder="1" applyAlignment="1">
      <alignment horizontal="center" vertical="center"/>
    </xf>
    <xf numFmtId="0" fontId="71" fillId="5" borderId="172" xfId="2" applyFont="1" applyFill="1" applyBorder="1" applyAlignment="1">
      <alignment horizontal="center" vertical="center"/>
    </xf>
    <xf numFmtId="0" fontId="115" fillId="17" borderId="173" xfId="2" applyFont="1" applyFill="1" applyBorder="1" applyAlignment="1">
      <alignment horizontal="center" vertical="center" shrinkToFit="1"/>
    </xf>
    <xf numFmtId="0" fontId="115" fillId="17" borderId="156" xfId="2" applyFont="1" applyFill="1" applyBorder="1" applyAlignment="1">
      <alignment horizontal="center" vertical="center" shrinkToFit="1"/>
    </xf>
    <xf numFmtId="0" fontId="114" fillId="17" borderId="175" xfId="2" applyFont="1" applyFill="1" applyBorder="1" applyAlignment="1">
      <alignment horizontal="center" vertical="center" wrapText="1"/>
    </xf>
    <xf numFmtId="0" fontId="114" fillId="17" borderId="176" xfId="2" applyFont="1" applyFill="1" applyBorder="1" applyAlignment="1">
      <alignment horizontal="center" vertical="center" wrapText="1"/>
    </xf>
    <xf numFmtId="0" fontId="114" fillId="17" borderId="177" xfId="2" applyFont="1" applyFill="1" applyBorder="1" applyAlignment="1">
      <alignment horizontal="center" vertical="center" wrapText="1"/>
    </xf>
    <xf numFmtId="0" fontId="5" fillId="5" borderId="146" xfId="2" applyFill="1" applyBorder="1">
      <alignment vertical="center"/>
    </xf>
    <xf numFmtId="0" fontId="5" fillId="5" borderId="147" xfId="2" applyFill="1" applyBorder="1">
      <alignment vertical="center"/>
    </xf>
    <xf numFmtId="0" fontId="5" fillId="5" borderId="148" xfId="2" applyFill="1" applyBorder="1">
      <alignment vertical="center"/>
    </xf>
    <xf numFmtId="0" fontId="18" fillId="5" borderId="149" xfId="2" applyFont="1" applyFill="1" applyBorder="1" applyAlignment="1">
      <alignment horizontal="center" vertical="top" wrapText="1"/>
    </xf>
    <xf numFmtId="0" fontId="18" fillId="5" borderId="150" xfId="2" applyFont="1" applyFill="1" applyBorder="1" applyAlignment="1">
      <alignment horizontal="center" vertical="top" wrapText="1"/>
    </xf>
    <xf numFmtId="0" fontId="18" fillId="5" borderId="151" xfId="2" applyFont="1" applyFill="1" applyBorder="1" applyAlignment="1">
      <alignment horizontal="center" vertical="top" wrapText="1"/>
    </xf>
    <xf numFmtId="0" fontId="18" fillId="5" borderId="152" xfId="2" applyFont="1" applyFill="1" applyBorder="1" applyAlignment="1">
      <alignment horizontal="center" vertical="top" wrapText="1"/>
    </xf>
    <xf numFmtId="0" fontId="18" fillId="5" borderId="153" xfId="2" applyFont="1" applyFill="1" applyBorder="1" applyAlignment="1">
      <alignment horizontal="center" vertical="top" wrapText="1"/>
    </xf>
    <xf numFmtId="0" fontId="122" fillId="5" borderId="2" xfId="2" applyFont="1" applyFill="1" applyBorder="1" applyAlignment="1">
      <alignment vertical="top" wrapText="1"/>
    </xf>
    <xf numFmtId="0" fontId="5" fillId="5" borderId="0" xfId="2" applyFill="1" applyAlignment="1">
      <alignment vertical="top" wrapText="1"/>
    </xf>
    <xf numFmtId="0" fontId="5" fillId="5" borderId="3" xfId="2" applyFill="1" applyBorder="1" applyAlignment="1">
      <alignment vertical="top" wrapText="1"/>
    </xf>
    <xf numFmtId="0" fontId="83" fillId="5" borderId="2" xfId="2" applyFont="1" applyFill="1" applyBorder="1" applyAlignment="1">
      <alignment vertical="top" wrapText="1"/>
    </xf>
    <xf numFmtId="0" fontId="19" fillId="5" borderId="0" xfId="2" applyFont="1" applyFill="1" applyAlignment="1">
      <alignment vertical="top" wrapText="1"/>
    </xf>
    <xf numFmtId="0" fontId="19" fillId="5" borderId="3" xfId="2" applyFont="1" applyFill="1" applyBorder="1" applyAlignment="1">
      <alignment vertical="top" wrapText="1"/>
    </xf>
    <xf numFmtId="0" fontId="61" fillId="20" borderId="111" xfId="0" applyFont="1" applyFill="1" applyBorder="1" applyAlignment="1">
      <alignment horizontal="center" vertical="center"/>
    </xf>
    <xf numFmtId="0" fontId="61" fillId="20" borderId="55" xfId="0" applyFont="1" applyFill="1" applyBorder="1" applyAlignment="1">
      <alignment horizontal="center" vertical="center"/>
    </xf>
    <xf numFmtId="0" fontId="61" fillId="23" borderId="219" xfId="0" applyFont="1" applyFill="1" applyBorder="1" applyAlignment="1">
      <alignment horizontal="center" vertical="center"/>
    </xf>
    <xf numFmtId="0" fontId="61" fillId="23" borderId="55" xfId="0" applyFont="1" applyFill="1" applyBorder="1" applyAlignment="1">
      <alignment horizontal="center" vertical="center"/>
    </xf>
    <xf numFmtId="0" fontId="61" fillId="23" borderId="56" xfId="0" applyFont="1" applyFill="1" applyBorder="1" applyAlignment="1">
      <alignment horizontal="center" vertical="center"/>
    </xf>
    <xf numFmtId="0" fontId="61" fillId="31" borderId="230" xfId="0" applyFont="1" applyFill="1" applyBorder="1" applyAlignment="1">
      <alignment horizontal="center" vertical="center"/>
    </xf>
    <xf numFmtId="0" fontId="61" fillId="31" borderId="112" xfId="0" applyFont="1" applyFill="1" applyBorder="1" applyAlignment="1">
      <alignment horizontal="center" vertical="center"/>
    </xf>
    <xf numFmtId="0" fontId="61" fillId="20" borderId="230" xfId="0" applyFont="1" applyFill="1" applyBorder="1" applyAlignment="1">
      <alignment horizontal="center" vertical="center"/>
    </xf>
    <xf numFmtId="0" fontId="61" fillId="20" borderId="113" xfId="0" applyFont="1" applyFill="1" applyBorder="1" applyAlignment="1">
      <alignment horizontal="center" vertical="center"/>
    </xf>
    <xf numFmtId="0" fontId="61" fillId="20" borderId="114" xfId="0" applyFont="1" applyFill="1" applyBorder="1" applyAlignment="1">
      <alignment horizontal="center" vertical="center"/>
    </xf>
    <xf numFmtId="0" fontId="61" fillId="23" borderId="230" xfId="0" applyFont="1" applyFill="1" applyBorder="1" applyAlignment="1">
      <alignment horizontal="center" vertical="center"/>
    </xf>
    <xf numFmtId="0" fontId="61" fillId="23" borderId="113" xfId="0" applyFont="1" applyFill="1" applyBorder="1" applyAlignment="1">
      <alignment horizontal="center" vertical="center"/>
    </xf>
    <xf numFmtId="0" fontId="61" fillId="23" borderId="112" xfId="0" applyFont="1" applyFill="1" applyBorder="1" applyAlignment="1">
      <alignment horizontal="center" vertical="center"/>
    </xf>
    <xf numFmtId="0" fontId="163" fillId="17" borderId="0" xfId="25" applyFont="1" applyFill="1" applyAlignment="1">
      <alignment horizontal="center" vertical="center" wrapText="1"/>
    </xf>
    <xf numFmtId="0" fontId="103" fillId="17" borderId="237" xfId="1" applyFont="1" applyFill="1" applyBorder="1" applyAlignment="1" applyProtection="1">
      <alignment horizontal="left" vertical="top" wrapText="1"/>
    </xf>
    <xf numFmtId="0" fontId="127" fillId="38" borderId="139" xfId="2" applyFont="1" applyFill="1" applyBorder="1" applyAlignment="1">
      <alignment horizontal="center" vertical="center" shrinkToFit="1"/>
    </xf>
    <xf numFmtId="0" fontId="127" fillId="38" borderId="140" xfId="2" applyFont="1" applyFill="1" applyBorder="1" applyAlignment="1">
      <alignment horizontal="center" vertical="center" shrinkToFit="1"/>
    </xf>
    <xf numFmtId="0" fontId="127" fillId="38" borderId="141" xfId="2" applyFont="1" applyFill="1" applyBorder="1" applyAlignment="1">
      <alignment horizontal="center" vertical="center" shrinkToFit="1"/>
    </xf>
    <xf numFmtId="0" fontId="78" fillId="44" borderId="30" xfId="2" applyFont="1" applyFill="1" applyBorder="1" applyAlignment="1">
      <alignment horizontal="center" vertical="center" wrapText="1"/>
    </xf>
    <xf numFmtId="0" fontId="78" fillId="44" borderId="30" xfId="2" applyFont="1" applyFill="1" applyBorder="1" applyAlignment="1">
      <alignment horizontal="center" vertical="center"/>
    </xf>
    <xf numFmtId="0" fontId="7" fillId="17" borderId="209" xfId="1" applyFill="1" applyBorder="1" applyAlignment="1" applyProtection="1">
      <alignment horizontal="left" vertical="top" wrapText="1"/>
    </xf>
    <xf numFmtId="0" fontId="103" fillId="17" borderId="138" xfId="1" applyFont="1" applyFill="1" applyBorder="1" applyAlignment="1" applyProtection="1">
      <alignment horizontal="left" vertical="top" wrapText="1"/>
    </xf>
    <xf numFmtId="0" fontId="103" fillId="17" borderId="236" xfId="1" applyFont="1" applyFill="1" applyBorder="1" applyAlignment="1" applyProtection="1">
      <alignment horizontal="left" vertical="top" wrapText="1"/>
    </xf>
    <xf numFmtId="0" fontId="7" fillId="17" borderId="209" xfId="1" applyFill="1" applyBorder="1" applyAlignment="1" applyProtection="1">
      <alignment vertical="top" wrapText="1"/>
    </xf>
    <xf numFmtId="0" fontId="103" fillId="17" borderId="138" xfId="1" applyFont="1" applyFill="1" applyBorder="1" applyAlignment="1" applyProtection="1">
      <alignment vertical="top" wrapText="1"/>
    </xf>
    <xf numFmtId="0" fontId="103" fillId="17" borderId="236" xfId="1" applyFont="1" applyFill="1" applyBorder="1" applyAlignment="1" applyProtection="1">
      <alignment vertical="top" wrapText="1"/>
    </xf>
    <xf numFmtId="0" fontId="103" fillId="17" borderId="209" xfId="1" applyFont="1" applyFill="1" applyBorder="1" applyAlignment="1" applyProtection="1">
      <alignment horizontal="center" vertical="top" wrapText="1"/>
    </xf>
    <xf numFmtId="0" fontId="103" fillId="17" borderId="138" xfId="1" applyFont="1" applyFill="1" applyBorder="1" applyAlignment="1" applyProtection="1">
      <alignment horizontal="center" vertical="top" wrapText="1"/>
    </xf>
    <xf numFmtId="0" fontId="103" fillId="17" borderId="236" xfId="1" applyFont="1" applyFill="1" applyBorder="1" applyAlignment="1" applyProtection="1">
      <alignment horizontal="center" vertical="top" wrapText="1"/>
    </xf>
    <xf numFmtId="0" fontId="5" fillId="0" borderId="55" xfId="2" applyBorder="1" applyAlignment="1">
      <alignment horizontal="center" vertical="center"/>
    </xf>
    <xf numFmtId="0" fontId="5" fillId="0" borderId="0" xfId="2" applyAlignment="1">
      <alignment horizontal="center" vertical="center"/>
    </xf>
    <xf numFmtId="0" fontId="103" fillId="17" borderId="237" xfId="1" applyFont="1" applyFill="1" applyBorder="1" applyAlignment="1" applyProtection="1">
      <alignment horizontal="center" vertical="top" wrapText="1"/>
    </xf>
    <xf numFmtId="0" fontId="7" fillId="17" borderId="144" xfId="1" applyFill="1" applyBorder="1" applyAlignment="1" applyProtection="1">
      <alignment horizontal="left" vertical="top" wrapText="1"/>
    </xf>
    <xf numFmtId="0" fontId="7" fillId="17" borderId="102" xfId="1" applyFill="1" applyBorder="1" applyAlignment="1" applyProtection="1">
      <alignment horizontal="left" vertical="top" wrapText="1"/>
    </xf>
    <xf numFmtId="0" fontId="7" fillId="17" borderId="145" xfId="1" applyFill="1" applyBorder="1" applyAlignment="1" applyProtection="1">
      <alignment horizontal="left" vertical="top" wrapText="1"/>
    </xf>
    <xf numFmtId="0" fontId="97" fillId="23" borderId="139" xfId="2" quotePrefix="1" applyFont="1" applyFill="1" applyBorder="1" applyAlignment="1">
      <alignment horizontal="center" vertical="center" wrapText="1" shrinkToFit="1"/>
    </xf>
    <xf numFmtId="0" fontId="24" fillId="23" borderId="140" xfId="2" applyFont="1" applyFill="1" applyBorder="1" applyAlignment="1">
      <alignment horizontal="center" vertical="center" shrinkToFit="1"/>
    </xf>
    <xf numFmtId="0" fontId="24" fillId="23" borderId="141" xfId="2" applyFont="1" applyFill="1" applyBorder="1" applyAlignment="1">
      <alignment horizontal="center" vertical="center" shrinkToFit="1"/>
    </xf>
    <xf numFmtId="0" fontId="120" fillId="17" borderId="142" xfId="1" applyFont="1" applyFill="1" applyBorder="1" applyAlignment="1" applyProtection="1">
      <alignment horizontal="left" vertical="top" wrapText="1"/>
    </xf>
    <xf numFmtId="0" fontId="120" fillId="17" borderId="138" xfId="1" applyFont="1" applyFill="1" applyBorder="1" applyAlignment="1" applyProtection="1">
      <alignment horizontal="left" vertical="top" wrapText="1"/>
    </xf>
    <xf numFmtId="0" fontId="120" fillId="17" borderId="143" xfId="1" applyFont="1" applyFill="1" applyBorder="1" applyAlignment="1" applyProtection="1">
      <alignment horizontal="left" vertical="top" wrapText="1"/>
    </xf>
    <xf numFmtId="0" fontId="97" fillId="23" borderId="139" xfId="2" applyFont="1" applyFill="1" applyBorder="1" applyAlignment="1">
      <alignment horizontal="center" vertical="center" wrapText="1" shrinkToFit="1"/>
    </xf>
    <xf numFmtId="178" fontId="77" fillId="3" borderId="103" xfId="2" applyNumberFormat="1" applyFont="1" applyFill="1" applyBorder="1" applyAlignment="1">
      <alignment horizontal="center" vertical="center"/>
    </xf>
    <xf numFmtId="178" fontId="77" fillId="3" borderId="104" xfId="0" applyNumberFormat="1" applyFont="1" applyFill="1" applyBorder="1" applyAlignment="1">
      <alignment horizontal="center" vertical="center"/>
    </xf>
    <xf numFmtId="178" fontId="77" fillId="3" borderId="104" xfId="2" applyNumberFormat="1" applyFont="1" applyFill="1" applyBorder="1" applyAlignment="1">
      <alignment horizontal="center" vertical="center"/>
    </xf>
    <xf numFmtId="178" fontId="77" fillId="3" borderId="162" xfId="0" applyNumberFormat="1" applyFont="1" applyFill="1" applyBorder="1" applyAlignment="1">
      <alignment horizontal="center" vertical="center"/>
    </xf>
    <xf numFmtId="0" fontId="97" fillId="33" borderId="139" xfId="2" applyFont="1" applyFill="1" applyBorder="1" applyAlignment="1">
      <alignment horizontal="center" vertical="center" wrapText="1" shrinkToFit="1"/>
    </xf>
    <xf numFmtId="0" fontId="24" fillId="33" borderId="140" xfId="2" applyFont="1" applyFill="1" applyBorder="1" applyAlignment="1">
      <alignment horizontal="center" vertical="center" shrinkToFit="1"/>
    </xf>
    <xf numFmtId="0" fontId="24" fillId="33" borderId="141" xfId="2" applyFont="1" applyFill="1" applyBorder="1" applyAlignment="1">
      <alignment horizontal="center" vertical="center" shrinkToFit="1"/>
    </xf>
    <xf numFmtId="0" fontId="103" fillId="17" borderId="143" xfId="1" applyFont="1" applyFill="1" applyBorder="1" applyAlignment="1" applyProtection="1">
      <alignment horizontal="left" vertical="top" wrapText="1"/>
    </xf>
    <xf numFmtId="0" fontId="7" fillId="17" borderId="138" xfId="1" applyFill="1" applyBorder="1" applyAlignment="1" applyProtection="1">
      <alignment horizontal="left" vertical="center" wrapText="1"/>
    </xf>
    <xf numFmtId="0" fontId="103" fillId="17" borderId="138" xfId="1" applyFont="1" applyFill="1" applyBorder="1" applyAlignment="1" applyProtection="1">
      <alignment horizontal="left" vertical="center" wrapText="1"/>
    </xf>
    <xf numFmtId="0" fontId="7" fillId="17" borderId="203" xfId="1" applyFill="1" applyBorder="1" applyAlignment="1" applyProtection="1">
      <alignment horizontal="left" vertical="center" wrapText="1"/>
    </xf>
    <xf numFmtId="0" fontId="103" fillId="17" borderId="203" xfId="1" applyFont="1" applyFill="1" applyBorder="1" applyAlignment="1" applyProtection="1">
      <alignment horizontal="left" vertical="center" wrapText="1"/>
    </xf>
    <xf numFmtId="0" fontId="97" fillId="33" borderId="139" xfId="2" quotePrefix="1" applyFont="1" applyFill="1" applyBorder="1" applyAlignment="1">
      <alignment horizontal="center" vertical="center" wrapText="1" shrinkToFit="1"/>
    </xf>
    <xf numFmtId="0" fontId="120" fillId="17" borderId="207" xfId="1" applyFont="1" applyFill="1" applyBorder="1" applyAlignment="1" applyProtection="1">
      <alignment horizontal="left" vertical="top" wrapText="1"/>
    </xf>
    <xf numFmtId="0" fontId="103" fillId="17" borderId="30" xfId="1" applyFont="1" applyFill="1" applyBorder="1" applyAlignment="1" applyProtection="1">
      <alignment horizontal="left" vertical="top" wrapText="1"/>
    </xf>
    <xf numFmtId="0" fontId="103" fillId="17" borderId="208" xfId="1" applyFont="1" applyFill="1" applyBorder="1" applyAlignment="1" applyProtection="1">
      <alignment horizontal="left" vertical="top" wrapText="1"/>
    </xf>
    <xf numFmtId="0" fontId="7" fillId="17" borderId="202" xfId="1" applyFill="1" applyBorder="1" applyAlignment="1" applyProtection="1">
      <alignment horizontal="left" vertical="center" wrapText="1"/>
    </xf>
    <xf numFmtId="0" fontId="7" fillId="17" borderId="204" xfId="1" applyFill="1" applyBorder="1" applyAlignment="1" applyProtection="1">
      <alignment horizontal="left" vertical="center" wrapText="1"/>
    </xf>
    <xf numFmtId="0" fontId="11" fillId="17" borderId="225" xfId="17" applyFont="1" applyFill="1" applyBorder="1" applyAlignment="1">
      <alignment horizontal="left" vertical="top" wrapText="1"/>
    </xf>
    <xf numFmtId="0" fontId="11" fillId="17" borderId="186" xfId="17" applyFont="1" applyFill="1" applyBorder="1" applyAlignment="1">
      <alignment horizontal="left" vertical="top" wrapText="1"/>
    </xf>
    <xf numFmtId="0" fontId="11" fillId="17" borderId="187" xfId="17" applyFont="1" applyFill="1" applyBorder="1" applyAlignment="1">
      <alignment horizontal="left" vertical="top" wrapText="1"/>
    </xf>
    <xf numFmtId="0" fontId="19" fillId="17" borderId="75" xfId="17" applyFont="1" applyFill="1" applyBorder="1" applyAlignment="1">
      <alignment horizontal="center" vertical="center" wrapText="1"/>
    </xf>
    <xf numFmtId="14" fontId="19" fillId="17" borderId="76" xfId="1" applyNumberFormat="1" applyFont="1" applyFill="1" applyBorder="1" applyAlignment="1" applyProtection="1">
      <alignment horizontal="center" vertical="center" wrapText="1"/>
    </xf>
    <xf numFmtId="0" fontId="121" fillId="17" borderId="186" xfId="17" applyFont="1" applyFill="1" applyBorder="1" applyAlignment="1">
      <alignment horizontal="left" vertical="top" wrapText="1"/>
    </xf>
    <xf numFmtId="0" fontId="121" fillId="17" borderId="187" xfId="17" applyFont="1" applyFill="1" applyBorder="1" applyAlignment="1">
      <alignment horizontal="left" vertical="top" wrapText="1"/>
    </xf>
    <xf numFmtId="0" fontId="85" fillId="17" borderId="0" xfId="0" applyFont="1" applyFill="1" applyAlignment="1">
      <alignment horizontal="center" vertical="center" wrapText="1"/>
    </xf>
    <xf numFmtId="14" fontId="11" fillId="17" borderId="76" xfId="17" applyNumberFormat="1" applyFont="1" applyFill="1" applyBorder="1" applyAlignment="1">
      <alignment horizontal="center" vertical="center" wrapText="1"/>
    </xf>
    <xf numFmtId="0" fontId="5" fillId="17" borderId="75" xfId="1" applyFont="1" applyFill="1" applyBorder="1" applyAlignment="1" applyProtection="1">
      <alignment horizontal="center" vertical="center" wrapText="1"/>
    </xf>
    <xf numFmtId="0" fontId="61" fillId="17" borderId="0" xfId="0" applyFont="1" applyFill="1" applyAlignment="1">
      <alignment horizontal="center" vertical="center" wrapText="1"/>
    </xf>
    <xf numFmtId="56" fontId="83" fillId="17" borderId="75" xfId="17" applyNumberFormat="1" applyFont="1" applyFill="1" applyBorder="1" applyAlignment="1">
      <alignment horizontal="center" vertical="center" wrapText="1"/>
    </xf>
    <xf numFmtId="14" fontId="83" fillId="17" borderId="185" xfId="17" applyNumberFormat="1" applyFont="1" applyFill="1" applyBorder="1" applyAlignment="1">
      <alignment horizontal="center" vertical="center"/>
    </xf>
    <xf numFmtId="0" fontId="202" fillId="0" borderId="0" xfId="17" applyFont="1">
      <alignment vertical="center"/>
    </xf>
    <xf numFmtId="0" fontId="156" fillId="18" borderId="225" xfId="17" applyFont="1" applyFill="1" applyBorder="1" applyAlignment="1">
      <alignment horizontal="left" vertical="top" wrapText="1"/>
    </xf>
    <xf numFmtId="0" fontId="156" fillId="18" borderId="186" xfId="17" applyFont="1" applyFill="1" applyBorder="1" applyAlignment="1">
      <alignment horizontal="left" vertical="top" wrapText="1"/>
    </xf>
    <xf numFmtId="0" fontId="156" fillId="18" borderId="187" xfId="17" applyFont="1" applyFill="1" applyBorder="1" applyAlignment="1">
      <alignment horizontal="left" vertical="top" wrapText="1"/>
    </xf>
    <xf numFmtId="0" fontId="29" fillId="18" borderId="189" xfId="17" applyFont="1" applyFill="1" applyBorder="1" applyAlignment="1">
      <alignment horizontal="center" vertical="center" wrapText="1"/>
    </xf>
    <xf numFmtId="14" fontId="29" fillId="18" borderId="188" xfId="17" applyNumberFormat="1" applyFont="1" applyFill="1" applyBorder="1" applyAlignment="1">
      <alignment horizontal="center" vertical="center"/>
    </xf>
    <xf numFmtId="0" fontId="7" fillId="0" borderId="245" xfId="1" applyBorder="1" applyAlignment="1" applyProtection="1">
      <alignment vertical="center"/>
    </xf>
    <xf numFmtId="0" fontId="16" fillId="18" borderId="247" xfId="1" applyFont="1" applyFill="1" applyBorder="1" applyAlignment="1" applyProtection="1">
      <alignment horizontal="center" vertical="center" wrapText="1"/>
    </xf>
    <xf numFmtId="0" fontId="119" fillId="17" borderId="246" xfId="1" applyFont="1" applyFill="1" applyBorder="1" applyAlignment="1" applyProtection="1">
      <alignment horizontal="left" vertical="top" wrapText="1"/>
    </xf>
    <xf numFmtId="0" fontId="119" fillId="0" borderId="0" xfId="1" applyFont="1" applyAlignment="1" applyProtection="1">
      <alignment horizontal="left" vertical="top" wrapText="1"/>
    </xf>
    <xf numFmtId="14" fontId="7" fillId="18" borderId="109" xfId="1" applyNumberFormat="1" applyFill="1" applyBorder="1" applyAlignment="1" applyProtection="1">
      <alignment horizontal="center" vertical="center" shrinkToFit="1"/>
    </xf>
    <xf numFmtId="14" fontId="81" fillId="18" borderId="56" xfId="2" applyNumberFormat="1" applyFont="1" applyFill="1" applyBorder="1" applyAlignment="1">
      <alignment horizontal="center" vertical="center"/>
    </xf>
    <xf numFmtId="14" fontId="81" fillId="18" borderId="193" xfId="2" applyNumberFormat="1" applyFont="1" applyFill="1" applyBorder="1" applyAlignment="1">
      <alignment horizontal="center" vertical="center"/>
    </xf>
    <xf numFmtId="14" fontId="81" fillId="18" borderId="238" xfId="2" applyNumberFormat="1" applyFont="1" applyFill="1" applyBorder="1" applyAlignment="1">
      <alignment horizontal="center" vertical="center"/>
    </xf>
    <xf numFmtId="0" fontId="82" fillId="18" borderId="56" xfId="2" applyFont="1" applyFill="1" applyBorder="1" applyAlignment="1">
      <alignment horizontal="center" vertical="center"/>
    </xf>
    <xf numFmtId="0" fontId="82" fillId="18" borderId="193" xfId="2" applyFont="1" applyFill="1" applyBorder="1" applyAlignment="1">
      <alignment horizontal="center" vertical="center"/>
    </xf>
    <xf numFmtId="0" fontId="82" fillId="18" borderId="162" xfId="2" applyFont="1" applyFill="1" applyBorder="1" applyAlignment="1">
      <alignment horizontal="center" vertical="center"/>
    </xf>
    <xf numFmtId="0" fontId="195" fillId="18" borderId="242" xfId="0" applyFont="1" applyFill="1" applyBorder="1" applyAlignment="1">
      <alignment horizontal="left" vertical="center" wrapText="1"/>
    </xf>
    <xf numFmtId="0" fontId="82" fillId="18" borderId="248" xfId="2" applyFont="1" applyFill="1" applyBorder="1" applyAlignment="1">
      <alignment horizontal="center" vertical="center"/>
    </xf>
    <xf numFmtId="14" fontId="81" fillId="18" borderId="248" xfId="2" applyNumberFormat="1" applyFont="1" applyFill="1" applyBorder="1" applyAlignment="1">
      <alignment horizontal="center" vertical="center"/>
    </xf>
    <xf numFmtId="0" fontId="167" fillId="43" borderId="0" xfId="19" applyFont="1" applyFill="1" applyAlignment="1">
      <alignment horizontal="center" vertical="center"/>
    </xf>
    <xf numFmtId="0" fontId="5" fillId="0" borderId="0" xfId="19">
      <alignment vertical="center"/>
    </xf>
    <xf numFmtId="0" fontId="205" fillId="0" borderId="0" xfId="19" applyFont="1">
      <alignment vertical="center"/>
    </xf>
    <xf numFmtId="0" fontId="77" fillId="0" borderId="0" xfId="19" applyFont="1" applyAlignment="1">
      <alignment horizontal="center" vertical="center"/>
    </xf>
    <xf numFmtId="0" fontId="176" fillId="0" borderId="0" xfId="19" applyFont="1" applyAlignment="1">
      <alignment horizontal="center" vertical="center"/>
    </xf>
    <xf numFmtId="0" fontId="206" fillId="0" borderId="0" xfId="19" applyFont="1">
      <alignment vertical="center"/>
    </xf>
    <xf numFmtId="0" fontId="77" fillId="48" borderId="0" xfId="19" applyFont="1" applyFill="1" applyAlignment="1">
      <alignment horizontal="center" vertical="center" wrapText="1" shrinkToFit="1"/>
    </xf>
    <xf numFmtId="0" fontId="5" fillId="48" borderId="0" xfId="19" applyFill="1" applyAlignment="1">
      <alignment horizontal="center" vertical="center" wrapText="1" shrinkToFit="1"/>
    </xf>
    <xf numFmtId="0" fontId="168" fillId="0" borderId="0" xfId="19" applyFont="1">
      <alignment vertical="center"/>
    </xf>
    <xf numFmtId="0" fontId="196" fillId="0" borderId="0" xfId="19" applyFont="1" applyAlignment="1">
      <alignment horizontal="center" vertical="center"/>
    </xf>
    <xf numFmtId="0" fontId="5" fillId="0" borderId="0" xfId="19" applyAlignment="1">
      <alignment horizontal="center" vertical="center"/>
    </xf>
    <xf numFmtId="0" fontId="6" fillId="3" borderId="0" xfId="4" applyFont="1" applyFill="1" applyAlignment="1">
      <alignment vertical="top"/>
    </xf>
    <xf numFmtId="0" fontId="121" fillId="3" borderId="0" xfId="19" applyFont="1" applyFill="1" applyAlignment="1">
      <alignment vertical="top"/>
    </xf>
    <xf numFmtId="0" fontId="6" fillId="3" borderId="0" xfId="19" applyFont="1" applyFill="1" applyAlignment="1">
      <alignment vertical="top"/>
    </xf>
    <xf numFmtId="0" fontId="169" fillId="3" borderId="0" xfId="19" applyFont="1" applyFill="1" applyAlignment="1">
      <alignment vertical="top" wrapText="1"/>
    </xf>
    <xf numFmtId="0" fontId="170" fillId="3" borderId="0" xfId="19" applyFont="1" applyFill="1" applyAlignment="1">
      <alignment vertical="top" wrapText="1"/>
    </xf>
    <xf numFmtId="0" fontId="43" fillId="49" borderId="0" xfId="19" applyFont="1" applyFill="1" applyAlignment="1">
      <alignment horizontal="left" vertical="center" wrapText="1" indent="1"/>
    </xf>
    <xf numFmtId="0" fontId="181" fillId="0" borderId="0" xfId="19" applyFont="1" applyAlignment="1">
      <alignment horizontal="left" vertical="center" wrapText="1" indent="1"/>
    </xf>
    <xf numFmtId="0" fontId="171" fillId="3" borderId="0" xfId="19" applyFont="1" applyFill="1" applyAlignment="1">
      <alignment vertical="top"/>
    </xf>
    <xf numFmtId="0" fontId="26" fillId="3" borderId="0" xfId="19" applyFont="1" applyFill="1" applyAlignment="1">
      <alignment vertical="top"/>
    </xf>
    <xf numFmtId="0" fontId="5" fillId="3" borderId="0" xfId="19" applyFill="1" applyAlignment="1">
      <alignment vertical="top" wrapText="1"/>
    </xf>
    <xf numFmtId="0" fontId="172" fillId="3" borderId="0" xfId="19" applyFont="1" applyFill="1" applyAlignment="1">
      <alignment vertical="top"/>
    </xf>
    <xf numFmtId="0" fontId="199" fillId="47" borderId="0" xfId="4" applyFont="1" applyFill="1" applyAlignment="1">
      <alignment vertical="center" wrapText="1"/>
    </xf>
    <xf numFmtId="0" fontId="181" fillId="47" borderId="0" xfId="19" applyFont="1" applyFill="1" applyAlignment="1">
      <alignment vertical="center" wrapText="1"/>
    </xf>
    <xf numFmtId="0" fontId="181" fillId="47" borderId="249" xfId="19" applyFont="1" applyFill="1" applyBorder="1" applyAlignment="1">
      <alignment vertical="center" wrapText="1"/>
    </xf>
    <xf numFmtId="0" fontId="0" fillId="0" borderId="0" xfId="4" applyFont="1"/>
    <xf numFmtId="0" fontId="1" fillId="14" borderId="250" xfId="2" applyFont="1" applyFill="1" applyBorder="1" applyAlignment="1">
      <alignment vertical="top" wrapText="1"/>
    </xf>
    <xf numFmtId="0" fontId="1" fillId="14" borderId="251" xfId="2" applyFont="1" applyFill="1" applyBorder="1" applyAlignment="1">
      <alignment vertical="top" wrapText="1"/>
    </xf>
    <xf numFmtId="0" fontId="1" fillId="2" borderId="250" xfId="2" applyFont="1" applyFill="1" applyBorder="1" applyAlignment="1">
      <alignment horizontal="left" vertical="center" wrapText="1"/>
    </xf>
    <xf numFmtId="0" fontId="1" fillId="2" borderId="251" xfId="2" applyFont="1" applyFill="1" applyBorder="1" applyAlignment="1">
      <alignment horizontal="left" vertical="center" wrapText="1"/>
    </xf>
    <xf numFmtId="14" fontId="11" fillId="34" borderId="241" xfId="2" applyNumberFormat="1" applyFont="1" applyFill="1" applyBorder="1" applyAlignment="1">
      <alignment horizontal="center" vertical="center"/>
    </xf>
    <xf numFmtId="0" fontId="7" fillId="0" borderId="0" xfId="1" applyAlignment="1" applyProtection="1">
      <alignment horizontal="center" vertical="center"/>
    </xf>
    <xf numFmtId="0" fontId="211" fillId="17" borderId="237" xfId="1" applyFont="1" applyFill="1" applyBorder="1" applyAlignment="1" applyProtection="1">
      <alignment horizontal="left" vertical="top" wrapText="1"/>
    </xf>
    <xf numFmtId="0" fontId="120" fillId="17" borderId="237" xfId="1" applyFont="1" applyFill="1" applyBorder="1" applyAlignment="1" applyProtection="1">
      <alignment vertical="top" wrapText="1"/>
    </xf>
    <xf numFmtId="0" fontId="79" fillId="18" borderId="252" xfId="2" applyFont="1" applyFill="1" applyBorder="1" applyAlignment="1">
      <alignment horizontal="center" vertical="center" wrapText="1"/>
    </xf>
    <xf numFmtId="0" fontId="79" fillId="18" borderId="253" xfId="2" applyFont="1" applyFill="1" applyBorder="1" applyAlignment="1">
      <alignment horizontal="center" vertical="center" wrapText="1"/>
    </xf>
    <xf numFmtId="0" fontId="79" fillId="18" borderId="254" xfId="2" applyFont="1" applyFill="1" applyBorder="1" applyAlignment="1">
      <alignment horizontal="center" vertical="center" wrapText="1"/>
    </xf>
    <xf numFmtId="0" fontId="212" fillId="17" borderId="102" xfId="1" applyFont="1" applyFill="1" applyBorder="1" applyAlignment="1" applyProtection="1">
      <alignment horizontal="left" vertical="top" wrapText="1"/>
    </xf>
    <xf numFmtId="0" fontId="7" fillId="17" borderId="144" xfId="1" applyFill="1" applyBorder="1" applyAlignment="1" applyProtection="1">
      <alignment horizontal="left" vertical="center" wrapText="1"/>
    </xf>
    <xf numFmtId="0" fontId="7" fillId="17" borderId="102" xfId="1" applyFill="1" applyBorder="1" applyAlignment="1" applyProtection="1">
      <alignment horizontal="left" vertical="center" wrapText="1"/>
    </xf>
    <xf numFmtId="0" fontId="7" fillId="17" borderId="145" xfId="1" applyFill="1" applyBorder="1" applyAlignment="1" applyProtection="1">
      <alignment horizontal="left" vertical="center" wrapText="1"/>
    </xf>
  </cellXfs>
  <cellStyles count="26">
    <cellStyle name="Hyperlink" xfId="24" xr:uid="{00000000-000B-0000-0000-000008000000}"/>
    <cellStyle name="ハイパーリンク" xfId="1" builtinId="8"/>
    <cellStyle name="ハイパーリンク 2" xfId="22" xr:uid="{B5D3DB61-D240-4C3A-8915-4D98031A8B84}"/>
    <cellStyle name="標準" xfId="0" builtinId="0"/>
    <cellStyle name="標準 2" xfId="2" xr:uid="{00000000-0005-0000-0000-000002000000}"/>
    <cellStyle name="標準 2 2" xfId="3" xr:uid="{00000000-0005-0000-0000-000003000000}"/>
    <cellStyle name="標準 2 2 2" xfId="19" xr:uid="{1064B219-AC4F-414B-BDBF-39C21F29F659}"/>
    <cellStyle name="標準 2 2 2 2" xfId="20"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1" xr:uid="{E1CB95E9-5BB4-4D51-9DF8-AED85455084B}"/>
    <cellStyle name="標準 9" xfId="23"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25" xr:uid="{D0182B88-E01E-4612-A76E-E4248FAF8288}"/>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6DDDF7"/>
      <color rgb="FF6EF729"/>
      <color rgb="FFFFFF99"/>
      <color rgb="FFFFF5D5"/>
      <color rgb="FFFFA3C2"/>
      <color rgb="FFFFD653"/>
      <color rgb="FFFFFFCC"/>
      <color rgb="FFC8FCAE"/>
      <color rgb="FF379B4F"/>
      <color rgb="FF95F9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22/10/relationships/richValueRel" Target="richData/richValueRel.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腸管出血性大腸菌</a:t>
            </a:r>
          </a:p>
        </c:rich>
      </c:tx>
      <c:layout>
        <c:manualLayout>
          <c:xMode val="edge"/>
          <c:yMode val="edge"/>
          <c:x val="0.36349963903190607"/>
          <c:y val="2.47989774923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771358810527844"/>
          <c:y val="0.13813629928759477"/>
          <c:w val="0.87228641189472156"/>
          <c:h val="0.60984543598716823"/>
        </c:manualLayout>
      </c:layout>
      <c:lineChart>
        <c:grouping val="standard"/>
        <c:varyColors val="0"/>
        <c:ser>
          <c:idx val="4"/>
          <c:order val="0"/>
          <c:tx>
            <c:strRef>
              <c:f>'9　感染症統計'!$A$7</c:f>
              <c:strCache>
                <c:ptCount val="1"/>
                <c:pt idx="0">
                  <c:v>2026年</c:v>
                </c:pt>
              </c:strCache>
            </c:strRef>
          </c:tx>
          <c:spPr>
            <a:ln w="57150" cap="rnd">
              <a:solidFill>
                <a:srgbClr val="FF0000"/>
              </a:solidFill>
              <a:round/>
            </a:ln>
            <a:effectLst/>
          </c:spPr>
          <c:marker>
            <c:symbol val="circle"/>
            <c:size val="5"/>
            <c:spPr>
              <a:solidFill>
                <a:schemeClr val="accent3">
                  <a:lumMod val="60000"/>
                </a:schemeClr>
              </a:solidFill>
              <a:ln w="57150">
                <a:solidFill>
                  <a:srgbClr val="FF0000"/>
                </a:solidFill>
              </a:ln>
              <a:effectLst/>
            </c:spPr>
          </c:marker>
          <c:val>
            <c:numRef>
              <c:f>'9　感染症統計'!$B$7:$D$7</c:f>
              <c:numCache>
                <c:formatCode>General</c:formatCode>
                <c:ptCount val="3"/>
                <c:pt idx="0">
                  <c:v>176</c:v>
                </c:pt>
                <c:pt idx="1">
                  <c:v>49</c:v>
                </c:pt>
                <c:pt idx="2">
                  <c:v>60</c:v>
                </c:pt>
              </c:numCache>
            </c:numRef>
          </c:val>
          <c:smooth val="0"/>
          <c:extLst>
            <c:ext xmlns:c16="http://schemas.microsoft.com/office/drawing/2014/chart" uri="{C3380CC4-5D6E-409C-BE32-E72D297353CC}">
              <c16:uniqueId val="{00000006-C742-4303-9709-AE3DAA996717}"/>
            </c:ext>
          </c:extLst>
        </c:ser>
        <c:ser>
          <c:idx val="0"/>
          <c:order val="1"/>
          <c:tx>
            <c:strRef>
              <c:f>'9　感染症統計'!$A$8</c:f>
              <c:strCache>
                <c:ptCount val="1"/>
                <c:pt idx="0">
                  <c:v>2025年</c:v>
                </c:pt>
              </c:strCache>
            </c:strRef>
          </c:tx>
          <c:spPr>
            <a:ln w="28575" cap="rnd">
              <a:solidFill>
                <a:schemeClr val="accent1"/>
              </a:solidFill>
              <a:round/>
            </a:ln>
            <a:effectLst/>
          </c:spPr>
          <c:marker>
            <c:symbol val="circle"/>
            <c:size val="5"/>
            <c:spPr>
              <a:solidFill>
                <a:schemeClr val="accent1"/>
              </a:solidFill>
              <a:ln w="57150">
                <a:solidFill>
                  <a:srgbClr val="FF0000"/>
                </a:solidFill>
              </a:ln>
              <a:effectLst/>
            </c:spPr>
          </c:marker>
          <c:val>
            <c:numRef>
              <c:f>'9　感染症統計'!$B$8:$M$8</c:f>
              <c:numCache>
                <c:formatCode>General</c:formatCode>
                <c:ptCount val="12"/>
                <c:pt idx="0">
                  <c:v>142</c:v>
                </c:pt>
                <c:pt idx="1">
                  <c:v>95</c:v>
                </c:pt>
                <c:pt idx="2">
                  <c:v>86</c:v>
                </c:pt>
                <c:pt idx="3">
                  <c:v>111</c:v>
                </c:pt>
                <c:pt idx="4">
                  <c:v>217</c:v>
                </c:pt>
                <c:pt idx="5">
                  <c:v>308</c:v>
                </c:pt>
                <c:pt idx="6">
                  <c:v>838</c:v>
                </c:pt>
                <c:pt idx="7">
                  <c:v>715</c:v>
                </c:pt>
                <c:pt idx="8">
                  <c:v>646</c:v>
                </c:pt>
                <c:pt idx="9">
                  <c:v>646</c:v>
                </c:pt>
                <c:pt idx="10">
                  <c:v>300</c:v>
                </c:pt>
                <c:pt idx="11">
                  <c:v>209</c:v>
                </c:pt>
              </c:numCache>
            </c:numRef>
          </c:val>
          <c:smooth val="0"/>
          <c:extLst>
            <c:ext xmlns:c16="http://schemas.microsoft.com/office/drawing/2014/chart" uri="{C3380CC4-5D6E-409C-BE32-E72D297353CC}">
              <c16:uniqueId val="{00000002-C742-4303-9709-AE3DAA996717}"/>
            </c:ext>
          </c:extLst>
        </c:ser>
        <c:ser>
          <c:idx val="1"/>
          <c:order val="2"/>
          <c:tx>
            <c:strRef>
              <c:f>'9　感染症統計'!$A$9</c:f>
              <c:strCache>
                <c:ptCount val="1"/>
                <c:pt idx="0">
                  <c:v>2024年</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'9　感染症統計'!$B$9:$M$9</c:f>
              <c:numCache>
                <c:formatCode>General</c:formatCode>
                <c:ptCount val="12"/>
                <c:pt idx="0">
                  <c:v>103</c:v>
                </c:pt>
                <c:pt idx="1">
                  <c:v>102</c:v>
                </c:pt>
                <c:pt idx="2">
                  <c:v>114</c:v>
                </c:pt>
                <c:pt idx="3">
                  <c:v>122</c:v>
                </c:pt>
                <c:pt idx="4">
                  <c:v>257</c:v>
                </c:pt>
                <c:pt idx="5">
                  <c:v>308</c:v>
                </c:pt>
                <c:pt idx="6">
                  <c:v>519</c:v>
                </c:pt>
                <c:pt idx="7">
                  <c:v>708</c:v>
                </c:pt>
                <c:pt idx="8">
                  <c:v>541</c:v>
                </c:pt>
                <c:pt idx="9">
                  <c:v>533</c:v>
                </c:pt>
                <c:pt idx="10">
                  <c:v>277</c:v>
                </c:pt>
                <c:pt idx="11">
                  <c:v>158</c:v>
                </c:pt>
              </c:numCache>
            </c:numRef>
          </c:val>
          <c:smooth val="0"/>
          <c:extLst>
            <c:ext xmlns:c16="http://schemas.microsoft.com/office/drawing/2014/chart" uri="{C3380CC4-5D6E-409C-BE32-E72D297353CC}">
              <c16:uniqueId val="{00000003-C742-4303-9709-AE3DAA996717}"/>
            </c:ext>
          </c:extLst>
        </c:ser>
        <c:ser>
          <c:idx val="2"/>
          <c:order val="3"/>
          <c:tx>
            <c:strRef>
              <c:f>'9　感染症統計'!$A$10</c:f>
              <c:strCache>
                <c:ptCount val="1"/>
                <c:pt idx="0">
                  <c:v>2023年</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'9　感染症統計'!$B$10:$M$10</c:f>
              <c:numCache>
                <c:formatCode>#,##0_ </c:formatCode>
                <c:ptCount val="12"/>
                <c:pt idx="0" formatCode="General">
                  <c:v>84</c:v>
                </c:pt>
                <c:pt idx="1">
                  <c:v>62</c:v>
                </c:pt>
                <c:pt idx="2">
                  <c:v>99</c:v>
                </c:pt>
                <c:pt idx="3">
                  <c:v>112</c:v>
                </c:pt>
                <c:pt idx="4" formatCode="General">
                  <c:v>224</c:v>
                </c:pt>
                <c:pt idx="5" formatCode="General">
                  <c:v>526</c:v>
                </c:pt>
                <c:pt idx="6" formatCode="General">
                  <c:v>521</c:v>
                </c:pt>
                <c:pt idx="7">
                  <c:v>768</c:v>
                </c:pt>
                <c:pt idx="8">
                  <c:v>454</c:v>
                </c:pt>
                <c:pt idx="9">
                  <c:v>390</c:v>
                </c:pt>
                <c:pt idx="10">
                  <c:v>416</c:v>
                </c:pt>
                <c:pt idx="11" formatCode="General">
                  <c:v>154</c:v>
                </c:pt>
              </c:numCache>
            </c:numRef>
          </c:val>
          <c:smooth val="0"/>
          <c:extLst>
            <c:ext xmlns:c16="http://schemas.microsoft.com/office/drawing/2014/chart" uri="{C3380CC4-5D6E-409C-BE32-E72D297353CC}">
              <c16:uniqueId val="{00000004-C742-4303-9709-AE3DAA996717}"/>
            </c:ext>
          </c:extLst>
        </c:ser>
        <c:ser>
          <c:idx val="3"/>
          <c:order val="4"/>
          <c:tx>
            <c:strRef>
              <c:f>'9　感染症統計'!$A$11</c:f>
              <c:strCache>
                <c:ptCount val="1"/>
                <c:pt idx="0">
                  <c:v>2022年</c:v>
                </c:pt>
              </c:strCache>
            </c:strRef>
          </c:tx>
          <c:spPr>
            <a:ln w="28575" cap="rnd">
              <a:solidFill>
                <a:schemeClr val="accent1">
                  <a:lumMod val="60000"/>
                </a:schemeClr>
              </a:solidFill>
              <a:round/>
            </a:ln>
            <a:effectLst/>
          </c:spPr>
          <c:marker>
            <c:symbol val="none"/>
          </c:marker>
          <c:val>
            <c:numRef>
              <c:f>'9　感染症統計'!$B$11:$M$11</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5-C742-4303-9709-AE3DAA996717}"/>
            </c:ext>
          </c:extLst>
        </c:ser>
        <c:dLbls>
          <c:showLegendKey val="0"/>
          <c:showVal val="0"/>
          <c:showCatName val="0"/>
          <c:showSerName val="0"/>
          <c:showPercent val="0"/>
          <c:showBubbleSize val="0"/>
        </c:dLbls>
        <c:marker val="1"/>
        <c:smooth val="0"/>
        <c:axId val="473875992"/>
        <c:axId val="473875208"/>
      </c:lineChart>
      <c:catAx>
        <c:axId val="473875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dTable>
        <c:showHorzBorder val="1"/>
        <c:showVertBorder val="1"/>
        <c:showOutline val="1"/>
        <c:showKeys val="1"/>
        <c:spPr>
          <a:noFill/>
          <a:ln w="9525" cap="flat" cmpd="sng" algn="ctr">
            <a:solidFill>
              <a:srgbClr val="FF0000"/>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747074113369755"/>
          <c:y val="5.692857851974642E-2"/>
          <c:w val="0.70100967673797776"/>
          <c:h val="0.62589415129079018"/>
        </c:manualLayout>
      </c:layout>
      <c:lineChart>
        <c:grouping val="standard"/>
        <c:varyColors val="0"/>
        <c:ser>
          <c:idx val="4"/>
          <c:order val="0"/>
          <c:tx>
            <c:strRef>
              <c:f>'9　感染症統計'!$P$7</c:f>
              <c:strCache>
                <c:ptCount val="1"/>
                <c:pt idx="0">
                  <c:v>2026年</c:v>
                </c:pt>
              </c:strCache>
            </c:strRef>
          </c:tx>
          <c:spPr>
            <a:ln w="57150" cap="rnd">
              <a:solidFill>
                <a:srgbClr val="FF0000"/>
              </a:solidFill>
              <a:round/>
            </a:ln>
            <a:effectLst/>
          </c:spPr>
          <c:marker>
            <c:symbol val="none"/>
          </c:marker>
          <c:cat>
            <c:multiLvlStrRef>
              <c:f>'9　感染症統計'!$P$7:$W$8</c:f>
              <c:multiLvlStrCache>
                <c:ptCount val="8"/>
                <c:lvl>
                  <c:pt idx="0">
                    <c:v>2025年</c:v>
                  </c:pt>
                  <c:pt idx="1">
                    <c:v>2 </c:v>
                  </c:pt>
                  <c:pt idx="2">
                    <c:v>4 </c:v>
                  </c:pt>
                  <c:pt idx="3">
                    <c:v>6 </c:v>
                  </c:pt>
                  <c:pt idx="4">
                    <c:v>4 </c:v>
                  </c:pt>
                  <c:pt idx="5">
                    <c:v>8 </c:v>
                  </c:pt>
                  <c:pt idx="6">
                    <c:v>0 </c:v>
                  </c:pt>
                  <c:pt idx="7">
                    <c:v>5 </c:v>
                  </c:pt>
                </c:lvl>
                <c:lvl>
                  <c:pt idx="0">
                    <c:v>2026年</c:v>
                  </c:pt>
                  <c:pt idx="1">
                    <c:v>7</c:v>
                  </c:pt>
                  <c:pt idx="2">
                    <c:v>2</c:v>
                  </c:pt>
                  <c:pt idx="3">
                    <c:v>1</c:v>
                  </c:pt>
                </c:lvl>
              </c:multiLvlStrCache>
            </c:multiLvlStrRef>
          </c:cat>
          <c:val>
            <c:numRef>
              <c:f>'9　感染症統計'!$Q$7:$AB$7</c:f>
              <c:numCache>
                <c:formatCode>General</c:formatCode>
                <c:ptCount val="12"/>
                <c:pt idx="0">
                  <c:v>7</c:v>
                </c:pt>
                <c:pt idx="1">
                  <c:v>2</c:v>
                </c:pt>
                <c:pt idx="2">
                  <c:v>1</c:v>
                </c:pt>
              </c:numCache>
            </c:numRef>
          </c:val>
          <c:smooth val="0"/>
          <c:extLst>
            <c:ext xmlns:c16="http://schemas.microsoft.com/office/drawing/2014/chart" uri="{C3380CC4-5D6E-409C-BE32-E72D297353CC}">
              <c16:uniqueId val="{00000001-6249-4503-B1C8-A08377A50C28}"/>
            </c:ext>
          </c:extLst>
        </c:ser>
        <c:ser>
          <c:idx val="6"/>
          <c:order val="1"/>
          <c:tx>
            <c:strRef>
              <c:f>'9　感染症統計'!$P$8</c:f>
              <c:strCache>
                <c:ptCount val="1"/>
                <c:pt idx="0">
                  <c:v>2025年</c:v>
                </c:pt>
              </c:strCache>
            </c:strRef>
          </c:tx>
          <c:spPr>
            <a:ln w="28575" cap="rnd">
              <a:solidFill>
                <a:schemeClr val="accent1">
                  <a:lumMod val="60000"/>
                </a:schemeClr>
              </a:solidFill>
              <a:round/>
            </a:ln>
            <a:effectLst/>
          </c:spPr>
          <c:marker>
            <c:symbol val="none"/>
          </c:marker>
          <c:cat>
            <c:multiLvlStrRef>
              <c:f>'9　感染症統計'!$P$7:$W$8</c:f>
              <c:multiLvlStrCache>
                <c:ptCount val="8"/>
                <c:lvl>
                  <c:pt idx="0">
                    <c:v>2025年</c:v>
                  </c:pt>
                  <c:pt idx="1">
                    <c:v>2 </c:v>
                  </c:pt>
                  <c:pt idx="2">
                    <c:v>4 </c:v>
                  </c:pt>
                  <c:pt idx="3">
                    <c:v>6 </c:v>
                  </c:pt>
                  <c:pt idx="4">
                    <c:v>4 </c:v>
                  </c:pt>
                  <c:pt idx="5">
                    <c:v>8 </c:v>
                  </c:pt>
                  <c:pt idx="6">
                    <c:v>0 </c:v>
                  </c:pt>
                  <c:pt idx="7">
                    <c:v>5 </c:v>
                  </c:pt>
                </c:lvl>
                <c:lvl>
                  <c:pt idx="0">
                    <c:v>2026年</c:v>
                  </c:pt>
                  <c:pt idx="1">
                    <c:v>7</c:v>
                  </c:pt>
                  <c:pt idx="2">
                    <c:v>2</c:v>
                  </c:pt>
                  <c:pt idx="3">
                    <c:v>1</c:v>
                  </c:pt>
                </c:lvl>
              </c:multiLvlStrCache>
            </c:multiLvlStrRef>
          </c:cat>
          <c:val>
            <c:numRef>
              <c:f>'9　感染症統計'!$Q$8:$AB$8</c:f>
              <c:numCache>
                <c:formatCode>#,##0_ </c:formatCode>
                <c:ptCount val="12"/>
                <c:pt idx="0">
                  <c:v>2</c:v>
                </c:pt>
                <c:pt idx="1">
                  <c:v>4</c:v>
                </c:pt>
                <c:pt idx="2">
                  <c:v>6</c:v>
                </c:pt>
                <c:pt idx="3">
                  <c:v>4</c:v>
                </c:pt>
                <c:pt idx="4">
                  <c:v>8</c:v>
                </c:pt>
                <c:pt idx="5">
                  <c:v>0</c:v>
                </c:pt>
                <c:pt idx="6">
                  <c:v>5</c:v>
                </c:pt>
                <c:pt idx="7">
                  <c:v>7</c:v>
                </c:pt>
                <c:pt idx="8">
                  <c:v>5</c:v>
                </c:pt>
                <c:pt idx="9">
                  <c:v>8</c:v>
                </c:pt>
                <c:pt idx="10">
                  <c:v>3</c:v>
                </c:pt>
                <c:pt idx="11" formatCode="General">
                  <c:v>4</c:v>
                </c:pt>
              </c:numCache>
            </c:numRef>
          </c:val>
          <c:smooth val="0"/>
          <c:extLst>
            <c:ext xmlns:c16="http://schemas.microsoft.com/office/drawing/2014/chart" uri="{C3380CC4-5D6E-409C-BE32-E72D297353CC}">
              <c16:uniqueId val="{00000000-1B18-4E7B-939D-82A450FC20BD}"/>
            </c:ext>
          </c:extLst>
        </c:ser>
        <c:ser>
          <c:idx val="0"/>
          <c:order val="2"/>
          <c:tx>
            <c:strRef>
              <c:f>'9　感染症統計'!$P$9</c:f>
              <c:strCache>
                <c:ptCount val="1"/>
                <c:pt idx="0">
                  <c:v>2024年</c:v>
                </c:pt>
              </c:strCache>
            </c:strRef>
          </c:tx>
          <c:spPr>
            <a:ln w="28575" cap="rnd">
              <a:solidFill>
                <a:schemeClr val="accent1"/>
              </a:solidFill>
              <a:round/>
            </a:ln>
            <a:effectLst/>
          </c:spPr>
          <c:marker>
            <c:symbol val="none"/>
          </c:marker>
          <c:cat>
            <c:multiLvlStrRef>
              <c:f>'9　感染症統計'!$P$7:$W$8</c:f>
              <c:multiLvlStrCache>
                <c:ptCount val="8"/>
                <c:lvl>
                  <c:pt idx="0">
                    <c:v>2025年</c:v>
                  </c:pt>
                  <c:pt idx="1">
                    <c:v>2 </c:v>
                  </c:pt>
                  <c:pt idx="2">
                    <c:v>4 </c:v>
                  </c:pt>
                  <c:pt idx="3">
                    <c:v>6 </c:v>
                  </c:pt>
                  <c:pt idx="4">
                    <c:v>4 </c:v>
                  </c:pt>
                  <c:pt idx="5">
                    <c:v>8 </c:v>
                  </c:pt>
                  <c:pt idx="6">
                    <c:v>0 </c:v>
                  </c:pt>
                  <c:pt idx="7">
                    <c:v>5 </c:v>
                  </c:pt>
                </c:lvl>
                <c:lvl>
                  <c:pt idx="0">
                    <c:v>2026年</c:v>
                  </c:pt>
                  <c:pt idx="1">
                    <c:v>7</c:v>
                  </c:pt>
                  <c:pt idx="2">
                    <c:v>2</c:v>
                  </c:pt>
                  <c:pt idx="3">
                    <c:v>1</c:v>
                  </c:pt>
                </c:lvl>
              </c:multiLvlStrCache>
            </c:multiLvlStrRef>
          </c:cat>
          <c:val>
            <c:numRef>
              <c:f>'9　感染症統計'!$Q$9:$AB$9</c:f>
              <c:numCache>
                <c:formatCode>General</c:formatCode>
                <c:ptCount val="12"/>
                <c:pt idx="0" formatCode="#,##0_ ">
                  <c:v>4</c:v>
                </c:pt>
                <c:pt idx="1">
                  <c:v>4</c:v>
                </c:pt>
                <c:pt idx="2">
                  <c:v>4</c:v>
                </c:pt>
                <c:pt idx="3">
                  <c:v>8</c:v>
                </c:pt>
                <c:pt idx="4">
                  <c:v>1</c:v>
                </c:pt>
                <c:pt idx="5">
                  <c:v>2</c:v>
                </c:pt>
                <c:pt idx="6">
                  <c:v>6</c:v>
                </c:pt>
                <c:pt idx="7">
                  <c:v>21</c:v>
                </c:pt>
                <c:pt idx="8">
                  <c:v>12</c:v>
                </c:pt>
                <c:pt idx="9">
                  <c:v>8</c:v>
                </c:pt>
                <c:pt idx="10">
                  <c:v>0</c:v>
                </c:pt>
                <c:pt idx="11">
                  <c:v>4</c:v>
                </c:pt>
              </c:numCache>
            </c:numRef>
          </c:val>
          <c:smooth val="0"/>
          <c:extLst>
            <c:ext xmlns:c16="http://schemas.microsoft.com/office/drawing/2014/chart" uri="{C3380CC4-5D6E-409C-BE32-E72D297353CC}">
              <c16:uniqueId val="{00000001-1B18-4E7B-939D-82A450FC20BD}"/>
            </c:ext>
          </c:extLst>
        </c:ser>
        <c:ser>
          <c:idx val="1"/>
          <c:order val="3"/>
          <c:tx>
            <c:strRef>
              <c:f>'9　感染症統計'!$P$10</c:f>
              <c:strCache>
                <c:ptCount val="1"/>
                <c:pt idx="0">
                  <c:v>2023年</c:v>
                </c:pt>
              </c:strCache>
            </c:strRef>
          </c:tx>
          <c:spPr>
            <a:ln w="28575" cap="rnd">
              <a:solidFill>
                <a:schemeClr val="accent2"/>
              </a:solidFill>
              <a:round/>
            </a:ln>
            <a:effectLst/>
          </c:spPr>
          <c:marker>
            <c:symbol val="none"/>
          </c:marker>
          <c:cat>
            <c:multiLvlStrRef>
              <c:f>'9　感染症統計'!$P$7:$W$8</c:f>
              <c:multiLvlStrCache>
                <c:ptCount val="8"/>
                <c:lvl>
                  <c:pt idx="0">
                    <c:v>2025年</c:v>
                  </c:pt>
                  <c:pt idx="1">
                    <c:v>2 </c:v>
                  </c:pt>
                  <c:pt idx="2">
                    <c:v>4 </c:v>
                  </c:pt>
                  <c:pt idx="3">
                    <c:v>6 </c:v>
                  </c:pt>
                  <c:pt idx="4">
                    <c:v>4 </c:v>
                  </c:pt>
                  <c:pt idx="5">
                    <c:v>8 </c:v>
                  </c:pt>
                  <c:pt idx="6">
                    <c:v>0 </c:v>
                  </c:pt>
                  <c:pt idx="7">
                    <c:v>5 </c:v>
                  </c:pt>
                </c:lvl>
                <c:lvl>
                  <c:pt idx="0">
                    <c:v>2026年</c:v>
                  </c:pt>
                  <c:pt idx="1">
                    <c:v>7</c:v>
                  </c:pt>
                  <c:pt idx="2">
                    <c:v>2</c:v>
                  </c:pt>
                  <c:pt idx="3">
                    <c:v>1</c:v>
                  </c:pt>
                </c:lvl>
              </c:multiLvlStrCache>
            </c:multiLvlStrRef>
          </c:cat>
          <c:val>
            <c:numRef>
              <c:f>'9　感染症統計'!$Q$10:$AB$10</c:f>
              <c:numCache>
                <c:formatCode>#,##0_ </c:formatCode>
                <c:ptCount val="12"/>
                <c:pt idx="0" formatCode="General">
                  <c:v>1</c:v>
                </c:pt>
                <c:pt idx="1">
                  <c:v>1</c:v>
                </c:pt>
                <c:pt idx="2">
                  <c:v>4</c:v>
                </c:pt>
                <c:pt idx="3">
                  <c:v>2</c:v>
                </c:pt>
                <c:pt idx="4">
                  <c:v>2</c:v>
                </c:pt>
                <c:pt idx="5">
                  <c:v>7</c:v>
                </c:pt>
                <c:pt idx="6">
                  <c:v>7</c:v>
                </c:pt>
                <c:pt idx="7">
                  <c:v>3</c:v>
                </c:pt>
                <c:pt idx="8">
                  <c:v>1</c:v>
                </c:pt>
                <c:pt idx="9">
                  <c:v>7</c:v>
                </c:pt>
                <c:pt idx="10">
                  <c:v>7</c:v>
                </c:pt>
                <c:pt idx="11" formatCode="General">
                  <c:v>5</c:v>
                </c:pt>
              </c:numCache>
            </c:numRef>
          </c:val>
          <c:smooth val="0"/>
          <c:extLst>
            <c:ext xmlns:c16="http://schemas.microsoft.com/office/drawing/2014/chart" uri="{C3380CC4-5D6E-409C-BE32-E72D297353CC}">
              <c16:uniqueId val="{00000002-1B18-4E7B-939D-82A450FC20BD}"/>
            </c:ext>
          </c:extLst>
        </c:ser>
        <c:ser>
          <c:idx val="2"/>
          <c:order val="4"/>
          <c:tx>
            <c:strRef>
              <c:f>'9　感染症統計'!$P$11</c:f>
              <c:strCache>
                <c:ptCount val="1"/>
                <c:pt idx="0">
                  <c:v>2022年</c:v>
                </c:pt>
              </c:strCache>
            </c:strRef>
          </c:tx>
          <c:spPr>
            <a:ln w="28575" cap="rnd">
              <a:solidFill>
                <a:schemeClr val="accent3"/>
              </a:solidFill>
              <a:round/>
            </a:ln>
            <a:effectLst/>
          </c:spPr>
          <c:marker>
            <c:symbol val="none"/>
          </c:marker>
          <c:cat>
            <c:multiLvlStrRef>
              <c:f>'9　感染症統計'!$P$7:$W$8</c:f>
              <c:multiLvlStrCache>
                <c:ptCount val="8"/>
                <c:lvl>
                  <c:pt idx="0">
                    <c:v>2025年</c:v>
                  </c:pt>
                  <c:pt idx="1">
                    <c:v>2 </c:v>
                  </c:pt>
                  <c:pt idx="2">
                    <c:v>4 </c:v>
                  </c:pt>
                  <c:pt idx="3">
                    <c:v>6 </c:v>
                  </c:pt>
                  <c:pt idx="4">
                    <c:v>4 </c:v>
                  </c:pt>
                  <c:pt idx="5">
                    <c:v>8 </c:v>
                  </c:pt>
                  <c:pt idx="6">
                    <c:v>0 </c:v>
                  </c:pt>
                  <c:pt idx="7">
                    <c:v>5 </c:v>
                  </c:pt>
                </c:lvl>
                <c:lvl>
                  <c:pt idx="0">
                    <c:v>2026年</c:v>
                  </c:pt>
                  <c:pt idx="1">
                    <c:v>7</c:v>
                  </c:pt>
                  <c:pt idx="2">
                    <c:v>2</c:v>
                  </c:pt>
                  <c:pt idx="3">
                    <c:v>1</c:v>
                  </c:pt>
                </c:lvl>
              </c:multiLvlStrCache>
            </c:multiLvlStrRef>
          </c:cat>
          <c:val>
            <c:numRef>
              <c:f>'9　感染症統計'!$Q$11:$AB$11</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3-1B18-4E7B-939D-82A450FC20BD}"/>
            </c:ext>
          </c:extLst>
        </c:ser>
        <c:dLbls>
          <c:showLegendKey val="0"/>
          <c:showVal val="0"/>
          <c:showCatName val="0"/>
          <c:showSerName val="0"/>
          <c:showPercent val="0"/>
          <c:showBubbleSize val="0"/>
        </c:dLbls>
        <c:smooth val="0"/>
        <c:axId val="473874032"/>
        <c:axId val="473874424"/>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30"/>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850136558176928"/>
          <c:y val="8.9866993536922485E-2"/>
          <c:w val="0.12149861885947091"/>
          <c:h val="4.5112592032201096E-2"/>
        </c:manualLayout>
      </c:layout>
      <c:overlay val="0"/>
      <c:spPr>
        <a:noFill/>
        <a:ln>
          <a:solidFill>
            <a:schemeClr val="accent3">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gif"/></Relationships>
</file>

<file path=xl/drawings/_rels/drawing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hyperlink" Target="http://www.google.co.jp/imgres?imgurl=http://www.health.ne.jp/images/LVL3/5000498/nail.gif&amp;imgrefurl=http://www.health.ne.jp/library/5000/w5000498.html&amp;h=168&amp;w=250&amp;tbnid=hJAO584Z2_GenM:&amp;zoom=1&amp;docid=59VqJ7hMyZ79IM&amp;ei=N56zVL6CEZTU8gX9kYGACA&amp;tbm=isch&amp;ved=0CCEQMygEMAQ&amp;iact=rc&amp;uact=3&amp;dur=647&amp;page=1&amp;start=0&amp;ndsp=12"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76200</xdr:rowOff>
    </xdr:from>
    <xdr:to>
      <xdr:col>6</xdr:col>
      <xdr:colOff>28575</xdr:colOff>
      <xdr:row>29</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37</xdr:row>
      <xdr:rowOff>0</xdr:rowOff>
    </xdr:from>
    <xdr:to>
      <xdr:col>10</xdr:col>
      <xdr:colOff>50165</xdr:colOff>
      <xdr:row>37</xdr:row>
      <xdr:rowOff>12065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43300</xdr:colOff>
      <xdr:row>25</xdr:row>
      <xdr:rowOff>125172</xdr:rowOff>
    </xdr:from>
    <xdr:to>
      <xdr:col>9</xdr:col>
      <xdr:colOff>140678</xdr:colOff>
      <xdr:row>30</xdr:row>
      <xdr:rowOff>11722</xdr:rowOff>
    </xdr:to>
    <xdr:sp macro="" textlink="">
      <xdr:nvSpPr>
        <xdr:cNvPr id="2" name="フローチャート: せん孔テープ 1">
          <a:extLst>
            <a:ext uri="{FF2B5EF4-FFF2-40B4-BE49-F238E27FC236}">
              <a16:creationId xmlns:a16="http://schemas.microsoft.com/office/drawing/2014/main" id="{EB4F2166-5F0E-46C6-8E42-C9961EB8DE30}"/>
            </a:ext>
          </a:extLst>
        </xdr:cNvPr>
        <xdr:cNvSpPr/>
      </xdr:nvSpPr>
      <xdr:spPr>
        <a:xfrm>
          <a:off x="553840" y="5885892"/>
          <a:ext cx="4265518" cy="953350"/>
        </a:xfrm>
        <a:prstGeom prst="flowChartPunchedTape">
          <a:avLst/>
        </a:prstGeom>
        <a:gradFill flip="none" rotWithShape="1">
          <a:gsLst>
            <a:gs pos="0">
              <a:srgbClr val="FF0000">
                <a:shade val="30000"/>
                <a:satMod val="115000"/>
              </a:srgbClr>
            </a:gs>
            <a:gs pos="50000">
              <a:srgbClr val="FF0000">
                <a:shade val="67500"/>
                <a:satMod val="115000"/>
              </a:srgbClr>
            </a:gs>
            <a:gs pos="100000">
              <a:srgbClr val="FF0000">
                <a:shade val="100000"/>
                <a:satMod val="115000"/>
              </a:srgbClr>
            </a:gs>
          </a:gsLst>
          <a:path path="circle">
            <a:fillToRect l="100000" t="100000"/>
          </a:path>
          <a:tileRect r="-100000" b="-100000"/>
        </a:gradFill>
        <a:ln>
          <a:solidFill>
            <a:schemeClr val="accent2"/>
          </a:solidFill>
        </a:ln>
        <a:effectLst>
          <a:glow rad="63500">
            <a:schemeClr val="accent2">
              <a:satMod val="175000"/>
              <a:alpha val="40000"/>
            </a:schemeClr>
          </a:glo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200">
              <a:solidFill>
                <a:srgbClr val="FFF5D5"/>
              </a:solidFill>
              <a:effectLst/>
              <a:latin typeface="+mn-lt"/>
              <a:ea typeface="+mn-ea"/>
              <a:cs typeface="+mn-cs"/>
            </a:rPr>
            <a:t>申込方法＞</a:t>
          </a:r>
          <a:r>
            <a:rPr lang="en-US" altLang="ja-JP" sz="1200">
              <a:solidFill>
                <a:srgbClr val="FFF5D5"/>
              </a:solidFill>
              <a:effectLst/>
              <a:latin typeface="+mn-lt"/>
              <a:ea typeface="+mn-ea"/>
              <a:cs typeface="+mn-cs"/>
            </a:rPr>
            <a:t>https://www.tech-d.jp/seminar/show/8347?re=ya</a:t>
          </a:r>
        </a:p>
        <a:p>
          <a:r>
            <a:rPr lang="ja-JP" altLang="ja-JP" sz="1200">
              <a:solidFill>
                <a:srgbClr val="FFF5D5"/>
              </a:solidFill>
              <a:effectLst/>
              <a:latin typeface="+mn-lt"/>
              <a:ea typeface="+mn-ea"/>
              <a:cs typeface="+mn-cs"/>
            </a:rPr>
            <a:t>エントリーフォーム：</a:t>
          </a:r>
          <a:r>
            <a:rPr lang="en-US" altLang="ja-JP" sz="1200">
              <a:solidFill>
                <a:srgbClr val="FFF5D5"/>
              </a:solidFill>
              <a:effectLst/>
              <a:latin typeface="+mn-lt"/>
              <a:ea typeface="+mn-ea"/>
              <a:cs typeface="+mn-cs"/>
            </a:rPr>
            <a:t>https://www.tech-d.jp/machine/applyer/new/8347</a:t>
          </a:r>
          <a:endParaRPr lang="ja-JP" altLang="ja-JP" sz="1200">
            <a:solidFill>
              <a:srgbClr val="FFF5D5"/>
            </a:solidFill>
            <a:effectLst/>
            <a:latin typeface="+mn-lt"/>
            <a:ea typeface="+mn-ea"/>
            <a:cs typeface="+mn-cs"/>
          </a:endParaRPr>
        </a:p>
        <a:p>
          <a:pPr algn="l"/>
          <a:endParaRPr kumimoji="1" lang="en-US" altLang="ja-JP" sz="1200" b="1"/>
        </a:p>
        <a:p>
          <a:pPr algn="l"/>
          <a:endParaRPr kumimoji="1" lang="en-US" altLang="ja-JP" sz="1200" b="1"/>
        </a:p>
        <a:p>
          <a:pPr algn="l"/>
          <a:endParaRPr kumimoji="1" lang="ja-JP" altLang="en-US" sz="1200" b="1"/>
        </a:p>
      </xdr:txBody>
    </xdr:sp>
    <xdr:clientData/>
  </xdr:twoCellAnchor>
  <xdr:twoCellAnchor>
    <xdr:from>
      <xdr:col>0</xdr:col>
      <xdr:colOff>354996</xdr:colOff>
      <xdr:row>0</xdr:row>
      <xdr:rowOff>41034</xdr:rowOff>
    </xdr:from>
    <xdr:to>
      <xdr:col>22</xdr:col>
      <xdr:colOff>82318</xdr:colOff>
      <xdr:row>30</xdr:row>
      <xdr:rowOff>128956</xdr:rowOff>
    </xdr:to>
    <xdr:grpSp>
      <xdr:nvGrpSpPr>
        <xdr:cNvPr id="3" name="グループ化 2">
          <a:extLst>
            <a:ext uri="{FF2B5EF4-FFF2-40B4-BE49-F238E27FC236}">
              <a16:creationId xmlns:a16="http://schemas.microsoft.com/office/drawing/2014/main" id="{46C1A7A7-0220-494D-9D34-954DA3FE6390}"/>
            </a:ext>
          </a:extLst>
        </xdr:cNvPr>
        <xdr:cNvGrpSpPr/>
      </xdr:nvGrpSpPr>
      <xdr:grpSpPr>
        <a:xfrm>
          <a:off x="354996" y="41034"/>
          <a:ext cx="9486784" cy="6940060"/>
          <a:chOff x="378444" y="0"/>
          <a:chExt cx="9486784" cy="6940060"/>
        </a:xfrm>
      </xdr:grpSpPr>
      <xdr:grpSp>
        <xdr:nvGrpSpPr>
          <xdr:cNvPr id="4" name="グループ化 3">
            <a:extLst>
              <a:ext uri="{FF2B5EF4-FFF2-40B4-BE49-F238E27FC236}">
                <a16:creationId xmlns:a16="http://schemas.microsoft.com/office/drawing/2014/main" id="{6952EDD9-CA67-5EE7-4BAA-E4AB059F23AA}"/>
              </a:ext>
            </a:extLst>
          </xdr:cNvPr>
          <xdr:cNvGrpSpPr/>
        </xdr:nvGrpSpPr>
        <xdr:grpSpPr>
          <a:xfrm>
            <a:off x="378444" y="1894990"/>
            <a:ext cx="4556970" cy="3726225"/>
            <a:chOff x="4276368" y="1783620"/>
            <a:chExt cx="4556970" cy="3726225"/>
          </a:xfrm>
        </xdr:grpSpPr>
        <xdr:pic>
          <xdr:nvPicPr>
            <xdr:cNvPr id="7" name="図 6">
              <a:extLst>
                <a:ext uri="{FF2B5EF4-FFF2-40B4-BE49-F238E27FC236}">
                  <a16:creationId xmlns:a16="http://schemas.microsoft.com/office/drawing/2014/main" id="{43F18C49-025F-761E-9B26-990C1B1E532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276368" y="1783620"/>
              <a:ext cx="4556970" cy="3726225"/>
            </a:xfrm>
            <a:prstGeom prst="rect">
              <a:avLst/>
            </a:prstGeom>
          </xdr:spPr>
        </xdr:pic>
        <xdr:pic>
          <xdr:nvPicPr>
            <xdr:cNvPr id="8" name="図 7">
              <a:extLst>
                <a:ext uri="{FF2B5EF4-FFF2-40B4-BE49-F238E27FC236}">
                  <a16:creationId xmlns:a16="http://schemas.microsoft.com/office/drawing/2014/main" id="{C6E421E3-E73D-8E90-84E1-2EA21BA9F58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589581" y="1992921"/>
              <a:ext cx="3892065" cy="3382110"/>
            </a:xfrm>
            <a:prstGeom prst="rect">
              <a:avLst/>
            </a:prstGeom>
          </xdr:spPr>
        </xdr:pic>
      </xdr:grpSp>
      <xdr:pic>
        <xdr:nvPicPr>
          <xdr:cNvPr id="5" name="図 4">
            <a:extLst>
              <a:ext uri="{FF2B5EF4-FFF2-40B4-BE49-F238E27FC236}">
                <a16:creationId xmlns:a16="http://schemas.microsoft.com/office/drawing/2014/main" id="{C18AC2AF-AABD-56B8-ADAA-9014F7DE9475}"/>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5539154" y="0"/>
            <a:ext cx="4320914" cy="2926334"/>
          </a:xfrm>
          <a:prstGeom prst="rect">
            <a:avLst/>
          </a:prstGeom>
        </xdr:spPr>
      </xdr:pic>
      <xdr:pic>
        <xdr:nvPicPr>
          <xdr:cNvPr id="6" name="図 5">
            <a:extLst>
              <a:ext uri="{FF2B5EF4-FFF2-40B4-BE49-F238E27FC236}">
                <a16:creationId xmlns:a16="http://schemas.microsoft.com/office/drawing/2014/main" id="{03295E99-8F92-4764-E15C-7054FCBA16C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556738" y="2942492"/>
            <a:ext cx="4308490" cy="399756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30480</xdr:colOff>
      <xdr:row>2</xdr:row>
      <xdr:rowOff>0</xdr:rowOff>
    </xdr:from>
    <xdr:to>
      <xdr:col>12</xdr:col>
      <xdr:colOff>716280</xdr:colOff>
      <xdr:row>17</xdr:row>
      <xdr:rowOff>487680</xdr:rowOff>
    </xdr:to>
    <xdr:pic>
      <xdr:nvPicPr>
        <xdr:cNvPr id="4" name="図 3" descr="感染性胃腸炎患者報告数　直近5シーズン">
          <a:extLst>
            <a:ext uri="{FF2B5EF4-FFF2-40B4-BE49-F238E27FC236}">
              <a16:creationId xmlns:a16="http://schemas.microsoft.com/office/drawing/2014/main" id="{FCD204AF-D66A-FA0B-37B7-5B37F0C57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556260"/>
          <a:ext cx="705612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495300</xdr:colOff>
      <xdr:row>7</xdr:row>
      <xdr:rowOff>152400</xdr:rowOff>
    </xdr:from>
    <xdr:to>
      <xdr:col>12</xdr:col>
      <xdr:colOff>838200</xdr:colOff>
      <xdr:row>15</xdr:row>
      <xdr:rowOff>97658</xdr:rowOff>
    </xdr:to>
    <xdr:pic>
      <xdr:nvPicPr>
        <xdr:cNvPr id="115" name="図 114">
          <a:extLst>
            <a:ext uri="{FF2B5EF4-FFF2-40B4-BE49-F238E27FC236}">
              <a16:creationId xmlns:a16="http://schemas.microsoft.com/office/drawing/2014/main" id="{A4498515-AA3C-051E-F18D-E3E7BFE787A9}"/>
            </a:ext>
          </a:extLst>
        </xdr:cNvPr>
        <xdr:cNvPicPr>
          <a:picLocks noChangeAspect="1"/>
        </xdr:cNvPicPr>
      </xdr:nvPicPr>
      <xdr:blipFill>
        <a:blip xmlns:r="http://schemas.openxmlformats.org/officeDocument/2006/relationships" r:embed="rId2" cstate="email">
          <a:extLst>
            <a:ext uri="{BEBA8EAE-BF5A-486C-A8C5-ECC9F3942E4B}">
              <a14:imgProps xmlns:a14="http://schemas.microsoft.com/office/drawing/2010/main">
                <a14:imgLayer r:embed="rId3">
                  <a14:imgEffect>
                    <a14:brightnessContrast contrast="19000"/>
                  </a14:imgEffect>
                </a14:imgLayer>
              </a14:imgProps>
            </a:ext>
            <a:ext uri="{28A0092B-C50C-407E-A947-70E740481C1C}">
              <a14:useLocalDpi xmlns:a14="http://schemas.microsoft.com/office/drawing/2010/main"/>
            </a:ext>
          </a:extLst>
        </a:blip>
        <a:stretch>
          <a:fillRect/>
        </a:stretch>
      </xdr:blipFill>
      <xdr:spPr>
        <a:xfrm>
          <a:off x="5189220" y="1805940"/>
          <a:ext cx="6713220" cy="1408298"/>
        </a:xfrm>
        <a:prstGeom prst="rect">
          <a:avLst/>
        </a:prstGeom>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754380</xdr:colOff>
      <xdr:row>21</xdr:row>
      <xdr:rowOff>99060</xdr:rowOff>
    </xdr:from>
    <xdr:to>
      <xdr:col>10</xdr:col>
      <xdr:colOff>205740</xdr:colOff>
      <xdr:row>21</xdr:row>
      <xdr:rowOff>365760</xdr:rowOff>
    </xdr:to>
    <xdr:sp macro="" textlink="">
      <xdr:nvSpPr>
        <xdr:cNvPr id="30" name="テキスト ボックス 29">
          <a:extLst>
            <a:ext uri="{FF2B5EF4-FFF2-40B4-BE49-F238E27FC236}">
              <a16:creationId xmlns:a16="http://schemas.microsoft.com/office/drawing/2014/main" id="{02C65A6D-3A04-947A-2B56-E9ECE88156A7}"/>
            </a:ext>
          </a:extLst>
        </xdr:cNvPr>
        <xdr:cNvSpPr txBox="1"/>
      </xdr:nvSpPr>
      <xdr:spPr>
        <a:xfrm>
          <a:off x="8008620" y="4716780"/>
          <a:ext cx="556260" cy="2667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先週</a:t>
          </a:r>
        </a:p>
      </xdr:txBody>
    </xdr:sp>
    <xdr:clientData/>
  </xdr:twoCellAnchor>
  <xdr:twoCellAnchor>
    <xdr:from>
      <xdr:col>10</xdr:col>
      <xdr:colOff>259080</xdr:colOff>
      <xdr:row>21</xdr:row>
      <xdr:rowOff>106680</xdr:rowOff>
    </xdr:from>
    <xdr:to>
      <xdr:col>10</xdr:col>
      <xdr:colOff>838200</xdr:colOff>
      <xdr:row>21</xdr:row>
      <xdr:rowOff>373380</xdr:rowOff>
    </xdr:to>
    <xdr:sp macro="" textlink="">
      <xdr:nvSpPr>
        <xdr:cNvPr id="33" name="テキスト ボックス 32">
          <a:extLst>
            <a:ext uri="{FF2B5EF4-FFF2-40B4-BE49-F238E27FC236}">
              <a16:creationId xmlns:a16="http://schemas.microsoft.com/office/drawing/2014/main" id="{67036CB7-03DF-4E83-9651-8F18F051F9E9}"/>
            </a:ext>
          </a:extLst>
        </xdr:cNvPr>
        <xdr:cNvSpPr txBox="1"/>
      </xdr:nvSpPr>
      <xdr:spPr>
        <a:xfrm>
          <a:off x="8618220" y="4724400"/>
          <a:ext cx="579120" cy="266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今週</a:t>
          </a:r>
        </a:p>
      </xdr:txBody>
    </xdr:sp>
    <xdr:clientData/>
  </xdr:twoCellAnchor>
  <xdr:twoCellAnchor editAs="oneCell">
    <xdr:from>
      <xdr:col>4</xdr:col>
      <xdr:colOff>0</xdr:colOff>
      <xdr:row>23</xdr:row>
      <xdr:rowOff>0</xdr:rowOff>
    </xdr:from>
    <xdr:to>
      <xdr:col>4</xdr:col>
      <xdr:colOff>45720</xdr:colOff>
      <xdr:row>23</xdr:row>
      <xdr:rowOff>7620</xdr:rowOff>
    </xdr:to>
    <xdr:pic>
      <xdr:nvPicPr>
        <xdr:cNvPr id="38" name="図 37">
          <a:extLst>
            <a:ext uri="{FF2B5EF4-FFF2-40B4-BE49-F238E27FC236}">
              <a16:creationId xmlns:a16="http://schemas.microsoft.com/office/drawing/2014/main" id="{E3FB0C9B-4FA0-4EFC-998B-3EAA57465FD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39" name="図 38">
          <a:extLst>
            <a:ext uri="{FF2B5EF4-FFF2-40B4-BE49-F238E27FC236}">
              <a16:creationId xmlns:a16="http://schemas.microsoft.com/office/drawing/2014/main" id="{A58AF400-0AD0-4B90-8751-2BB14F0D0D2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358588</xdr:colOff>
      <xdr:row>36</xdr:row>
      <xdr:rowOff>769470</xdr:rowOff>
    </xdr:from>
    <xdr:to>
      <xdr:col>3</xdr:col>
      <xdr:colOff>404308</xdr:colOff>
      <xdr:row>36</xdr:row>
      <xdr:rowOff>777951</xdr:rowOff>
    </xdr:to>
    <xdr:pic>
      <xdr:nvPicPr>
        <xdr:cNvPr id="40" name="図 39">
          <a:extLst>
            <a:ext uri="{FF2B5EF4-FFF2-40B4-BE49-F238E27FC236}">
              <a16:creationId xmlns:a16="http://schemas.microsoft.com/office/drawing/2014/main" id="{04C67915-B922-49AF-8C6B-F06F7F1DD58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45720</xdr:colOff>
      <xdr:row>47</xdr:row>
      <xdr:rowOff>7620</xdr:rowOff>
    </xdr:to>
    <xdr:pic>
      <xdr:nvPicPr>
        <xdr:cNvPr id="41" name="図 40">
          <a:extLst>
            <a:ext uri="{FF2B5EF4-FFF2-40B4-BE49-F238E27FC236}">
              <a16:creationId xmlns:a16="http://schemas.microsoft.com/office/drawing/2014/main" id="{2DB09E40-B22F-4534-B9A7-518A5BA9418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45720</xdr:colOff>
      <xdr:row>53</xdr:row>
      <xdr:rowOff>7620</xdr:rowOff>
    </xdr:to>
    <xdr:pic>
      <xdr:nvPicPr>
        <xdr:cNvPr id="42" name="図 41">
          <a:extLst>
            <a:ext uri="{FF2B5EF4-FFF2-40B4-BE49-F238E27FC236}">
              <a16:creationId xmlns:a16="http://schemas.microsoft.com/office/drawing/2014/main" id="{A95777CC-1965-4058-BB35-71304C7A1CE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45720</xdr:colOff>
      <xdr:row>58</xdr:row>
      <xdr:rowOff>7620</xdr:rowOff>
    </xdr:to>
    <xdr:pic>
      <xdr:nvPicPr>
        <xdr:cNvPr id="43" name="図 42">
          <a:extLst>
            <a:ext uri="{FF2B5EF4-FFF2-40B4-BE49-F238E27FC236}">
              <a16:creationId xmlns:a16="http://schemas.microsoft.com/office/drawing/2014/main" id="{43B6D77D-722F-4EC9-BDA6-CD7177E76E2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45720</xdr:colOff>
      <xdr:row>62</xdr:row>
      <xdr:rowOff>7620</xdr:rowOff>
    </xdr:to>
    <xdr:pic>
      <xdr:nvPicPr>
        <xdr:cNvPr id="44" name="図 43">
          <a:extLst>
            <a:ext uri="{FF2B5EF4-FFF2-40B4-BE49-F238E27FC236}">
              <a16:creationId xmlns:a16="http://schemas.microsoft.com/office/drawing/2014/main" id="{3D4C9275-4456-408F-BED5-D9FE53D0255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37</xdr:row>
      <xdr:rowOff>769470</xdr:rowOff>
    </xdr:from>
    <xdr:ext cx="45720" cy="7620"/>
    <xdr:pic>
      <xdr:nvPicPr>
        <xdr:cNvPr id="13" name="図 12">
          <a:extLst>
            <a:ext uri="{FF2B5EF4-FFF2-40B4-BE49-F238E27FC236}">
              <a16:creationId xmlns:a16="http://schemas.microsoft.com/office/drawing/2014/main" id="{3A57D59B-9D89-4363-ADBA-8B29E9CE43A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31" name="図 30">
          <a:extLst>
            <a:ext uri="{FF2B5EF4-FFF2-40B4-BE49-F238E27FC236}">
              <a16:creationId xmlns:a16="http://schemas.microsoft.com/office/drawing/2014/main" id="{19505261-9274-4683-A4D4-4D389E04B05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16" name="図 15">
          <a:extLst>
            <a:ext uri="{FF2B5EF4-FFF2-40B4-BE49-F238E27FC236}">
              <a16:creationId xmlns:a16="http://schemas.microsoft.com/office/drawing/2014/main" id="{61747D7D-116A-4685-A7F4-5A4B34D578B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28" name="図 27">
          <a:extLst>
            <a:ext uri="{FF2B5EF4-FFF2-40B4-BE49-F238E27FC236}">
              <a16:creationId xmlns:a16="http://schemas.microsoft.com/office/drawing/2014/main" id="{9C89F63A-0C2D-44CC-9D80-4142F0170C1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29" name="図 28">
          <a:extLst>
            <a:ext uri="{FF2B5EF4-FFF2-40B4-BE49-F238E27FC236}">
              <a16:creationId xmlns:a16="http://schemas.microsoft.com/office/drawing/2014/main" id="{550164BA-3ABC-42ED-ACC9-07CCFCD5229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36" name="図 35">
          <a:extLst>
            <a:ext uri="{FF2B5EF4-FFF2-40B4-BE49-F238E27FC236}">
              <a16:creationId xmlns:a16="http://schemas.microsoft.com/office/drawing/2014/main" id="{6BC65310-B27F-47DF-B66F-64F6801BB3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37" name="図 36">
          <a:extLst>
            <a:ext uri="{FF2B5EF4-FFF2-40B4-BE49-F238E27FC236}">
              <a16:creationId xmlns:a16="http://schemas.microsoft.com/office/drawing/2014/main" id="{E929A0B5-F69C-4E61-B5FA-8E334F8624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5" name="図 44">
          <a:extLst>
            <a:ext uri="{FF2B5EF4-FFF2-40B4-BE49-F238E27FC236}">
              <a16:creationId xmlns:a16="http://schemas.microsoft.com/office/drawing/2014/main" id="{14787536-E9EF-4D09-BA30-21AE684BC86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6" name="図 45">
          <a:extLst>
            <a:ext uri="{FF2B5EF4-FFF2-40B4-BE49-F238E27FC236}">
              <a16:creationId xmlns:a16="http://schemas.microsoft.com/office/drawing/2014/main" id="{0D5CCC66-B548-436F-A91E-71C5A4ED00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7" name="図 46">
          <a:extLst>
            <a:ext uri="{FF2B5EF4-FFF2-40B4-BE49-F238E27FC236}">
              <a16:creationId xmlns:a16="http://schemas.microsoft.com/office/drawing/2014/main" id="{E9879E01-A516-4DD7-A429-1550EA472EB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8" name="図 47">
          <a:extLst>
            <a:ext uri="{FF2B5EF4-FFF2-40B4-BE49-F238E27FC236}">
              <a16:creationId xmlns:a16="http://schemas.microsoft.com/office/drawing/2014/main" id="{2E8073A6-461F-4E74-9E49-3DE037F703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49" name="図 48">
          <a:extLst>
            <a:ext uri="{FF2B5EF4-FFF2-40B4-BE49-F238E27FC236}">
              <a16:creationId xmlns:a16="http://schemas.microsoft.com/office/drawing/2014/main" id="{D46EFE26-25A4-4C83-B258-BF35C22825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50" name="図 49">
          <a:extLst>
            <a:ext uri="{FF2B5EF4-FFF2-40B4-BE49-F238E27FC236}">
              <a16:creationId xmlns:a16="http://schemas.microsoft.com/office/drawing/2014/main" id="{B3508170-2062-4442-936E-5B534BAEBF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51" name="図 50">
          <a:extLst>
            <a:ext uri="{FF2B5EF4-FFF2-40B4-BE49-F238E27FC236}">
              <a16:creationId xmlns:a16="http://schemas.microsoft.com/office/drawing/2014/main" id="{6CF1EC18-9141-4F73-85CD-48E50203087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69</xdr:row>
      <xdr:rowOff>0</xdr:rowOff>
    </xdr:from>
    <xdr:ext cx="45720" cy="7620"/>
    <xdr:pic>
      <xdr:nvPicPr>
        <xdr:cNvPr id="52" name="図 51">
          <a:extLst>
            <a:ext uri="{FF2B5EF4-FFF2-40B4-BE49-F238E27FC236}">
              <a16:creationId xmlns:a16="http://schemas.microsoft.com/office/drawing/2014/main" id="{095E9CCD-D5B8-4874-8C78-503938BAA81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23</xdr:row>
      <xdr:rowOff>0</xdr:rowOff>
    </xdr:from>
    <xdr:ext cx="45720" cy="7620"/>
    <xdr:pic>
      <xdr:nvPicPr>
        <xdr:cNvPr id="56" name="図 55">
          <a:extLst>
            <a:ext uri="{FF2B5EF4-FFF2-40B4-BE49-F238E27FC236}">
              <a16:creationId xmlns:a16="http://schemas.microsoft.com/office/drawing/2014/main" id="{4E7C3126-0B62-4493-89E6-AD2477DFF9F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617375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29</xdr:row>
      <xdr:rowOff>0</xdr:rowOff>
    </xdr:from>
    <xdr:ext cx="45720" cy="7620"/>
    <xdr:pic>
      <xdr:nvPicPr>
        <xdr:cNvPr id="57" name="図 56">
          <a:extLst>
            <a:ext uri="{FF2B5EF4-FFF2-40B4-BE49-F238E27FC236}">
              <a16:creationId xmlns:a16="http://schemas.microsoft.com/office/drawing/2014/main" id="{D2CFD870-3759-4F4C-9219-37ED77F8954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1233973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47</xdr:row>
      <xdr:rowOff>0</xdr:rowOff>
    </xdr:from>
    <xdr:ext cx="45720" cy="7620"/>
    <xdr:pic>
      <xdr:nvPicPr>
        <xdr:cNvPr id="58" name="図 57">
          <a:extLst>
            <a:ext uri="{FF2B5EF4-FFF2-40B4-BE49-F238E27FC236}">
              <a16:creationId xmlns:a16="http://schemas.microsoft.com/office/drawing/2014/main" id="{AEA3E453-ADD2-42A7-8C64-B923F641FDE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30689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53</xdr:row>
      <xdr:rowOff>0</xdr:rowOff>
    </xdr:from>
    <xdr:ext cx="45720" cy="7620"/>
    <xdr:pic>
      <xdr:nvPicPr>
        <xdr:cNvPr id="59" name="図 58">
          <a:extLst>
            <a:ext uri="{FF2B5EF4-FFF2-40B4-BE49-F238E27FC236}">
              <a16:creationId xmlns:a16="http://schemas.microsoft.com/office/drawing/2014/main" id="{6DD7DCF5-0544-4E1A-B630-0854DD6BB2B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3663042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58</xdr:row>
      <xdr:rowOff>0</xdr:rowOff>
    </xdr:from>
    <xdr:ext cx="45720" cy="7620"/>
    <xdr:pic>
      <xdr:nvPicPr>
        <xdr:cNvPr id="60" name="図 59">
          <a:extLst>
            <a:ext uri="{FF2B5EF4-FFF2-40B4-BE49-F238E27FC236}">
              <a16:creationId xmlns:a16="http://schemas.microsoft.com/office/drawing/2014/main" id="{51A6C239-A701-492B-9F69-EBDD5467319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4107024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62</xdr:row>
      <xdr:rowOff>0</xdr:rowOff>
    </xdr:from>
    <xdr:ext cx="45720" cy="7620"/>
    <xdr:pic>
      <xdr:nvPicPr>
        <xdr:cNvPr id="61" name="図 60">
          <a:extLst>
            <a:ext uri="{FF2B5EF4-FFF2-40B4-BE49-F238E27FC236}">
              <a16:creationId xmlns:a16="http://schemas.microsoft.com/office/drawing/2014/main" id="{52C3E77E-D8CE-4350-BBA6-BC860DD576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429" y="44996878"/>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35" name="図 34">
          <a:extLst>
            <a:ext uri="{FF2B5EF4-FFF2-40B4-BE49-F238E27FC236}">
              <a16:creationId xmlns:a16="http://schemas.microsoft.com/office/drawing/2014/main" id="{137CC7FA-74FC-4A04-B4ED-2727715BF36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2" name="図 61">
          <a:extLst>
            <a:ext uri="{FF2B5EF4-FFF2-40B4-BE49-F238E27FC236}">
              <a16:creationId xmlns:a16="http://schemas.microsoft.com/office/drawing/2014/main" id="{4C979020-6F78-4D09-A475-315DC152C5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3" name="図 62">
          <a:extLst>
            <a:ext uri="{FF2B5EF4-FFF2-40B4-BE49-F238E27FC236}">
              <a16:creationId xmlns:a16="http://schemas.microsoft.com/office/drawing/2014/main" id="{73FE766B-A692-4AC4-8BE0-FB1DC08DB2E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4" name="図 63">
          <a:extLst>
            <a:ext uri="{FF2B5EF4-FFF2-40B4-BE49-F238E27FC236}">
              <a16:creationId xmlns:a16="http://schemas.microsoft.com/office/drawing/2014/main" id="{1F246A63-6116-4096-91D3-F4FB859B91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5" name="図 64">
          <a:extLst>
            <a:ext uri="{FF2B5EF4-FFF2-40B4-BE49-F238E27FC236}">
              <a16:creationId xmlns:a16="http://schemas.microsoft.com/office/drawing/2014/main" id="{CC12C8E7-31DB-4814-9321-B9C28571E4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7" name="図 66">
          <a:extLst>
            <a:ext uri="{FF2B5EF4-FFF2-40B4-BE49-F238E27FC236}">
              <a16:creationId xmlns:a16="http://schemas.microsoft.com/office/drawing/2014/main" id="{EE352F92-3108-42C2-B197-E8BB3D68BE5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29</xdr:row>
      <xdr:rowOff>0</xdr:rowOff>
    </xdr:from>
    <xdr:to>
      <xdr:col>4</xdr:col>
      <xdr:colOff>45720</xdr:colOff>
      <xdr:row>29</xdr:row>
      <xdr:rowOff>7620</xdr:rowOff>
    </xdr:to>
    <xdr:pic>
      <xdr:nvPicPr>
        <xdr:cNvPr id="76" name="図 75">
          <a:extLst>
            <a:ext uri="{FF2B5EF4-FFF2-40B4-BE49-F238E27FC236}">
              <a16:creationId xmlns:a16="http://schemas.microsoft.com/office/drawing/2014/main" id="{38517835-670D-4F19-B0B2-20BE04DC942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02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77" name="図 76">
          <a:extLst>
            <a:ext uri="{FF2B5EF4-FFF2-40B4-BE49-F238E27FC236}">
              <a16:creationId xmlns:a16="http://schemas.microsoft.com/office/drawing/2014/main" id="{B20F5CDC-4485-4657-9BDB-CF6F35F3BAA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625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78" name="図 77">
          <a:extLst>
            <a:ext uri="{FF2B5EF4-FFF2-40B4-BE49-F238E27FC236}">
              <a16:creationId xmlns:a16="http://schemas.microsoft.com/office/drawing/2014/main" id="{5082DC80-C901-4B3C-B840-B56E81FE82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911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79" name="図 78">
          <a:extLst>
            <a:ext uri="{FF2B5EF4-FFF2-40B4-BE49-F238E27FC236}">
              <a16:creationId xmlns:a16="http://schemas.microsoft.com/office/drawing/2014/main" id="{218E4C63-3CE7-4CB3-A194-DDD6DA7ADBC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282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80" name="図 79">
          <a:extLst>
            <a:ext uri="{FF2B5EF4-FFF2-40B4-BE49-F238E27FC236}">
              <a16:creationId xmlns:a16="http://schemas.microsoft.com/office/drawing/2014/main" id="{3A1E18A0-8174-4D42-B463-7CE85CA8783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425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81" name="図 80">
          <a:extLst>
            <a:ext uri="{FF2B5EF4-FFF2-40B4-BE49-F238E27FC236}">
              <a16:creationId xmlns:a16="http://schemas.microsoft.com/office/drawing/2014/main" id="{962BD5C9-F0D9-4058-BDAA-9D8C3EF155B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340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38</xdr:row>
      <xdr:rowOff>769470</xdr:rowOff>
    </xdr:from>
    <xdr:ext cx="45720" cy="7620"/>
    <xdr:pic>
      <xdr:nvPicPr>
        <xdr:cNvPr id="66" name="図 65">
          <a:extLst>
            <a:ext uri="{FF2B5EF4-FFF2-40B4-BE49-F238E27FC236}">
              <a16:creationId xmlns:a16="http://schemas.microsoft.com/office/drawing/2014/main" id="{E3E7495D-D134-4655-AC96-B4C97C0C05D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21320143"/>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37</xdr:row>
      <xdr:rowOff>769470</xdr:rowOff>
    </xdr:from>
    <xdr:ext cx="45720" cy="7620"/>
    <xdr:pic>
      <xdr:nvPicPr>
        <xdr:cNvPr id="69" name="図 68">
          <a:extLst>
            <a:ext uri="{FF2B5EF4-FFF2-40B4-BE49-F238E27FC236}">
              <a16:creationId xmlns:a16="http://schemas.microsoft.com/office/drawing/2014/main" id="{8B560CD8-F28D-4CF9-A97D-DC00F580E96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70" name="図 69">
          <a:extLst>
            <a:ext uri="{FF2B5EF4-FFF2-40B4-BE49-F238E27FC236}">
              <a16:creationId xmlns:a16="http://schemas.microsoft.com/office/drawing/2014/main" id="{971D621A-CD19-4CAF-A5B4-089ABE1BFD2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36</xdr:row>
      <xdr:rowOff>0</xdr:rowOff>
    </xdr:from>
    <xdr:to>
      <xdr:col>4</xdr:col>
      <xdr:colOff>45720</xdr:colOff>
      <xdr:row>36</xdr:row>
      <xdr:rowOff>7620</xdr:rowOff>
    </xdr:to>
    <xdr:pic>
      <xdr:nvPicPr>
        <xdr:cNvPr id="87" name="図 86">
          <a:extLst>
            <a:ext uri="{FF2B5EF4-FFF2-40B4-BE49-F238E27FC236}">
              <a16:creationId xmlns:a16="http://schemas.microsoft.com/office/drawing/2014/main" id="{E5204CB0-78DD-4E3A-9040-EC4036D39C1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86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88" name="図 87">
          <a:extLst>
            <a:ext uri="{FF2B5EF4-FFF2-40B4-BE49-F238E27FC236}">
              <a16:creationId xmlns:a16="http://schemas.microsoft.com/office/drawing/2014/main" id="{94AFDD48-3BCF-4A25-9C0A-EEBD842CF71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89" name="図 88">
          <a:extLst>
            <a:ext uri="{FF2B5EF4-FFF2-40B4-BE49-F238E27FC236}">
              <a16:creationId xmlns:a16="http://schemas.microsoft.com/office/drawing/2014/main" id="{20A7496F-27F8-4044-B9F3-716D30E7BE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90" name="図 89">
          <a:extLst>
            <a:ext uri="{FF2B5EF4-FFF2-40B4-BE49-F238E27FC236}">
              <a16:creationId xmlns:a16="http://schemas.microsoft.com/office/drawing/2014/main" id="{3455C973-8B43-49DB-BEB4-C6E241F0A0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91" name="図 90">
          <a:extLst>
            <a:ext uri="{FF2B5EF4-FFF2-40B4-BE49-F238E27FC236}">
              <a16:creationId xmlns:a16="http://schemas.microsoft.com/office/drawing/2014/main" id="{F3D7FCBC-3777-4F55-A127-4A6BFB4C351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661035</xdr:colOff>
      <xdr:row>0</xdr:row>
      <xdr:rowOff>105076</xdr:rowOff>
    </xdr:from>
    <xdr:to>
      <xdr:col>12</xdr:col>
      <xdr:colOff>604119</xdr:colOff>
      <xdr:row>1</xdr:row>
      <xdr:rowOff>207111</xdr:rowOff>
    </xdr:to>
    <xdr:sp macro="" textlink="">
      <xdr:nvSpPr>
        <xdr:cNvPr id="83" name="Text Box 435">
          <a:extLst>
            <a:ext uri="{FF2B5EF4-FFF2-40B4-BE49-F238E27FC236}">
              <a16:creationId xmlns:a16="http://schemas.microsoft.com/office/drawing/2014/main" id="{E24747AE-9D86-44FB-9D5C-C2C99087CE5F}"/>
            </a:ext>
          </a:extLst>
        </xdr:cNvPr>
        <xdr:cNvSpPr txBox="1">
          <a:spLocks noChangeArrowheads="1"/>
        </xdr:cNvSpPr>
      </xdr:nvSpPr>
      <xdr:spPr bwMode="auto">
        <a:xfrm>
          <a:off x="5354955" y="105076"/>
          <a:ext cx="631340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a:t>
          </a:r>
          <a:r>
            <a:rPr lang="ja-JP" altLang="en-US" sz="1400" b="1" i="0" u="none" strike="noStrike" baseline="0">
              <a:solidFill>
                <a:srgbClr val="FF0000"/>
              </a:solidFill>
              <a:latin typeface="ＭＳ Ｐゴシック"/>
              <a:ea typeface="ＭＳ Ｐゴシック"/>
            </a:rPr>
            <a:t>レベル </a:t>
          </a:r>
          <a:r>
            <a:rPr lang="en-US" altLang="ja-JP" sz="1400" b="1" i="0" u="none" strike="noStrike" baseline="0">
              <a:solidFill>
                <a:srgbClr val="FF0000"/>
              </a:solidFill>
              <a:latin typeface="ＭＳ Ｐゴシック"/>
              <a:ea typeface="ＭＳ Ｐゴシック"/>
            </a:rPr>
            <a:t>5</a:t>
          </a:r>
          <a:r>
            <a:rPr lang="ja-JP" altLang="en-US" sz="1400" b="1" i="0" u="none" strike="noStrike" baseline="0">
              <a:solidFill>
                <a:srgbClr val="FF0000"/>
              </a:solidFill>
              <a:latin typeface="ＭＳ Ｐゴシック"/>
              <a:ea typeface="ＭＳ Ｐゴシック"/>
            </a:rPr>
            <a:t>　</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4</a:t>
          </a:r>
          <a:r>
            <a:rPr lang="en-US" altLang="ja-JP" sz="12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6.31</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84" name="右矢印 4">
          <a:extLst>
            <a:ext uri="{FF2B5EF4-FFF2-40B4-BE49-F238E27FC236}">
              <a16:creationId xmlns:a16="http://schemas.microsoft.com/office/drawing/2014/main" id="{3FB94375-287C-4732-B68D-D695893BEBAD}"/>
            </a:ext>
          </a:extLst>
        </xdr:cNvPr>
        <xdr:cNvSpPr/>
      </xdr:nvSpPr>
      <xdr:spPr>
        <a:xfrm>
          <a:off x="2025014" y="176593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102736</xdr:colOff>
      <xdr:row>3</xdr:row>
      <xdr:rowOff>2022</xdr:rowOff>
    </xdr:from>
    <xdr:to>
      <xdr:col>12</xdr:col>
      <xdr:colOff>868680</xdr:colOff>
      <xdr:row>6</xdr:row>
      <xdr:rowOff>106680</xdr:rowOff>
    </xdr:to>
    <xdr:sp macro="" textlink="">
      <xdr:nvSpPr>
        <xdr:cNvPr id="92" name="線吹き出し 2 (枠付き) 14">
          <a:extLst>
            <a:ext uri="{FF2B5EF4-FFF2-40B4-BE49-F238E27FC236}">
              <a16:creationId xmlns:a16="http://schemas.microsoft.com/office/drawing/2014/main" id="{D801708E-22C7-4F6A-AE0A-F12F2675DC83}"/>
            </a:ext>
          </a:extLst>
        </xdr:cNvPr>
        <xdr:cNvSpPr/>
      </xdr:nvSpPr>
      <xdr:spPr bwMode="auto">
        <a:xfrm>
          <a:off x="9543916" y="786882"/>
          <a:ext cx="2389004" cy="744738"/>
        </a:xfrm>
        <a:prstGeom prst="borderCallout2">
          <a:avLst>
            <a:gd name="adj1" fmla="val 49518"/>
            <a:gd name="adj2" fmla="val 427"/>
            <a:gd name="adj3" fmla="val 82742"/>
            <a:gd name="adj4" fmla="val -22030"/>
            <a:gd name="adj5" fmla="val 209799"/>
            <a:gd name="adj6" fmla="val -44441"/>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ysClr val="windowText" lastClr="000000"/>
              </a:solidFill>
              <a:latin typeface="ＭＳ Ｐゴシック"/>
              <a:ea typeface="ＭＳ Ｐゴシック"/>
            </a:rPr>
            <a:t>ノロウイルス今週のニュース</a:t>
          </a:r>
          <a:r>
            <a:rPr lang="ja-JP" altLang="en-US" sz="1300" b="1" i="0" u="none" strike="noStrike" baseline="0">
              <a:solidFill>
                <a:sysClr val="windowText" lastClr="000000"/>
              </a:solidFill>
              <a:latin typeface="ＭＳ Ｐゴシック"/>
              <a:ea typeface="ＭＳ Ｐゴシック"/>
            </a:rPr>
            <a:t>今週ですが、　　</a:t>
          </a:r>
          <a:r>
            <a:rPr lang="ja-JP" altLang="en-US" sz="1600" b="1" i="0" u="none" strike="noStrike" baseline="0">
              <a:solidFill>
                <a:srgbClr val="FF0000"/>
              </a:solidFill>
              <a:latin typeface="ＭＳ Ｐゴシック"/>
              <a:ea typeface="ＭＳ Ｐゴシック"/>
            </a:rPr>
            <a:t>全国で </a:t>
          </a:r>
          <a:r>
            <a:rPr lang="en-US" altLang="ja-JP" sz="1600" b="1" i="0" u="none" strike="noStrike" baseline="0">
              <a:solidFill>
                <a:srgbClr val="FF0000"/>
              </a:solidFill>
              <a:latin typeface="ＭＳ Ｐゴシック"/>
              <a:ea typeface="ＭＳ Ｐゴシック"/>
            </a:rPr>
            <a:t>16</a:t>
          </a:r>
          <a:r>
            <a:rPr lang="ja-JP" altLang="en-US" sz="1600" b="1" i="0" u="none" strike="noStrike" baseline="0">
              <a:solidFill>
                <a:srgbClr val="FF0000"/>
              </a:solidFill>
              <a:latin typeface="ＭＳ Ｐゴシック"/>
              <a:ea typeface="ＭＳ Ｐゴシック"/>
            </a:rPr>
            <a:t>件</a:t>
          </a:r>
        </a:p>
      </xdr:txBody>
    </xdr:sp>
    <xdr:clientData/>
  </xdr:twoCellAnchor>
  <xdr:twoCellAnchor>
    <xdr:from>
      <xdr:col>9</xdr:col>
      <xdr:colOff>869843</xdr:colOff>
      <xdr:row>9</xdr:row>
      <xdr:rowOff>69715</xdr:rowOff>
    </xdr:from>
    <xdr:to>
      <xdr:col>10</xdr:col>
      <xdr:colOff>83562</xdr:colOff>
      <xdr:row>11</xdr:row>
      <xdr:rowOff>53340</xdr:rowOff>
    </xdr:to>
    <xdr:sp macro="" textlink="">
      <xdr:nvSpPr>
        <xdr:cNvPr id="93" name="円/楕円 17">
          <a:extLst>
            <a:ext uri="{FF2B5EF4-FFF2-40B4-BE49-F238E27FC236}">
              <a16:creationId xmlns:a16="http://schemas.microsoft.com/office/drawing/2014/main" id="{713E092F-2C84-4316-B359-D44311A5E9D1}"/>
            </a:ext>
          </a:extLst>
        </xdr:cNvPr>
        <xdr:cNvSpPr>
          <a:spLocks noChangeArrowheads="1"/>
        </xdr:cNvSpPr>
      </xdr:nvSpPr>
      <xdr:spPr bwMode="auto">
        <a:xfrm>
          <a:off x="8284103" y="2180455"/>
          <a:ext cx="318619" cy="318905"/>
        </a:xfrm>
        <a:prstGeom prst="ellipse">
          <a:avLst/>
        </a:prstGeom>
        <a:noFill/>
        <a:ln w="25400" algn="ctr">
          <a:solidFill>
            <a:srgbClr val="00B050"/>
          </a:solidFill>
          <a:round/>
          <a:headEnd/>
          <a:tailEnd/>
        </a:ln>
      </xdr:spPr>
      <xdr:txBody>
        <a:bodyPr/>
        <a:lstStyle/>
        <a:p>
          <a:r>
            <a:rPr lang="ja-JP" altLang="en-US"/>
            <a:t>                                                           </a:t>
          </a:r>
        </a:p>
      </xdr:txBody>
    </xdr:sp>
    <xdr:clientData/>
  </xdr:twoCellAnchor>
  <xdr:oneCellAnchor>
    <xdr:from>
      <xdr:col>5</xdr:col>
      <xdr:colOff>0</xdr:colOff>
      <xdr:row>69</xdr:row>
      <xdr:rowOff>0</xdr:rowOff>
    </xdr:from>
    <xdr:ext cx="45720" cy="7620"/>
    <xdr:pic>
      <xdr:nvPicPr>
        <xdr:cNvPr id="11" name="図 10">
          <a:extLst>
            <a:ext uri="{FF2B5EF4-FFF2-40B4-BE49-F238E27FC236}">
              <a16:creationId xmlns:a16="http://schemas.microsoft.com/office/drawing/2014/main" id="{81528D68-CF1C-47C1-A7DA-095476BBBC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2" name="図 11">
          <a:extLst>
            <a:ext uri="{FF2B5EF4-FFF2-40B4-BE49-F238E27FC236}">
              <a16:creationId xmlns:a16="http://schemas.microsoft.com/office/drawing/2014/main" id="{4B42C344-EBD5-4650-B27A-8C08F46D2B9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2" name="図 31">
          <a:extLst>
            <a:ext uri="{FF2B5EF4-FFF2-40B4-BE49-F238E27FC236}">
              <a16:creationId xmlns:a16="http://schemas.microsoft.com/office/drawing/2014/main" id="{BFCCC11D-15D0-4C05-A9F7-AD6CA6BAC2C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4" name="図 33">
          <a:extLst>
            <a:ext uri="{FF2B5EF4-FFF2-40B4-BE49-F238E27FC236}">
              <a16:creationId xmlns:a16="http://schemas.microsoft.com/office/drawing/2014/main" id="{D41E8387-B118-4740-8138-FC5AC0D4036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3" name="図 52">
          <a:extLst>
            <a:ext uri="{FF2B5EF4-FFF2-40B4-BE49-F238E27FC236}">
              <a16:creationId xmlns:a16="http://schemas.microsoft.com/office/drawing/2014/main" id="{6763F997-971E-447A-8C8D-80AFFD1A30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4" name="図 53">
          <a:extLst>
            <a:ext uri="{FF2B5EF4-FFF2-40B4-BE49-F238E27FC236}">
              <a16:creationId xmlns:a16="http://schemas.microsoft.com/office/drawing/2014/main" id="{791B7613-ADF5-40A5-9B2A-101BC826003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5" name="図 54">
          <a:extLst>
            <a:ext uri="{FF2B5EF4-FFF2-40B4-BE49-F238E27FC236}">
              <a16:creationId xmlns:a16="http://schemas.microsoft.com/office/drawing/2014/main" id="{7B7AA962-7CA6-493E-ADC6-B2743093E4D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68" name="図 67">
          <a:extLst>
            <a:ext uri="{FF2B5EF4-FFF2-40B4-BE49-F238E27FC236}">
              <a16:creationId xmlns:a16="http://schemas.microsoft.com/office/drawing/2014/main" id="{6B8D0059-AECC-46A8-A7E6-8C18BB7BF13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71" name="図 70">
          <a:extLst>
            <a:ext uri="{FF2B5EF4-FFF2-40B4-BE49-F238E27FC236}">
              <a16:creationId xmlns:a16="http://schemas.microsoft.com/office/drawing/2014/main" id="{F3C6966E-4248-428E-9131-A00AE9887C9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72" name="図 71">
          <a:extLst>
            <a:ext uri="{FF2B5EF4-FFF2-40B4-BE49-F238E27FC236}">
              <a16:creationId xmlns:a16="http://schemas.microsoft.com/office/drawing/2014/main" id="{FACA44AC-836D-41D7-A1A2-B35B00CE941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73" name="図 72">
          <a:extLst>
            <a:ext uri="{FF2B5EF4-FFF2-40B4-BE49-F238E27FC236}">
              <a16:creationId xmlns:a16="http://schemas.microsoft.com/office/drawing/2014/main" id="{14CCABF8-0416-431E-9103-77B8FDC64D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74" name="図 73">
          <a:extLst>
            <a:ext uri="{FF2B5EF4-FFF2-40B4-BE49-F238E27FC236}">
              <a16:creationId xmlns:a16="http://schemas.microsoft.com/office/drawing/2014/main" id="{61C4BC2E-A057-4026-BCE5-DB9C3BD65AF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75" name="図 74">
          <a:extLst>
            <a:ext uri="{FF2B5EF4-FFF2-40B4-BE49-F238E27FC236}">
              <a16:creationId xmlns:a16="http://schemas.microsoft.com/office/drawing/2014/main" id="{FDB68AE2-E8D7-41B9-A067-DAFBD847F1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82" name="図 81">
          <a:extLst>
            <a:ext uri="{FF2B5EF4-FFF2-40B4-BE49-F238E27FC236}">
              <a16:creationId xmlns:a16="http://schemas.microsoft.com/office/drawing/2014/main" id="{A9605896-D29A-4D8C-B211-F96BFB037C4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23</xdr:row>
      <xdr:rowOff>0</xdr:rowOff>
    </xdr:from>
    <xdr:ext cx="45720" cy="7620"/>
    <xdr:pic>
      <xdr:nvPicPr>
        <xdr:cNvPr id="85" name="図 84">
          <a:extLst>
            <a:ext uri="{FF2B5EF4-FFF2-40B4-BE49-F238E27FC236}">
              <a16:creationId xmlns:a16="http://schemas.microsoft.com/office/drawing/2014/main" id="{F8DF0C41-0826-4A1C-B518-B6AD1E421C1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592836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94" name="図 93">
          <a:extLst>
            <a:ext uri="{FF2B5EF4-FFF2-40B4-BE49-F238E27FC236}">
              <a16:creationId xmlns:a16="http://schemas.microsoft.com/office/drawing/2014/main" id="{2ED7EF7F-E984-43C0-B0BA-3046F179B0D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1064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47</xdr:row>
      <xdr:rowOff>0</xdr:rowOff>
    </xdr:from>
    <xdr:ext cx="45720" cy="7620"/>
    <xdr:pic>
      <xdr:nvPicPr>
        <xdr:cNvPr id="95" name="図 94">
          <a:extLst>
            <a:ext uri="{FF2B5EF4-FFF2-40B4-BE49-F238E27FC236}">
              <a16:creationId xmlns:a16="http://schemas.microsoft.com/office/drawing/2014/main" id="{2832334C-CD07-4EF5-A71B-3AD3BCB1FC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25298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53</xdr:row>
      <xdr:rowOff>0</xdr:rowOff>
    </xdr:from>
    <xdr:ext cx="45720" cy="7620"/>
    <xdr:pic>
      <xdr:nvPicPr>
        <xdr:cNvPr id="96" name="図 95">
          <a:extLst>
            <a:ext uri="{FF2B5EF4-FFF2-40B4-BE49-F238E27FC236}">
              <a16:creationId xmlns:a16="http://schemas.microsoft.com/office/drawing/2014/main" id="{4BD6AE1A-B9DE-4C88-8914-06E11BEC12D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01447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58</xdr:row>
      <xdr:rowOff>0</xdr:rowOff>
    </xdr:from>
    <xdr:ext cx="45720" cy="7620"/>
    <xdr:pic>
      <xdr:nvPicPr>
        <xdr:cNvPr id="97" name="図 96">
          <a:extLst>
            <a:ext uri="{FF2B5EF4-FFF2-40B4-BE49-F238E27FC236}">
              <a16:creationId xmlns:a16="http://schemas.microsoft.com/office/drawing/2014/main" id="{E4742AE4-E96F-4B3E-BE1E-AA62F3705D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41833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62</xdr:row>
      <xdr:rowOff>0</xdr:rowOff>
    </xdr:from>
    <xdr:ext cx="45720" cy="7620"/>
    <xdr:pic>
      <xdr:nvPicPr>
        <xdr:cNvPr id="98" name="図 97">
          <a:extLst>
            <a:ext uri="{FF2B5EF4-FFF2-40B4-BE49-F238E27FC236}">
              <a16:creationId xmlns:a16="http://schemas.microsoft.com/office/drawing/2014/main" id="{058D36A3-CCFC-4F49-B611-52776C45108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7467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99" name="図 98">
          <a:extLst>
            <a:ext uri="{FF2B5EF4-FFF2-40B4-BE49-F238E27FC236}">
              <a16:creationId xmlns:a16="http://schemas.microsoft.com/office/drawing/2014/main" id="{5E269757-26E9-4652-AE98-39B9DB02FAD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0" name="図 99">
          <a:extLst>
            <a:ext uri="{FF2B5EF4-FFF2-40B4-BE49-F238E27FC236}">
              <a16:creationId xmlns:a16="http://schemas.microsoft.com/office/drawing/2014/main" id="{BC9CDAB9-E694-4CB8-8DCD-0A207B9715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1" name="図 100">
          <a:extLst>
            <a:ext uri="{FF2B5EF4-FFF2-40B4-BE49-F238E27FC236}">
              <a16:creationId xmlns:a16="http://schemas.microsoft.com/office/drawing/2014/main" id="{1C0288A4-1D5F-4D68-95B7-96DFBAD5329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2" name="図 101">
          <a:extLst>
            <a:ext uri="{FF2B5EF4-FFF2-40B4-BE49-F238E27FC236}">
              <a16:creationId xmlns:a16="http://schemas.microsoft.com/office/drawing/2014/main" id="{8F581BAA-46E1-4855-BF4F-4CE7EF89B8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3" name="図 102">
          <a:extLst>
            <a:ext uri="{FF2B5EF4-FFF2-40B4-BE49-F238E27FC236}">
              <a16:creationId xmlns:a16="http://schemas.microsoft.com/office/drawing/2014/main" id="{15BDF699-A832-49FE-8ECE-C997A3229CA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4" name="図 103">
          <a:extLst>
            <a:ext uri="{FF2B5EF4-FFF2-40B4-BE49-F238E27FC236}">
              <a16:creationId xmlns:a16="http://schemas.microsoft.com/office/drawing/2014/main" id="{F7F5BBB5-A0DE-498B-B1EB-78833E7C079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5" name="図 104">
          <a:extLst>
            <a:ext uri="{FF2B5EF4-FFF2-40B4-BE49-F238E27FC236}">
              <a16:creationId xmlns:a16="http://schemas.microsoft.com/office/drawing/2014/main" id="{5E48E872-83C6-47EF-8EBC-A3E814D805E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6" name="図 105">
          <a:extLst>
            <a:ext uri="{FF2B5EF4-FFF2-40B4-BE49-F238E27FC236}">
              <a16:creationId xmlns:a16="http://schemas.microsoft.com/office/drawing/2014/main" id="{969F7566-3936-4D5E-BE27-6115D8A26D0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7" name="図 106">
          <a:extLst>
            <a:ext uri="{FF2B5EF4-FFF2-40B4-BE49-F238E27FC236}">
              <a16:creationId xmlns:a16="http://schemas.microsoft.com/office/drawing/2014/main" id="{44C64463-2A81-48DE-82CE-D1677931CCE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8" name="図 107">
          <a:extLst>
            <a:ext uri="{FF2B5EF4-FFF2-40B4-BE49-F238E27FC236}">
              <a16:creationId xmlns:a16="http://schemas.microsoft.com/office/drawing/2014/main" id="{501AF505-8E87-4352-8707-DBFD1262E4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109" name="図 108">
          <a:extLst>
            <a:ext uri="{FF2B5EF4-FFF2-40B4-BE49-F238E27FC236}">
              <a16:creationId xmlns:a16="http://schemas.microsoft.com/office/drawing/2014/main" id="{46CE00AD-E76A-414E-9943-ABB1B2603F9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429082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23</xdr:row>
      <xdr:rowOff>0</xdr:rowOff>
    </xdr:from>
    <xdr:ext cx="45720" cy="7620"/>
    <xdr:pic>
      <xdr:nvPicPr>
        <xdr:cNvPr id="110" name="図 109">
          <a:extLst>
            <a:ext uri="{FF2B5EF4-FFF2-40B4-BE49-F238E27FC236}">
              <a16:creationId xmlns:a16="http://schemas.microsoft.com/office/drawing/2014/main" id="{CF69B1F2-C8DB-437B-B08D-40E01300C28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592836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111" name="図 110">
          <a:extLst>
            <a:ext uri="{FF2B5EF4-FFF2-40B4-BE49-F238E27FC236}">
              <a16:creationId xmlns:a16="http://schemas.microsoft.com/office/drawing/2014/main" id="{6EFDB799-F9AE-4BFD-A756-02FA0E8B3B0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1064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47</xdr:row>
      <xdr:rowOff>0</xdr:rowOff>
    </xdr:from>
    <xdr:ext cx="45720" cy="7620"/>
    <xdr:pic>
      <xdr:nvPicPr>
        <xdr:cNvPr id="112" name="図 111">
          <a:extLst>
            <a:ext uri="{FF2B5EF4-FFF2-40B4-BE49-F238E27FC236}">
              <a16:creationId xmlns:a16="http://schemas.microsoft.com/office/drawing/2014/main" id="{6D94EDC3-F8FD-4F5F-A8C9-FB7AE0287D0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25298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53</xdr:row>
      <xdr:rowOff>0</xdr:rowOff>
    </xdr:from>
    <xdr:ext cx="45720" cy="7620"/>
    <xdr:pic>
      <xdr:nvPicPr>
        <xdr:cNvPr id="113" name="図 112">
          <a:extLst>
            <a:ext uri="{FF2B5EF4-FFF2-40B4-BE49-F238E27FC236}">
              <a16:creationId xmlns:a16="http://schemas.microsoft.com/office/drawing/2014/main" id="{97DFF569-2795-4394-A143-3689CE3F9CA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01447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58</xdr:row>
      <xdr:rowOff>0</xdr:rowOff>
    </xdr:from>
    <xdr:ext cx="45720" cy="7620"/>
    <xdr:pic>
      <xdr:nvPicPr>
        <xdr:cNvPr id="114" name="図 113">
          <a:extLst>
            <a:ext uri="{FF2B5EF4-FFF2-40B4-BE49-F238E27FC236}">
              <a16:creationId xmlns:a16="http://schemas.microsoft.com/office/drawing/2014/main" id="{4760648B-8B92-4B48-8FBE-0A0BE499D64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418332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62</xdr:row>
      <xdr:rowOff>0</xdr:rowOff>
    </xdr:from>
    <xdr:ext cx="45720" cy="7620"/>
    <xdr:pic>
      <xdr:nvPicPr>
        <xdr:cNvPr id="116" name="図 115">
          <a:extLst>
            <a:ext uri="{FF2B5EF4-FFF2-40B4-BE49-F238E27FC236}">
              <a16:creationId xmlns:a16="http://schemas.microsoft.com/office/drawing/2014/main" id="{9E921BE4-D977-4BE3-B768-0C6EAC5ECB0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7467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117" name="図 116">
          <a:extLst>
            <a:ext uri="{FF2B5EF4-FFF2-40B4-BE49-F238E27FC236}">
              <a16:creationId xmlns:a16="http://schemas.microsoft.com/office/drawing/2014/main" id="{30005AD3-FDDA-4EAF-89A2-7FE5B8EF645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1064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36</xdr:row>
      <xdr:rowOff>0</xdr:rowOff>
    </xdr:from>
    <xdr:ext cx="45720" cy="7620"/>
    <xdr:pic>
      <xdr:nvPicPr>
        <xdr:cNvPr id="118" name="図 117">
          <a:extLst>
            <a:ext uri="{FF2B5EF4-FFF2-40B4-BE49-F238E27FC236}">
              <a16:creationId xmlns:a16="http://schemas.microsoft.com/office/drawing/2014/main" id="{73A4E28A-5D5A-40F5-878F-E31F4CFE6CD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161925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46</xdr:row>
      <xdr:rowOff>0</xdr:rowOff>
    </xdr:from>
    <xdr:ext cx="45720" cy="7620"/>
    <xdr:pic>
      <xdr:nvPicPr>
        <xdr:cNvPr id="119" name="図 118">
          <a:extLst>
            <a:ext uri="{FF2B5EF4-FFF2-40B4-BE49-F238E27FC236}">
              <a16:creationId xmlns:a16="http://schemas.microsoft.com/office/drawing/2014/main" id="{4F779599-3CA0-44B6-B516-CCF266648C9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2452116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52</xdr:row>
      <xdr:rowOff>0</xdr:rowOff>
    </xdr:from>
    <xdr:ext cx="45720" cy="7620"/>
    <xdr:pic>
      <xdr:nvPicPr>
        <xdr:cNvPr id="120" name="図 119">
          <a:extLst>
            <a:ext uri="{FF2B5EF4-FFF2-40B4-BE49-F238E27FC236}">
              <a16:creationId xmlns:a16="http://schemas.microsoft.com/office/drawing/2014/main" id="{730BE171-DC10-4212-9B26-B6347A6536C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2936748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57</xdr:row>
      <xdr:rowOff>0</xdr:rowOff>
    </xdr:from>
    <xdr:ext cx="45720" cy="7620"/>
    <xdr:pic>
      <xdr:nvPicPr>
        <xdr:cNvPr id="121" name="図 120">
          <a:extLst>
            <a:ext uri="{FF2B5EF4-FFF2-40B4-BE49-F238E27FC236}">
              <a16:creationId xmlns:a16="http://schemas.microsoft.com/office/drawing/2014/main" id="{282B8B95-91B8-4C2F-90F0-48BDFEB74E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340608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61</xdr:row>
      <xdr:rowOff>0</xdr:rowOff>
    </xdr:from>
    <xdr:ext cx="45720" cy="7620"/>
    <xdr:pic>
      <xdr:nvPicPr>
        <xdr:cNvPr id="122" name="図 121">
          <a:extLst>
            <a:ext uri="{FF2B5EF4-FFF2-40B4-BE49-F238E27FC236}">
              <a16:creationId xmlns:a16="http://schemas.microsoft.com/office/drawing/2014/main" id="{86676186-DB8B-49B4-B7F2-609627FC89E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65912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123" name="図 122">
          <a:extLst>
            <a:ext uri="{FF2B5EF4-FFF2-40B4-BE49-F238E27FC236}">
              <a16:creationId xmlns:a16="http://schemas.microsoft.com/office/drawing/2014/main" id="{EAB0B011-E05B-4A38-960A-D026092D3D4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1064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36</xdr:row>
      <xdr:rowOff>0</xdr:rowOff>
    </xdr:from>
    <xdr:ext cx="45720" cy="7620"/>
    <xdr:pic>
      <xdr:nvPicPr>
        <xdr:cNvPr id="124" name="図 123">
          <a:extLst>
            <a:ext uri="{FF2B5EF4-FFF2-40B4-BE49-F238E27FC236}">
              <a16:creationId xmlns:a16="http://schemas.microsoft.com/office/drawing/2014/main" id="{8072916E-36A7-4611-8232-3811D7398F1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161925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46</xdr:row>
      <xdr:rowOff>0</xdr:rowOff>
    </xdr:from>
    <xdr:ext cx="45720" cy="7620"/>
    <xdr:pic>
      <xdr:nvPicPr>
        <xdr:cNvPr id="125" name="図 124">
          <a:extLst>
            <a:ext uri="{FF2B5EF4-FFF2-40B4-BE49-F238E27FC236}">
              <a16:creationId xmlns:a16="http://schemas.microsoft.com/office/drawing/2014/main" id="{BF49210F-1304-440A-B72D-CC10D35302F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2452116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52</xdr:row>
      <xdr:rowOff>0</xdr:rowOff>
    </xdr:from>
    <xdr:ext cx="45720" cy="7620"/>
    <xdr:pic>
      <xdr:nvPicPr>
        <xdr:cNvPr id="126" name="図 125">
          <a:extLst>
            <a:ext uri="{FF2B5EF4-FFF2-40B4-BE49-F238E27FC236}">
              <a16:creationId xmlns:a16="http://schemas.microsoft.com/office/drawing/2014/main" id="{7A3B2B70-5104-4D69-AC31-1A9506AA61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2936748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57</xdr:row>
      <xdr:rowOff>0</xdr:rowOff>
    </xdr:from>
    <xdr:ext cx="45720" cy="7620"/>
    <xdr:pic>
      <xdr:nvPicPr>
        <xdr:cNvPr id="127" name="図 126">
          <a:extLst>
            <a:ext uri="{FF2B5EF4-FFF2-40B4-BE49-F238E27FC236}">
              <a16:creationId xmlns:a16="http://schemas.microsoft.com/office/drawing/2014/main" id="{0CD20FAF-6A1D-48BF-973C-D896CBDA7CD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340608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61</xdr:row>
      <xdr:rowOff>0</xdr:rowOff>
    </xdr:from>
    <xdr:ext cx="45720" cy="7620"/>
    <xdr:pic>
      <xdr:nvPicPr>
        <xdr:cNvPr id="128" name="図 127">
          <a:extLst>
            <a:ext uri="{FF2B5EF4-FFF2-40B4-BE49-F238E27FC236}">
              <a16:creationId xmlns:a16="http://schemas.microsoft.com/office/drawing/2014/main" id="{1F6B99E9-308A-4AFF-896D-FA2B2051D0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2180" y="365912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2</xdr:row>
      <xdr:rowOff>0</xdr:rowOff>
    </xdr:from>
    <xdr:to>
      <xdr:col>3</xdr:col>
      <xdr:colOff>222432</xdr:colOff>
      <xdr:row>16</xdr:row>
      <xdr:rowOff>15240</xdr:rowOff>
    </xdr:to>
    <xdr:pic>
      <xdr:nvPicPr>
        <xdr:cNvPr id="6" name="図 5">
          <a:extLst>
            <a:ext uri="{FF2B5EF4-FFF2-40B4-BE49-F238E27FC236}">
              <a16:creationId xmlns:a16="http://schemas.microsoft.com/office/drawing/2014/main" id="{16A66052-1264-A4BF-2D8E-9B1073965E0A}"/>
            </a:ext>
          </a:extLst>
        </xdr:cNvPr>
        <xdr:cNvPicPr>
          <a:picLocks noChangeAspect="1"/>
        </xdr:cNvPicPr>
      </xdr:nvPicPr>
      <xdr:blipFill>
        <a:blip xmlns:r="http://schemas.openxmlformats.org/officeDocument/2006/relationships" r:embed="rId5"/>
        <a:stretch>
          <a:fillRect/>
        </a:stretch>
      </xdr:blipFill>
      <xdr:spPr>
        <a:xfrm>
          <a:off x="0" y="556260"/>
          <a:ext cx="1952172" cy="2743200"/>
        </a:xfrm>
        <a:prstGeom prst="rect">
          <a:avLst/>
        </a:prstGeom>
      </xdr:spPr>
    </xdr:pic>
    <xdr:clientData/>
  </xdr:twoCellAnchor>
  <xdr:twoCellAnchor editAs="oneCell">
    <xdr:from>
      <xdr:col>4</xdr:col>
      <xdr:colOff>553188</xdr:colOff>
      <xdr:row>2</xdr:row>
      <xdr:rowOff>0</xdr:rowOff>
    </xdr:from>
    <xdr:to>
      <xdr:col>6</xdr:col>
      <xdr:colOff>685977</xdr:colOff>
      <xdr:row>15</xdr:row>
      <xdr:rowOff>167639</xdr:rowOff>
    </xdr:to>
    <xdr:pic>
      <xdr:nvPicPr>
        <xdr:cNvPr id="9" name="図 8">
          <a:extLst>
            <a:ext uri="{FF2B5EF4-FFF2-40B4-BE49-F238E27FC236}">
              <a16:creationId xmlns:a16="http://schemas.microsoft.com/office/drawing/2014/main" id="{3CF4EC8F-E3D0-6ECD-BC9A-1E2A20CEB582}"/>
            </a:ext>
          </a:extLst>
        </xdr:cNvPr>
        <xdr:cNvPicPr>
          <a:picLocks noChangeAspect="1"/>
        </xdr:cNvPicPr>
      </xdr:nvPicPr>
      <xdr:blipFill>
        <a:blip xmlns:r="http://schemas.openxmlformats.org/officeDocument/2006/relationships" r:embed="rId6"/>
        <a:stretch>
          <a:fillRect/>
        </a:stretch>
      </xdr:blipFill>
      <xdr:spPr>
        <a:xfrm>
          <a:off x="2755368" y="556260"/>
          <a:ext cx="1931109" cy="2727959"/>
        </a:xfrm>
        <a:prstGeom prst="rect">
          <a:avLst/>
        </a:prstGeom>
      </xdr:spPr>
    </xdr:pic>
    <xdr:clientData/>
  </xdr:twoCellAnchor>
  <xdr:oneCellAnchor>
    <xdr:from>
      <xdr:col>3</xdr:col>
      <xdr:colOff>358588</xdr:colOff>
      <xdr:row>40</xdr:row>
      <xdr:rowOff>769470</xdr:rowOff>
    </xdr:from>
    <xdr:ext cx="45720" cy="7620"/>
    <xdr:pic>
      <xdr:nvPicPr>
        <xdr:cNvPr id="3" name="図 2">
          <a:extLst>
            <a:ext uri="{FF2B5EF4-FFF2-40B4-BE49-F238E27FC236}">
              <a16:creationId xmlns:a16="http://schemas.microsoft.com/office/drawing/2014/main" id="{AC6C02CC-E49A-462C-BE39-602D704829A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88328" y="1976613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40</xdr:row>
      <xdr:rowOff>769470</xdr:rowOff>
    </xdr:from>
    <xdr:ext cx="45720" cy="7620"/>
    <xdr:pic>
      <xdr:nvPicPr>
        <xdr:cNvPr id="5" name="図 4">
          <a:extLst>
            <a:ext uri="{FF2B5EF4-FFF2-40B4-BE49-F238E27FC236}">
              <a16:creationId xmlns:a16="http://schemas.microsoft.com/office/drawing/2014/main" id="{16C87612-85F0-4D41-AAA1-0EE6665649F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88328" y="1976613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40</xdr:row>
      <xdr:rowOff>769470</xdr:rowOff>
    </xdr:from>
    <xdr:ext cx="45720" cy="7620"/>
    <xdr:pic>
      <xdr:nvPicPr>
        <xdr:cNvPr id="7" name="図 6">
          <a:extLst>
            <a:ext uri="{FF2B5EF4-FFF2-40B4-BE49-F238E27FC236}">
              <a16:creationId xmlns:a16="http://schemas.microsoft.com/office/drawing/2014/main" id="{7CD95EF0-3D0C-4DD5-81A3-FC61D185D7F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88328" y="1976613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40</xdr:row>
      <xdr:rowOff>769470</xdr:rowOff>
    </xdr:from>
    <xdr:ext cx="45720" cy="7620"/>
    <xdr:pic>
      <xdr:nvPicPr>
        <xdr:cNvPr id="8" name="図 7">
          <a:extLst>
            <a:ext uri="{FF2B5EF4-FFF2-40B4-BE49-F238E27FC236}">
              <a16:creationId xmlns:a16="http://schemas.microsoft.com/office/drawing/2014/main" id="{A29A2B99-8D40-4C56-B984-F343C471E04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88328" y="1976613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40</xdr:row>
      <xdr:rowOff>769470</xdr:rowOff>
    </xdr:from>
    <xdr:ext cx="45720" cy="7620"/>
    <xdr:pic>
      <xdr:nvPicPr>
        <xdr:cNvPr id="10" name="図 9">
          <a:extLst>
            <a:ext uri="{FF2B5EF4-FFF2-40B4-BE49-F238E27FC236}">
              <a16:creationId xmlns:a16="http://schemas.microsoft.com/office/drawing/2014/main" id="{0292564B-58B1-4C0E-BF84-85AA749063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88328" y="1976613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40</xdr:row>
      <xdr:rowOff>769470</xdr:rowOff>
    </xdr:from>
    <xdr:ext cx="45720" cy="7620"/>
    <xdr:pic>
      <xdr:nvPicPr>
        <xdr:cNvPr id="86" name="図 85">
          <a:extLst>
            <a:ext uri="{FF2B5EF4-FFF2-40B4-BE49-F238E27FC236}">
              <a16:creationId xmlns:a16="http://schemas.microsoft.com/office/drawing/2014/main" id="{EAB8D913-7D8F-40D2-859B-AB6486EB379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88328" y="1976613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5</xdr:col>
      <xdr:colOff>406767</xdr:colOff>
      <xdr:row>7</xdr:row>
      <xdr:rowOff>254669</xdr:rowOff>
    </xdr:from>
    <xdr:to>
      <xdr:col>6</xdr:col>
      <xdr:colOff>612507</xdr:colOff>
      <xdr:row>11</xdr:row>
      <xdr:rowOff>58153</xdr:rowOff>
    </xdr:to>
    <xdr:sp macro="" textlink="">
      <xdr:nvSpPr>
        <xdr:cNvPr id="2" name="右矢印 1">
          <a:extLst>
            <a:ext uri="{FF2B5EF4-FFF2-40B4-BE49-F238E27FC236}">
              <a16:creationId xmlns:a16="http://schemas.microsoft.com/office/drawing/2014/main" id="{0720D3C5-9E8D-43AE-9E50-3B50C3711D7D}"/>
            </a:ext>
          </a:extLst>
        </xdr:cNvPr>
        <xdr:cNvSpPr/>
      </xdr:nvSpPr>
      <xdr:spPr>
        <a:xfrm>
          <a:off x="4559667" y="2159669"/>
          <a:ext cx="1036320" cy="90076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1</xdr:col>
      <xdr:colOff>121920</xdr:colOff>
      <xdr:row>4</xdr:row>
      <xdr:rowOff>144780</xdr:rowOff>
    </xdr:from>
    <xdr:to>
      <xdr:col>5</xdr:col>
      <xdr:colOff>83820</xdr:colOff>
      <xdr:row>14</xdr:row>
      <xdr:rowOff>144780</xdr:rowOff>
    </xdr:to>
    <xdr:sp macro="" textlink="">
      <xdr:nvSpPr>
        <xdr:cNvPr id="3" name="正方形/長方形 2">
          <a:extLst>
            <a:ext uri="{FF2B5EF4-FFF2-40B4-BE49-F238E27FC236}">
              <a16:creationId xmlns:a16="http://schemas.microsoft.com/office/drawing/2014/main" id="{96730E02-1C8D-4C9C-8472-16A1CEBB353A}"/>
            </a:ext>
          </a:extLst>
        </xdr:cNvPr>
        <xdr:cNvSpPr>
          <a:spLocks noChangeArrowheads="1"/>
        </xdr:cNvSpPr>
      </xdr:nvSpPr>
      <xdr:spPr bwMode="auto">
        <a:xfrm>
          <a:off x="952500" y="1280160"/>
          <a:ext cx="3284220" cy="2689860"/>
        </a:xfrm>
        <a:prstGeom prst="rect">
          <a:avLst/>
        </a:prstGeom>
        <a:noFill/>
        <a:ln w="63500" algn="ctr">
          <a:solidFill>
            <a:srgbClr val="FFFFFF"/>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2</xdr:row>
      <xdr:rowOff>0</xdr:rowOff>
    </xdr:from>
    <xdr:ext cx="274320" cy="304800"/>
    <xdr:sp macro="" textlink="">
      <xdr:nvSpPr>
        <xdr:cNvPr id="4" name="AutoShape 1025" descr="data:image/jpeg;base64,/9j/4AAQSkZJRgABAQAAAQABAAD/2wCEAAkGBxQSEhUUExMVEhIWGBUXGBcXFhMYFBcYFxYcGhcXGBwYHCggHRolHBkVIjEhJSksLi4uGB8/ODMsOCgvLi0BCgoKDg0OGxAQGywkICQsLC8tMCwsNyw0LCw0LC8sLiwsLCwsLCwsNCwsLCwsLy0sLCwsLSwsLCwsLCwsLCwsLP/AABEIAIYAyAMBEQACEQEDEQH/xAAbAAACAgMBAAAAAAAAAAAAAAAABAMFAQIGB//EAEkQAAIBAgMCBg0LAwMDBQAAAAECAwARBBIhBTEGE0FRYXEHFyI1UlORoaKywdHSFBUWMjNCcnOBkrEjYpM0Y7MkQ/CDwsPT4//EABoBAAIDAQEAAAAAAAAAAAAAAAADAQIEBQb/xAA6EQACAQICBQkHBAICAwAAAAAAAQIDEQQxEhMhUpEFFDJBUXFysdEVYYGSocHSIjOy8ELhBvEjQ6L/2gAMAwEAAhEDEQA/AOW7H3AcOFxOKVXjZbxxHUMDpne3JzDy2trxeUuUnRerp59b7DpYLBKotOeR6Eux8OAB8nhsAAP6ce4Cw5K89LE1pO7m+J11QppWUVwD5ow/iIf8UfuqOcVd58WTqae6uAfNGH8RD/ij91HOKu8+LDU091cA+aMP4iH/ABR+6jnFXefFhqae6uBvDsSBmCjDw3JAH9OPef0q0KtaclGMnd7M2RKnSinJxWz3FrHwHjO+PCrrb6iHXm0XfXTjgMU3+qrbq6Te3sMLxVBZQv8AARbg1CZTHHBDIQbXESDdv3jS1Y3Gu6zpU5uT9zfr1GlOkqesnFIbk4EqBcYfDsbXsEjJ/TTWtMsDjVG6lf3KQiOJwzdtG3wFcJwbwzrcphU1tZo0B6/q1noKdWOk62j3tjquhB2VO/ckMYvghBHfMuFuBfLxa3PV3NPrYarRT0qyva9rsVTrU6lrU9nbZCp4OQ8UJeIgylstuKS/XurM9eqCrabs3a12PWq1ur0Ve18hcbHgOnyeH/HH7qzqvWezSfFjXSpr/FcCXE8HoY3KNh4cwtujj5d3JTazxFKpq5Sd+9i6aozhppK3cSx8GYuNETYeFWJA+yjNr8u6mRhideqEpNN+9+pRyo6p1IxTXcNQ8DoTmzRwR5cxs0Kg5QbZvq7q0wwteSblV0bXzvkuvuFSr0la0L37LZ9hoOCMPH8TxUF7XzcUlrWvzVTm+I5xqNY72ve7y4k62jqdbofCwvguDkEgciGEZFLfZJrbk3UjD66upNVGtFXze36ja2rpuKcFtdiTCcEklUMmHgIP9kV9Oi1MoUMZWjpwk7eIpVq4enLRkvoMYngTGpOWDDso1vkiF9Oan1cFi4N6M7pdelb6XF08Th5JXjZ93+ip+aMP4iH/ABR+6uZzirvPizbqae6uAfNGH8RD/ij91HOKu8+LDU091cA+aMP4iH/FH7qOcVd58WGpp7q4GJNi4dgVOHhIOh/pp7BerQxVeLupviRLD0pKzijzLsh8C/k+bEwACAkZ0vbiixsMt96EndydVel5N5Q5xeM+kvqcXGYTU/qjl5HqGx3Jw8BOp4qLzRqK8ziZOVabfaztUElTil2DdIGhQAUAFAD2xYi08YHIwJ6hrWzAU3PEwS7b8DPi5qNGTfYWy4oBBJ935UTfoN9fJXTVeKpqr1a1v4bdvAwuk3Nw69WZiwhEmKjUhZGsVvp3LElreWrQw8lVxFOGyUrW7m23YiVVOFKctsVn3rI2ijLYhCmkMC5S/wB02Hdf+dFWhBzxUXT6FNWv1ZbSJSUaElLpTd7eQnhcLxiYlxGSG1j0/uP1endWShQdaFeoo3T6Oz3vI0VKurlSi5ZZ8FmM8IYnYkCC4yqeMsbiw1FaOVIVJNqNK+xfq6xOBlBJNz63sFVhZ8GoQFiJSSBqRofeKyqlOpyfFU1d6bvb4/6HOcYYtubt+kWx2CEKR5ieOJzFdLBRu/Xd56RicNHDU4OXTe1rsX9+46jWdacrdHK/vHuEeB1aYuLMVCjlbTU1s5VwqvKu5bHay7TPgK+xUksr39xtHtEGTDuHAYqUk6ALWuTz61aOMjKtQmpbWrS/2Vlh2qdWNtl7xJ58M4WZs5mLrkUDW2ZiSotzACnVKFRRqz0nPSVlbbm3sXcLhVg5QjbRs7vhmQYrFrFjCzXyhcptv1Wk1sRChyg5SytZ8BlOlKrhFGOd7/U2ViBPMV4tGTi41IsSDoNKtGTjGriJR0YuOjFZXIaTdOkndp3YnsBMmecjuUUgX3Mx5KycmR1WniJLZFP4vsH416ejRWbfBG8yq2HdzAsRBQKQCCb8uvJV6kYTwk6kqSi7q2z1Kxco14wU3LO5S1yDoBQAUAFAFNwzcjAYm2l4mH6G1buTpNYmFu0zYxJ0ZXOg4KbEeXBwOGUAxRixvfRBzCtUeTJ4hyqRkl+qXmzO8dCilBp5LyLb6MSeGnpe6rexKu+vqV9qU91h9GJPDT0vdR7Eq76+oe1Ke6w+jEnhp6Xuo9iVd9fUPalPdYfRiTw09L3UexKu+vqHtSnus3i4OyrqsqqSCNM247xuq8OR68HeNRLiVlylRlslFvgY+jkuXLxi5b3t3Vr8+6o9jV9HQ01bs2k+0qWlpaLv8DMvB2VtWlViBbXNuHJuqZ8j15u85p8SI8pUY9GLXABwemy5eNXLvtdreS1HsevoaGsVuzbYPaNHS0tF3+BtHsGdRZZso5g0gHmq0eSsTFWjVsvc2iJcoUJO7hf4IydiYg757j8UlS+TMW9jrfVkLHYdf+v6IxBsGZPqTBb77Fx7KinyTiafQqJd1yZ8oUJ9KDfAjfg3KTcyKSeU5if4pb5FrSd3NN/EsuU6SVlF/QG4Nym15FNt18+nVpUvkWs85rZ3guU6Syi/oY+jEnhp6XuqvsSrvr6k+1Ke6yaPYc6gATABb2sW0vv5KdHkvFRSUatrZZi3j6Ertwz7iKTg3KxJMikneTmufNS5cjVptuU02+8vHlOlFWUX9CSfYUz2zyq1tBfNp5qvU5KxNW2nUTtlmVhyhQhfRg1c1PB+YqFMq5Qbgd1a/kqr5IxDgoOorLq2krlGipaWg7/A3m2HO4CtMGUbgc1h5qvPkvFVIqM6qaWWZWOPoRblGDTfcQ/RiTw09L3Un2JV319RntSnusPoxJ4ael7qPYlXfX1D2pT3WH0Yk8NPS91HsSrvr6h7Up7rD6MSeGnpe6j2JV319Q9qU91nMdknZDQ7OxDMykFCNL9fL1VanyfPDV6cpSTvK2zuZE8ZGvTnFJrYdd2Pu9+H/LX1RXWwH7T8Uv5M52L6a7o+R0VbTMFAHE8LuEMxmGDwl+NOjsN4v90c2mpNdzk/BUlT5ziOj1L7+iOTjMVUdTUUc+sUTsblxmlxJMh39xm162a5pz5dUXaFPZ32+wpckOW2c9vd/sXjxuK2VKqTMZsM243JFhvK31DDwaY6WH5RpuVNaM1/dvqUVStgpqM3eL/v9R6PG4YAg3BAII3EHca80007M7qaaujaoJCgAoAKAEts7QGHheYqzhATlUXJ9w6eSqTloxbNGEw7xFaNJNK7zYvwc29FjYhJEddA6H6yNzH2HlqKdRVFdDcfgKuDq6up8H1NCG3+GEWFnigytLI5AYJqyA7jbezE/dHJf9aVK8YSUczVguR6uJoyrXUYpbL9b+y950lPOQFABQAUAFAEOMxAjRnIZgqlrKLsbDcAN5qG7K4ylTdSagmld227F8So4K8J4sdGWTuJF+vGTdl5j0qeelUq0aiujdylyZVwM9Ge1PJ9voyLhVwtiwORWUyyuRZFOoW+rH2DlPlqKteNPvL8m8k1cbpST0Yrrfb2evYdBG9wDYi4BsRYi/IRyGnnLkrNo2oIOI7MfeubqP8ABrDjOnS8a8masN0anh+6LXsfd78P+WvqipwH7T8Uv5MjF9Nd0fI6KtpmCgDz/gYAdpYwt9cGXLffbjbafpavQ8pXWBpJZbPI4uBtzupfPb5noFeeO0ct2SFU4Js1rh0y8978n6Xrq8jOXOlbsdzncqJc3d+1FlwRJ+RYe+/ix7bVm5Qtzqdu00YP9iHcW9YzSFABQAUAYNAHkvC62zcYHwMmWSRW4yIC6rzacx1NuS1c2t/4p3pv4HuuS78pYTQxkbpNWl2/3K/WXvYw2dCyNijJx+KYnOT9aK/Jrrc+Fy8lOwsItad7vyOZ/wAixNaM1hlHRprK3+X/AF2cTvq2HmAoAKACgAoAKAPLuH8CYLExYnCycXiXPdRKLhh4RA5DuIO/k3Vz8QlTmpQe3sPZ8iVJ43DSw+JjpU1lJ9Xu+Hb1dYx2NcJFiZJMXNJx2LDfVb/tjkex39FtBVsLFTbnJ3Yv/kFWrhqccLSjo07Zrr93r2npNbjyAUAcR2Y+9c3Uf4NYcZ06XjXkzVhujU8P3Ra9j7vfh/y19UVOA/afil/JkYvpruj5HRVtMwUAcJws2NNBiPluEBJ3uoBJBtYmw3qRvrv4DFUq1Hmtf4P+9fYcfGYepTq6+j8TaDskxZf6kMivyhSpW/QSQaifINS/6ZK3vJjyvTt+qLuVkhxG2JVGUw4VDv1sL7zc6M9vJfy6lqOTKb26U3/fgvMzvW4+a2Wgv78WekQxBFCqLKoAA5gNBXmJScm5PNnejFRVkSVBIUAFABQAltnjuJk+T5eOynJm3X9/NVJ6Wi9HM0YTU66Ovvo322Of4GcEvk955zxuLk1YnXJfeBzk8ppNChofqlmdXlblbnFqNH9NOOXv/vUhLG8E5sPi0xGzyqK5tLG32YB3m3KvQNQd1VlQlGelT+JopcrUcRhXQxqbaX6Ws/8Avz6zuq1nmgoAKACgAoAhxefI3F5eMscua+XNyXtyVDvbYXpaGmtZfRvttnb3HI8EOCbrIcXjTxmKY3ANiI+nTTN1aCs1Gg09OeZ3uVOVoSgsLhNlNfX/AF5kfCTglKs64vZ5Ec1+7TQI1zq3NbnHLya1FWg1LTp5l8BytSlQeFxqvC2x9a93o/sdtHewzWzWF7XtfltfkvWs85K13bI2oIOI7MfeubqP8GsOM6dLxryZqw3RqeH7otex93vw/wCWvqipwH7T8Uv5MjF9Nd0fI6KtpmFcbiimUKuZ2vYE5VAUXJJ5Bu8tBKVyvfatjriMKv8AaoeVvRdf4oL6PuZG2JiOpMTHn+RzHz3piqzSspPiyjoxf+PkbDagGgxOGUDcrxyR+dpPZVHt6y6hbqHcNjyWVWCENcK8b51JAvY6Ag2uRv3VBVxH6CoUAFAGksgUFmIVRvJIAHWTQAmNolvs4nceEe4U9WexI6QKq5pF9DtDj5/FxDrkf2R1XWE6CD5TMN8SEf2ya+koo1iI0UbJtJLhXDRMdwcWBPMrfVJ6L3q6kmQ4sdqSoUAFAGKAK+Xa6WJQGRVvdxYRC2/u2IU/oTVXJIsoMXw2055LkQrGn3TI7Zj05AtwOsipL6tdpridqzRm7Qo0fK6SN3PSVKXA6bm1D2Bq12ja7WUAGRWjU6hzZorc+dSQB0m1QpJldB9Q+rAi4NweUbqsUOJ7MfeubqP8GsOM6dLxryZqw3RqeH7otex93vw/5a+qKnAftPxS/kyMX013R8i/kkCgsxsoBJPMALk1tMxzkmEEksEkq3dxKxVtQoyqVS27QHXpqkXdmiOy6RboLCw0HMNB5qYBm9AATQBWY3Z0TSwkoty7A2GW/wDTY8nKCNDvFLnsRN9ha7MkJVlY5mRilzvI3qT05SKmLuhEltHKsVCgChxsha8mhtIsUQYEopzhWkK6Xa97fhG65pbd3YdFE+WfkmQ/ih+FxU6tFrIxfEeMh/xSf/ZUatBZB/1HjIR1Qv7ZKNWgsiLFtKq3Z0kW6hkMQCsrMAfvHXWhwSQWQ7gO4keK5ygK6XN7Akqyi/ICB+8VMHdCpLrLCrlAoArcUvGymM6xoAWHI7t9VT/aALkcuZealzlbYMirK4sf6z3/AOzGbKOR3Xex/tU6Ac9zyCiEesYlYcpoGaAEkPydtNIHNiOSJydCOZGOhHIbHlNKnHrQNXGI0EUqhe5jkzKV+6HAzKVHJcBwbb9KiD6hctqOb7MfeubqP8Gs2M6dLxryY7DdGp4fui17H3e/D/lr6oqcB+0/FL+TIxfTXdHyLTbQvCy+GVT9HYKfMTWx5CIZi+P+3h6p/wCEpdPMbHJk9OJCgAoAXxH2kP42/wCJ6XUyDqZPhDaeUcjJE/63dG8ypUU8hU8iwphQ1kcKCTuAJPUNaAKIoRhoAd+bDk9bOrN5yaRHpD1mWFaCQoAKAFNq/ZN1p661WWRKGsRpPE3PxqfuAYedKVTzFPIsKcLCgCnDf08Q40JMxB5e4XKPVpE8xq6iTBqBGgAsAiAAbh3Ip5dktSAUAazRhlZWF1IIIO4gjUVACoc/JoXJuRxDEnfvUEn9CaRHpFXm0UfZj72TdR/g0jGdOl415MZhujU8P3Ra9j7vfh/y19UVOA/afil/JkYvpruj5FrtMXCD/dj8xv7K1yyERzFcb9tB1TfwlUpjY9Y+mGJ36U6xVzRucJ01NiNYaPhiOmosSpoQxI/qQ/jb/iel1Mi/UTbsQnTFKP2vGR/JqtMXLIsaaLEttNbDzH/ak9Q0Fo5oX2stkUc0kI8kgpEOkNiORwE9ArRYhySJPknTU2K6w1bCnk1qLE6aK3a62ia/OnrrVZZF07jOPHdRHmlXzhh7aTDMp1FhTxQCgCliP/SuedZz5S5rPLMd18BvAxFkS3gr6orSTKSQ18k6amxTWGDhDz0WJ0yCRCN4qCyaZXP/AKC/Nhw37UB9lZlmH+RTdmTvZN1H+DSsZ06XjXky+G6NTw/dFr2Pu9+H/LX1RRgP2n4pfyZGL6a7o+Rb4/7n5i+2tc8hEcxfFqwkikClwmcFRbNZwNRci9rbuml05JPaM6rE42wn3o5k64ZSPKoIp2nEpoMBtzD+NA6GDKfIwBqdJEaEuwx89RH6olf8MMx8+W1GnHtJ0GQSSGaSMiN0VCzFnAUm6lQoF78t7nmpVSaa2FoqyN5P9RD+Gf8A+P3VFMiWRY00WIbe/wBNN+Bv4qHkWh0kY2pEWXuRmZXRwL2zZHBtc8ptSIuzGI3G1wPrRTr/AOk7epetGsiU0GZG3IOWTL+NXT1wKnSXaRoSD57hP1S7/gjlbzqpFGnHtDQYtjsQZ1CLFIt2W7OuQKAwJOpud261UlONi0VY32kdEP8Aux+vSoZkllTxQCgCo2fHmwyruzIwvzZri/nrO8x3WS4XaRRFV4ZQVAByoXW4Frgpe4/SnqpEq43ZN89w8rMn445U9ZRVtOPaV0GHz3ByOX/Akj+opo0l2hoSI5tqZgQsMzHkuhQX63taodSJKi08xfEw5MI6E3KwMpPISIyKzdYy+0oOzJ3sm6j/AAaXjOnS8a8mXw3RqeH7otex93vw/wCWvqijAftPxS/kyMX013R8i22ibCP8xPPpWueQiOZJWcYZoAMxoIAmgDFBIs/+oi6EnPnjHtptMrLIsaaLEdui+Gm/Lc+RSfZUMtHpInJrMXMUEmc1BAE0AYoJFseL8WOeWPzG/sq8MyOosaeKAUAVmyRaFRzZl/a5HsrPLMcN1UDN6CAzUAYoJFNrm2Hm/Kk9Q1KBZnN9mTvZN1H+DS8Z06XjXkxmG6NTw/dFr2Pu9+H/AC19UUYD9p+KX8mRi+mu6PkWm2Ps7+C8beSRb+atkshEcyc1mLmKCQoAKACgBePXE/hh/wCST/8AOm0yssiwposjxEWdWU7mUr5RagEJ7NkzQxMd5jQnrKi9ZmOeYxUAFABQAUALYsXeEf7l/wBsbH3UynmQ8mWNOFBQBW7OFg45pJPO2b20ieY0aqhIUAFABQAptYXhceFZf3MF9tWjmCOb7MneybqP8Gk4zp0vGvJjMN0anh+6LXsfd78P+WvqipwH7T8Uv5MjF9Nd0fItdsx5sPKBv4t7dYUkecCtoiOaJFcMAw3EAjqIvWUuZoJCgAoAKAIMGLzTHmESeQM3/vp1PIpPJD9MKAKAKzZQtEF8Euv7XIHmtWeWY4bqoBQAUAFAC0ms8I5lmb1FHrGm0yssixposKAK7DC0kw/vVv3IPappNTMaskM0skKACgAoAV2gLhBzyR+Zs3sq8MyDmuzH3rm6j/BpGM6dLxryY3DdGp4fui17H3e/D/lr6oqcB+0/FL+TIxfTXdHyOgZhuJH6kVsujNYVwkHFRIrMO4RVLbh3IAvrSnDruM0rvYifi+mp1ZGkGTpFRq/eGkaK6nc6k9Yo0F2k3fYbPYWuwFzYX0ueYdNDhbNgpXNMPDkLksO7bNzWGUKB5qYlZWKt3GAasVM0AK4fC5c2uhdmHRm1t5b0uULsvpG0zKguzKo5yQB56o4JZslNvJGkOIjc2SRGI1NmBsOfSoioyyaJd1mjfOtwudcx3C4ubdFToK9rkXediTi6tqyNIiXDHjc99MmQDra5PmXyVaMbEOV0M1cqFACkcIMjuGBBVFIGtmQte/6MPJVJLSyZe9lZkl11OZbA2Oo0PMemqaHvJv7gQqdzKT0EGjQv1hf3GVAO5geoijV+8NIjedBvkQakasBqN4848tVaS60TtfUaywhjGcwsrZ/xAKRp+4GmRjbbcq2cn2YWB2XMRqLH+DWXF9Oj415Mfh8qnh+6LDsdYpHwMARswEcZB1FwVFzrrowYfpU4T9Ep0nmm38HtvxugxH6lGosmrfFG3CfCHEMY48PnlC245xZEU3ICnlYm/VVcVT1r0Yxu+15InDz1a0pS2diMY9g+GhUpMkd8jwhGaVymgTNyC4N25eSpqNSpRVnbJq21+64Q2VG7q/b1d5Ns/AcThWWWOR+Ma5iRmcoDuUHNewAFyDVqVPQpNTTd+pbbe4rOenUvFrZ19otwWwoTMr4eZXcyAs4YpxZa6qbsRusN1UwsNG6cXd3z7C+IlfapK2ziabH2HFNM04i4uFGHErkEdyALudA1r7garRw8Kk3UtZLLZb49pNWtOMNC9317b/AV2jg5HxMWYTRo0pspdmJtfM4K6IBcADfrS6lOcqsb3Sv2/X3F4TjGm7Wbt/V7y227hE7lRh3xExXKhJbKAvK7Xtpe/TWmvCOxKOk7bP8AbEUZPa9Ky/uRabHwPEQpHfMVGp5zvP6Xp9Gnq4KPYKqz05uQ7TRYUAUfCvWNVyu5YsAFUMN28gqei3XWXFbYpWbuaMP0rnN7KgdY8QTAyO0bxoFDEE5gtgR021J131hpRkoTvGzaaX9/vaaqkk5R/VdXuWezcBxOIDCPQTPGSF5Hhjyt+HMra/3U+lS1dW9uu3/yvuhU56cLX6r/AFZ1tdExBQAUAU+Jw7zYgqc6QxxstwSM7ycosfugeU1mlGU6lnsSXFv0HxkoQus2/L1EYocSMNlUrCycbxjZe7cr9V05O65zrSlGsqVlsavf3+9d4xunrLvblb3d/cM4DDwpgk42PMmRXdSpcsx1JI3k3plOMI0FpLZm+spOUnWei9vULcGtjLCpxLoRKQSEVQMi6nKFW12tbfrS8Nh1Ba2S2+SL16zm9BPZ5iuz8JxeIjnGFMMJvGoX7QFrWkkUch1HRS6dPRqqooWWXv73/dhectKDhpXef+kKY7BskkiPHIwztNnbu1yWYAAC+pbKP0HNS5wak00873z2f9l4TTimmuyw/iInhTDOULWw7RZQrM+d1BAAA03WJPNTpKUFCVv8bfFik1JyV+u/wKLsmMsOxzDIwVlhAO892bKq6c5J8lV0LzpUuuP6n7tllxu+BZStGpU3ti8zxngBw5l2dJqWeA3ugIureEl9NeUbj1gVsr4ZVGpJ2ksmvL3oz0q2gnFq6fUevxdmCLKpMMhJVTuQbwD4fTWaVXE0/wBLUX8Wvsxyp0Jq6clwfobduGHxEno/FVec4jcj8z/EnUUd58F6h24YfESeh8VHOcRuR+Z/iGoo7z4L1Dtww+Ik9D4qOc4jcj8z/ENRR3nwXqHbhh8RJ6PxUc5xG5H5n+IaijvPgvUO3DD4iT0fio5ziNyPzP8AENRR3nwXqHbhh8RJ6PxUc5xG5H5n+IaijvPgvUO3DD4iT0Pio5ziNyPzP8Q1FHefBeoduGHxEnofFRznEbkfmf4hqKO8+C9Q7cMPiJPQ+KjnOI3I/M/xDUUd58F6h24YfESej8VHOcRuR+Z/iGoo7z4L1Dtww+Ik9H4qOc4jcj8z/ENRR3nwXqHbhh8RJ6PxUc5xG5H5n+IaijvPgvUO3DD4iT0Pio5ziNyPzP8AENRR3nwXqHbhh8RJ6HxUc5xG5H5n+IaijvPgvUO3DD4iT0Pio5ziNyPzP8Q1FHefBeoduGHxEnofFRznEbkfmf4hqKO8+C9Q7cMPiJPQ+KjnOI3I/M/xDUUd58F6h24YfESej8VHOcRuR+Z/iGoo7z4L1Dtww+Ik9H4qOc4jcj8z/ENRR3nwXqHbhh8RJ6PxUc5xG5H5n+IaijvPgvUO3DD4iT0fio5ziNyPzP8AENRR3nwXqRYvsxRCNmWGQFRfchv6enkNWjUxNTYtGPF/ZFXChDa7v6HjHDfhdLtCYsxZYQTkQm9v7mtoXPm3CtdDDxpJ7bt5t5sTVquo+xLJdh//2Q==">
          <a:hlinkClick xmlns:r="http://schemas.openxmlformats.org/officeDocument/2006/relationships" r:id="rId1"/>
          <a:extLst>
            <a:ext uri="{FF2B5EF4-FFF2-40B4-BE49-F238E27FC236}">
              <a16:creationId xmlns:a16="http://schemas.microsoft.com/office/drawing/2014/main" id="{1C6A2AEF-6606-45CC-BB2E-024D9F2CC9B6}"/>
            </a:ext>
          </a:extLst>
        </xdr:cNvPr>
        <xdr:cNvSpPr>
          <a:spLocks noChangeAspect="1" noChangeArrowheads="1"/>
        </xdr:cNvSpPr>
      </xdr:nvSpPr>
      <xdr:spPr bwMode="auto">
        <a:xfrm>
          <a:off x="10104120" y="617220"/>
          <a:ext cx="2743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205740</xdr:colOff>
      <xdr:row>5</xdr:row>
      <xdr:rowOff>30480</xdr:rowOff>
    </xdr:from>
    <xdr:to>
      <xdr:col>5</xdr:col>
      <xdr:colOff>22860</xdr:colOff>
      <xdr:row>14</xdr:row>
      <xdr:rowOff>76200</xdr:rowOff>
    </xdr:to>
    <xdr:pic>
      <xdr:nvPicPr>
        <xdr:cNvPr id="5" name="Picture 11">
          <a:extLst>
            <a:ext uri="{FF2B5EF4-FFF2-40B4-BE49-F238E27FC236}">
              <a16:creationId xmlns:a16="http://schemas.microsoft.com/office/drawing/2014/main" id="{60668725-A3E7-4DE0-88C1-230754010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36320" y="1386840"/>
          <a:ext cx="3139440" cy="2514600"/>
        </a:xfrm>
        <a:prstGeom prst="rect">
          <a:avLst/>
        </a:prstGeom>
        <a:noFill/>
        <a:ln w="19050">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359230</xdr:colOff>
      <xdr:row>17</xdr:row>
      <xdr:rowOff>1676401</xdr:rowOff>
    </xdr:from>
    <xdr:to>
      <xdr:col>0</xdr:col>
      <xdr:colOff>4495802</xdr:colOff>
      <xdr:row>17</xdr:row>
      <xdr:rowOff>3690510</xdr:rowOff>
    </xdr:to>
    <xdr:pic>
      <xdr:nvPicPr>
        <xdr:cNvPr id="3" name="図 2">
          <a:extLst>
            <a:ext uri="{FF2B5EF4-FFF2-40B4-BE49-F238E27FC236}">
              <a16:creationId xmlns:a16="http://schemas.microsoft.com/office/drawing/2014/main" id="{44D0CC80-C54E-5EAB-9AB1-7E12EEB74963}"/>
            </a:ext>
          </a:extLst>
        </xdr:cNvPr>
        <xdr:cNvPicPr>
          <a:picLocks noChangeAspect="1"/>
        </xdr:cNvPicPr>
      </xdr:nvPicPr>
      <xdr:blipFill>
        <a:blip xmlns:r="http://schemas.openxmlformats.org/officeDocument/2006/relationships" r:embed="rId1"/>
        <a:stretch>
          <a:fillRect/>
        </a:stretch>
      </xdr:blipFill>
      <xdr:spPr>
        <a:xfrm>
          <a:off x="359230" y="25527001"/>
          <a:ext cx="4136572" cy="20141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49306</xdr:colOff>
      <xdr:row>0</xdr:row>
      <xdr:rowOff>13335</xdr:rowOff>
    </xdr:from>
    <xdr:to>
      <xdr:col>2</xdr:col>
      <xdr:colOff>245204</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9306" y="13335"/>
          <a:ext cx="2303817" cy="217170"/>
        </a:xfrm>
        <a:prstGeom prst="rect">
          <a:avLst/>
        </a:prstGeom>
        <a:noFill/>
        <a:ln w="9525">
          <a:noFill/>
          <a:miter lim="800000"/>
          <a:headEnd/>
          <a:tailEnd/>
        </a:ln>
      </xdr:spPr>
    </xdr:pic>
    <xdr:clientData/>
  </xdr:twoCellAnchor>
  <xdr:twoCellAnchor editAs="oneCell">
    <xdr:from>
      <xdr:col>2</xdr:col>
      <xdr:colOff>0</xdr:colOff>
      <xdr:row>15</xdr:row>
      <xdr:rowOff>31752</xdr:rowOff>
    </xdr:from>
    <xdr:to>
      <xdr:col>2</xdr:col>
      <xdr:colOff>3939881</xdr:colOff>
      <xdr:row>32</xdr:row>
      <xdr:rowOff>218080</xdr:rowOff>
    </xdr:to>
    <xdr:pic>
      <xdr:nvPicPr>
        <xdr:cNvPr id="4" name="図 3">
          <a:extLst>
            <a:ext uri="{FF2B5EF4-FFF2-40B4-BE49-F238E27FC236}">
              <a16:creationId xmlns:a16="http://schemas.microsoft.com/office/drawing/2014/main" id="{D35F2DD4-84E9-46EE-E29E-6D22C34823BB}"/>
            </a:ext>
          </a:extLst>
        </xdr:cNvPr>
        <xdr:cNvPicPr>
          <a:picLocks noChangeAspect="1"/>
        </xdr:cNvPicPr>
      </xdr:nvPicPr>
      <xdr:blipFill>
        <a:blip xmlns:r="http://schemas.openxmlformats.org/officeDocument/2006/relationships" r:embed="rId2"/>
        <a:stretch>
          <a:fillRect/>
        </a:stretch>
      </xdr:blipFill>
      <xdr:spPr>
        <a:xfrm>
          <a:off x="2111375" y="7881940"/>
          <a:ext cx="3939881" cy="31549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38</xdr:row>
      <xdr:rowOff>0</xdr:rowOff>
    </xdr:from>
    <xdr:ext cx="47625" cy="9525"/>
    <xdr:pic>
      <xdr:nvPicPr>
        <xdr:cNvPr id="2" name="図 4" descr="http://www1.pref.shimane.lg.jp/contents/kansen/dis/zensu/sp.gif">
          <a:extLst>
            <a:ext uri="{FF2B5EF4-FFF2-40B4-BE49-F238E27FC236}">
              <a16:creationId xmlns:a16="http://schemas.microsoft.com/office/drawing/2014/main" id="{A73A6A93-9A8D-412D-A8EA-0FAE5B5B7A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0"/>
          <a:ext cx="47625" cy="9525"/>
        </a:xfrm>
        <a:prstGeom prst="rect">
          <a:avLst/>
        </a:prstGeom>
        <a:noFill/>
        <a:ln w="9525">
          <a:noFill/>
          <a:miter lim="800000"/>
          <a:headEnd/>
          <a:tailEnd/>
        </a:ln>
      </xdr:spPr>
    </xdr:pic>
    <xdr:clientData/>
  </xdr:oneCellAnchor>
  <xdr:twoCellAnchor>
    <xdr:from>
      <xdr:col>6</xdr:col>
      <xdr:colOff>457199</xdr:colOff>
      <xdr:row>26</xdr:row>
      <xdr:rowOff>66675</xdr:rowOff>
    </xdr:from>
    <xdr:to>
      <xdr:col>9</xdr:col>
      <xdr:colOff>0</xdr:colOff>
      <xdr:row>28</xdr:row>
      <xdr:rowOff>811</xdr:rowOff>
    </xdr:to>
    <xdr:sp macro="" textlink="">
      <xdr:nvSpPr>
        <xdr:cNvPr id="3" name="テキスト ボックス 2">
          <a:extLst>
            <a:ext uri="{FF2B5EF4-FFF2-40B4-BE49-F238E27FC236}">
              <a16:creationId xmlns:a16="http://schemas.microsoft.com/office/drawing/2014/main" id="{A2630DC2-FF6E-4F68-9ECB-C6FEB26BD830}"/>
            </a:ext>
          </a:extLst>
        </xdr:cNvPr>
        <xdr:cNvSpPr txBox="1"/>
      </xdr:nvSpPr>
      <xdr:spPr>
        <a:xfrm>
          <a:off x="3352799" y="368617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23</xdr:row>
      <xdr:rowOff>135471</xdr:rowOff>
    </xdr:from>
    <xdr:to>
      <xdr:col>24</xdr:col>
      <xdr:colOff>851</xdr:colOff>
      <xdr:row>25</xdr:row>
      <xdr:rowOff>217493</xdr:rowOff>
    </xdr:to>
    <xdr:cxnSp macro="">
      <xdr:nvCxnSpPr>
        <xdr:cNvPr id="4" name="直線矢印コネクタ 3">
          <a:extLst>
            <a:ext uri="{FF2B5EF4-FFF2-40B4-BE49-F238E27FC236}">
              <a16:creationId xmlns:a16="http://schemas.microsoft.com/office/drawing/2014/main" id="{F31393EA-91C4-4CAF-8D27-D1EBF85184A4}"/>
            </a:ext>
          </a:extLst>
        </xdr:cNvPr>
        <xdr:cNvCxnSpPr>
          <a:stCxn id="5" idx="1"/>
        </xdr:cNvCxnSpPr>
      </xdr:nvCxnSpPr>
      <xdr:spPr>
        <a:xfrm flipV="1">
          <a:off x="10179050" y="3039538"/>
          <a:ext cx="1302601" cy="429155"/>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24</xdr:row>
      <xdr:rowOff>61388</xdr:rowOff>
    </xdr:from>
    <xdr:to>
      <xdr:col>27</xdr:col>
      <xdr:colOff>171450</xdr:colOff>
      <xdr:row>28</xdr:row>
      <xdr:rowOff>20113</xdr:rowOff>
    </xdr:to>
    <xdr:sp macro="" textlink="">
      <xdr:nvSpPr>
        <xdr:cNvPr id="5" name="テキスト ボックス 4">
          <a:extLst>
            <a:ext uri="{FF2B5EF4-FFF2-40B4-BE49-F238E27FC236}">
              <a16:creationId xmlns:a16="http://schemas.microsoft.com/office/drawing/2014/main" id="{DD89DE26-B886-4CB9-81E9-2FC4123BCF07}"/>
            </a:ext>
          </a:extLst>
        </xdr:cNvPr>
        <xdr:cNvSpPr txBox="1"/>
      </xdr:nvSpPr>
      <xdr:spPr>
        <a:xfrm>
          <a:off x="10179050" y="3134788"/>
          <a:ext cx="2870200" cy="87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13</xdr:row>
      <xdr:rowOff>0</xdr:rowOff>
    </xdr:from>
    <xdr:to>
      <xdr:col>31</xdr:col>
      <xdr:colOff>613410</xdr:colOff>
      <xdr:row>13</xdr:row>
      <xdr:rowOff>0</xdr:rowOff>
    </xdr:to>
    <xdr:grpSp>
      <xdr:nvGrpSpPr>
        <xdr:cNvPr id="6" name="グループ化 8580">
          <a:extLst>
            <a:ext uri="{FF2B5EF4-FFF2-40B4-BE49-F238E27FC236}">
              <a16:creationId xmlns:a16="http://schemas.microsoft.com/office/drawing/2014/main" id="{60D463FD-8BC5-4986-AA93-7CD1EEEB6691}"/>
            </a:ext>
          </a:extLst>
        </xdr:cNvPr>
        <xdr:cNvGrpSpPr>
          <a:grpSpLocks/>
        </xdr:cNvGrpSpPr>
      </xdr:nvGrpSpPr>
      <xdr:grpSpPr bwMode="auto">
        <a:xfrm>
          <a:off x="12165542" y="2734733"/>
          <a:ext cx="3493135" cy="0"/>
          <a:chOff x="13125451" y="1438276"/>
          <a:chExt cx="3733799" cy="628650"/>
        </a:xfrm>
      </xdr:grpSpPr>
      <xdr:sp macro="" textlink="">
        <xdr:nvSpPr>
          <xdr:cNvPr id="7" name="テキスト ボックス 6">
            <a:extLst>
              <a:ext uri="{FF2B5EF4-FFF2-40B4-BE49-F238E27FC236}">
                <a16:creationId xmlns:a16="http://schemas.microsoft.com/office/drawing/2014/main" id="{C360AAC2-469F-765E-4130-101B318A56E9}"/>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882D1CF6-D76A-AF9E-1E97-46D6B72852C9}"/>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13</xdr:row>
      <xdr:rowOff>0</xdr:rowOff>
    </xdr:from>
    <xdr:to>
      <xdr:col>13</xdr:col>
      <xdr:colOff>447675</xdr:colOff>
      <xdr:row>25</xdr:row>
      <xdr:rowOff>190501</xdr:rowOff>
    </xdr:to>
    <xdr:grpSp>
      <xdr:nvGrpSpPr>
        <xdr:cNvPr id="9" name="グループ化 8584">
          <a:extLst>
            <a:ext uri="{FF2B5EF4-FFF2-40B4-BE49-F238E27FC236}">
              <a16:creationId xmlns:a16="http://schemas.microsoft.com/office/drawing/2014/main" id="{80DF7E7E-9926-4233-995F-56CAEE6F2057}"/>
            </a:ext>
          </a:extLst>
        </xdr:cNvPr>
        <xdr:cNvGrpSpPr>
          <a:grpSpLocks/>
        </xdr:cNvGrpSpPr>
      </xdr:nvGrpSpPr>
      <xdr:grpSpPr bwMode="auto">
        <a:xfrm>
          <a:off x="4224020" y="2734733"/>
          <a:ext cx="2387388" cy="706968"/>
          <a:chOff x="4514850" y="1800225"/>
          <a:chExt cx="2619375" cy="1809750"/>
        </a:xfrm>
      </xdr:grpSpPr>
      <xdr:sp macro="" textlink="">
        <xdr:nvSpPr>
          <xdr:cNvPr id="10" name="テキスト ボックス 9">
            <a:extLst>
              <a:ext uri="{FF2B5EF4-FFF2-40B4-BE49-F238E27FC236}">
                <a16:creationId xmlns:a16="http://schemas.microsoft.com/office/drawing/2014/main" id="{5CA24504-81A1-B344-629B-0F2306797F39}"/>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09865F7A-CD45-24D5-065A-1BC40B62CBEA}"/>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143934</xdr:colOff>
      <xdr:row>12</xdr:row>
      <xdr:rowOff>1</xdr:rowOff>
    </xdr:from>
    <xdr:to>
      <xdr:col>8</xdr:col>
      <xdr:colOff>457201</xdr:colOff>
      <xdr:row>25</xdr:row>
      <xdr:rowOff>419101</xdr:rowOff>
    </xdr:to>
    <xdr:grpSp>
      <xdr:nvGrpSpPr>
        <xdr:cNvPr id="12" name="グループ化 8588">
          <a:extLst>
            <a:ext uri="{FF2B5EF4-FFF2-40B4-BE49-F238E27FC236}">
              <a16:creationId xmlns:a16="http://schemas.microsoft.com/office/drawing/2014/main" id="{30F2291B-6ACA-4366-9D70-723627948843}"/>
            </a:ext>
          </a:extLst>
        </xdr:cNvPr>
        <xdr:cNvGrpSpPr>
          <a:grpSpLocks/>
        </xdr:cNvGrpSpPr>
      </xdr:nvGrpSpPr>
      <xdr:grpSpPr bwMode="auto">
        <a:xfrm>
          <a:off x="2582334" y="2734733"/>
          <a:ext cx="1710267" cy="935568"/>
          <a:chOff x="2687878" y="2705100"/>
          <a:chExt cx="1969622" cy="1197470"/>
        </a:xfrm>
      </xdr:grpSpPr>
      <xdr:sp macro="" textlink="">
        <xdr:nvSpPr>
          <xdr:cNvPr id="13" name="テキスト ボックス 12">
            <a:extLst>
              <a:ext uri="{FF2B5EF4-FFF2-40B4-BE49-F238E27FC236}">
                <a16:creationId xmlns:a16="http://schemas.microsoft.com/office/drawing/2014/main" id="{907B9737-A322-8307-8E2B-9C5009779ABD}"/>
              </a:ext>
            </a:extLst>
          </xdr:cNvPr>
          <xdr:cNvSpPr txBox="1"/>
        </xdr:nvSpPr>
        <xdr:spPr>
          <a:xfrm>
            <a:off x="2687878" y="3254869"/>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E029C771-A03B-B706-A5E4-14E02C7666C2}"/>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231097</xdr:colOff>
      <xdr:row>26</xdr:row>
      <xdr:rowOff>127000</xdr:rowOff>
    </xdr:from>
    <xdr:to>
      <xdr:col>14</xdr:col>
      <xdr:colOff>44753</xdr:colOff>
      <xdr:row>53</xdr:row>
      <xdr:rowOff>102448</xdr:rowOff>
    </xdr:to>
    <xdr:graphicFrame macro="">
      <xdr:nvGraphicFramePr>
        <xdr:cNvPr id="15" name="グラフ 14">
          <a:extLst>
            <a:ext uri="{FF2B5EF4-FFF2-40B4-BE49-F238E27FC236}">
              <a16:creationId xmlns:a16="http://schemas.microsoft.com/office/drawing/2014/main" id="{B96FFE0B-AAE8-4004-9EC3-4C4288823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117</xdr:colOff>
      <xdr:row>28</xdr:row>
      <xdr:rowOff>69046</xdr:rowOff>
    </xdr:from>
    <xdr:to>
      <xdr:col>29</xdr:col>
      <xdr:colOff>5813</xdr:colOff>
      <xdr:row>55</xdr:row>
      <xdr:rowOff>137626</xdr:rowOff>
    </xdr:to>
    <xdr:graphicFrame macro="">
      <xdr:nvGraphicFramePr>
        <xdr:cNvPr id="16" name="グラフ 15">
          <a:extLst>
            <a:ext uri="{FF2B5EF4-FFF2-40B4-BE49-F238E27FC236}">
              <a16:creationId xmlns:a16="http://schemas.microsoft.com/office/drawing/2014/main" id="{D8890ACB-60DD-4876-BF41-92E2FFB7C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245533</xdr:colOff>
      <xdr:row>6</xdr:row>
      <xdr:rowOff>245534</xdr:rowOff>
    </xdr:from>
    <xdr:to>
      <xdr:col>18</xdr:col>
      <xdr:colOff>186267</xdr:colOff>
      <xdr:row>24</xdr:row>
      <xdr:rowOff>169333</xdr:rowOff>
    </xdr:to>
    <xdr:cxnSp macro="">
      <xdr:nvCxnSpPr>
        <xdr:cNvPr id="17" name="直線矢印コネクタ 16">
          <a:extLst>
            <a:ext uri="{FF2B5EF4-FFF2-40B4-BE49-F238E27FC236}">
              <a16:creationId xmlns:a16="http://schemas.microsoft.com/office/drawing/2014/main" id="{CC105470-DB66-43AF-A596-CF9448C537D1}"/>
            </a:ext>
          </a:extLst>
        </xdr:cNvPr>
        <xdr:cNvCxnSpPr/>
      </xdr:nvCxnSpPr>
      <xdr:spPr>
        <a:xfrm flipH="1" flipV="1">
          <a:off x="8001000" y="1532467"/>
          <a:ext cx="872067" cy="1710266"/>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304800</xdr:colOff>
      <xdr:row>6</xdr:row>
      <xdr:rowOff>211667</xdr:rowOff>
    </xdr:from>
    <xdr:to>
      <xdr:col>3</xdr:col>
      <xdr:colOff>330200</xdr:colOff>
      <xdr:row>24</xdr:row>
      <xdr:rowOff>169333</xdr:rowOff>
    </xdr:to>
    <xdr:cxnSp macro="">
      <xdr:nvCxnSpPr>
        <xdr:cNvPr id="18" name="直線矢印コネクタ 17">
          <a:extLst>
            <a:ext uri="{FF2B5EF4-FFF2-40B4-BE49-F238E27FC236}">
              <a16:creationId xmlns:a16="http://schemas.microsoft.com/office/drawing/2014/main" id="{B8D4CA53-9101-4C63-B253-4086F0D2A5FF}"/>
            </a:ext>
          </a:extLst>
        </xdr:cNvPr>
        <xdr:cNvCxnSpPr/>
      </xdr:nvCxnSpPr>
      <xdr:spPr>
        <a:xfrm flipH="1" flipV="1">
          <a:off x="1346200" y="1498600"/>
          <a:ext cx="491067" cy="1744133"/>
        </a:xfrm>
        <a:prstGeom prst="straightConnector1">
          <a:avLst/>
        </a:prstGeom>
        <a:ln>
          <a:solidFill>
            <a:schemeClr val="tx2">
              <a:lumMod val="60000"/>
              <a:lumOff val="40000"/>
            </a:schemeClr>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42334</xdr:colOff>
      <xdr:row>25</xdr:row>
      <xdr:rowOff>414867</xdr:rowOff>
    </xdr:from>
    <xdr:to>
      <xdr:col>4</xdr:col>
      <xdr:colOff>287867</xdr:colOff>
      <xdr:row>45</xdr:row>
      <xdr:rowOff>84667</xdr:rowOff>
    </xdr:to>
    <xdr:cxnSp macro="">
      <xdr:nvCxnSpPr>
        <xdr:cNvPr id="19" name="直線矢印コネクタ 18">
          <a:extLst>
            <a:ext uri="{FF2B5EF4-FFF2-40B4-BE49-F238E27FC236}">
              <a16:creationId xmlns:a16="http://schemas.microsoft.com/office/drawing/2014/main" id="{2168F919-E8A8-45CD-8C0E-25D98B85CA93}"/>
            </a:ext>
          </a:extLst>
        </xdr:cNvPr>
        <xdr:cNvCxnSpPr/>
      </xdr:nvCxnSpPr>
      <xdr:spPr>
        <a:xfrm>
          <a:off x="2015067" y="3666067"/>
          <a:ext cx="245533" cy="3395133"/>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18</xdr:col>
      <xdr:colOff>304800</xdr:colOff>
      <xdr:row>25</xdr:row>
      <xdr:rowOff>352611</xdr:rowOff>
    </xdr:from>
    <xdr:to>
      <xdr:col>18</xdr:col>
      <xdr:colOff>350121</xdr:colOff>
      <xdr:row>47</xdr:row>
      <xdr:rowOff>8467</xdr:rowOff>
    </xdr:to>
    <xdr:cxnSp macro="">
      <xdr:nvCxnSpPr>
        <xdr:cNvPr id="20" name="直線矢印コネクタ 19">
          <a:extLst>
            <a:ext uri="{FF2B5EF4-FFF2-40B4-BE49-F238E27FC236}">
              <a16:creationId xmlns:a16="http://schemas.microsoft.com/office/drawing/2014/main" id="{61226CD3-9A25-40BE-A514-36C3B223D8D4}"/>
            </a:ext>
          </a:extLst>
        </xdr:cNvPr>
        <xdr:cNvCxnSpPr/>
      </xdr:nvCxnSpPr>
      <xdr:spPr>
        <a:xfrm flipH="1">
          <a:off x="8991600" y="3603811"/>
          <a:ext cx="45321" cy="3719856"/>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1464364</xdr:colOff>
      <xdr:row>41</xdr:row>
      <xdr:rowOff>0</xdr:rowOff>
    </xdr:from>
    <xdr:to>
      <xdr:col>2</xdr:col>
      <xdr:colOff>5528070</xdr:colOff>
      <xdr:row>43</xdr:row>
      <xdr:rowOff>46383</xdr:rowOff>
    </xdr:to>
    <xdr:pic>
      <xdr:nvPicPr>
        <xdr:cNvPr id="3" name="図 2">
          <a:extLst>
            <a:ext uri="{FF2B5EF4-FFF2-40B4-BE49-F238E27FC236}">
              <a16:creationId xmlns:a16="http://schemas.microsoft.com/office/drawing/2014/main" id="{1580EB4A-1862-9481-3A6C-C032DEC13534}"/>
            </a:ext>
          </a:extLst>
        </xdr:cNvPr>
        <xdr:cNvPicPr>
          <a:picLocks noChangeAspect="1"/>
        </xdr:cNvPicPr>
      </xdr:nvPicPr>
      <xdr:blipFill>
        <a:blip xmlns:r="http://schemas.openxmlformats.org/officeDocument/2006/relationships" r:embed="rId1"/>
        <a:stretch>
          <a:fillRect/>
        </a:stretch>
      </xdr:blipFill>
      <xdr:spPr>
        <a:xfrm>
          <a:off x="1464364" y="15630939"/>
          <a:ext cx="6893045" cy="8150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13</xdr:col>
      <xdr:colOff>1571625</xdr:colOff>
      <xdr:row>17</xdr:row>
      <xdr:rowOff>95250</xdr:rowOff>
    </xdr:from>
    <xdr:ext cx="6162675" cy="3113283"/>
    <xdr:pic>
      <xdr:nvPicPr>
        <xdr:cNvPr id="3" name="図 2">
          <a:extLst>
            <a:ext uri="{FF2B5EF4-FFF2-40B4-BE49-F238E27FC236}">
              <a16:creationId xmlns:a16="http://schemas.microsoft.com/office/drawing/2014/main" id="{67CE45BD-7020-4CA2-8966-DD38118C440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95485" y="28693110"/>
          <a:ext cx="6162675" cy="3113283"/>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28000"/>
          </a:srgbClr>
        </a:solidFill>
        <a:ln>
          <a:solidFill>
            <a:srgbClr val="C00000"/>
          </a:solidFill>
        </a:ln>
      </a:spPr>
      <a:bodyPr vertOverflow="clip" horzOverflow="clip" rtlCol="0" anchor="t"/>
      <a:lstStyle>
        <a:defPPr algn="l">
          <a:defRPr kumimoji="1" sz="2000" b="1"/>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QWERTYUIOP@["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jacom.or.jp/kome/news/2026/03/260311-88011.php" TargetMode="External"/><Relationship Id="rId2" Type="http://schemas.openxmlformats.org/officeDocument/2006/relationships/hyperlink" Target="https://smartagri-jp.com/management/13550" TargetMode="External"/><Relationship Id="rId1" Type="http://schemas.openxmlformats.org/officeDocument/2006/relationships/hyperlink" Target="https://www.fda.gov.tw/UnsafeFood/UnsafeFoodContent.aspx?id=5877" TargetMode="External"/><Relationship Id="rId5" Type="http://schemas.openxmlformats.org/officeDocument/2006/relationships/printerSettings" Target="../printerSettings/printerSettings10.bin"/><Relationship Id="rId4" Type="http://schemas.openxmlformats.org/officeDocument/2006/relationships/hyperlink" Target="https://www.dailysunny.com/2026/03/10/nynews20260310/"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news.yahoo.co.jp/articles/b057b0216e95d1d9ed5e84f6f297c32a6aa61326" TargetMode="External"/><Relationship Id="rId7" Type="http://schemas.openxmlformats.org/officeDocument/2006/relationships/printerSettings" Target="../printerSettings/printerSettings11.bin"/><Relationship Id="rId2" Type="http://schemas.openxmlformats.org/officeDocument/2006/relationships/hyperlink" Target="https://news.yahoo.co.jp/articles/0c82bfe521b83d079516029b6bde24d82f3c212a" TargetMode="External"/><Relationship Id="rId1" Type="http://schemas.openxmlformats.org/officeDocument/2006/relationships/hyperlink" Target="https://news.yahoo.co.jp/articles/be9d6ae6ec908e4bd7c7616e0cb44c9da656e29d" TargetMode="External"/><Relationship Id="rId6" Type="http://schemas.openxmlformats.org/officeDocument/2006/relationships/hyperlink" Target="https://foods-ch.infomart.co.jp/news/264269" TargetMode="External"/><Relationship Id="rId5" Type="http://schemas.openxmlformats.org/officeDocument/2006/relationships/hyperlink" Target="https://grapee.jp/food/ingredients/2185670" TargetMode="External"/><Relationship Id="rId4" Type="http://schemas.openxmlformats.org/officeDocument/2006/relationships/hyperlink" Target="https://topics.smt.docomo.ne.jp/amp/article/minaminippon/region/minaminippon-202603102100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kimura@ippodo-tea.co.jp" TargetMode="External"/><Relationship Id="rId1" Type="http://schemas.openxmlformats.org/officeDocument/2006/relationships/hyperlink" Target="http://idsc.tokyo-eiken.go.jp/diseases/gastro/gastr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kobe-np.co.jp/news/sogo/202603/0020109010.shtml" TargetMode="External"/><Relationship Id="rId3" Type="http://schemas.openxmlformats.org/officeDocument/2006/relationships/hyperlink" Target="https://gendai.media/articles/-/164961?page=3" TargetMode="External"/><Relationship Id="rId7" Type="http://schemas.openxmlformats.org/officeDocument/2006/relationships/hyperlink" Target="https://topics.smt.docomo.ne.jp/amp/article/trendnewscaster/trend/trendnewscaster-98700" TargetMode="External"/><Relationship Id="rId2" Type="http://schemas.openxmlformats.org/officeDocument/2006/relationships/hyperlink" Target="https://www.j-cast.com/2026/03/12512789.html" TargetMode="External"/><Relationship Id="rId1" Type="http://schemas.openxmlformats.org/officeDocument/2006/relationships/hyperlink" Target="https://news.web.nhk/newsweb/na/nb-4060025760" TargetMode="External"/><Relationship Id="rId6" Type="http://schemas.openxmlformats.org/officeDocument/2006/relationships/hyperlink" Target="https://www.city.hiroshima.lg.jp/living/eisei/1003062/1005957/1028015/1048785.html" TargetMode="External"/><Relationship Id="rId5" Type="http://schemas.openxmlformats.org/officeDocument/2006/relationships/hyperlink" Target="https://news.jp/i/1404570719520063511?c=768367547562557440" TargetMode="External"/><Relationship Id="rId10" Type="http://schemas.openxmlformats.org/officeDocument/2006/relationships/drawing" Target="../drawings/drawing5.xml"/><Relationship Id="rId4" Type="http://schemas.openxmlformats.org/officeDocument/2006/relationships/hyperlink" Target="https://www.nikkei.com/news/print-article/?R_FLG=0&amp;bf=0&amp;ng=DGXZRSP704212_R10C26A3000000"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backwise.jp/cebu-studyabroad-bcebu-health-risk/" TargetMode="External"/><Relationship Id="rId7" Type="http://schemas.openxmlformats.org/officeDocument/2006/relationships/printerSettings" Target="../printerSettings/printerSettings6.bin"/><Relationship Id="rId2" Type="http://schemas.openxmlformats.org/officeDocument/2006/relationships/hyperlink" Target="https://www.vietnam.vn/ja/vu-ngo-doc-botulinum-vi-an-ca-u-chua-cac-benh-nhi-duoc-truyen-thuoc-giai-doc" TargetMode="External"/><Relationship Id="rId1" Type="http://schemas.openxmlformats.org/officeDocument/2006/relationships/hyperlink" Target="https://www.vietnam.vn/ja/13-hoc-sinh-xa-tra-my-nghi-ngo-doc-sau-khi-uong-tra-sua" TargetMode="External"/><Relationship Id="rId6" Type="http://schemas.openxmlformats.org/officeDocument/2006/relationships/hyperlink" Target="https://www.vietnam.vn/ja/vu-108-nguoi-nghi-ngo-doc-banh-mi-tai-vung-tau-hon-50-mau-benh-nhan-duong-tinh-salmonella" TargetMode="External"/><Relationship Id="rId5" Type="http://schemas.openxmlformats.org/officeDocument/2006/relationships/hyperlink" Target="https://lalalausa.com/archives/73861" TargetMode="External"/><Relationship Id="rId4" Type="http://schemas.openxmlformats.org/officeDocument/2006/relationships/hyperlink" Target="https://lalalausa.com/archives/73855"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mhlw.go.jp/stf/covid-19/kokunainohasseijoukyou.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1"/>
  <sheetViews>
    <sheetView topLeftCell="A2" zoomScale="112" zoomScaleNormal="112" workbookViewId="0">
      <selection activeCell="A22" sqref="A22"/>
    </sheetView>
  </sheetViews>
  <sheetFormatPr defaultRowHeight="13.2"/>
  <cols>
    <col min="1" max="1" width="16.777343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9" ht="13.8" thickTop="1">
      <c r="A1" s="54" t="s">
        <v>0</v>
      </c>
      <c r="B1" s="55"/>
      <c r="C1" s="55" t="s">
        <v>1</v>
      </c>
      <c r="D1" s="55"/>
      <c r="E1" s="55"/>
      <c r="F1" s="55"/>
      <c r="G1" s="55"/>
      <c r="H1" s="55"/>
      <c r="I1" s="37"/>
    </row>
    <row r="2" spans="1:9">
      <c r="A2" s="56" t="s">
        <v>2</v>
      </c>
      <c r="B2" s="57"/>
      <c r="C2" s="57"/>
      <c r="D2" s="57"/>
      <c r="E2" s="57"/>
      <c r="F2" s="57"/>
      <c r="G2" s="57"/>
      <c r="H2" s="57"/>
      <c r="I2" s="37"/>
    </row>
    <row r="3" spans="1:9" ht="15.75" customHeight="1">
      <c r="A3" s="690" t="s">
        <v>3</v>
      </c>
      <c r="B3" s="691"/>
      <c r="C3" s="691"/>
      <c r="D3" s="691"/>
      <c r="E3" s="691"/>
      <c r="F3" s="691"/>
      <c r="G3" s="691"/>
      <c r="H3" s="692"/>
      <c r="I3" s="37"/>
    </row>
    <row r="4" spans="1:9">
      <c r="A4" s="56" t="s">
        <v>480</v>
      </c>
      <c r="B4" s="57"/>
      <c r="C4" s="57"/>
      <c r="D4" s="57"/>
      <c r="E4" s="57"/>
      <c r="F4" s="57"/>
      <c r="G4" s="57"/>
      <c r="H4" s="57"/>
      <c r="I4" s="37"/>
    </row>
    <row r="5" spans="1:9">
      <c r="A5" s="56" t="s">
        <v>4</v>
      </c>
      <c r="B5" s="57"/>
      <c r="C5" s="57"/>
      <c r="D5" s="57"/>
      <c r="E5" s="57"/>
      <c r="F5" s="57"/>
      <c r="G5" s="57"/>
      <c r="H5" s="57"/>
      <c r="I5" s="37"/>
    </row>
    <row r="6" spans="1:9">
      <c r="A6" s="58" t="s">
        <v>2</v>
      </c>
      <c r="B6" s="59"/>
      <c r="C6" s="59"/>
      <c r="D6" s="59"/>
      <c r="E6" s="59"/>
      <c r="F6" s="59"/>
      <c r="G6" s="59"/>
      <c r="H6" s="59"/>
      <c r="I6" s="37"/>
    </row>
    <row r="7" spans="1:9">
      <c r="A7" s="58"/>
      <c r="B7" s="59"/>
      <c r="C7" s="59"/>
      <c r="D7" s="59"/>
      <c r="E7" s="59"/>
      <c r="F7" s="59"/>
      <c r="G7" s="59"/>
      <c r="H7" s="59"/>
      <c r="I7" s="37"/>
    </row>
    <row r="8" spans="1:9">
      <c r="A8" s="58" t="s">
        <v>5</v>
      </c>
      <c r="B8" s="59"/>
      <c r="C8" s="59"/>
      <c r="D8" s="59"/>
      <c r="E8" s="59"/>
      <c r="F8" s="59"/>
      <c r="G8" s="59"/>
      <c r="H8" s="59"/>
      <c r="I8" s="37"/>
    </row>
    <row r="9" spans="1:9">
      <c r="A9" s="60" t="s">
        <v>6</v>
      </c>
      <c r="B9" s="61"/>
      <c r="C9" s="61"/>
      <c r="D9" s="61"/>
      <c r="E9" s="61"/>
      <c r="F9" s="61"/>
      <c r="G9" s="61"/>
      <c r="H9" s="61"/>
      <c r="I9" s="37"/>
    </row>
    <row r="10" spans="1:9" ht="15" customHeight="1">
      <c r="A10" s="124" t="s">
        <v>7</v>
      </c>
      <c r="B10" s="68" t="str">
        <f>+'9　食中毒情報'!A2</f>
        <v>釣ったフグを自宅で調理 下関市の親子食中毒</v>
      </c>
      <c r="C10" s="68"/>
      <c r="D10" s="70"/>
      <c r="E10" s="68"/>
      <c r="F10" s="71"/>
      <c r="G10" s="69"/>
      <c r="H10" s="69"/>
      <c r="I10" s="37"/>
    </row>
    <row r="11" spans="1:9" ht="15" customHeight="1">
      <c r="A11" s="124" t="s">
        <v>8</v>
      </c>
      <c r="B11" s="68" t="str">
        <f>+'9　ノロウイルス関連情報 '!H72</f>
        <v>管理レベル「4」　</v>
      </c>
      <c r="C11" s="68"/>
      <c r="D11" s="68" t="s">
        <v>9</v>
      </c>
      <c r="E11" s="68"/>
      <c r="F11" s="70">
        <f>+'9　ノロウイルス関連情報 '!G73</f>
        <v>6.31</v>
      </c>
      <c r="G11" s="68" t="str">
        <f>+'9　ノロウイルス関連情報 '!H73</f>
        <v>　：先週より</v>
      </c>
      <c r="H11" s="146">
        <f>+'9　ノロウイルス関連情報 '!I73</f>
        <v>-1.71</v>
      </c>
      <c r="I11" s="37"/>
    </row>
    <row r="12" spans="1:9" s="45" customFormat="1" ht="15" customHeight="1">
      <c r="A12" s="72" t="s">
        <v>10</v>
      </c>
      <c r="B12" s="392" t="str">
        <f>+'9　残留農薬など'!A2</f>
        <v>日本出口「鮮草莓(FRESH STRAWBERRY)」檢出農藥殘留含量不符規定</v>
      </c>
      <c r="C12" s="392"/>
      <c r="D12" s="392"/>
      <c r="E12" s="392"/>
      <c r="F12" s="392"/>
      <c r="G12" s="392"/>
      <c r="H12" s="73"/>
      <c r="I12" s="44"/>
    </row>
    <row r="13" spans="1:9" ht="15" customHeight="1">
      <c r="A13" s="67" t="s">
        <v>11</v>
      </c>
      <c r="B13" s="392" t="str">
        <f>+'9　食品表示'!A2</f>
        <v>「どんどんライス」に農水省が勧告 「佐賀県産米」おにぎり→複数の産地の米だった</v>
      </c>
      <c r="C13" s="392"/>
      <c r="D13" s="392"/>
      <c r="E13" s="392"/>
      <c r="F13" s="392"/>
      <c r="G13" s="392"/>
      <c r="H13" s="69"/>
      <c r="I13" s="37"/>
    </row>
    <row r="14" spans="1:9" ht="15" customHeight="1">
      <c r="A14" s="67" t="s">
        <v>12</v>
      </c>
      <c r="B14" s="69" t="str">
        <f>+'9  海外情報'!A2</f>
        <v>トラミ村の学生13人が、タピオカティーを飲んだ後に食中毒を起こした疑いがある</v>
      </c>
      <c r="D14" s="69"/>
      <c r="E14" s="69"/>
      <c r="F14" s="69"/>
      <c r="G14" s="69"/>
      <c r="H14" s="69"/>
      <c r="I14" s="37"/>
    </row>
    <row r="15" spans="1:9" ht="15" customHeight="1">
      <c r="A15" s="74" t="s">
        <v>13</v>
      </c>
      <c r="B15" s="75" t="str">
        <f>+'9　食中毒情報'!A5</f>
        <v>「弁当にフグ混入で食中毒」と投稿も、ほっともっと側は否定　「混入は確認できず」原因分からず真相は不明</v>
      </c>
      <c r="C15" s="390" t="s">
        <v>14</v>
      </c>
      <c r="D15" s="390"/>
      <c r="E15" s="390"/>
      <c r="F15" s="390"/>
      <c r="G15" s="390"/>
      <c r="H15" s="391"/>
      <c r="I15" s="37"/>
    </row>
    <row r="16" spans="1:9" ht="15" customHeight="1">
      <c r="A16" s="67" t="s">
        <v>15</v>
      </c>
      <c r="B16" s="68" t="str">
        <f>+'9　感染症統計'!A24</f>
        <v>2026年09週(02月23日～03月01日)</v>
      </c>
      <c r="C16" s="69"/>
      <c r="D16" s="68" t="s">
        <v>16</v>
      </c>
      <c r="E16" s="69"/>
      <c r="F16" s="69"/>
      <c r="G16" s="69"/>
      <c r="H16" s="69"/>
      <c r="I16" s="37"/>
    </row>
    <row r="17" spans="1:16" ht="15" customHeight="1">
      <c r="A17" s="67" t="s">
        <v>17</v>
      </c>
      <c r="B17" s="68" t="str">
        <f>+'8　国内感染症情報'!B2</f>
        <v>2026年09週(02月23日～03月01日)</v>
      </c>
      <c r="C17" s="68"/>
      <c r="D17" s="68"/>
      <c r="E17" s="68"/>
      <c r="F17" s="68"/>
      <c r="G17" s="68"/>
      <c r="H17" s="69"/>
      <c r="I17" s="37"/>
    </row>
    <row r="18" spans="1:16" ht="15" customHeight="1">
      <c r="A18" s="67" t="s">
        <v>18</v>
      </c>
      <c r="B18" s="76" t="str">
        <f>+'9  衛生訓話'!A2</f>
        <v>　　　　　今週のお題　(異物対策②　髪の毛混入は異物の第一原因です　)</v>
      </c>
      <c r="F18" s="76"/>
      <c r="G18" s="69"/>
      <c r="H18" s="69"/>
      <c r="I18" s="37"/>
    </row>
    <row r="19" spans="1:16" ht="15" customHeight="1">
      <c r="A19" s="67" t="s">
        <v>19</v>
      </c>
      <c r="B19" s="390" t="s">
        <v>209</v>
      </c>
      <c r="C19" s="390"/>
      <c r="D19" s="390"/>
      <c r="E19" s="390"/>
      <c r="F19" s="69" t="s">
        <v>16</v>
      </c>
      <c r="G19" s="69"/>
      <c r="H19" s="69"/>
      <c r="I19" s="37"/>
      <c r="P19" t="s">
        <v>20</v>
      </c>
    </row>
    <row r="20" spans="1:16" ht="15" customHeight="1">
      <c r="A20" s="67" t="s">
        <v>16</v>
      </c>
      <c r="B20" t="s">
        <v>22</v>
      </c>
      <c r="C20" s="69"/>
      <c r="D20" s="69"/>
      <c r="E20" s="69"/>
      <c r="F20" s="69"/>
      <c r="G20" s="69"/>
      <c r="H20" s="69"/>
      <c r="I20" s="37"/>
      <c r="L20" t="s">
        <v>14</v>
      </c>
    </row>
    <row r="21" spans="1:16">
      <c r="A21" s="60" t="s">
        <v>6</v>
      </c>
      <c r="B21" s="61"/>
      <c r="C21" s="61"/>
      <c r="D21" s="61"/>
      <c r="E21" s="61"/>
      <c r="F21" s="61"/>
      <c r="G21" s="61"/>
      <c r="H21" s="61"/>
      <c r="I21" s="37"/>
    </row>
    <row r="22" spans="1:16">
      <c r="A22" s="58" t="s">
        <v>16</v>
      </c>
      <c r="B22" s="59"/>
      <c r="C22" s="59"/>
      <c r="D22" s="59"/>
      <c r="E22" s="59"/>
      <c r="F22" s="59"/>
      <c r="G22" s="59"/>
      <c r="H22" s="59"/>
      <c r="I22" s="37"/>
    </row>
    <row r="23" spans="1:16">
      <c r="A23" s="38" t="s">
        <v>21</v>
      </c>
      <c r="I23" s="37"/>
    </row>
    <row r="24" spans="1:16">
      <c r="A24" s="37"/>
      <c r="I24" s="37"/>
    </row>
    <row r="25" spans="1:16">
      <c r="A25" s="37"/>
      <c r="I25" s="37"/>
    </row>
    <row r="26" spans="1:16">
      <c r="A26" s="37"/>
      <c r="I26" s="37"/>
    </row>
    <row r="27" spans="1:16">
      <c r="A27" s="37"/>
      <c r="I27" s="37"/>
    </row>
    <row r="28" spans="1:16">
      <c r="A28" s="37"/>
      <c r="I28" s="37"/>
    </row>
    <row r="29" spans="1:16">
      <c r="A29" s="37"/>
      <c r="I29" s="37"/>
    </row>
    <row r="30" spans="1:16">
      <c r="A30" s="37"/>
      <c r="H30" t="s">
        <v>22</v>
      </c>
      <c r="I30" s="37"/>
    </row>
    <row r="31" spans="1:16">
      <c r="A31" s="37"/>
      <c r="I31" s="37"/>
    </row>
    <row r="32" spans="1:16">
      <c r="A32" s="37"/>
      <c r="I32" s="37"/>
    </row>
    <row r="33" spans="1:9">
      <c r="A33" s="37"/>
      <c r="I33" s="37"/>
    </row>
    <row r="34" spans="1:9" ht="13.8" thickBot="1">
      <c r="A34" s="39"/>
      <c r="B34" s="40"/>
      <c r="C34" s="40"/>
      <c r="D34" s="40"/>
      <c r="E34" s="40"/>
      <c r="F34" s="40"/>
      <c r="G34" s="40"/>
      <c r="H34" s="40"/>
      <c r="I34" s="37"/>
    </row>
    <row r="35" spans="1:9" ht="13.8" thickTop="1"/>
    <row r="38" spans="1:9" ht="24.6">
      <c r="A38" s="47" t="s">
        <v>23</v>
      </c>
    </row>
    <row r="39" spans="1:9" ht="40.5" customHeight="1">
      <c r="A39" s="693" t="s">
        <v>24</v>
      </c>
      <c r="B39" s="693"/>
      <c r="C39" s="693"/>
      <c r="D39" s="693"/>
      <c r="E39" s="693"/>
      <c r="F39" s="693"/>
      <c r="G39" s="693"/>
    </row>
    <row r="40" spans="1:9" ht="30.75" customHeight="1">
      <c r="A40" s="697" t="s">
        <v>25</v>
      </c>
      <c r="B40" s="697"/>
      <c r="C40" s="697"/>
      <c r="D40" s="697"/>
      <c r="E40" s="697"/>
      <c r="F40" s="697"/>
      <c r="G40" s="697"/>
    </row>
    <row r="41" spans="1:9" ht="15">
      <c r="A41" s="48"/>
    </row>
    <row r="42" spans="1:9" ht="69.75" customHeight="1">
      <c r="A42" s="695" t="s">
        <v>26</v>
      </c>
      <c r="B42" s="695"/>
      <c r="C42" s="695"/>
      <c r="D42" s="695"/>
      <c r="E42" s="695"/>
      <c r="F42" s="695"/>
      <c r="G42" s="695"/>
    </row>
    <row r="43" spans="1:9" ht="35.25" customHeight="1">
      <c r="A43" s="697" t="s">
        <v>27</v>
      </c>
      <c r="B43" s="697"/>
      <c r="C43" s="697"/>
      <c r="D43" s="697"/>
      <c r="E43" s="697"/>
      <c r="F43" s="697"/>
      <c r="G43" s="697"/>
    </row>
    <row r="44" spans="1:9" ht="59.25" customHeight="1">
      <c r="A44" s="695" t="s">
        <v>28</v>
      </c>
      <c r="B44" s="695"/>
      <c r="C44" s="695"/>
      <c r="D44" s="695"/>
      <c r="E44" s="695"/>
      <c r="F44" s="695"/>
      <c r="G44" s="695"/>
    </row>
    <row r="45" spans="1:9" ht="15">
      <c r="A45" s="49"/>
    </row>
    <row r="46" spans="1:9" ht="27.75" customHeight="1">
      <c r="A46" s="696" t="s">
        <v>29</v>
      </c>
      <c r="B46" s="696"/>
      <c r="C46" s="696"/>
      <c r="D46" s="696"/>
      <c r="E46" s="696"/>
      <c r="F46" s="696"/>
      <c r="G46" s="696"/>
    </row>
    <row r="47" spans="1:9" ht="53.25" customHeight="1">
      <c r="A47" s="694" t="s">
        <v>30</v>
      </c>
      <c r="B47" s="695"/>
      <c r="C47" s="695"/>
      <c r="D47" s="695"/>
      <c r="E47" s="695"/>
      <c r="F47" s="695"/>
      <c r="G47" s="695"/>
    </row>
    <row r="48" spans="1:9" ht="15">
      <c r="A48" s="49"/>
    </row>
    <row r="49" spans="1:7" ht="32.25" customHeight="1">
      <c r="A49" s="696" t="s">
        <v>31</v>
      </c>
      <c r="B49" s="696"/>
      <c r="C49" s="696"/>
      <c r="D49" s="696"/>
      <c r="E49" s="696"/>
      <c r="F49" s="696"/>
      <c r="G49" s="696"/>
    </row>
    <row r="50" spans="1:7" ht="15">
      <c r="A50" s="48"/>
    </row>
    <row r="51" spans="1:7" ht="87" customHeight="1">
      <c r="A51" s="694" t="s">
        <v>32</v>
      </c>
      <c r="B51" s="695"/>
      <c r="C51" s="695"/>
      <c r="D51" s="695"/>
      <c r="E51" s="695"/>
      <c r="F51" s="695"/>
      <c r="G51" s="695"/>
    </row>
    <row r="52" spans="1:7" ht="15">
      <c r="A52" s="49"/>
    </row>
    <row r="53" spans="1:7" ht="32.25" customHeight="1">
      <c r="A53" s="696" t="s">
        <v>33</v>
      </c>
      <c r="B53" s="696"/>
      <c r="C53" s="696"/>
      <c r="D53" s="696"/>
      <c r="E53" s="696"/>
      <c r="F53" s="696"/>
      <c r="G53" s="696"/>
    </row>
    <row r="54" spans="1:7" ht="29.25" customHeight="1">
      <c r="A54" s="695" t="s">
        <v>34</v>
      </c>
      <c r="B54" s="695"/>
      <c r="C54" s="695"/>
      <c r="D54" s="695"/>
      <c r="E54" s="695"/>
      <c r="F54" s="695"/>
      <c r="G54" s="695"/>
    </row>
    <row r="55" spans="1:7" ht="15">
      <c r="A55" s="49"/>
    </row>
    <row r="56" spans="1:7" s="45" customFormat="1" ht="110.25" customHeight="1">
      <c r="A56" s="698" t="s">
        <v>35</v>
      </c>
      <c r="B56" s="699"/>
      <c r="C56" s="699"/>
      <c r="D56" s="699"/>
      <c r="E56" s="699"/>
      <c r="F56" s="699"/>
      <c r="G56" s="699"/>
    </row>
    <row r="57" spans="1:7" ht="34.5" customHeight="1">
      <c r="A57" s="697" t="s">
        <v>36</v>
      </c>
      <c r="B57" s="697"/>
      <c r="C57" s="697"/>
      <c r="D57" s="697"/>
      <c r="E57" s="697"/>
      <c r="F57" s="697"/>
      <c r="G57" s="697"/>
    </row>
    <row r="58" spans="1:7" ht="114" customHeight="1">
      <c r="A58" s="694" t="s">
        <v>37</v>
      </c>
      <c r="B58" s="695"/>
      <c r="C58" s="695"/>
      <c r="D58" s="695"/>
      <c r="E58" s="695"/>
      <c r="F58" s="695"/>
      <c r="G58" s="695"/>
    </row>
    <row r="59" spans="1:7" ht="109.5" customHeight="1">
      <c r="A59" s="695"/>
      <c r="B59" s="695"/>
      <c r="C59" s="695"/>
      <c r="D59" s="695"/>
      <c r="E59" s="695"/>
      <c r="F59" s="695"/>
      <c r="G59" s="695"/>
    </row>
    <row r="60" spans="1:7" ht="15">
      <c r="A60" s="49"/>
    </row>
    <row r="61" spans="1:7" s="46" customFormat="1" ht="57.75" customHeight="1">
      <c r="A61" s="695"/>
      <c r="B61" s="695"/>
      <c r="C61" s="695"/>
      <c r="D61" s="695"/>
      <c r="E61" s="695"/>
      <c r="F61" s="695"/>
      <c r="G61" s="695"/>
    </row>
  </sheetData>
  <mergeCells count="17">
    <mergeCell ref="A59:G59"/>
    <mergeCell ref="A58:G58"/>
    <mergeCell ref="A61:G61"/>
    <mergeCell ref="A51:G51"/>
    <mergeCell ref="A49:G49"/>
    <mergeCell ref="A56:G56"/>
    <mergeCell ref="A54:G54"/>
    <mergeCell ref="A57:G57"/>
    <mergeCell ref="A3:H3"/>
    <mergeCell ref="A39:G39"/>
    <mergeCell ref="A47:G47"/>
    <mergeCell ref="A46:G46"/>
    <mergeCell ref="A53:G53"/>
    <mergeCell ref="A40:G40"/>
    <mergeCell ref="A42:G42"/>
    <mergeCell ref="A44:G44"/>
    <mergeCell ref="A43:G43"/>
  </mergeCells>
  <phoneticPr fontId="25"/>
  <hyperlinks>
    <hyperlink ref="A39"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6545-DD14-4685-A741-703732B15B99}">
  <dimension ref="A1:G54"/>
  <sheetViews>
    <sheetView view="pageBreakPreview" zoomScale="115" zoomScaleNormal="100" zoomScaleSheetLayoutView="115" workbookViewId="0"/>
  </sheetViews>
  <sheetFormatPr defaultColWidth="9" defaultRowHeight="13.2"/>
  <cols>
    <col min="1" max="1" width="21.33203125" style="529" customWidth="1"/>
    <col min="2" max="2" width="19.88671875" style="529" customWidth="1"/>
    <col min="3" max="3" width="91.6640625" style="424" customWidth="1"/>
    <col min="4" max="4" width="14.44140625" style="411" customWidth="1"/>
    <col min="5" max="5" width="13.6640625" style="411" customWidth="1"/>
    <col min="6" max="6" width="13.88671875" style="1" customWidth="1"/>
    <col min="7" max="7" width="58.6640625" style="1" customWidth="1"/>
    <col min="8" max="10" width="9" style="1"/>
    <col min="11" max="11" width="14.109375" style="1" customWidth="1"/>
    <col min="12" max="16384" width="9" style="1"/>
  </cols>
  <sheetData>
    <row r="1" spans="1:7" ht="44.25" customHeight="1" thickTop="1">
      <c r="A1" s="415" t="s">
        <v>384</v>
      </c>
      <c r="B1" s="526" t="s">
        <v>195</v>
      </c>
      <c r="C1" s="525" t="s">
        <v>447</v>
      </c>
      <c r="D1" s="416" t="s">
        <v>196</v>
      </c>
      <c r="E1" s="417" t="s">
        <v>197</v>
      </c>
      <c r="G1" s="405"/>
    </row>
    <row r="2" spans="1:7" ht="30" customHeight="1">
      <c r="A2" s="537" t="s">
        <v>229</v>
      </c>
      <c r="B2" s="538" t="s">
        <v>231</v>
      </c>
      <c r="C2" s="539" t="s">
        <v>445</v>
      </c>
      <c r="D2" s="540">
        <v>46094</v>
      </c>
      <c r="E2" s="540">
        <v>46094</v>
      </c>
      <c r="G2" s="405"/>
    </row>
    <row r="3" spans="1:7" ht="30" customHeight="1">
      <c r="A3" s="537" t="s">
        <v>237</v>
      </c>
      <c r="B3" s="538" t="s">
        <v>385</v>
      </c>
      <c r="C3" s="539" t="s">
        <v>432</v>
      </c>
      <c r="D3" s="540">
        <v>46094</v>
      </c>
      <c r="E3" s="540">
        <v>46094</v>
      </c>
      <c r="G3" s="405"/>
    </row>
    <row r="4" spans="1:7" ht="30" customHeight="1">
      <c r="A4" s="522" t="s">
        <v>229</v>
      </c>
      <c r="B4" s="527" t="s">
        <v>386</v>
      </c>
      <c r="C4" s="524" t="s">
        <v>433</v>
      </c>
      <c r="D4" s="523">
        <v>46094</v>
      </c>
      <c r="E4" s="523">
        <v>46094</v>
      </c>
      <c r="G4" s="405"/>
    </row>
    <row r="5" spans="1:7" ht="30" customHeight="1">
      <c r="A5" s="522" t="s">
        <v>229</v>
      </c>
      <c r="B5" s="527" t="s">
        <v>386</v>
      </c>
      <c r="C5" s="524" t="s">
        <v>434</v>
      </c>
      <c r="D5" s="523">
        <v>46094</v>
      </c>
      <c r="E5" s="523">
        <v>46094</v>
      </c>
      <c r="G5" s="405"/>
    </row>
    <row r="6" spans="1:7" ht="30" customHeight="1">
      <c r="A6" s="537" t="s">
        <v>236</v>
      </c>
      <c r="B6" s="538" t="s">
        <v>387</v>
      </c>
      <c r="C6" s="539" t="s">
        <v>435</v>
      </c>
      <c r="D6" s="540">
        <v>46093</v>
      </c>
      <c r="E6" s="540">
        <v>46094</v>
      </c>
      <c r="G6" s="405"/>
    </row>
    <row r="7" spans="1:7" ht="30" customHeight="1">
      <c r="A7" s="541" t="s">
        <v>229</v>
      </c>
      <c r="B7" s="542" t="s">
        <v>388</v>
      </c>
      <c r="C7" s="543" t="s">
        <v>436</v>
      </c>
      <c r="D7" s="544">
        <v>46093</v>
      </c>
      <c r="E7" s="544">
        <v>46094</v>
      </c>
      <c r="G7" s="405"/>
    </row>
    <row r="8" spans="1:7" ht="30" customHeight="1">
      <c r="A8" s="537" t="s">
        <v>229</v>
      </c>
      <c r="B8" s="538" t="s">
        <v>389</v>
      </c>
      <c r="C8" s="539" t="s">
        <v>437</v>
      </c>
      <c r="D8" s="540">
        <v>46092</v>
      </c>
      <c r="E8" s="540">
        <v>46094</v>
      </c>
      <c r="G8" s="405"/>
    </row>
    <row r="9" spans="1:7" ht="30" customHeight="1">
      <c r="A9" s="549" t="s">
        <v>229</v>
      </c>
      <c r="B9" s="550" t="s">
        <v>390</v>
      </c>
      <c r="C9" s="551" t="s">
        <v>438</v>
      </c>
      <c r="D9" s="552">
        <v>46093</v>
      </c>
      <c r="E9" s="552">
        <v>46093</v>
      </c>
      <c r="G9" s="405"/>
    </row>
    <row r="10" spans="1:7" ht="30" customHeight="1">
      <c r="A10" s="537" t="s">
        <v>229</v>
      </c>
      <c r="B10" s="538" t="s">
        <v>391</v>
      </c>
      <c r="C10" s="539" t="s">
        <v>439</v>
      </c>
      <c r="D10" s="540">
        <v>46093</v>
      </c>
      <c r="E10" s="540">
        <v>46093</v>
      </c>
      <c r="G10" s="405"/>
    </row>
    <row r="11" spans="1:7" ht="30" customHeight="1">
      <c r="A11" s="537" t="s">
        <v>229</v>
      </c>
      <c r="B11" s="538" t="s">
        <v>392</v>
      </c>
      <c r="C11" s="539" t="s">
        <v>440</v>
      </c>
      <c r="D11" s="540">
        <v>46093</v>
      </c>
      <c r="E11" s="540">
        <v>46093</v>
      </c>
      <c r="G11" s="405"/>
    </row>
    <row r="12" spans="1:7" ht="30" customHeight="1">
      <c r="A12" s="537" t="s">
        <v>229</v>
      </c>
      <c r="B12" s="538" t="s">
        <v>393</v>
      </c>
      <c r="C12" s="539" t="s">
        <v>441</v>
      </c>
      <c r="D12" s="540">
        <v>46093</v>
      </c>
      <c r="E12" s="540">
        <v>46093</v>
      </c>
      <c r="G12" s="405"/>
    </row>
    <row r="13" spans="1:7" ht="30" customHeight="1">
      <c r="A13" s="532" t="s">
        <v>394</v>
      </c>
      <c r="B13" s="533" t="s">
        <v>395</v>
      </c>
      <c r="C13" s="534" t="s">
        <v>444</v>
      </c>
      <c r="D13" s="535">
        <v>46093</v>
      </c>
      <c r="E13" s="535">
        <v>46093</v>
      </c>
      <c r="G13" s="405"/>
    </row>
    <row r="14" spans="1:7" ht="30" customHeight="1">
      <c r="A14" s="532" t="s">
        <v>229</v>
      </c>
      <c r="B14" s="533" t="s">
        <v>396</v>
      </c>
      <c r="C14" s="534" t="s">
        <v>442</v>
      </c>
      <c r="D14" s="535">
        <v>46093</v>
      </c>
      <c r="E14" s="535">
        <v>46093</v>
      </c>
      <c r="G14" s="405"/>
    </row>
    <row r="15" spans="1:7" ht="30" customHeight="1">
      <c r="A15" s="549" t="s">
        <v>229</v>
      </c>
      <c r="B15" s="550" t="s">
        <v>397</v>
      </c>
      <c r="C15" s="551" t="s">
        <v>443</v>
      </c>
      <c r="D15" s="552">
        <v>46092</v>
      </c>
      <c r="E15" s="552">
        <v>46093</v>
      </c>
      <c r="G15" s="405"/>
    </row>
    <row r="16" spans="1:7" ht="30" customHeight="1">
      <c r="A16" s="522" t="s">
        <v>229</v>
      </c>
      <c r="B16" s="527" t="s">
        <v>234</v>
      </c>
      <c r="C16" s="524" t="s">
        <v>398</v>
      </c>
      <c r="D16" s="523">
        <v>46092</v>
      </c>
      <c r="E16" s="523">
        <v>46092</v>
      </c>
      <c r="G16" s="405"/>
    </row>
    <row r="17" spans="1:7" ht="25.2" customHeight="1">
      <c r="A17" s="537" t="s">
        <v>229</v>
      </c>
      <c r="B17" s="538" t="s">
        <v>399</v>
      </c>
      <c r="C17" s="539" t="s">
        <v>400</v>
      </c>
      <c r="D17" s="540">
        <v>46092</v>
      </c>
      <c r="E17" s="540">
        <v>46092</v>
      </c>
      <c r="G17" s="405"/>
    </row>
    <row r="18" spans="1:7" ht="30" customHeight="1">
      <c r="A18" s="532" t="s">
        <v>229</v>
      </c>
      <c r="B18" s="533" t="s">
        <v>401</v>
      </c>
      <c r="C18" s="534" t="s">
        <v>402</v>
      </c>
      <c r="D18" s="535">
        <v>46091</v>
      </c>
      <c r="E18" s="535">
        <v>46092</v>
      </c>
      <c r="G18" s="405"/>
    </row>
    <row r="19" spans="1:7" ht="30" customHeight="1">
      <c r="A19" s="532" t="s">
        <v>229</v>
      </c>
      <c r="B19" s="533" t="s">
        <v>403</v>
      </c>
      <c r="C19" s="534" t="s">
        <v>404</v>
      </c>
      <c r="D19" s="535">
        <v>46091</v>
      </c>
      <c r="E19" s="535">
        <v>46092</v>
      </c>
      <c r="G19" s="405"/>
    </row>
    <row r="20" spans="1:7" ht="30" customHeight="1">
      <c r="A20" s="537" t="s">
        <v>229</v>
      </c>
      <c r="B20" s="538" t="s">
        <v>405</v>
      </c>
      <c r="C20" s="539" t="s">
        <v>406</v>
      </c>
      <c r="D20" s="540">
        <v>46091</v>
      </c>
      <c r="E20" s="540">
        <v>46091</v>
      </c>
      <c r="G20" s="405"/>
    </row>
    <row r="21" spans="1:7" ht="30" customHeight="1">
      <c r="A21" s="537" t="s">
        <v>236</v>
      </c>
      <c r="B21" s="538" t="s">
        <v>230</v>
      </c>
      <c r="C21" s="539" t="s">
        <v>407</v>
      </c>
      <c r="D21" s="540">
        <v>46091</v>
      </c>
      <c r="E21" s="540">
        <v>46091</v>
      </c>
      <c r="G21" s="405"/>
    </row>
    <row r="22" spans="1:7" ht="30" customHeight="1">
      <c r="A22" s="545" t="s">
        <v>236</v>
      </c>
      <c r="B22" s="546" t="s">
        <v>408</v>
      </c>
      <c r="C22" s="547" t="s">
        <v>409</v>
      </c>
      <c r="D22" s="548">
        <v>46091</v>
      </c>
      <c r="E22" s="548">
        <v>46091</v>
      </c>
      <c r="G22" s="405"/>
    </row>
    <row r="23" spans="1:7" ht="30" customHeight="1">
      <c r="A23" s="537" t="s">
        <v>229</v>
      </c>
      <c r="B23" s="538" t="s">
        <v>410</v>
      </c>
      <c r="C23" s="539" t="s">
        <v>411</v>
      </c>
      <c r="D23" s="540">
        <v>46091</v>
      </c>
      <c r="E23" s="540">
        <v>46091</v>
      </c>
      <c r="G23" s="405"/>
    </row>
    <row r="24" spans="1:7" ht="30" customHeight="1">
      <c r="A24" s="537" t="s">
        <v>236</v>
      </c>
      <c r="B24" s="538" t="s">
        <v>412</v>
      </c>
      <c r="C24" s="539" t="s">
        <v>413</v>
      </c>
      <c r="D24" s="540">
        <v>46090</v>
      </c>
      <c r="E24" s="540">
        <v>46091</v>
      </c>
      <c r="G24" s="405"/>
    </row>
    <row r="25" spans="1:7" ht="30" customHeight="1">
      <c r="A25" s="532" t="s">
        <v>229</v>
      </c>
      <c r="B25" s="533" t="s">
        <v>232</v>
      </c>
      <c r="C25" s="534" t="s">
        <v>414</v>
      </c>
      <c r="D25" s="535">
        <v>46090</v>
      </c>
      <c r="E25" s="535">
        <v>46091</v>
      </c>
      <c r="G25" s="405"/>
    </row>
    <row r="26" spans="1:7" ht="30" customHeight="1">
      <c r="A26" s="549" t="s">
        <v>229</v>
      </c>
      <c r="B26" s="550" t="s">
        <v>415</v>
      </c>
      <c r="C26" s="551" t="s">
        <v>416</v>
      </c>
      <c r="D26" s="552">
        <v>46090</v>
      </c>
      <c r="E26" s="552">
        <v>46091</v>
      </c>
      <c r="G26" s="405"/>
    </row>
    <row r="27" spans="1:7" ht="30" customHeight="1">
      <c r="A27" s="545" t="s">
        <v>229</v>
      </c>
      <c r="B27" s="546" t="s">
        <v>417</v>
      </c>
      <c r="C27" s="547" t="s">
        <v>418</v>
      </c>
      <c r="D27" s="548">
        <v>46090</v>
      </c>
      <c r="E27" s="548">
        <v>46091</v>
      </c>
      <c r="G27" s="405"/>
    </row>
    <row r="28" spans="1:7" ht="30" customHeight="1">
      <c r="A28" s="537" t="s">
        <v>229</v>
      </c>
      <c r="B28" s="538" t="s">
        <v>419</v>
      </c>
      <c r="C28" s="539" t="s">
        <v>420</v>
      </c>
      <c r="D28" s="540">
        <v>46087</v>
      </c>
      <c r="E28" s="540">
        <v>46090</v>
      </c>
      <c r="G28" s="405"/>
    </row>
    <row r="29" spans="1:7" ht="30" customHeight="1">
      <c r="A29" s="537" t="s">
        <v>229</v>
      </c>
      <c r="B29" s="538" t="s">
        <v>421</v>
      </c>
      <c r="C29" s="539" t="s">
        <v>422</v>
      </c>
      <c r="D29" s="540">
        <v>46087</v>
      </c>
      <c r="E29" s="540">
        <v>46090</v>
      </c>
      <c r="G29" s="405"/>
    </row>
    <row r="30" spans="1:7" ht="30" customHeight="1">
      <c r="A30" s="522" t="s">
        <v>229</v>
      </c>
      <c r="B30" s="527" t="s">
        <v>423</v>
      </c>
      <c r="C30" s="524" t="s">
        <v>424</v>
      </c>
      <c r="D30" s="523">
        <v>46087</v>
      </c>
      <c r="E30" s="523">
        <v>46090</v>
      </c>
      <c r="G30" s="405"/>
    </row>
    <row r="31" spans="1:7" ht="30" customHeight="1">
      <c r="A31" s="537" t="s">
        <v>229</v>
      </c>
      <c r="B31" s="538" t="s">
        <v>234</v>
      </c>
      <c r="C31" s="539" t="s">
        <v>425</v>
      </c>
      <c r="D31" s="540">
        <v>46087</v>
      </c>
      <c r="E31" s="540">
        <v>46090</v>
      </c>
      <c r="G31" s="405"/>
    </row>
    <row r="32" spans="1:7" ht="30" customHeight="1">
      <c r="A32" s="549" t="s">
        <v>236</v>
      </c>
      <c r="B32" s="550" t="s">
        <v>426</v>
      </c>
      <c r="C32" s="551" t="s">
        <v>427</v>
      </c>
      <c r="D32" s="552">
        <v>46087</v>
      </c>
      <c r="E32" s="552">
        <v>46090</v>
      </c>
      <c r="G32" s="405"/>
    </row>
    <row r="33" spans="1:7" ht="30" customHeight="1">
      <c r="A33" s="522" t="s">
        <v>229</v>
      </c>
      <c r="B33" s="527" t="s">
        <v>428</v>
      </c>
      <c r="C33" s="524" t="s">
        <v>429</v>
      </c>
      <c r="D33" s="523">
        <v>46087</v>
      </c>
      <c r="E33" s="523">
        <v>46090</v>
      </c>
      <c r="G33" s="405"/>
    </row>
    <row r="34" spans="1:7" ht="30" customHeight="1">
      <c r="A34" s="522" t="s">
        <v>229</v>
      </c>
      <c r="B34" s="527" t="s">
        <v>232</v>
      </c>
      <c r="C34" s="524" t="s">
        <v>238</v>
      </c>
      <c r="D34" s="523">
        <v>46086</v>
      </c>
      <c r="E34" s="523">
        <v>46087</v>
      </c>
      <c r="G34" s="405"/>
    </row>
    <row r="35" spans="1:7" ht="30" customHeight="1">
      <c r="A35" s="532" t="s">
        <v>229</v>
      </c>
      <c r="B35" s="533" t="s">
        <v>233</v>
      </c>
      <c r="C35" s="534" t="s">
        <v>239</v>
      </c>
      <c r="D35" s="535">
        <v>46087</v>
      </c>
      <c r="E35" s="535">
        <v>46087</v>
      </c>
      <c r="G35" s="405"/>
    </row>
    <row r="36" spans="1:7" ht="30" customHeight="1">
      <c r="A36" s="532" t="s">
        <v>229</v>
      </c>
      <c r="B36" s="533" t="s">
        <v>234</v>
      </c>
      <c r="C36" s="534" t="s">
        <v>240</v>
      </c>
      <c r="D36" s="535">
        <v>46087</v>
      </c>
      <c r="E36" s="535">
        <v>46087</v>
      </c>
      <c r="G36" s="405"/>
    </row>
    <row r="37" spans="1:7" ht="30" customHeight="1">
      <c r="A37" s="545" t="s">
        <v>229</v>
      </c>
      <c r="B37" s="546" t="s">
        <v>235</v>
      </c>
      <c r="C37" s="547" t="s">
        <v>241</v>
      </c>
      <c r="D37" s="897">
        <v>46083</v>
      </c>
      <c r="E37" s="897">
        <v>46087</v>
      </c>
      <c r="G37" s="405"/>
    </row>
    <row r="38" spans="1:7" ht="30" customHeight="1">
      <c r="A38" s="532" t="s">
        <v>236</v>
      </c>
      <c r="B38" s="533" t="s">
        <v>430</v>
      </c>
      <c r="C38" s="534" t="s">
        <v>431</v>
      </c>
      <c r="D38" s="536">
        <v>46086</v>
      </c>
      <c r="E38" s="536">
        <v>46087</v>
      </c>
      <c r="G38" s="405"/>
    </row>
    <row r="39" spans="1:7" ht="25.8" customHeight="1">
      <c r="A39" s="418"/>
      <c r="B39" s="419"/>
      <c r="C39" s="422"/>
      <c r="D39" s="420"/>
      <c r="E39" s="421"/>
      <c r="G39" s="405"/>
    </row>
    <row r="40" spans="1:7" ht="27.6" customHeight="1">
      <c r="A40" s="406" t="s">
        <v>198</v>
      </c>
      <c r="B40" s="528">
        <v>37</v>
      </c>
      <c r="C40" s="423"/>
      <c r="D40" s="407"/>
      <c r="E40" s="407"/>
    </row>
    <row r="41" spans="1:7" ht="19.2" customHeight="1">
      <c r="B41" s="408" t="s">
        <v>242</v>
      </c>
      <c r="D41" s="409"/>
      <c r="E41" s="409"/>
    </row>
    <row r="42" spans="1:7" ht="30" customHeight="1">
      <c r="B42" s="410"/>
      <c r="D42" s="409"/>
      <c r="E42" s="409"/>
    </row>
    <row r="43" spans="1:7" ht="30" customHeight="1">
      <c r="B43" s="410"/>
      <c r="D43" s="409"/>
      <c r="E43" s="409"/>
    </row>
    <row r="44" spans="1:7" ht="16.95" customHeight="1">
      <c r="A44" s="1"/>
      <c r="B44" s="1"/>
      <c r="C44" s="1" t="s">
        <v>446</v>
      </c>
      <c r="D44" s="411" t="s">
        <v>446</v>
      </c>
      <c r="E44" s="898" t="s">
        <v>446</v>
      </c>
    </row>
    <row r="45" spans="1:7" ht="16.95" customHeight="1">
      <c r="A45" s="530" t="s">
        <v>199</v>
      </c>
    </row>
    <row r="46" spans="1:7" ht="48" customHeight="1">
      <c r="A46" s="787" t="s">
        <v>200</v>
      </c>
      <c r="B46" s="787"/>
      <c r="C46" s="787"/>
    </row>
    <row r="48" spans="1:7">
      <c r="A48" s="531"/>
      <c r="B48" s="531"/>
      <c r="C48" s="425"/>
      <c r="D48" s="1"/>
      <c r="E48" s="1"/>
    </row>
    <row r="49" spans="1:5">
      <c r="A49" s="531"/>
      <c r="B49" s="531"/>
      <c r="C49" s="425"/>
      <c r="D49" s="1"/>
      <c r="E49" s="1"/>
    </row>
    <row r="50" spans="1:5">
      <c r="A50" s="531"/>
      <c r="B50" s="531"/>
      <c r="C50" s="425"/>
      <c r="D50" s="1"/>
      <c r="E50" s="1"/>
    </row>
    <row r="51" spans="1:5">
      <c r="A51" s="531"/>
      <c r="B51" s="531"/>
      <c r="C51" s="425"/>
      <c r="D51" s="1"/>
      <c r="E51" s="1"/>
    </row>
    <row r="52" spans="1:5">
      <c r="A52" s="531"/>
      <c r="B52" s="531"/>
      <c r="C52" s="425"/>
      <c r="D52" s="1"/>
      <c r="E52" s="1"/>
    </row>
    <row r="53" spans="1:5">
      <c r="A53" s="531"/>
      <c r="B53" s="531"/>
      <c r="C53" s="425"/>
      <c r="D53" s="1"/>
      <c r="E53" s="1"/>
    </row>
    <row r="54" spans="1:5">
      <c r="A54" s="531"/>
      <c r="B54" s="531"/>
      <c r="C54" s="425"/>
      <c r="D54" s="1"/>
      <c r="E54" s="1"/>
    </row>
  </sheetData>
  <autoFilter ref="A1:E41" xr:uid="{00000000-0001-0000-0800-000000000000}"/>
  <mergeCells count="1">
    <mergeCell ref="A46:C46"/>
  </mergeCells>
  <phoneticPr fontId="76"/>
  <hyperlinks>
    <hyperlink ref="E44" r:id="rId1" display="QWERTYUIOP@[" xr:uid="{4746A384-AC12-4558-80E5-37D7C6BF640A}"/>
  </hyperlinks>
  <printOptions horizontalCentered="1" verticalCentered="1"/>
  <pageMargins left="0.64" right="0.39" top="0.98425196850393704" bottom="0.7" header="0.51181102362204722" footer="0.51181102362204722"/>
  <pageSetup paperSize="9" scale="28" orientation="landscape" horizontalDpi="300" verticalDpi="300" r:id="rId2"/>
  <headerFooter alignWithMargins="0"/>
  <colBreaks count="1" manualBreakCount="1">
    <brk id="5" max="29"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FAC4-81E7-4BD2-B194-9B10B1AF6691}">
  <dimension ref="A1:O21"/>
  <sheetViews>
    <sheetView view="pageBreakPreview" zoomScale="80" zoomScaleNormal="100" zoomScaleSheetLayoutView="80" workbookViewId="0">
      <selection activeCell="A14" sqref="A14:XFD19"/>
    </sheetView>
  </sheetViews>
  <sheetFormatPr defaultColWidth="9" defaultRowHeight="36" customHeight="1"/>
  <cols>
    <col min="1" max="13" width="9" style="1"/>
    <col min="14" max="14" width="122.44140625" style="1" customWidth="1"/>
    <col min="15" max="15" width="26.88671875" style="4" customWidth="1"/>
    <col min="16" max="16384" width="9" style="1"/>
  </cols>
  <sheetData>
    <row r="1" spans="1:15" ht="46.2" customHeight="1">
      <c r="A1" s="789" t="s">
        <v>448</v>
      </c>
      <c r="B1" s="790"/>
      <c r="C1" s="790"/>
      <c r="D1" s="790"/>
      <c r="E1" s="790"/>
      <c r="F1" s="790"/>
      <c r="G1" s="790"/>
      <c r="H1" s="790"/>
      <c r="I1" s="790"/>
      <c r="J1" s="790"/>
      <c r="K1" s="790"/>
      <c r="L1" s="790"/>
      <c r="M1" s="790"/>
      <c r="N1" s="791"/>
    </row>
    <row r="2" spans="1:15" ht="46.95" customHeight="1">
      <c r="A2" s="792" t="s">
        <v>450</v>
      </c>
      <c r="B2" s="793"/>
      <c r="C2" s="793"/>
      <c r="D2" s="793"/>
      <c r="E2" s="793"/>
      <c r="F2" s="793"/>
      <c r="G2" s="793"/>
      <c r="H2" s="793"/>
      <c r="I2" s="793"/>
      <c r="J2" s="793"/>
      <c r="K2" s="793"/>
      <c r="L2" s="793"/>
      <c r="M2" s="793"/>
      <c r="N2" s="793"/>
    </row>
    <row r="3" spans="1:15" s="236" customFormat="1" ht="295.2" customHeight="1">
      <c r="A3" s="899" t="s">
        <v>451</v>
      </c>
      <c r="B3" s="788"/>
      <c r="C3" s="788"/>
      <c r="D3" s="788"/>
      <c r="E3" s="788"/>
      <c r="F3" s="788"/>
      <c r="G3" s="788"/>
      <c r="H3" s="788"/>
      <c r="I3" s="788"/>
      <c r="J3" s="788"/>
      <c r="K3" s="788"/>
      <c r="L3" s="788"/>
      <c r="M3" s="788"/>
      <c r="N3" s="788"/>
    </row>
    <row r="4" spans="1:15" s="236" customFormat="1" ht="37.799999999999997" customHeight="1">
      <c r="A4" s="794" t="s">
        <v>452</v>
      </c>
      <c r="B4" s="795"/>
      <c r="C4" s="795"/>
      <c r="D4" s="795"/>
      <c r="E4" s="795"/>
      <c r="F4" s="795"/>
      <c r="G4" s="795"/>
      <c r="H4" s="795"/>
      <c r="I4" s="795"/>
      <c r="J4" s="795"/>
      <c r="K4" s="795"/>
      <c r="L4" s="795"/>
      <c r="M4" s="795"/>
      <c r="N4" s="796"/>
    </row>
    <row r="5" spans="1:15" s="236" customFormat="1" ht="44.4" customHeight="1">
      <c r="A5" s="793" t="s">
        <v>453</v>
      </c>
      <c r="B5" s="793"/>
      <c r="C5" s="793"/>
      <c r="D5" s="793"/>
      <c r="E5" s="793"/>
      <c r="F5" s="793"/>
      <c r="G5" s="793"/>
      <c r="H5" s="793"/>
      <c r="I5" s="793"/>
      <c r="J5" s="793"/>
      <c r="K5" s="793"/>
      <c r="L5" s="793"/>
      <c r="M5" s="793"/>
      <c r="N5" s="793"/>
    </row>
    <row r="6" spans="1:15" s="236" customFormat="1" ht="346.8" customHeight="1">
      <c r="A6" s="788" t="s">
        <v>454</v>
      </c>
      <c r="B6" s="788"/>
      <c r="C6" s="788"/>
      <c r="D6" s="788"/>
      <c r="E6" s="788"/>
      <c r="F6" s="788"/>
      <c r="G6" s="788"/>
      <c r="H6" s="788"/>
      <c r="I6" s="788"/>
      <c r="J6" s="788"/>
      <c r="K6" s="788"/>
      <c r="L6" s="788"/>
      <c r="M6" s="788"/>
      <c r="N6" s="788"/>
    </row>
    <row r="7" spans="1:15" s="236" customFormat="1" ht="41.4" customHeight="1">
      <c r="A7" s="794" t="s">
        <v>455</v>
      </c>
      <c r="B7" s="795"/>
      <c r="C7" s="795"/>
      <c r="D7" s="795"/>
      <c r="E7" s="795"/>
      <c r="F7" s="795"/>
      <c r="G7" s="795"/>
      <c r="H7" s="795"/>
      <c r="I7" s="795"/>
      <c r="J7" s="795"/>
      <c r="K7" s="795"/>
      <c r="L7" s="795"/>
      <c r="M7" s="795"/>
      <c r="N7" s="796"/>
    </row>
    <row r="8" spans="1:15" s="236" customFormat="1" ht="43.8" customHeight="1">
      <c r="A8" s="793" t="s">
        <v>456</v>
      </c>
      <c r="B8" s="793"/>
      <c r="C8" s="793"/>
      <c r="D8" s="793"/>
      <c r="E8" s="793"/>
      <c r="F8" s="793"/>
      <c r="G8" s="793"/>
      <c r="H8" s="793"/>
      <c r="I8" s="793"/>
      <c r="J8" s="793"/>
      <c r="K8" s="793"/>
      <c r="L8" s="793"/>
      <c r="M8" s="793"/>
      <c r="N8" s="793"/>
    </row>
    <row r="9" spans="1:15" s="236" customFormat="1" ht="352.8" customHeight="1">
      <c r="A9" s="900" t="s">
        <v>457</v>
      </c>
      <c r="B9" s="900"/>
      <c r="C9" s="900"/>
      <c r="D9" s="900"/>
      <c r="E9" s="900"/>
      <c r="F9" s="900"/>
      <c r="G9" s="900"/>
      <c r="H9" s="900"/>
      <c r="I9" s="900"/>
      <c r="J9" s="900"/>
      <c r="K9" s="900"/>
      <c r="L9" s="900"/>
      <c r="M9" s="900"/>
      <c r="N9" s="900"/>
      <c r="O9"/>
    </row>
    <row r="10" spans="1:15" s="236" customFormat="1" ht="42" customHeight="1">
      <c r="A10" s="797" t="s">
        <v>458</v>
      </c>
      <c r="B10" s="798"/>
      <c r="C10" s="798"/>
      <c r="D10" s="798"/>
      <c r="E10" s="798"/>
      <c r="F10" s="798"/>
      <c r="G10" s="798"/>
      <c r="H10" s="798"/>
      <c r="I10" s="798"/>
      <c r="J10" s="798"/>
      <c r="K10" s="798"/>
      <c r="L10" s="798"/>
      <c r="M10" s="798"/>
      <c r="N10" s="799"/>
    </row>
    <row r="11" spans="1:15" s="236" customFormat="1" ht="44.4" customHeight="1">
      <c r="A11" s="792" t="s">
        <v>459</v>
      </c>
      <c r="B11" s="793"/>
      <c r="C11" s="793"/>
      <c r="D11" s="793"/>
      <c r="E11" s="793"/>
      <c r="F11" s="793"/>
      <c r="G11" s="793"/>
      <c r="H11" s="793"/>
      <c r="I11" s="793"/>
      <c r="J11" s="793"/>
      <c r="K11" s="793"/>
      <c r="L11" s="793"/>
      <c r="M11" s="793"/>
      <c r="N11" s="793"/>
    </row>
    <row r="12" spans="1:15" s="236" customFormat="1" ht="321.60000000000002" customHeight="1">
      <c r="A12" s="788" t="s">
        <v>460</v>
      </c>
      <c r="B12" s="788"/>
      <c r="C12" s="788"/>
      <c r="D12" s="788"/>
      <c r="E12" s="788"/>
      <c r="F12" s="788"/>
      <c r="G12" s="788"/>
      <c r="H12" s="788"/>
      <c r="I12" s="788"/>
      <c r="J12" s="788"/>
      <c r="K12" s="788"/>
      <c r="L12" s="788"/>
      <c r="M12" s="788"/>
      <c r="N12" s="788"/>
    </row>
    <row r="13" spans="1:15" s="236" customFormat="1" ht="45" customHeight="1" thickBot="1">
      <c r="A13" s="794" t="s">
        <v>461</v>
      </c>
      <c r="B13" s="795"/>
      <c r="C13" s="795"/>
      <c r="D13" s="795"/>
      <c r="E13" s="795"/>
      <c r="F13" s="795"/>
      <c r="G13" s="795"/>
      <c r="H13" s="795"/>
      <c r="I13" s="795"/>
      <c r="J13" s="795"/>
      <c r="K13" s="795"/>
      <c r="L13" s="795"/>
      <c r="M13" s="795"/>
      <c r="N13" s="796"/>
    </row>
    <row r="14" spans="1:15" s="236" customFormat="1" ht="51" hidden="1" customHeight="1">
      <c r="A14" s="793"/>
      <c r="B14" s="793"/>
      <c r="C14" s="793"/>
      <c r="D14" s="793"/>
      <c r="E14" s="793"/>
      <c r="F14" s="793"/>
      <c r="G14" s="793"/>
      <c r="H14" s="793"/>
      <c r="I14" s="793"/>
      <c r="J14" s="793"/>
      <c r="K14" s="793"/>
      <c r="L14" s="793"/>
      <c r="M14" s="793"/>
      <c r="N14" s="793"/>
    </row>
    <row r="15" spans="1:15" s="236" customFormat="1" ht="211.2" hidden="1" customHeight="1">
      <c r="A15" s="805"/>
      <c r="B15" s="805"/>
      <c r="C15" s="805"/>
      <c r="D15" s="805"/>
      <c r="E15" s="805"/>
      <c r="F15" s="805"/>
      <c r="G15" s="805"/>
      <c r="H15" s="805"/>
      <c r="I15" s="805"/>
      <c r="J15" s="805"/>
      <c r="K15" s="805"/>
      <c r="L15" s="805"/>
      <c r="M15" s="805"/>
      <c r="N15" s="805"/>
    </row>
    <row r="16" spans="1:15" s="236" customFormat="1" ht="44.4" hidden="1" customHeight="1">
      <c r="A16" s="800"/>
      <c r="B16" s="801"/>
      <c r="C16" s="801"/>
      <c r="D16" s="801"/>
      <c r="E16" s="801"/>
      <c r="F16" s="801"/>
      <c r="G16" s="801"/>
      <c r="H16" s="801"/>
      <c r="I16" s="801"/>
      <c r="J16" s="801"/>
      <c r="K16" s="801"/>
      <c r="L16" s="801"/>
      <c r="M16" s="801"/>
      <c r="N16" s="802"/>
    </row>
    <row r="17" spans="1:14" s="236" customFormat="1" ht="45" hidden="1" customHeight="1">
      <c r="A17" s="793"/>
      <c r="B17" s="793"/>
      <c r="C17" s="793"/>
      <c r="D17" s="793"/>
      <c r="E17" s="793"/>
      <c r="F17" s="793"/>
      <c r="G17" s="793"/>
      <c r="H17" s="793"/>
      <c r="I17" s="793"/>
      <c r="J17" s="793"/>
      <c r="K17" s="793"/>
      <c r="L17" s="793"/>
      <c r="M17" s="793"/>
      <c r="N17" s="793"/>
    </row>
    <row r="18" spans="1:14" ht="258.60000000000002" hidden="1" customHeight="1">
      <c r="A18" s="805"/>
      <c r="B18" s="805"/>
      <c r="C18" s="805"/>
      <c r="D18" s="805"/>
      <c r="E18" s="805"/>
      <c r="F18" s="805"/>
      <c r="G18" s="805"/>
      <c r="H18" s="805"/>
      <c r="I18" s="805"/>
      <c r="J18" s="805"/>
      <c r="K18" s="805"/>
      <c r="L18" s="805"/>
      <c r="M18" s="805"/>
      <c r="N18" s="805"/>
    </row>
    <row r="19" spans="1:14" ht="39" hidden="1" customHeight="1" thickBot="1">
      <c r="A19" s="800"/>
      <c r="B19" s="801"/>
      <c r="C19" s="801"/>
      <c r="D19" s="801"/>
      <c r="E19" s="801"/>
      <c r="F19" s="801"/>
      <c r="G19" s="801"/>
      <c r="H19" s="801"/>
      <c r="I19" s="801"/>
      <c r="J19" s="801"/>
      <c r="K19" s="801"/>
      <c r="L19" s="801"/>
      <c r="M19" s="801"/>
      <c r="N19" s="802"/>
    </row>
    <row r="20" spans="1:14" ht="36" customHeight="1">
      <c r="A20" s="803"/>
      <c r="B20" s="803"/>
      <c r="C20" s="803"/>
      <c r="D20" s="803"/>
      <c r="E20" s="803"/>
      <c r="F20" s="803"/>
      <c r="G20" s="803"/>
      <c r="H20" s="803"/>
      <c r="I20" s="803"/>
      <c r="J20" s="803"/>
      <c r="K20" s="803"/>
      <c r="L20" s="803"/>
      <c r="M20" s="803"/>
      <c r="N20" s="803"/>
    </row>
    <row r="21" spans="1:14" ht="36" customHeight="1">
      <c r="A21" s="804"/>
      <c r="B21" s="804"/>
      <c r="C21" s="804"/>
      <c r="D21" s="804"/>
      <c r="E21" s="804"/>
      <c r="F21" s="804"/>
      <c r="G21" s="804"/>
      <c r="H21" s="804"/>
      <c r="I21" s="804"/>
      <c r="J21" s="804"/>
      <c r="K21" s="804"/>
      <c r="L21" s="804"/>
      <c r="M21" s="804"/>
      <c r="N21" s="804"/>
    </row>
  </sheetData>
  <mergeCells count="20">
    <mergeCell ref="A19:N19"/>
    <mergeCell ref="A20:N21"/>
    <mergeCell ref="A13:N13"/>
    <mergeCell ref="A14:N14"/>
    <mergeCell ref="A15:N15"/>
    <mergeCell ref="A16:N16"/>
    <mergeCell ref="A17:N17"/>
    <mergeCell ref="A18:N18"/>
    <mergeCell ref="A12:N12"/>
    <mergeCell ref="A1:N1"/>
    <mergeCell ref="A2:N2"/>
    <mergeCell ref="A3:N3"/>
    <mergeCell ref="A4:N4"/>
    <mergeCell ref="A5:N5"/>
    <mergeCell ref="A6:N6"/>
    <mergeCell ref="A7:N7"/>
    <mergeCell ref="A8:N8"/>
    <mergeCell ref="A9:N9"/>
    <mergeCell ref="A10:N10"/>
    <mergeCell ref="A11:N11"/>
  </mergeCells>
  <phoneticPr fontId="76"/>
  <hyperlinks>
    <hyperlink ref="A4" r:id="rId1" xr:uid="{F5CEED1A-4773-479D-B8BA-473803DF05DA}"/>
    <hyperlink ref="A7" r:id="rId2" xr:uid="{2B8736C7-A503-47FB-A652-00D7E40E1A1F}"/>
    <hyperlink ref="A10" r:id="rId3" xr:uid="{B78430B8-9007-4547-938F-757F54BAF0A5}"/>
    <hyperlink ref="A13" r:id="rId4" xr:uid="{64819CF5-561B-4F09-8BBE-153D0EF1821B}"/>
  </hyperlinks>
  <pageMargins left="0.7" right="0.7" top="0.75" bottom="0.75" header="0.3" footer="0.3"/>
  <pageSetup paperSize="9" scale="31" orientation="portrait" horizontalDpi="300" verticalDpi="300" r:id="rId5"/>
  <rowBreaks count="1" manualBreakCount="1">
    <brk id="18"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79FC-F0F9-48E4-A54C-AF4B0F70716B}">
  <sheetPr>
    <tabColor theme="1"/>
  </sheetPr>
  <dimension ref="A1:N47"/>
  <sheetViews>
    <sheetView view="pageBreakPreview" zoomScale="78" zoomScaleNormal="75" zoomScaleSheetLayoutView="78" workbookViewId="0">
      <selection activeCell="A20" sqref="A20:XFD31"/>
    </sheetView>
  </sheetViews>
  <sheetFormatPr defaultColWidth="9" defaultRowHeight="19.2"/>
  <cols>
    <col min="1" max="1" width="231.88671875" style="3" customWidth="1"/>
    <col min="2" max="2" width="33.109375" style="2" hidden="1" customWidth="1"/>
    <col min="3" max="3" width="23.6640625" style="109" customWidth="1"/>
    <col min="4" max="14" width="9" style="1" hidden="1" customWidth="1"/>
    <col min="15" max="16384" width="9" style="1"/>
  </cols>
  <sheetData>
    <row r="1" spans="1:14" s="15" customFormat="1" ht="46.2" customHeight="1" thickBot="1">
      <c r="A1" s="901" t="s">
        <v>449</v>
      </c>
      <c r="B1" s="902"/>
      <c r="C1" s="903"/>
    </row>
    <row r="2" spans="1:14" ht="46.95" customHeight="1">
      <c r="A2" s="820" t="s">
        <v>462</v>
      </c>
      <c r="B2" s="821"/>
      <c r="C2" s="821"/>
      <c r="D2" s="821"/>
      <c r="E2" s="821"/>
      <c r="F2" s="821"/>
      <c r="G2" s="821"/>
      <c r="H2" s="821"/>
      <c r="I2" s="821"/>
      <c r="J2" s="821"/>
      <c r="K2" s="821"/>
      <c r="L2" s="821"/>
      <c r="M2" s="821"/>
      <c r="N2" s="822"/>
    </row>
    <row r="3" spans="1:14" ht="139.19999999999999" customHeight="1">
      <c r="A3" s="812" t="s">
        <v>463</v>
      </c>
      <c r="B3" s="795"/>
      <c r="C3" s="795"/>
      <c r="D3" s="795"/>
      <c r="E3" s="795"/>
      <c r="F3" s="795"/>
      <c r="G3" s="795"/>
      <c r="H3" s="795"/>
      <c r="I3" s="795"/>
      <c r="J3" s="795"/>
      <c r="K3" s="795"/>
      <c r="L3" s="795"/>
      <c r="M3" s="795"/>
      <c r="N3" s="823"/>
    </row>
    <row r="4" spans="1:14" ht="44.4" customHeight="1" thickBot="1">
      <c r="A4" s="824" t="s">
        <v>464</v>
      </c>
      <c r="B4" s="825"/>
      <c r="C4" s="825"/>
      <c r="D4" s="825"/>
      <c r="E4" s="825"/>
      <c r="F4" s="825"/>
      <c r="G4" s="825"/>
      <c r="H4" s="825"/>
      <c r="I4" s="825"/>
      <c r="J4" s="825"/>
      <c r="K4" s="825"/>
      <c r="L4" s="825"/>
      <c r="M4" s="825"/>
      <c r="N4" s="825"/>
    </row>
    <row r="5" spans="1:14" ht="44.4" customHeight="1">
      <c r="A5" s="820" t="s">
        <v>465</v>
      </c>
      <c r="B5" s="821"/>
      <c r="C5" s="821"/>
      <c r="D5" s="821"/>
      <c r="E5" s="821"/>
      <c r="F5" s="821"/>
      <c r="G5" s="821"/>
      <c r="H5" s="821"/>
      <c r="I5" s="821"/>
      <c r="J5" s="821"/>
      <c r="K5" s="821"/>
      <c r="L5" s="821"/>
      <c r="M5" s="821"/>
      <c r="N5" s="822"/>
    </row>
    <row r="6" spans="1:14" ht="409.2" customHeight="1" thickBot="1">
      <c r="A6" s="904" t="s">
        <v>466</v>
      </c>
      <c r="B6" s="904"/>
      <c r="C6" s="904"/>
      <c r="D6" s="904"/>
      <c r="E6" s="904"/>
      <c r="F6" s="904"/>
      <c r="G6" s="904"/>
      <c r="H6" s="904"/>
      <c r="I6" s="904"/>
      <c r="J6" s="904"/>
      <c r="K6" s="904"/>
      <c r="L6" s="904"/>
      <c r="M6" s="904"/>
      <c r="N6" s="904"/>
    </row>
    <row r="7" spans="1:14" ht="42.6" customHeight="1" thickBot="1">
      <c r="A7" s="826" t="s">
        <v>467</v>
      </c>
      <c r="B7" s="827"/>
      <c r="C7" s="827"/>
      <c r="D7" s="827"/>
      <c r="E7" s="827"/>
      <c r="F7" s="827"/>
      <c r="G7" s="827"/>
      <c r="H7" s="827"/>
      <c r="I7" s="827"/>
      <c r="J7" s="827"/>
      <c r="K7" s="827"/>
      <c r="L7" s="827"/>
      <c r="M7" s="827"/>
      <c r="N7" s="827"/>
    </row>
    <row r="8" spans="1:14" ht="44.4" customHeight="1">
      <c r="A8" s="828" t="s">
        <v>468</v>
      </c>
      <c r="B8" s="821"/>
      <c r="C8" s="821"/>
      <c r="D8" s="821"/>
      <c r="E8" s="821"/>
      <c r="F8" s="821"/>
      <c r="G8" s="821"/>
      <c r="H8" s="821"/>
      <c r="I8" s="821"/>
      <c r="J8" s="821"/>
      <c r="K8" s="821"/>
      <c r="L8" s="821"/>
      <c r="M8" s="821"/>
      <c r="N8" s="822"/>
    </row>
    <row r="9" spans="1:14" ht="123.6" customHeight="1" thickBot="1">
      <c r="A9" s="829" t="s">
        <v>469</v>
      </c>
      <c r="B9" s="830"/>
      <c r="C9" s="830"/>
      <c r="D9" s="830"/>
      <c r="E9" s="830"/>
      <c r="F9" s="830"/>
      <c r="G9" s="830"/>
      <c r="H9" s="830"/>
      <c r="I9" s="830"/>
      <c r="J9" s="830"/>
      <c r="K9" s="830"/>
      <c r="L9" s="830"/>
      <c r="M9" s="830"/>
      <c r="N9" s="831"/>
    </row>
    <row r="10" spans="1:14" ht="43.8" customHeight="1" thickBot="1">
      <c r="A10" s="832" t="s">
        <v>470</v>
      </c>
      <c r="B10" s="826"/>
      <c r="C10" s="826"/>
      <c r="D10" s="826"/>
      <c r="E10" s="826"/>
      <c r="F10" s="826"/>
      <c r="G10" s="826"/>
      <c r="H10" s="826"/>
      <c r="I10" s="826"/>
      <c r="J10" s="826"/>
      <c r="K10" s="826"/>
      <c r="L10" s="826"/>
      <c r="M10" s="826"/>
      <c r="N10" s="833"/>
    </row>
    <row r="11" spans="1:14" ht="60.6" customHeight="1">
      <c r="A11" s="809" t="s">
        <v>471</v>
      </c>
      <c r="B11" s="810"/>
      <c r="C11" s="810"/>
      <c r="D11" s="810"/>
      <c r="E11" s="810"/>
      <c r="F11" s="810"/>
      <c r="G11" s="810"/>
      <c r="H11" s="810"/>
      <c r="I11" s="810"/>
      <c r="J11" s="810"/>
      <c r="K11" s="810"/>
      <c r="L11" s="810"/>
      <c r="M11" s="810"/>
      <c r="N11" s="811"/>
    </row>
    <row r="12" spans="1:14" ht="409.2" customHeight="1">
      <c r="A12" s="812" t="s">
        <v>472</v>
      </c>
      <c r="B12" s="813"/>
      <c r="C12" s="813"/>
      <c r="D12" s="813"/>
      <c r="E12" s="813"/>
      <c r="F12" s="813"/>
      <c r="G12" s="813"/>
      <c r="H12" s="813"/>
      <c r="I12" s="813"/>
      <c r="J12" s="813"/>
      <c r="K12" s="813"/>
      <c r="L12" s="813"/>
      <c r="M12" s="813"/>
      <c r="N12" s="814"/>
    </row>
    <row r="13" spans="1:14" ht="46.8" customHeight="1" thickBot="1">
      <c r="A13" s="905" t="s">
        <v>473</v>
      </c>
      <c r="B13" s="906"/>
      <c r="C13" s="906"/>
      <c r="D13" s="906"/>
      <c r="E13" s="906"/>
      <c r="F13" s="906"/>
      <c r="G13" s="906"/>
      <c r="H13" s="906"/>
      <c r="I13" s="906"/>
      <c r="J13" s="906"/>
      <c r="K13" s="906"/>
      <c r="L13" s="906"/>
      <c r="M13" s="906"/>
      <c r="N13" s="907"/>
    </row>
    <row r="14" spans="1:14" ht="43.8" customHeight="1">
      <c r="A14" s="809" t="s">
        <v>474</v>
      </c>
      <c r="B14" s="810"/>
      <c r="C14" s="810"/>
      <c r="D14" s="810"/>
      <c r="E14" s="810"/>
      <c r="F14" s="810"/>
      <c r="G14" s="810"/>
      <c r="H14" s="810"/>
      <c r="I14" s="810"/>
      <c r="J14" s="810"/>
      <c r="K14" s="810"/>
      <c r="L14" s="810"/>
      <c r="M14" s="810"/>
      <c r="N14" s="811"/>
    </row>
    <row r="15" spans="1:14" ht="321" customHeight="1">
      <c r="A15" s="812" t="s">
        <v>475</v>
      </c>
      <c r="B15" s="813"/>
      <c r="C15" s="813"/>
      <c r="D15" s="813"/>
      <c r="E15" s="813"/>
      <c r="F15" s="813"/>
      <c r="G15" s="813"/>
      <c r="H15" s="813"/>
      <c r="I15" s="813"/>
      <c r="J15" s="813"/>
      <c r="K15" s="813"/>
      <c r="L15" s="813"/>
      <c r="M15" s="813"/>
      <c r="N15" s="814"/>
    </row>
    <row r="16" spans="1:14" s="123" customFormat="1" ht="43.8" customHeight="1" thickBot="1">
      <c r="A16" s="806" t="s">
        <v>476</v>
      </c>
      <c r="B16" s="807"/>
      <c r="C16" s="807"/>
      <c r="D16" s="807"/>
      <c r="E16" s="807"/>
      <c r="F16" s="807"/>
      <c r="G16" s="807"/>
      <c r="H16" s="807"/>
      <c r="I16" s="807"/>
      <c r="J16" s="807"/>
      <c r="K16" s="807"/>
      <c r="L16" s="807"/>
      <c r="M16" s="807"/>
      <c r="N16" s="808"/>
    </row>
    <row r="17" spans="1:14" ht="43.8" customHeight="1">
      <c r="A17" s="815" t="s">
        <v>477</v>
      </c>
      <c r="B17" s="810"/>
      <c r="C17" s="810"/>
      <c r="D17" s="810"/>
      <c r="E17" s="810"/>
      <c r="F17" s="810"/>
      <c r="G17" s="810"/>
      <c r="H17" s="810"/>
      <c r="I17" s="810"/>
      <c r="J17" s="810"/>
      <c r="K17" s="810"/>
      <c r="L17" s="810"/>
      <c r="M17" s="810"/>
      <c r="N17" s="811"/>
    </row>
    <row r="18" spans="1:14" ht="409.2" customHeight="1">
      <c r="A18" s="812" t="s">
        <v>478</v>
      </c>
      <c r="B18" s="813"/>
      <c r="C18" s="813"/>
      <c r="D18" s="813"/>
      <c r="E18" s="813"/>
      <c r="F18" s="813"/>
      <c r="G18" s="813"/>
      <c r="H18" s="813"/>
      <c r="I18" s="813"/>
      <c r="J18" s="813"/>
      <c r="K18" s="813"/>
      <c r="L18" s="813"/>
      <c r="M18" s="813"/>
      <c r="N18" s="814"/>
    </row>
    <row r="19" spans="1:14" s="157" customFormat="1" ht="39.6" customHeight="1" thickBot="1">
      <c r="A19" s="806" t="s">
        <v>479</v>
      </c>
      <c r="B19" s="807"/>
      <c r="C19" s="807"/>
      <c r="D19" s="807"/>
      <c r="E19" s="807"/>
      <c r="F19" s="807"/>
      <c r="G19" s="807"/>
      <c r="H19" s="807"/>
      <c r="I19" s="807"/>
      <c r="J19" s="807"/>
      <c r="K19" s="807"/>
      <c r="L19" s="807"/>
      <c r="M19" s="807"/>
      <c r="N19" s="808"/>
    </row>
    <row r="20" spans="1:14" ht="43.8" hidden="1" customHeight="1">
      <c r="A20" s="346"/>
      <c r="B20" s="185"/>
      <c r="C20" s="816"/>
    </row>
    <row r="21" spans="1:14" ht="43.8" hidden="1" customHeight="1">
      <c r="A21" s="395"/>
      <c r="B21" s="186"/>
      <c r="C21" s="817"/>
    </row>
    <row r="22" spans="1:14" ht="43.8" hidden="1" customHeight="1" thickBot="1">
      <c r="A22" s="396"/>
      <c r="B22" s="1"/>
      <c r="C22" s="397"/>
    </row>
    <row r="23" spans="1:14" ht="43.8" hidden="1" customHeight="1">
      <c r="A23" s="233"/>
      <c r="B23" s="1"/>
      <c r="C23" s="204"/>
    </row>
    <row r="24" spans="1:14" ht="43.8" hidden="1" customHeight="1" thickBot="1">
      <c r="A24" s="398"/>
      <c r="B24" s="1"/>
      <c r="C24" s="818"/>
    </row>
    <row r="25" spans="1:14" ht="43.8" hidden="1" customHeight="1" thickBot="1">
      <c r="A25" s="187"/>
      <c r="B25" s="188"/>
      <c r="C25" s="819"/>
    </row>
    <row r="26" spans="1:14" ht="43.8" hidden="1" customHeight="1">
      <c r="A26" s="151"/>
      <c r="B26" s="1"/>
      <c r="C26" s="204"/>
    </row>
    <row r="27" spans="1:14" ht="43.8" hidden="1" customHeight="1" thickBot="1">
      <c r="A27" s="399"/>
      <c r="B27" s="1"/>
      <c r="C27" s="818"/>
    </row>
    <row r="28" spans="1:14" ht="43.8" hidden="1" customHeight="1" thickBot="1">
      <c r="A28" s="187"/>
      <c r="B28" s="188"/>
      <c r="C28" s="819"/>
    </row>
    <row r="29" spans="1:14" ht="43.8" hidden="1" customHeight="1">
      <c r="A29" s="1"/>
    </row>
    <row r="30" spans="1:14" ht="43.8" hidden="1" customHeight="1"/>
    <row r="31" spans="1:14" ht="43.8" hidden="1" customHeight="1"/>
    <row r="32" spans="1:14" ht="43.8" customHeight="1"/>
    <row r="33" spans="1:1" ht="43.8" customHeight="1"/>
    <row r="34" spans="1:1" ht="43.8" customHeight="1"/>
    <row r="35" spans="1:1" ht="43.8" customHeight="1"/>
    <row r="36" spans="1:1" ht="43.8" customHeight="1"/>
    <row r="37" spans="1:1" ht="43.8" customHeight="1">
      <c r="A37" s="153"/>
    </row>
    <row r="38" spans="1:1" ht="43.8" customHeight="1"/>
    <row r="39" spans="1:1" ht="43.8" customHeight="1"/>
    <row r="40" spans="1:1" ht="43.8" customHeight="1"/>
    <row r="41" spans="1:1" ht="43.8" customHeight="1"/>
    <row r="42" spans="1:1" ht="43.8" customHeight="1"/>
    <row r="43" spans="1:1" ht="43.8" customHeight="1"/>
    <row r="44" spans="1:1" ht="27" customHeight="1"/>
    <row r="45" spans="1:1" ht="27" customHeight="1"/>
    <row r="46" spans="1:1" ht="27" customHeight="1"/>
    <row r="47" spans="1:1" ht="27" customHeight="1"/>
  </sheetData>
  <mergeCells count="22">
    <mergeCell ref="A1:C1"/>
    <mergeCell ref="C20:C21"/>
    <mergeCell ref="C24:C25"/>
    <mergeCell ref="C27:C28"/>
    <mergeCell ref="A12:N12"/>
    <mergeCell ref="A2:N2"/>
    <mergeCell ref="A3:N3"/>
    <mergeCell ref="A4:N4"/>
    <mergeCell ref="A5:N5"/>
    <mergeCell ref="A6:N6"/>
    <mergeCell ref="A7:N7"/>
    <mergeCell ref="A8:N8"/>
    <mergeCell ref="A9:N9"/>
    <mergeCell ref="A10:N10"/>
    <mergeCell ref="A11:N11"/>
    <mergeCell ref="A19:N19"/>
    <mergeCell ref="A18:N18"/>
    <mergeCell ref="A13:N13"/>
    <mergeCell ref="A14:N14"/>
    <mergeCell ref="A15:N15"/>
    <mergeCell ref="A16:N16"/>
    <mergeCell ref="A17:N17"/>
  </mergeCells>
  <phoneticPr fontId="76"/>
  <hyperlinks>
    <hyperlink ref="A4" r:id="rId1" xr:uid="{82898843-85D3-41C3-9C17-3F99E936C8FF}"/>
    <hyperlink ref="A7" r:id="rId2" xr:uid="{E6A75C5C-C50B-4CD9-8172-0D206F9704B6}"/>
    <hyperlink ref="A10" r:id="rId3" xr:uid="{432C1BCE-A247-43B7-BAD1-27DDB5F95872}"/>
    <hyperlink ref="A13" r:id="rId4" xr:uid="{A9DCBDBF-C084-4980-8AAD-B4B342AC89FB}"/>
    <hyperlink ref="A16" r:id="rId5" xr:uid="{67C78F69-07E2-4B4E-8BED-2DBBCCEAA0F1}"/>
    <hyperlink ref="A19" r:id="rId6" xr:uid="{E54AE5CC-72C6-4971-9E10-3C3DD5E221DD}"/>
  </hyperlinks>
  <pageMargins left="0" right="0" top="0.19685039370078741" bottom="0.39370078740157483" header="0" footer="0.19685039370078741"/>
  <pageSetup paperSize="9" scale="25" orientation="portrait"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3EFA-B0E3-4E9C-B7A8-ACA4FAF2F0A5}">
  <dimension ref="A1:AV51"/>
  <sheetViews>
    <sheetView tabSelected="1" view="pageBreakPreview" topLeftCell="A8" zoomScale="130" zoomScaleNormal="100" zoomScaleSheetLayoutView="130" workbookViewId="0">
      <selection activeCell="D39" sqref="D39"/>
    </sheetView>
  </sheetViews>
  <sheetFormatPr defaultRowHeight="13.2"/>
  <cols>
    <col min="1" max="1" width="7.44140625" customWidth="1"/>
    <col min="2" max="2" width="10.77734375" customWidth="1"/>
    <col min="3" max="6" width="7.44140625" customWidth="1"/>
    <col min="7" max="7" width="5.33203125" customWidth="1"/>
    <col min="8" max="10" width="7.44140625" customWidth="1"/>
    <col min="11" max="11" width="4.6640625" customWidth="1"/>
    <col min="12" max="12" width="0.109375" customWidth="1"/>
    <col min="13" max="13" width="7.44140625" hidden="1" customWidth="1"/>
    <col min="14" max="14" width="7.44140625" customWidth="1"/>
    <col min="15" max="17" width="7.44140625" style="42" customWidth="1"/>
    <col min="18" max="18" width="4.33203125" style="42" customWidth="1"/>
    <col min="19" max="19" width="5.5546875" style="42" customWidth="1"/>
    <col min="20" max="26" width="7.44140625" style="42" customWidth="1"/>
    <col min="27" max="47" width="8.88671875" style="42"/>
    <col min="48" max="48" width="8.88671875" style="234"/>
  </cols>
  <sheetData>
    <row r="1" spans="1:48" ht="28.2" customHeight="1">
      <c r="A1" s="374"/>
      <c r="B1" s="374"/>
      <c r="C1" s="374"/>
      <c r="D1" s="374"/>
      <c r="E1" s="374"/>
      <c r="F1" s="374"/>
      <c r="G1" s="374"/>
      <c r="H1" s="374"/>
      <c r="I1" s="374"/>
      <c r="J1" s="374"/>
      <c r="K1" s="374"/>
      <c r="L1" s="374"/>
      <c r="M1" s="374"/>
      <c r="N1" s="374"/>
      <c r="O1" s="374"/>
      <c r="P1" s="374"/>
      <c r="Q1" s="374"/>
      <c r="R1" s="374"/>
      <c r="S1" s="374"/>
      <c r="T1" s="374"/>
      <c r="U1" s="374"/>
      <c r="V1" s="374"/>
      <c r="W1" s="352"/>
      <c r="AU1" s="234"/>
      <c r="AV1"/>
    </row>
    <row r="2" spans="1:48" ht="86.4" customHeight="1">
      <c r="A2" s="375"/>
      <c r="B2" s="704" t="s">
        <v>208</v>
      </c>
      <c r="C2" s="704"/>
      <c r="D2" s="704"/>
      <c r="E2" s="704"/>
      <c r="F2" s="704"/>
      <c r="G2" s="704"/>
      <c r="H2" s="704"/>
      <c r="I2" s="704"/>
      <c r="J2" s="374"/>
      <c r="K2" s="374"/>
      <c r="L2" s="374"/>
      <c r="M2" s="374"/>
      <c r="N2" s="374"/>
      <c r="O2" s="428"/>
      <c r="P2" s="705"/>
      <c r="Q2" s="705"/>
      <c r="R2" s="705"/>
      <c r="S2" s="705"/>
      <c r="T2" s="705"/>
      <c r="U2" s="705"/>
      <c r="V2" s="428"/>
      <c r="W2" s="429"/>
      <c r="X2" s="352"/>
    </row>
    <row r="3" spans="1:48" ht="26.4" customHeight="1">
      <c r="A3" s="376"/>
      <c r="B3" s="376"/>
      <c r="C3" s="376"/>
      <c r="D3" s="495"/>
      <c r="E3" s="495"/>
      <c r="F3" s="495"/>
      <c r="G3" s="495"/>
      <c r="H3" s="377"/>
      <c r="I3" s="377"/>
      <c r="J3" s="377"/>
      <c r="K3" s="374"/>
      <c r="L3" s="374"/>
      <c r="M3" s="374"/>
      <c r="N3" s="374"/>
      <c r="O3" s="430"/>
      <c r="P3" s="705"/>
      <c r="Q3" s="705"/>
      <c r="R3" s="705"/>
      <c r="S3" s="705"/>
      <c r="T3" s="705"/>
      <c r="U3" s="705"/>
      <c r="V3" s="430"/>
      <c r="W3" s="429"/>
      <c r="X3" s="352"/>
    </row>
    <row r="4" spans="1:48" ht="17.399999999999999" customHeight="1">
      <c r="A4" s="376"/>
      <c r="B4" s="495"/>
      <c r="C4" s="495"/>
      <c r="D4" s="495"/>
      <c r="E4" s="495"/>
      <c r="F4" s="495"/>
      <c r="G4" s="495"/>
      <c r="H4" s="377"/>
      <c r="I4" s="377"/>
      <c r="J4" s="377"/>
      <c r="K4" s="374"/>
      <c r="L4" s="374"/>
      <c r="M4" s="374"/>
      <c r="N4" s="374"/>
      <c r="O4" s="430"/>
      <c r="P4" s="430"/>
      <c r="Q4" s="430"/>
      <c r="R4" s="430"/>
      <c r="S4" s="430"/>
      <c r="T4" s="430"/>
      <c r="U4" s="430"/>
      <c r="V4" s="430"/>
      <c r="W4" s="429"/>
      <c r="X4" s="352"/>
      <c r="Y4" s="235"/>
      <c r="Z4" s="235"/>
      <c r="AA4" s="235"/>
      <c r="AB4" s="235"/>
      <c r="AC4" s="235"/>
      <c r="AD4" s="235"/>
      <c r="AE4" s="235"/>
      <c r="AF4"/>
      <c r="AG4"/>
      <c r="AH4"/>
      <c r="AI4"/>
      <c r="AJ4"/>
      <c r="AK4"/>
      <c r="AL4"/>
      <c r="AM4"/>
      <c r="AN4"/>
      <c r="AO4"/>
      <c r="AP4"/>
      <c r="AQ4"/>
      <c r="AR4"/>
      <c r="AS4"/>
      <c r="AT4"/>
      <c r="AU4"/>
      <c r="AV4"/>
    </row>
    <row r="5" spans="1:48" ht="17.399999999999999" customHeight="1">
      <c r="A5" s="376"/>
      <c r="B5" s="495"/>
      <c r="C5" s="495"/>
      <c r="D5" s="495"/>
      <c r="E5" s="495"/>
      <c r="F5" s="495"/>
      <c r="G5" s="495"/>
      <c r="H5" s="377"/>
      <c r="I5" s="378"/>
      <c r="J5" s="378"/>
      <c r="K5" s="382"/>
      <c r="L5" s="382"/>
      <c r="M5" s="382"/>
      <c r="N5" s="374"/>
      <c r="O5" s="431"/>
      <c r="P5" s="431"/>
      <c r="Q5" s="431"/>
      <c r="R5" s="431"/>
      <c r="S5" s="431"/>
      <c r="T5" s="431"/>
      <c r="U5" s="431"/>
      <c r="V5" s="431"/>
      <c r="W5" s="374"/>
      <c r="X5" s="353"/>
      <c r="Y5" s="235"/>
      <c r="Z5" s="235"/>
      <c r="AA5" s="235"/>
      <c r="AB5" s="235"/>
      <c r="AC5" s="235"/>
      <c r="AD5" s="235"/>
      <c r="AE5" s="235"/>
      <c r="AF5"/>
      <c r="AG5"/>
      <c r="AH5"/>
      <c r="AI5"/>
      <c r="AJ5"/>
      <c r="AK5"/>
      <c r="AL5"/>
      <c r="AM5"/>
      <c r="AN5"/>
      <c r="AO5"/>
      <c r="AP5"/>
      <c r="AQ5"/>
      <c r="AR5"/>
      <c r="AS5"/>
      <c r="AT5"/>
      <c r="AU5"/>
      <c r="AV5"/>
    </row>
    <row r="6" spans="1:48" ht="37.799999999999997" customHeight="1" thickBot="1">
      <c r="A6" s="379"/>
      <c r="B6" s="380"/>
      <c r="C6" s="381"/>
      <c r="D6" s="380"/>
      <c r="E6" s="380"/>
      <c r="F6" s="380"/>
      <c r="G6" s="374"/>
      <c r="H6" s="374"/>
      <c r="I6" s="382"/>
      <c r="J6" s="382"/>
      <c r="K6" s="382"/>
      <c r="L6" s="382"/>
      <c r="M6" s="382"/>
      <c r="N6" s="374"/>
      <c r="O6" s="431"/>
      <c r="P6" s="431"/>
      <c r="Q6" s="431"/>
      <c r="R6" s="431"/>
      <c r="S6" s="431"/>
      <c r="T6" s="431"/>
      <c r="U6" s="431"/>
      <c r="V6" s="431"/>
      <c r="W6" s="374"/>
      <c r="X6" s="353"/>
      <c r="Y6" s="235"/>
      <c r="Z6" s="235"/>
      <c r="AA6" s="235"/>
      <c r="AB6" s="235"/>
      <c r="AC6" s="235"/>
      <c r="AD6" s="235"/>
      <c r="AE6" s="235"/>
      <c r="AF6"/>
      <c r="AG6"/>
      <c r="AH6"/>
      <c r="AI6"/>
      <c r="AJ6"/>
      <c r="AK6"/>
      <c r="AL6"/>
      <c r="AM6"/>
      <c r="AN6"/>
      <c r="AO6"/>
      <c r="AP6"/>
      <c r="AQ6"/>
      <c r="AR6"/>
      <c r="AS6"/>
      <c r="AT6"/>
      <c r="AU6"/>
      <c r="AV6"/>
    </row>
    <row r="7" spans="1:48" ht="17.399999999999999" customHeight="1">
      <c r="A7" s="374"/>
      <c r="B7" s="706" t="s">
        <v>255</v>
      </c>
      <c r="C7" s="707"/>
      <c r="D7" s="707"/>
      <c r="E7" s="707"/>
      <c r="F7" s="707"/>
      <c r="G7" s="708"/>
      <c r="H7" s="496"/>
      <c r="I7" s="382"/>
      <c r="J7" s="382"/>
      <c r="K7" s="382"/>
      <c r="L7" s="382"/>
      <c r="M7" s="382"/>
      <c r="N7" s="374"/>
      <c r="O7" s="700"/>
      <c r="P7" s="700"/>
      <c r="Q7" s="700"/>
      <c r="R7" s="700"/>
      <c r="S7" s="700"/>
      <c r="T7" s="700"/>
      <c r="U7" s="700"/>
      <c r="V7" s="700"/>
      <c r="W7" s="700"/>
      <c r="X7" s="353"/>
      <c r="Y7" s="235"/>
      <c r="Z7" s="235"/>
      <c r="AA7" s="235"/>
      <c r="AB7" s="235"/>
      <c r="AC7" s="235"/>
      <c r="AD7" s="235"/>
      <c r="AE7" s="235"/>
      <c r="AF7"/>
      <c r="AG7"/>
      <c r="AH7"/>
      <c r="AI7"/>
      <c r="AJ7"/>
      <c r="AK7"/>
      <c r="AL7"/>
      <c r="AM7"/>
      <c r="AN7"/>
      <c r="AO7"/>
      <c r="AP7"/>
      <c r="AQ7"/>
      <c r="AR7"/>
      <c r="AS7"/>
      <c r="AT7"/>
      <c r="AU7"/>
      <c r="AV7"/>
    </row>
    <row r="8" spans="1:48" ht="25.8" customHeight="1">
      <c r="A8" s="383"/>
      <c r="B8" s="709"/>
      <c r="C8" s="710"/>
      <c r="D8" s="710"/>
      <c r="E8" s="710"/>
      <c r="F8" s="710"/>
      <c r="G8" s="711"/>
      <c r="H8" s="496"/>
      <c r="I8" s="382"/>
      <c r="J8" s="382"/>
      <c r="K8" s="382"/>
      <c r="L8" s="382"/>
      <c r="M8" s="382"/>
      <c r="N8" s="374"/>
      <c r="O8" s="700"/>
      <c r="P8" s="700"/>
      <c r="Q8" s="700"/>
      <c r="R8" s="700"/>
      <c r="S8" s="700"/>
      <c r="T8" s="700"/>
      <c r="U8" s="700"/>
      <c r="V8" s="700"/>
      <c r="W8" s="700"/>
      <c r="X8" s="353"/>
      <c r="Y8" s="235"/>
      <c r="Z8" s="235"/>
      <c r="AA8" s="235"/>
      <c r="AB8" s="235"/>
      <c r="AC8" s="235"/>
      <c r="AD8" s="235"/>
      <c r="AE8" s="235"/>
      <c r="AF8"/>
      <c r="AG8"/>
      <c r="AH8"/>
      <c r="AI8"/>
      <c r="AJ8"/>
      <c r="AK8"/>
      <c r="AL8"/>
      <c r="AM8"/>
      <c r="AN8"/>
      <c r="AO8"/>
      <c r="AP8"/>
      <c r="AQ8"/>
      <c r="AR8"/>
      <c r="AS8"/>
      <c r="AT8"/>
      <c r="AU8"/>
      <c r="AV8"/>
    </row>
    <row r="9" spans="1:48" ht="19.8" customHeight="1">
      <c r="A9" s="379"/>
      <c r="B9" s="709"/>
      <c r="C9" s="710"/>
      <c r="D9" s="710"/>
      <c r="E9" s="710"/>
      <c r="F9" s="710"/>
      <c r="G9" s="711"/>
      <c r="H9" s="496"/>
      <c r="I9" s="427"/>
      <c r="J9" s="427"/>
      <c r="K9" s="427"/>
      <c r="L9" s="384"/>
      <c r="M9" s="384"/>
      <c r="N9" s="432"/>
      <c r="O9" s="379" t="s">
        <v>192</v>
      </c>
      <c r="P9" s="432"/>
      <c r="Q9" s="432"/>
      <c r="R9" s="432"/>
      <c r="S9" s="432"/>
      <c r="T9" s="432"/>
      <c r="U9" s="432"/>
      <c r="V9" s="432"/>
      <c r="W9" s="374"/>
      <c r="X9" s="352"/>
      <c r="Y9" s="235"/>
      <c r="Z9" s="235"/>
      <c r="AA9" s="235"/>
      <c r="AB9" s="235"/>
      <c r="AC9" s="235"/>
      <c r="AD9" s="235"/>
      <c r="AE9" s="235"/>
      <c r="AF9"/>
      <c r="AG9"/>
      <c r="AH9"/>
      <c r="AI9"/>
      <c r="AJ9"/>
      <c r="AK9"/>
      <c r="AL9"/>
      <c r="AM9"/>
      <c r="AN9"/>
      <c r="AO9"/>
      <c r="AP9"/>
      <c r="AQ9"/>
      <c r="AR9"/>
      <c r="AS9"/>
      <c r="AT9"/>
      <c r="AU9"/>
      <c r="AV9"/>
    </row>
    <row r="10" spans="1:48" ht="17.399999999999999" customHeight="1">
      <c r="A10" s="379"/>
      <c r="B10" s="709"/>
      <c r="C10" s="710"/>
      <c r="D10" s="710"/>
      <c r="E10" s="710"/>
      <c r="F10" s="710"/>
      <c r="G10" s="711"/>
      <c r="H10" s="496"/>
      <c r="I10" s="384"/>
      <c r="J10" s="384"/>
      <c r="K10" s="384"/>
      <c r="L10" s="384"/>
      <c r="M10" s="384"/>
      <c r="N10" s="433"/>
      <c r="O10" s="379"/>
      <c r="P10" s="434"/>
      <c r="Q10" s="434"/>
      <c r="R10" s="434"/>
      <c r="S10" s="434"/>
      <c r="T10" s="434"/>
      <c r="U10" s="434"/>
      <c r="V10" s="434"/>
      <c r="W10" s="435"/>
      <c r="X10" s="352"/>
      <c r="Y10" s="235"/>
      <c r="Z10" s="235"/>
      <c r="AA10" s="235"/>
      <c r="AB10" s="235"/>
      <c r="AC10" s="235"/>
      <c r="AD10" s="235"/>
      <c r="AE10" s="235"/>
      <c r="AF10"/>
      <c r="AG10"/>
      <c r="AH10"/>
      <c r="AI10"/>
      <c r="AJ10"/>
      <c r="AK10"/>
      <c r="AL10"/>
      <c r="AM10"/>
      <c r="AN10"/>
      <c r="AO10"/>
      <c r="AP10"/>
      <c r="AQ10"/>
      <c r="AR10"/>
      <c r="AS10"/>
      <c r="AT10"/>
      <c r="AU10"/>
      <c r="AV10"/>
    </row>
    <row r="11" spans="1:48" ht="17.399999999999999" customHeight="1">
      <c r="A11" s="385"/>
      <c r="B11" s="709"/>
      <c r="C11" s="710"/>
      <c r="D11" s="710"/>
      <c r="E11" s="710"/>
      <c r="F11" s="710"/>
      <c r="G11" s="711"/>
      <c r="H11" s="496"/>
      <c r="I11" s="384"/>
      <c r="J11" s="384"/>
      <c r="K11" s="384"/>
      <c r="L11" s="384"/>
      <c r="M11" s="384"/>
      <c r="N11" s="433"/>
      <c r="O11" s="379"/>
      <c r="P11" s="434"/>
      <c r="Q11" s="434"/>
      <c r="R11" s="434"/>
      <c r="S11" s="434"/>
      <c r="T11" s="434"/>
      <c r="U11" s="434"/>
      <c r="V11" s="434"/>
      <c r="W11" s="435"/>
      <c r="X11" s="352"/>
      <c r="Y11" s="235"/>
      <c r="Z11" s="235"/>
      <c r="AA11" s="235"/>
      <c r="AB11" s="235"/>
      <c r="AC11" s="235"/>
      <c r="AD11" s="235"/>
      <c r="AE11" s="235"/>
      <c r="AF11"/>
      <c r="AG11"/>
      <c r="AH11"/>
      <c r="AI11"/>
      <c r="AJ11"/>
      <c r="AK11"/>
      <c r="AL11"/>
      <c r="AM11"/>
      <c r="AN11"/>
      <c r="AO11"/>
      <c r="AP11"/>
      <c r="AQ11"/>
      <c r="AR11"/>
      <c r="AS11"/>
      <c r="AT11"/>
      <c r="AU11"/>
      <c r="AV11"/>
    </row>
    <row r="12" spans="1:48" ht="12.6" customHeight="1">
      <c r="A12" s="385"/>
      <c r="B12" s="709"/>
      <c r="C12" s="710"/>
      <c r="D12" s="710"/>
      <c r="E12" s="710"/>
      <c r="F12" s="710"/>
      <c r="G12" s="711"/>
      <c r="H12" s="496"/>
      <c r="I12" s="384"/>
      <c r="J12" s="384"/>
      <c r="K12" s="384"/>
      <c r="L12" s="384"/>
      <c r="M12" s="384"/>
      <c r="N12" s="433"/>
      <c r="O12" s="379"/>
      <c r="P12" s="434"/>
      <c r="Q12" s="434"/>
      <c r="R12" s="434"/>
      <c r="S12" s="434"/>
      <c r="T12" s="434"/>
      <c r="U12" s="434"/>
      <c r="V12" s="434"/>
      <c r="W12" s="435"/>
      <c r="X12" s="352"/>
      <c r="Y12" s="235"/>
      <c r="Z12" s="235"/>
      <c r="AA12" s="235"/>
      <c r="AB12" s="235"/>
      <c r="AC12" s="235"/>
      <c r="AD12" s="235"/>
      <c r="AE12" s="235"/>
      <c r="AF12"/>
      <c r="AG12"/>
      <c r="AH12"/>
      <c r="AI12"/>
      <c r="AJ12"/>
      <c r="AK12"/>
      <c r="AL12"/>
      <c r="AM12"/>
      <c r="AN12"/>
      <c r="AO12"/>
      <c r="AP12"/>
      <c r="AQ12"/>
      <c r="AR12"/>
      <c r="AS12"/>
      <c r="AT12"/>
      <c r="AU12"/>
      <c r="AV12"/>
    </row>
    <row r="13" spans="1:48" ht="17.399999999999999" customHeight="1">
      <c r="A13" s="385"/>
      <c r="B13" s="709"/>
      <c r="C13" s="710"/>
      <c r="D13" s="710"/>
      <c r="E13" s="710"/>
      <c r="F13" s="710"/>
      <c r="G13" s="711"/>
      <c r="H13" s="496"/>
      <c r="I13" s="384"/>
      <c r="J13" s="384"/>
      <c r="K13" s="384"/>
      <c r="L13" s="384"/>
      <c r="M13" s="384"/>
      <c r="N13" s="433"/>
      <c r="O13" s="379"/>
      <c r="P13" s="434"/>
      <c r="Q13" s="434"/>
      <c r="R13" s="434"/>
      <c r="S13" s="434"/>
      <c r="T13" s="434"/>
      <c r="U13" s="434"/>
      <c r="V13" s="434"/>
      <c r="W13" s="435"/>
      <c r="X13" s="352"/>
      <c r="Y13" s="235"/>
      <c r="Z13" s="235"/>
      <c r="AA13" s="235"/>
      <c r="AB13" s="235"/>
      <c r="AC13" s="235"/>
      <c r="AD13" s="235"/>
      <c r="AE13" s="235"/>
      <c r="AF13"/>
      <c r="AG13"/>
      <c r="AH13"/>
      <c r="AI13"/>
      <c r="AJ13"/>
      <c r="AK13"/>
      <c r="AL13"/>
      <c r="AM13"/>
      <c r="AN13"/>
      <c r="AO13"/>
      <c r="AP13"/>
      <c r="AQ13"/>
      <c r="AR13"/>
      <c r="AS13"/>
      <c r="AT13"/>
      <c r="AU13"/>
      <c r="AV13"/>
    </row>
    <row r="14" spans="1:48" ht="17.399999999999999" customHeight="1">
      <c r="A14" s="385"/>
      <c r="B14" s="709"/>
      <c r="C14" s="710"/>
      <c r="D14" s="710"/>
      <c r="E14" s="710"/>
      <c r="F14" s="710"/>
      <c r="G14" s="711"/>
      <c r="H14" s="496"/>
      <c r="I14" s="384"/>
      <c r="J14" s="384"/>
      <c r="K14" s="384"/>
      <c r="L14" s="384"/>
      <c r="M14" s="384"/>
      <c r="N14" s="432"/>
      <c r="O14" s="379" t="s">
        <v>192</v>
      </c>
      <c r="P14" s="432"/>
      <c r="Q14" s="432"/>
      <c r="R14" s="432"/>
      <c r="S14" s="432"/>
      <c r="T14" s="432"/>
      <c r="U14" s="432"/>
      <c r="V14" s="432"/>
      <c r="W14" s="374"/>
      <c r="X14" s="352"/>
      <c r="Y14" s="235"/>
      <c r="Z14" s="235"/>
      <c r="AA14" s="235"/>
      <c r="AB14" s="235"/>
      <c r="AC14" s="235"/>
      <c r="AD14" s="235"/>
      <c r="AE14" s="235"/>
      <c r="AF14"/>
      <c r="AG14"/>
      <c r="AH14"/>
      <c r="AI14"/>
      <c r="AJ14"/>
      <c r="AK14"/>
      <c r="AL14"/>
      <c r="AM14"/>
      <c r="AN14"/>
      <c r="AO14"/>
      <c r="AP14"/>
      <c r="AQ14"/>
      <c r="AR14"/>
      <c r="AS14"/>
      <c r="AT14"/>
      <c r="AU14"/>
      <c r="AV14"/>
    </row>
    <row r="15" spans="1:48" ht="13.8" customHeight="1">
      <c r="A15" s="374"/>
      <c r="B15" s="709"/>
      <c r="C15" s="710"/>
      <c r="D15" s="710"/>
      <c r="E15" s="710"/>
      <c r="F15" s="710"/>
      <c r="G15" s="711"/>
      <c r="H15" s="496"/>
      <c r="I15" s="384"/>
      <c r="J15" s="384"/>
      <c r="K15" s="384"/>
      <c r="L15" s="384"/>
      <c r="M15" s="384"/>
      <c r="N15" s="432"/>
      <c r="O15" s="428"/>
      <c r="P15" s="705"/>
      <c r="Q15" s="705"/>
      <c r="R15" s="705"/>
      <c r="S15" s="705"/>
      <c r="T15" s="705"/>
      <c r="U15" s="705"/>
      <c r="V15" s="428"/>
      <c r="W15" s="429"/>
      <c r="X15" s="352"/>
      <c r="Y15" s="235"/>
      <c r="Z15" s="235"/>
      <c r="AA15" s="235"/>
      <c r="AB15" s="235"/>
      <c r="AC15" s="235"/>
      <c r="AD15" s="235"/>
      <c r="AE15" s="235"/>
      <c r="AF15"/>
      <c r="AG15"/>
      <c r="AH15"/>
      <c r="AI15"/>
      <c r="AJ15"/>
      <c r="AK15"/>
      <c r="AL15"/>
      <c r="AM15"/>
      <c r="AN15"/>
      <c r="AO15"/>
      <c r="AP15"/>
      <c r="AQ15"/>
      <c r="AR15"/>
      <c r="AS15"/>
      <c r="AT15"/>
      <c r="AU15"/>
      <c r="AV15"/>
    </row>
    <row r="16" spans="1:48" ht="17.399999999999999" customHeight="1">
      <c r="A16" s="374"/>
      <c r="B16" s="709"/>
      <c r="C16" s="710"/>
      <c r="D16" s="710"/>
      <c r="E16" s="710"/>
      <c r="F16" s="710"/>
      <c r="G16" s="711"/>
      <c r="H16" s="496"/>
      <c r="I16" s="384"/>
      <c r="J16" s="384"/>
      <c r="K16" s="384"/>
      <c r="L16" s="384"/>
      <c r="M16" s="384"/>
      <c r="N16" s="431"/>
      <c r="O16" s="430"/>
      <c r="P16" s="705"/>
      <c r="Q16" s="705"/>
      <c r="R16" s="705"/>
      <c r="S16" s="705"/>
      <c r="T16" s="705"/>
      <c r="U16" s="705"/>
      <c r="V16" s="430"/>
      <c r="W16" s="429"/>
      <c r="X16" s="352"/>
      <c r="Y16" s="235"/>
      <c r="Z16" s="235"/>
      <c r="AA16" s="235"/>
      <c r="AB16" s="235"/>
      <c r="AC16" s="235"/>
      <c r="AD16" s="235"/>
      <c r="AE16" s="235"/>
      <c r="AF16"/>
      <c r="AG16"/>
      <c r="AH16"/>
      <c r="AI16"/>
      <c r="AJ16"/>
      <c r="AK16"/>
      <c r="AL16"/>
      <c r="AM16"/>
      <c r="AN16"/>
      <c r="AO16"/>
      <c r="AP16"/>
      <c r="AQ16"/>
      <c r="AR16"/>
      <c r="AS16"/>
      <c r="AT16"/>
      <c r="AU16"/>
      <c r="AV16"/>
    </row>
    <row r="17" spans="1:48" ht="17.399999999999999" customHeight="1">
      <c r="A17" s="374"/>
      <c r="B17" s="709"/>
      <c r="C17" s="710"/>
      <c r="D17" s="710"/>
      <c r="E17" s="710"/>
      <c r="F17" s="710"/>
      <c r="G17" s="711"/>
      <c r="H17" s="496"/>
      <c r="I17" s="384"/>
      <c r="J17" s="384"/>
      <c r="K17" s="384"/>
      <c r="L17" s="384"/>
      <c r="M17" s="384"/>
      <c r="N17" s="431"/>
      <c r="O17" s="430"/>
      <c r="P17" s="430"/>
      <c r="Q17" s="430"/>
      <c r="R17" s="430"/>
      <c r="S17" s="430"/>
      <c r="T17" s="430"/>
      <c r="U17" s="430"/>
      <c r="V17" s="430"/>
      <c r="W17" s="429"/>
      <c r="X17" s="352"/>
      <c r="Y17" s="235"/>
      <c r="Z17" s="235"/>
      <c r="AA17" s="235"/>
      <c r="AB17" s="235"/>
      <c r="AC17" s="235"/>
      <c r="AD17" s="235"/>
      <c r="AE17" s="235"/>
      <c r="AF17"/>
      <c r="AG17"/>
      <c r="AH17"/>
      <c r="AI17"/>
      <c r="AJ17"/>
      <c r="AK17"/>
      <c r="AL17"/>
      <c r="AM17"/>
      <c r="AN17"/>
      <c r="AO17"/>
      <c r="AP17"/>
      <c r="AQ17"/>
      <c r="AR17"/>
      <c r="AS17"/>
      <c r="AT17"/>
      <c r="AU17"/>
      <c r="AV17"/>
    </row>
    <row r="18" spans="1:48" ht="28.8" customHeight="1" thickBot="1">
      <c r="A18" s="374"/>
      <c r="B18" s="712"/>
      <c r="C18" s="713"/>
      <c r="D18" s="713"/>
      <c r="E18" s="713"/>
      <c r="F18" s="713"/>
      <c r="G18" s="714"/>
      <c r="H18" s="496"/>
      <c r="I18" s="701"/>
      <c r="J18" s="701"/>
      <c r="K18" s="384"/>
      <c r="L18" s="384"/>
      <c r="M18" s="384"/>
      <c r="N18" s="431"/>
      <c r="O18" s="431"/>
      <c r="P18" s="431"/>
      <c r="Q18" s="431"/>
      <c r="R18" s="431"/>
      <c r="S18" s="431"/>
      <c r="T18" s="431"/>
      <c r="U18" s="431"/>
      <c r="V18" s="431"/>
      <c r="W18" s="374"/>
      <c r="X18" s="352"/>
      <c r="Y18" s="235"/>
      <c r="Z18" s="235"/>
      <c r="AA18" s="235"/>
      <c r="AB18" s="235"/>
      <c r="AC18" s="235"/>
      <c r="AD18" s="235"/>
      <c r="AE18" s="235"/>
      <c r="AF18"/>
      <c r="AG18"/>
      <c r="AH18"/>
      <c r="AI18"/>
      <c r="AJ18"/>
      <c r="AK18"/>
      <c r="AL18"/>
      <c r="AM18"/>
      <c r="AN18"/>
      <c r="AO18"/>
      <c r="AP18"/>
      <c r="AQ18"/>
      <c r="AR18"/>
      <c r="AS18"/>
      <c r="AT18"/>
      <c r="AU18"/>
      <c r="AV18"/>
    </row>
    <row r="19" spans="1:48" ht="17.399999999999999" customHeight="1">
      <c r="A19" s="374"/>
      <c r="B19" s="496"/>
      <c r="C19" s="496"/>
      <c r="D19" s="496"/>
      <c r="E19" s="496"/>
      <c r="F19" s="496"/>
      <c r="G19" s="496"/>
      <c r="H19" s="496"/>
      <c r="I19" s="384"/>
      <c r="J19" s="384"/>
      <c r="K19" s="384"/>
      <c r="L19" s="384"/>
      <c r="M19" s="384"/>
      <c r="N19" s="431"/>
      <c r="O19" s="431"/>
      <c r="P19" s="431"/>
      <c r="Q19" s="431"/>
      <c r="R19" s="431"/>
      <c r="S19" s="431"/>
      <c r="T19" s="431"/>
      <c r="U19" s="431"/>
      <c r="V19" s="431"/>
      <c r="W19" s="374"/>
      <c r="X19" s="352"/>
      <c r="Y19" s="235"/>
      <c r="Z19" s="235"/>
      <c r="AA19" s="235"/>
      <c r="AB19" s="235"/>
      <c r="AC19" s="235"/>
      <c r="AD19" s="235"/>
      <c r="AE19" s="235"/>
      <c r="AF19"/>
      <c r="AG19"/>
      <c r="AH19"/>
      <c r="AI19"/>
      <c r="AJ19"/>
      <c r="AK19"/>
      <c r="AL19"/>
      <c r="AM19"/>
      <c r="AN19"/>
      <c r="AO19"/>
      <c r="AP19"/>
      <c r="AQ19"/>
      <c r="AR19"/>
      <c r="AS19"/>
      <c r="AT19"/>
      <c r="AU19"/>
      <c r="AV19"/>
    </row>
    <row r="20" spans="1:48" s="42" customFormat="1" ht="17.399999999999999" hidden="1" customHeight="1">
      <c r="A20" s="374"/>
      <c r="B20" s="496"/>
      <c r="C20" s="496"/>
      <c r="D20" s="496"/>
      <c r="E20" s="496"/>
      <c r="F20" s="496"/>
      <c r="G20" s="496"/>
      <c r="H20" s="496"/>
      <c r="I20" s="384"/>
      <c r="J20" s="384"/>
      <c r="K20" s="384"/>
      <c r="L20" s="384"/>
      <c r="M20" s="384"/>
      <c r="N20" s="431"/>
      <c r="O20" s="700"/>
      <c r="P20" s="700"/>
      <c r="Q20" s="700"/>
      <c r="R20" s="700"/>
      <c r="S20" s="700"/>
      <c r="T20" s="700"/>
      <c r="U20" s="700"/>
      <c r="V20" s="700"/>
      <c r="W20" s="700"/>
    </row>
    <row r="21" spans="1:48" s="42" customFormat="1" ht="17.399999999999999" hidden="1" customHeight="1">
      <c r="A21" s="374"/>
      <c r="B21" s="496"/>
      <c r="C21" s="496"/>
      <c r="D21" s="496"/>
      <c r="E21" s="496"/>
      <c r="F21" s="496"/>
      <c r="G21" s="496"/>
      <c r="H21" s="496"/>
      <c r="I21" s="384"/>
      <c r="J21" s="384"/>
      <c r="K21" s="384"/>
      <c r="L21" s="384"/>
      <c r="M21" s="384"/>
      <c r="N21" s="384"/>
      <c r="O21" s="700"/>
      <c r="P21" s="700"/>
      <c r="Q21" s="700"/>
      <c r="R21" s="700"/>
      <c r="S21" s="700"/>
      <c r="T21" s="700"/>
      <c r="U21" s="700"/>
      <c r="V21" s="700"/>
      <c r="W21" s="700"/>
    </row>
    <row r="22" spans="1:48" s="42" customFormat="1" ht="17.399999999999999" hidden="1" customHeight="1">
      <c r="A22" s="374"/>
      <c r="B22" s="374"/>
      <c r="C22" s="374"/>
      <c r="D22" s="374"/>
      <c r="E22" s="374"/>
      <c r="F22" s="374"/>
      <c r="G22" s="374"/>
      <c r="H22" s="374"/>
      <c r="I22" s="374"/>
      <c r="J22" s="374"/>
      <c r="K22" s="374"/>
      <c r="L22" s="374"/>
      <c r="M22" s="384"/>
      <c r="N22" s="384"/>
      <c r="O22" s="374"/>
      <c r="P22" s="374"/>
      <c r="Q22" s="374"/>
      <c r="R22" s="374"/>
      <c r="S22" s="374"/>
      <c r="T22" s="374"/>
      <c r="U22" s="374"/>
      <c r="V22" s="374"/>
      <c r="W22" s="374"/>
    </row>
    <row r="23" spans="1:48" s="42" customFormat="1" ht="17.399999999999999" hidden="1" customHeight="1">
      <c r="A23" s="374"/>
      <c r="B23" s="374"/>
      <c r="C23" s="374"/>
      <c r="D23" s="374"/>
      <c r="E23" s="374"/>
      <c r="F23" s="374"/>
      <c r="G23" s="374"/>
      <c r="H23" s="374"/>
      <c r="I23" s="384"/>
      <c r="J23" s="384"/>
      <c r="K23" s="384"/>
      <c r="L23" s="384"/>
      <c r="M23" s="384"/>
      <c r="N23" s="384"/>
      <c r="O23" s="374"/>
      <c r="P23" s="374"/>
      <c r="Q23" s="374"/>
      <c r="R23" s="374"/>
      <c r="S23" s="374"/>
      <c r="T23" s="374"/>
      <c r="U23" s="374"/>
      <c r="V23" s="374"/>
      <c r="W23" s="374"/>
    </row>
    <row r="24" spans="1:48" s="42" customFormat="1" ht="13.2" hidden="1" customHeight="1">
      <c r="A24" s="374"/>
      <c r="B24" s="374"/>
      <c r="C24" s="374"/>
      <c r="D24" s="374"/>
      <c r="E24" s="374"/>
      <c r="F24" s="374"/>
      <c r="G24" s="374"/>
      <c r="H24" s="374"/>
      <c r="I24" s="701"/>
      <c r="J24" s="701"/>
      <c r="K24" s="701"/>
      <c r="L24" s="701"/>
      <c r="M24" s="701"/>
      <c r="N24" s="701"/>
      <c r="O24" s="701"/>
      <c r="P24" s="374"/>
      <c r="Q24" s="374"/>
      <c r="R24" s="374"/>
      <c r="S24" s="374"/>
      <c r="T24" s="374"/>
      <c r="U24" s="374"/>
      <c r="V24" s="374"/>
      <c r="W24" s="374"/>
    </row>
    <row r="25" spans="1:48" s="42" customFormat="1" ht="13.2" hidden="1" customHeight="1">
      <c r="A25" s="374"/>
      <c r="B25" s="374"/>
      <c r="C25" s="374"/>
      <c r="D25" s="374"/>
      <c r="E25" s="374"/>
      <c r="F25" s="374"/>
      <c r="G25" s="374"/>
      <c r="H25" s="374"/>
      <c r="I25" s="701"/>
      <c r="J25" s="701"/>
      <c r="K25" s="701"/>
      <c r="L25" s="701"/>
      <c r="M25" s="701"/>
      <c r="N25" s="701"/>
      <c r="O25" s="701"/>
      <c r="P25" s="374"/>
      <c r="Q25" s="374"/>
      <c r="R25" s="374"/>
      <c r="S25" s="374"/>
      <c r="T25" s="374"/>
      <c r="U25" s="374"/>
      <c r="V25" s="374"/>
      <c r="W25" s="374"/>
    </row>
    <row r="26" spans="1:48">
      <c r="A26" s="374"/>
      <c r="B26" s="374"/>
      <c r="C26" s="374"/>
      <c r="D26" s="374"/>
      <c r="E26" s="374"/>
      <c r="F26" s="374"/>
      <c r="G26" s="374"/>
      <c r="H26" s="374"/>
      <c r="I26" s="701"/>
      <c r="J26" s="701"/>
      <c r="K26" s="701"/>
      <c r="L26" s="701"/>
      <c r="M26" s="701"/>
      <c r="N26" s="701"/>
      <c r="O26" s="701"/>
      <c r="P26" s="374"/>
      <c r="Q26" s="374"/>
      <c r="R26" s="374"/>
      <c r="S26" s="374"/>
      <c r="T26" s="374"/>
      <c r="U26" s="374"/>
      <c r="V26" s="374"/>
      <c r="W26" s="374"/>
      <c r="X26" s="352"/>
      <c r="Y26" s="235"/>
      <c r="Z26" s="235"/>
      <c r="AA26" s="235"/>
      <c r="AB26" s="235"/>
      <c r="AC26" s="235"/>
      <c r="AD26" s="235"/>
      <c r="AE26" s="235"/>
      <c r="AF26"/>
      <c r="AG26"/>
      <c r="AH26"/>
      <c r="AI26"/>
      <c r="AJ26"/>
      <c r="AK26"/>
      <c r="AL26"/>
      <c r="AM26"/>
      <c r="AN26"/>
      <c r="AO26"/>
      <c r="AP26"/>
      <c r="AQ26"/>
      <c r="AR26"/>
      <c r="AS26"/>
      <c r="AT26"/>
      <c r="AU26"/>
      <c r="AV26"/>
    </row>
    <row r="27" spans="1:48" ht="19.2">
      <c r="A27" s="374"/>
      <c r="B27" s="374"/>
      <c r="C27" s="374"/>
      <c r="D27" s="374"/>
      <c r="E27" s="374"/>
      <c r="F27" s="374"/>
      <c r="G27" s="374"/>
      <c r="H27" s="374"/>
      <c r="I27" s="384"/>
      <c r="J27" s="384"/>
      <c r="K27" s="384"/>
      <c r="L27" s="384"/>
      <c r="M27" s="384"/>
      <c r="N27" s="384"/>
      <c r="O27" s="374"/>
      <c r="P27" s="374"/>
      <c r="Q27" s="374"/>
      <c r="R27" s="374"/>
      <c r="S27" s="374"/>
      <c r="T27" s="374"/>
      <c r="U27" s="374"/>
      <c r="V27" s="374"/>
      <c r="W27" s="374"/>
      <c r="X27" s="352"/>
      <c r="Y27" s="235"/>
      <c r="Z27" s="235"/>
      <c r="AA27" s="235"/>
      <c r="AB27" s="235"/>
      <c r="AC27" s="235"/>
      <c r="AD27" s="235"/>
      <c r="AE27" s="235"/>
      <c r="AF27"/>
      <c r="AG27"/>
      <c r="AH27"/>
      <c r="AI27"/>
      <c r="AJ27"/>
      <c r="AK27"/>
      <c r="AL27"/>
      <c r="AM27"/>
      <c r="AN27"/>
      <c r="AO27"/>
      <c r="AP27"/>
      <c r="AQ27"/>
      <c r="AR27"/>
      <c r="AS27"/>
      <c r="AT27"/>
      <c r="AU27"/>
      <c r="AV27"/>
    </row>
    <row r="28" spans="1:48" ht="19.2">
      <c r="A28" s="374"/>
      <c r="B28" s="374"/>
      <c r="C28" s="374"/>
      <c r="D28" s="374"/>
      <c r="E28" s="374"/>
      <c r="F28" s="374"/>
      <c r="G28" s="374"/>
      <c r="H28" s="374"/>
      <c r="I28" s="384"/>
      <c r="J28" s="384"/>
      <c r="K28" s="384"/>
      <c r="L28" s="384"/>
      <c r="M28" s="384"/>
      <c r="N28" s="384"/>
      <c r="O28" s="374"/>
      <c r="P28" s="374"/>
      <c r="Q28" s="374"/>
      <c r="R28" s="374"/>
      <c r="S28" s="374"/>
      <c r="T28" s="374"/>
      <c r="U28" s="374"/>
      <c r="V28" s="374"/>
      <c r="W28" s="374"/>
      <c r="X28" s="352"/>
      <c r="Y28" s="235"/>
      <c r="Z28" s="235"/>
      <c r="AA28" s="235"/>
      <c r="AB28" s="235"/>
      <c r="AC28" s="235"/>
      <c r="AD28" s="235"/>
      <c r="AE28" s="235"/>
      <c r="AF28"/>
      <c r="AG28"/>
      <c r="AH28"/>
      <c r="AI28"/>
      <c r="AJ28"/>
      <c r="AK28"/>
      <c r="AL28"/>
      <c r="AM28"/>
      <c r="AN28"/>
      <c r="AO28"/>
      <c r="AP28"/>
      <c r="AQ28"/>
      <c r="AR28"/>
      <c r="AS28"/>
      <c r="AT28"/>
      <c r="AU28"/>
      <c r="AV28"/>
    </row>
    <row r="29" spans="1:48" ht="19.2">
      <c r="A29" s="374"/>
      <c r="B29" s="386" t="s">
        <v>188</v>
      </c>
      <c r="C29" s="386"/>
      <c r="D29" s="386"/>
      <c r="E29" s="386"/>
      <c r="F29" s="374"/>
      <c r="G29" s="374"/>
      <c r="H29" s="374"/>
      <c r="I29" s="384"/>
      <c r="J29" s="384"/>
      <c r="K29" s="384"/>
      <c r="L29" s="384"/>
      <c r="M29" s="384"/>
      <c r="N29" s="384"/>
      <c r="O29" s="374"/>
      <c r="P29" s="374"/>
      <c r="Q29" s="374"/>
      <c r="R29" s="374"/>
      <c r="S29" s="374"/>
      <c r="T29" s="374"/>
      <c r="U29" s="374"/>
      <c r="V29" s="374"/>
      <c r="W29" s="374"/>
      <c r="X29" s="352"/>
      <c r="Y29" s="235"/>
      <c r="Z29" s="235"/>
      <c r="AA29" s="235"/>
      <c r="AB29" s="235"/>
      <c r="AC29" s="235"/>
      <c r="AD29" s="235"/>
      <c r="AE29" s="235"/>
      <c r="AF29"/>
      <c r="AG29"/>
      <c r="AH29"/>
      <c r="AI29"/>
      <c r="AJ29"/>
      <c r="AK29"/>
      <c r="AL29"/>
      <c r="AM29"/>
      <c r="AN29"/>
      <c r="AO29"/>
      <c r="AP29"/>
      <c r="AQ29"/>
      <c r="AR29"/>
      <c r="AS29"/>
      <c r="AT29"/>
      <c r="AU29"/>
      <c r="AV29"/>
    </row>
    <row r="30" spans="1:48" ht="13.2" customHeight="1">
      <c r="A30" s="374"/>
      <c r="B30" s="386"/>
      <c r="C30" s="386"/>
      <c r="D30" s="386"/>
      <c r="E30" s="386"/>
      <c r="F30" s="374"/>
      <c r="G30" s="374"/>
      <c r="H30" s="374"/>
      <c r="I30" s="374"/>
      <c r="J30" s="374"/>
      <c r="K30" s="374"/>
      <c r="L30" s="374"/>
      <c r="M30" s="436"/>
      <c r="N30" s="437"/>
      <c r="O30" s="437"/>
      <c r="P30" s="437"/>
      <c r="Q30" s="437"/>
      <c r="R30" s="437"/>
      <c r="S30" s="437"/>
      <c r="T30" s="437"/>
      <c r="U30" s="437"/>
      <c r="V30" s="437"/>
      <c r="W30" s="437"/>
      <c r="X30" s="352"/>
      <c r="Y30" s="235"/>
      <c r="Z30" s="235"/>
      <c r="AA30" s="235"/>
      <c r="AB30" s="235"/>
      <c r="AC30" s="235"/>
      <c r="AD30" s="235"/>
      <c r="AE30" s="235"/>
      <c r="AF30"/>
      <c r="AG30"/>
      <c r="AH30"/>
      <c r="AI30"/>
      <c r="AJ30"/>
      <c r="AK30"/>
      <c r="AL30"/>
      <c r="AM30"/>
      <c r="AN30"/>
      <c r="AO30"/>
      <c r="AP30"/>
      <c r="AQ30"/>
      <c r="AR30"/>
      <c r="AS30"/>
      <c r="AT30"/>
      <c r="AU30"/>
      <c r="AV30"/>
    </row>
    <row r="31" spans="1:48">
      <c r="A31" s="374"/>
      <c r="B31" s="386"/>
      <c r="C31" s="386"/>
      <c r="D31" s="386"/>
      <c r="E31" s="386"/>
      <c r="F31" s="374"/>
      <c r="G31" s="374"/>
      <c r="H31" s="374"/>
      <c r="I31" s="374"/>
      <c r="J31" s="374"/>
      <c r="K31" s="374"/>
      <c r="L31" s="374"/>
      <c r="M31" s="437"/>
      <c r="N31" s="437"/>
      <c r="O31" s="437"/>
      <c r="P31" s="437"/>
      <c r="Q31" s="437"/>
      <c r="R31" s="437"/>
      <c r="S31" s="437"/>
      <c r="T31" s="437"/>
      <c r="U31" s="437"/>
      <c r="V31" s="437"/>
      <c r="W31" s="437"/>
      <c r="X31" s="352"/>
      <c r="Y31" s="235"/>
      <c r="Z31" s="235"/>
      <c r="AA31" s="235"/>
      <c r="AB31" s="235"/>
      <c r="AC31" s="235"/>
      <c r="AD31" s="235"/>
      <c r="AE31" s="235"/>
      <c r="AF31"/>
      <c r="AG31"/>
      <c r="AH31"/>
      <c r="AI31"/>
      <c r="AJ31"/>
      <c r="AK31"/>
      <c r="AL31"/>
      <c r="AM31"/>
      <c r="AN31"/>
      <c r="AO31"/>
      <c r="AP31"/>
      <c r="AQ31"/>
      <c r="AR31"/>
      <c r="AS31"/>
      <c r="AT31"/>
      <c r="AU31"/>
      <c r="AV31"/>
    </row>
    <row r="32" spans="1:48">
      <c r="A32" s="374"/>
      <c r="B32" s="374"/>
      <c r="C32" s="374"/>
      <c r="D32" s="374"/>
      <c r="E32" s="374"/>
      <c r="F32" s="374"/>
      <c r="G32" s="374"/>
      <c r="H32" s="374"/>
      <c r="I32" s="374"/>
      <c r="J32" s="374"/>
      <c r="K32" s="374"/>
      <c r="L32" s="374"/>
      <c r="M32" s="437"/>
      <c r="N32" s="437"/>
      <c r="O32" s="437"/>
      <c r="P32" s="437"/>
      <c r="Q32" s="437"/>
      <c r="R32" s="437"/>
      <c r="S32" s="437"/>
      <c r="T32" s="437"/>
      <c r="U32" s="437"/>
      <c r="V32" s="437"/>
      <c r="W32" s="437"/>
      <c r="X32" s="352"/>
      <c r="Y32" s="235"/>
      <c r="Z32" s="235"/>
      <c r="AA32" s="235"/>
      <c r="AB32" s="235"/>
      <c r="AC32" s="235"/>
      <c r="AD32" s="235"/>
      <c r="AE32" s="235"/>
    </row>
    <row r="33" spans="1:31">
      <c r="A33" s="374"/>
      <c r="B33" s="576" t="s">
        <v>248</v>
      </c>
      <c r="C33" s="374"/>
      <c r="D33" s="374"/>
      <c r="E33" s="374"/>
      <c r="F33" s="374"/>
      <c r="G33" s="374"/>
      <c r="H33" s="374"/>
      <c r="I33" s="374"/>
      <c r="J33" s="374"/>
      <c r="K33" s="374"/>
      <c r="L33" s="374"/>
      <c r="M33" s="374"/>
      <c r="N33" s="374"/>
      <c r="O33" s="374"/>
      <c r="P33" s="374"/>
      <c r="Q33" s="374"/>
      <c r="R33" s="374"/>
      <c r="S33" s="374"/>
      <c r="T33" s="374"/>
      <c r="U33" s="374"/>
      <c r="V33" s="374"/>
      <c r="W33" s="374"/>
      <c r="X33" s="235"/>
      <c r="Y33" s="235"/>
      <c r="Z33" s="235"/>
      <c r="AA33" s="235"/>
      <c r="AB33" s="235"/>
      <c r="AC33" s="235"/>
      <c r="AD33" s="235"/>
      <c r="AE33" s="235"/>
    </row>
    <row r="34" spans="1:31">
      <c r="A34" s="374"/>
      <c r="B34" s="576" t="s">
        <v>249</v>
      </c>
      <c r="C34" s="374"/>
      <c r="D34" s="374"/>
      <c r="E34" s="374"/>
      <c r="F34" s="374"/>
      <c r="G34" s="374"/>
      <c r="H34" s="374"/>
      <c r="I34" s="374"/>
      <c r="J34" s="374"/>
      <c r="K34" s="374"/>
      <c r="L34" s="374"/>
      <c r="M34" s="374"/>
      <c r="N34" s="374"/>
      <c r="O34" s="374"/>
      <c r="P34" s="374"/>
      <c r="Q34" s="374"/>
      <c r="R34" s="374"/>
      <c r="S34" s="374"/>
      <c r="T34" s="374"/>
      <c r="U34" s="374"/>
      <c r="V34" s="374"/>
      <c r="W34" s="374"/>
      <c r="X34" s="235"/>
      <c r="Y34" s="235"/>
      <c r="Z34" s="235"/>
      <c r="AA34" s="235"/>
      <c r="AB34" s="235"/>
      <c r="AC34" s="235"/>
      <c r="AD34" s="235"/>
      <c r="AE34" s="235"/>
    </row>
    <row r="35" spans="1:31">
      <c r="A35" s="374"/>
      <c r="B35" s="576" t="s">
        <v>250</v>
      </c>
      <c r="C35" s="374"/>
      <c r="D35" s="374"/>
      <c r="E35" s="374"/>
      <c r="F35" s="374"/>
      <c r="G35" s="374"/>
      <c r="H35" s="374"/>
      <c r="I35" s="374"/>
      <c r="J35" s="374"/>
      <c r="K35" s="374"/>
      <c r="L35" s="374"/>
      <c r="M35" s="374"/>
      <c r="N35" s="374"/>
      <c r="O35" s="374"/>
      <c r="P35" s="374"/>
      <c r="Q35" s="374"/>
      <c r="R35" s="374"/>
      <c r="S35" s="374"/>
      <c r="T35" s="374"/>
      <c r="U35" s="374"/>
      <c r="V35" s="374"/>
      <c r="W35" s="374"/>
    </row>
    <row r="36" spans="1:31">
      <c r="A36" s="374"/>
      <c r="B36" s="576" t="s">
        <v>251</v>
      </c>
      <c r="C36" s="374"/>
      <c r="D36" s="374"/>
      <c r="E36" s="374"/>
      <c r="F36" s="374"/>
      <c r="G36" s="374"/>
      <c r="H36" s="374"/>
      <c r="I36" s="374"/>
      <c r="J36" s="374"/>
      <c r="K36" s="374"/>
      <c r="L36" s="374"/>
      <c r="M36" s="374"/>
      <c r="N36" s="374"/>
      <c r="O36" s="374"/>
      <c r="P36" s="374"/>
      <c r="Q36" s="374"/>
      <c r="R36" s="374"/>
      <c r="S36" s="374"/>
      <c r="T36" s="374"/>
      <c r="U36" s="374"/>
      <c r="V36" s="374"/>
      <c r="W36" s="374"/>
    </row>
    <row r="37" spans="1:31">
      <c r="A37" s="374"/>
      <c r="B37" s="576"/>
      <c r="C37" s="374"/>
      <c r="D37" s="374"/>
      <c r="E37" s="374"/>
      <c r="F37" s="374"/>
      <c r="G37" s="374"/>
      <c r="H37" s="374"/>
      <c r="I37" s="374"/>
      <c r="J37" s="374"/>
      <c r="K37" s="374"/>
      <c r="L37" s="374"/>
      <c r="M37" s="374"/>
      <c r="N37" s="374"/>
      <c r="O37" s="374"/>
      <c r="P37" s="374"/>
      <c r="Q37" s="374"/>
      <c r="R37" s="374"/>
      <c r="S37" s="374"/>
      <c r="T37" s="374"/>
      <c r="U37" s="374"/>
      <c r="V37" s="374"/>
      <c r="W37" s="374"/>
    </row>
    <row r="38" spans="1:31">
      <c r="A38" s="374"/>
      <c r="B38" s="576" t="s">
        <v>252</v>
      </c>
      <c r="C38" s="374"/>
      <c r="D38" s="374"/>
      <c r="E38" s="374"/>
      <c r="F38" s="374"/>
      <c r="G38" s="374"/>
      <c r="H38" s="374"/>
      <c r="I38" s="374"/>
      <c r="J38" s="374"/>
      <c r="K38" s="374"/>
      <c r="L38" s="374"/>
      <c r="M38" s="374"/>
      <c r="N38" s="374"/>
      <c r="O38" s="374"/>
      <c r="P38" s="374"/>
      <c r="Q38" s="374"/>
      <c r="R38" s="374"/>
      <c r="S38" s="374"/>
      <c r="T38" s="374"/>
      <c r="U38" s="374"/>
      <c r="V38" s="374"/>
      <c r="W38" s="374"/>
    </row>
    <row r="39" spans="1:31">
      <c r="A39" s="374"/>
      <c r="B39" s="576" t="s">
        <v>253</v>
      </c>
      <c r="C39" s="374"/>
      <c r="D39" s="374"/>
      <c r="E39" s="374"/>
      <c r="F39" s="374"/>
      <c r="G39" s="374"/>
      <c r="H39" s="374"/>
      <c r="I39" s="374"/>
      <c r="J39" s="374"/>
      <c r="K39" s="374"/>
      <c r="L39" s="387"/>
      <c r="M39" s="387"/>
      <c r="N39" s="387"/>
      <c r="O39" s="387"/>
      <c r="P39" s="387"/>
      <c r="Q39" s="387"/>
      <c r="R39" s="387"/>
      <c r="S39" s="387"/>
      <c r="T39" s="387"/>
      <c r="U39" s="387"/>
      <c r="V39" s="387"/>
      <c r="W39" s="387"/>
    </row>
    <row r="40" spans="1:31">
      <c r="A40" s="374"/>
      <c r="B40" s="576" t="s">
        <v>254</v>
      </c>
      <c r="C40" s="374"/>
      <c r="D40" s="374"/>
      <c r="E40" s="374"/>
      <c r="F40" s="374"/>
      <c r="G40" s="374"/>
      <c r="H40" s="374"/>
      <c r="I40" s="374"/>
      <c r="J40" s="374"/>
      <c r="K40" s="374"/>
      <c r="L40" s="387"/>
      <c r="M40" s="387"/>
      <c r="N40" s="387"/>
      <c r="O40" s="387"/>
      <c r="P40" s="387"/>
      <c r="Q40" s="387"/>
      <c r="R40" s="387"/>
      <c r="S40" s="387"/>
      <c r="T40" s="387"/>
      <c r="U40" s="387"/>
      <c r="V40" s="387"/>
      <c r="W40" s="387"/>
    </row>
    <row r="41" spans="1:31">
      <c r="A41" s="374"/>
      <c r="B41" s="374"/>
      <c r="C41" s="374"/>
      <c r="D41" s="374"/>
      <c r="E41" s="374"/>
      <c r="F41" s="374"/>
      <c r="G41" s="374"/>
      <c r="H41" s="374"/>
      <c r="I41" s="374"/>
      <c r="J41" s="374"/>
      <c r="K41" s="374"/>
      <c r="L41" s="387"/>
      <c r="M41" s="387"/>
      <c r="N41" s="387"/>
      <c r="O41" s="387"/>
      <c r="P41" s="387"/>
      <c r="Q41" s="387"/>
      <c r="R41" s="387"/>
      <c r="S41" s="387"/>
      <c r="T41" s="387"/>
      <c r="U41" s="387"/>
      <c r="V41" s="387"/>
      <c r="W41" s="387"/>
    </row>
    <row r="42" spans="1:31">
      <c r="A42" s="374"/>
      <c r="B42" s="374"/>
      <c r="C42" s="374"/>
      <c r="D42" s="374"/>
      <c r="E42" s="374"/>
      <c r="F42" s="374"/>
      <c r="G42" s="374"/>
      <c r="H42" s="374"/>
      <c r="I42" s="387"/>
      <c r="J42" s="387"/>
      <c r="K42" s="387"/>
      <c r="L42" s="387"/>
      <c r="M42" s="387"/>
      <c r="N42" s="387"/>
      <c r="O42" s="387"/>
      <c r="P42" s="387"/>
      <c r="Q42" s="387"/>
      <c r="R42" s="387"/>
      <c r="S42" s="387"/>
      <c r="T42" s="387"/>
      <c r="U42" s="387"/>
      <c r="V42" s="387"/>
      <c r="W42" s="387"/>
    </row>
    <row r="43" spans="1:31">
      <c r="A43" s="374"/>
      <c r="B43" s="374"/>
      <c r="C43" s="374"/>
      <c r="D43" s="374"/>
      <c r="E43" s="374"/>
      <c r="F43" s="374"/>
      <c r="G43" s="374"/>
      <c r="H43" s="374"/>
      <c r="I43" s="387"/>
      <c r="J43" s="387"/>
      <c r="K43" s="387"/>
      <c r="L43" s="387"/>
      <c r="M43" s="387"/>
      <c r="N43" s="387"/>
      <c r="O43" s="387"/>
      <c r="P43" s="387"/>
      <c r="Q43" s="387"/>
      <c r="R43" s="387"/>
      <c r="S43" s="387"/>
      <c r="T43" s="387"/>
      <c r="U43" s="387"/>
      <c r="V43" s="387"/>
      <c r="W43" s="387"/>
    </row>
    <row r="44" spans="1:31" ht="4.2" customHeight="1">
      <c r="A44" s="374"/>
      <c r="B44" s="374"/>
      <c r="C44" s="374"/>
      <c r="D44" s="374"/>
      <c r="E44" s="374"/>
      <c r="F44" s="374"/>
      <c r="G44" s="374"/>
      <c r="H44" s="374"/>
      <c r="I44" s="387"/>
      <c r="J44" s="387"/>
      <c r="K44" s="387"/>
      <c r="L44" s="387"/>
      <c r="M44" s="387"/>
      <c r="N44" s="387"/>
      <c r="O44" s="387"/>
      <c r="P44" s="387"/>
      <c r="Q44" s="387"/>
      <c r="R44" s="387"/>
      <c r="S44" s="387"/>
      <c r="T44" s="387"/>
      <c r="U44" s="387"/>
      <c r="V44" s="387"/>
      <c r="W44" s="387"/>
    </row>
    <row r="45" spans="1:31">
      <c r="A45" s="387"/>
      <c r="B45" s="387"/>
      <c r="C45" s="387"/>
      <c r="D45" s="387"/>
      <c r="E45" s="387"/>
      <c r="F45" s="387"/>
      <c r="G45" s="387"/>
      <c r="H45" s="387"/>
      <c r="I45" s="370"/>
      <c r="J45" s="370"/>
      <c r="K45" s="370"/>
      <c r="L45" s="370"/>
      <c r="M45" s="370"/>
      <c r="N45" s="370"/>
      <c r="O45" s="370"/>
      <c r="P45" s="370"/>
      <c r="Q45" s="370"/>
      <c r="R45" s="370"/>
      <c r="S45" s="370"/>
    </row>
    <row r="46" spans="1:31">
      <c r="A46" s="387"/>
      <c r="B46" s="387"/>
      <c r="C46" s="387"/>
      <c r="D46" s="387"/>
      <c r="E46" s="387"/>
      <c r="F46" s="387"/>
      <c r="G46" s="387"/>
      <c r="H46" s="387"/>
      <c r="I46" s="702"/>
      <c r="J46" s="703"/>
      <c r="K46" s="703"/>
      <c r="L46" s="703"/>
      <c r="M46" s="703"/>
      <c r="N46" s="703"/>
      <c r="O46" s="703"/>
      <c r="P46" s="703"/>
      <c r="Q46" s="703"/>
      <c r="R46" s="703"/>
      <c r="S46" s="370"/>
    </row>
    <row r="47" spans="1:31">
      <c r="A47" s="387"/>
      <c r="B47" s="387"/>
      <c r="C47" s="387"/>
      <c r="D47" s="387"/>
      <c r="E47" s="387"/>
      <c r="F47" s="387"/>
      <c r="G47" s="387"/>
      <c r="H47" s="387"/>
      <c r="I47" s="703"/>
      <c r="J47" s="703"/>
      <c r="K47" s="703"/>
      <c r="L47" s="703"/>
      <c r="M47" s="703"/>
      <c r="N47" s="703"/>
      <c r="O47" s="703"/>
      <c r="P47" s="703"/>
      <c r="Q47" s="703"/>
      <c r="R47" s="703"/>
      <c r="S47" s="370"/>
    </row>
    <row r="48" spans="1:31">
      <c r="A48" s="387"/>
      <c r="B48" s="387"/>
      <c r="C48" s="387"/>
      <c r="D48" s="387"/>
      <c r="E48" s="387"/>
      <c r="F48" s="387"/>
      <c r="G48" s="387"/>
      <c r="H48" s="387"/>
      <c r="I48" s="703"/>
      <c r="J48" s="703"/>
      <c r="K48" s="703"/>
      <c r="L48" s="703"/>
      <c r="M48" s="703"/>
      <c r="N48" s="703"/>
      <c r="O48" s="703"/>
      <c r="P48" s="703"/>
      <c r="Q48" s="703"/>
      <c r="R48" s="703"/>
      <c r="S48" s="370"/>
    </row>
    <row r="49" spans="1:19">
      <c r="A49" s="387"/>
      <c r="B49" s="387"/>
      <c r="C49" s="387"/>
      <c r="D49" s="387"/>
      <c r="E49" s="387"/>
      <c r="F49" s="387"/>
      <c r="G49" s="387"/>
      <c r="H49" s="387"/>
      <c r="I49" s="703"/>
      <c r="J49" s="703"/>
      <c r="K49" s="703"/>
      <c r="L49" s="703"/>
      <c r="M49" s="703"/>
      <c r="N49" s="703"/>
      <c r="O49" s="703"/>
      <c r="P49" s="703"/>
      <c r="Q49" s="703"/>
      <c r="R49" s="703"/>
      <c r="S49" s="370"/>
    </row>
    <row r="50" spans="1:19">
      <c r="A50" s="387"/>
      <c r="B50" s="387"/>
      <c r="C50" s="387"/>
      <c r="D50" s="387"/>
      <c r="E50" s="387"/>
      <c r="F50" s="387"/>
      <c r="G50" s="387"/>
      <c r="H50" s="387"/>
      <c r="I50" s="370"/>
      <c r="J50" s="370"/>
      <c r="K50" s="370"/>
      <c r="L50" s="370"/>
      <c r="M50" s="370"/>
      <c r="N50" s="370"/>
      <c r="O50" s="370"/>
      <c r="P50" s="370"/>
      <c r="Q50" s="370"/>
      <c r="R50" s="370"/>
      <c r="S50" s="370"/>
    </row>
    <row r="51" spans="1:19">
      <c r="A51" s="387"/>
      <c r="B51" s="387"/>
      <c r="C51" s="387"/>
      <c r="D51" s="387"/>
      <c r="E51" s="387"/>
      <c r="F51" s="387"/>
      <c r="G51" s="387"/>
      <c r="H51" s="387"/>
      <c r="I51" s="370"/>
      <c r="J51" s="370" t="s">
        <v>170</v>
      </c>
      <c r="K51" s="370"/>
      <c r="L51" s="370"/>
      <c r="M51" s="370"/>
      <c r="N51" s="370"/>
      <c r="O51" s="370"/>
      <c r="P51" s="370"/>
      <c r="Q51" s="370"/>
      <c r="R51" s="370"/>
      <c r="S51" s="370"/>
    </row>
  </sheetData>
  <sheetProtection formatCells="0" formatColumns="0" formatRows="0" insertColumns="0" insertRows="0" insertHyperlinks="0" deleteColumns="0" deleteRows="0" sort="0" autoFilter="0" pivotTables="0"/>
  <mergeCells count="9">
    <mergeCell ref="O20:W21"/>
    <mergeCell ref="I24:O26"/>
    <mergeCell ref="I46:R49"/>
    <mergeCell ref="B2:I2"/>
    <mergeCell ref="P2:U3"/>
    <mergeCell ref="B7:G18"/>
    <mergeCell ref="O7:W8"/>
    <mergeCell ref="P15:U16"/>
    <mergeCell ref="I18:J18"/>
  </mergeCells>
  <phoneticPr fontId="76"/>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92"/>
  <sheetViews>
    <sheetView topLeftCell="A24" zoomScaleNormal="100" zoomScaleSheetLayoutView="100" workbookViewId="0">
      <selection activeCell="H35" sqref="H35:L35"/>
    </sheetView>
  </sheetViews>
  <sheetFormatPr defaultColWidth="9" defaultRowHeight="13.2"/>
  <cols>
    <col min="1" max="1" width="16.33203125" style="19" customWidth="1"/>
    <col min="2" max="2" width="5.109375" style="19" customWidth="1"/>
    <col min="3" max="3" width="3.77734375" style="19" customWidth="1"/>
    <col min="4" max="4" width="6.88671875" style="19" customWidth="1"/>
    <col min="5" max="5" width="13.109375" style="19" customWidth="1"/>
    <col min="6" max="6" width="13.109375" style="34" customWidth="1"/>
    <col min="7" max="7" width="10.109375" style="19" customWidth="1"/>
    <col min="8" max="8" width="26.6640625" style="26" customWidth="1"/>
    <col min="9" max="9" width="13" style="22" customWidth="1"/>
    <col min="10" max="10" width="16.109375" style="22" customWidth="1"/>
    <col min="11" max="11" width="13.44140625" style="34" customWidth="1"/>
    <col min="12" max="12" width="23.6640625" style="34" customWidth="1"/>
    <col min="13" max="13" width="13.44140625" style="24" customWidth="1"/>
    <col min="14" max="14" width="16.21875" style="19" customWidth="1"/>
    <col min="15" max="15" width="9.5546875" style="20" bestFit="1" customWidth="1"/>
    <col min="16" max="16384" width="9" style="19"/>
  </cols>
  <sheetData>
    <row r="1" spans="1:17" ht="26.25" customHeight="1" thickTop="1">
      <c r="A1" s="16" t="s">
        <v>38</v>
      </c>
      <c r="B1" s="17"/>
      <c r="C1" s="17"/>
      <c r="D1" s="18"/>
      <c r="E1" s="18"/>
      <c r="F1" s="508"/>
      <c r="G1" s="509"/>
      <c r="H1" s="125"/>
      <c r="I1" s="126" t="s">
        <v>39</v>
      </c>
      <c r="J1" s="127"/>
      <c r="K1" s="128"/>
      <c r="L1" s="129"/>
      <c r="M1" s="130"/>
    </row>
    <row r="2" spans="1:17" ht="18" thickBot="1">
      <c r="A2" s="21"/>
      <c r="B2" s="77"/>
      <c r="C2" s="77"/>
      <c r="D2" s="77"/>
      <c r="E2" s="77"/>
      <c r="F2" s="510"/>
      <c r="G2" s="511"/>
      <c r="H2" s="131"/>
      <c r="I2" s="668"/>
      <c r="J2" s="668"/>
      <c r="K2" s="668"/>
      <c r="L2" s="668"/>
      <c r="M2" s="668"/>
      <c r="N2" s="65"/>
      <c r="O2" s="20" t="s">
        <v>188</v>
      </c>
      <c r="P2" s="50"/>
    </row>
    <row r="3" spans="1:17" ht="18" thickTop="1">
      <c r="A3" s="683" t="e" vm="1">
        <v>#VALUE!</v>
      </c>
      <c r="B3" s="684"/>
      <c r="C3" s="685"/>
      <c r="D3" s="78"/>
      <c r="E3" s="78"/>
      <c r="F3" s="37"/>
      <c r="G3" s="512"/>
      <c r="H3"/>
      <c r="I3" s="134"/>
      <c r="J3" s="128"/>
      <c r="K3" s="135"/>
      <c r="L3" s="19"/>
      <c r="M3" s="20"/>
      <c r="O3" s="19"/>
      <c r="Q3" s="19">
        <v>0</v>
      </c>
    </row>
    <row r="4" spans="1:17" ht="18">
      <c r="A4" s="686"/>
      <c r="B4" s="687"/>
      <c r="C4" s="688"/>
      <c r="D4" s="78"/>
      <c r="E4" s="78"/>
      <c r="F4" s="513"/>
      <c r="G4" s="514"/>
      <c r="H4" s="497" t="s">
        <v>210</v>
      </c>
      <c r="I4" s="134"/>
      <c r="J4" s="128"/>
      <c r="K4" s="135"/>
      <c r="L4" s="104"/>
      <c r="M4" s="20"/>
      <c r="O4" s="19"/>
    </row>
    <row r="5" spans="1:17" ht="18">
      <c r="A5" s="686"/>
      <c r="B5" s="687"/>
      <c r="C5" s="688"/>
      <c r="D5" s="78"/>
      <c r="E5" s="23"/>
      <c r="F5" s="37"/>
      <c r="G5" s="515"/>
      <c r="H5" s="497"/>
      <c r="I5" s="134"/>
      <c r="J5" s="134"/>
      <c r="K5" s="135"/>
      <c r="L5" s="19" t="s">
        <v>40</v>
      </c>
      <c r="M5" s="20"/>
      <c r="O5" s="19"/>
    </row>
    <row r="6" spans="1:17" ht="14.4" customHeight="1">
      <c r="A6" s="686"/>
      <c r="B6" s="687"/>
      <c r="C6" s="688"/>
      <c r="D6" s="78"/>
      <c r="E6" s="79"/>
      <c r="F6" s="37"/>
      <c r="G6" s="516"/>
      <c r="H6" s="497" t="s">
        <v>210</v>
      </c>
      <c r="I6" s="134"/>
      <c r="J6" s="134"/>
      <c r="K6" s="135"/>
      <c r="L6" s="19"/>
      <c r="M6" s="20"/>
      <c r="N6" s="19" t="s">
        <v>191</v>
      </c>
      <c r="O6" s="19"/>
    </row>
    <row r="7" spans="1:17" ht="18">
      <c r="A7" s="686"/>
      <c r="B7" s="687"/>
      <c r="C7" s="688"/>
      <c r="D7" s="78"/>
      <c r="E7" s="79"/>
      <c r="F7" s="517"/>
      <c r="G7" s="515"/>
      <c r="H7" s="497"/>
      <c r="I7" s="134"/>
      <c r="J7" s="134"/>
      <c r="K7" s="135"/>
      <c r="L7" s="19"/>
      <c r="M7" s="20"/>
      <c r="O7" s="19"/>
    </row>
    <row r="8" spans="1:17" ht="18">
      <c r="A8" s="686"/>
      <c r="B8" s="687"/>
      <c r="C8" s="688"/>
      <c r="D8" s="78"/>
      <c r="E8" s="79"/>
      <c r="F8" s="518"/>
      <c r="G8" s="519"/>
      <c r="H8" s="497"/>
      <c r="I8" s="138"/>
      <c r="J8" s="134"/>
      <c r="K8" s="139"/>
      <c r="L8" s="25" t="s">
        <v>41</v>
      </c>
      <c r="M8" s="20"/>
      <c r="N8" s="847" t="s">
        <v>265</v>
      </c>
      <c r="O8" s="19"/>
    </row>
    <row r="9" spans="1:17" ht="18">
      <c r="A9" s="686"/>
      <c r="B9" s="687"/>
      <c r="C9" s="688"/>
      <c r="D9" s="78"/>
      <c r="E9" s="79"/>
      <c r="F9" s="520"/>
      <c r="G9" s="519"/>
      <c r="H9" s="497" t="s">
        <v>210</v>
      </c>
      <c r="I9" s="138"/>
      <c r="J9" s="134"/>
      <c r="K9" s="139"/>
      <c r="L9" s="25"/>
      <c r="M9" s="20"/>
      <c r="N9" s="847" t="s">
        <v>266</v>
      </c>
      <c r="O9" s="19"/>
    </row>
    <row r="10" spans="1:17">
      <c r="A10" s="686"/>
      <c r="B10" s="687"/>
      <c r="C10" s="688"/>
      <c r="D10" s="78"/>
      <c r="E10" s="79"/>
      <c r="F10" s="520"/>
      <c r="G10" s="519"/>
      <c r="H10" s="350" t="s">
        <v>210</v>
      </c>
      <c r="I10" s="138"/>
      <c r="J10" s="134"/>
      <c r="K10" s="139"/>
      <c r="L10" s="25" t="s">
        <v>42</v>
      </c>
      <c r="M10" s="20"/>
      <c r="N10" s="847" t="s">
        <v>270</v>
      </c>
      <c r="O10" s="19"/>
    </row>
    <row r="11" spans="1:17">
      <c r="A11" s="686"/>
      <c r="B11" s="687"/>
      <c r="C11" s="688"/>
      <c r="D11" s="78"/>
      <c r="E11" s="79"/>
      <c r="F11" s="520"/>
      <c r="G11" s="519"/>
      <c r="H11" s="138"/>
      <c r="I11" s="138"/>
      <c r="J11" s="134"/>
      <c r="K11" s="139"/>
      <c r="L11" s="19"/>
      <c r="M11" s="20"/>
      <c r="N11" s="847" t="s">
        <v>267</v>
      </c>
      <c r="O11" s="19"/>
    </row>
    <row r="12" spans="1:17">
      <c r="A12" s="686"/>
      <c r="B12" s="687"/>
      <c r="C12" s="688"/>
      <c r="D12" s="78"/>
      <c r="E12" s="79"/>
      <c r="F12" s="520"/>
      <c r="G12" s="519"/>
      <c r="H12" s="138"/>
      <c r="I12" s="138"/>
      <c r="J12" s="134"/>
      <c r="K12" s="139"/>
      <c r="L12" s="19"/>
      <c r="M12" s="111"/>
      <c r="N12" s="847" t="s">
        <v>267</v>
      </c>
      <c r="O12" s="19"/>
    </row>
    <row r="13" spans="1:17">
      <c r="A13" s="686"/>
      <c r="B13" s="687"/>
      <c r="C13" s="688"/>
      <c r="D13" s="78"/>
      <c r="E13" s="79"/>
      <c r="F13" s="520"/>
      <c r="G13" s="519"/>
      <c r="H13" s="138"/>
      <c r="I13" s="138"/>
      <c r="J13" s="134"/>
      <c r="K13" s="139"/>
      <c r="L13" s="116" t="s">
        <v>43</v>
      </c>
      <c r="M13" s="20"/>
      <c r="N13" s="105" t="s">
        <v>271</v>
      </c>
      <c r="O13" s="19"/>
    </row>
    <row r="14" spans="1:17">
      <c r="A14" s="686"/>
      <c r="B14" s="687"/>
      <c r="C14" s="688"/>
      <c r="D14" s="78"/>
      <c r="E14" s="79"/>
      <c r="F14" s="520"/>
      <c r="G14" s="519"/>
      <c r="H14" s="138"/>
      <c r="I14" s="138"/>
      <c r="J14" s="134"/>
      <c r="K14" s="139"/>
      <c r="L14" s="19"/>
      <c r="M14" s="20"/>
      <c r="N14" s="847" t="s">
        <v>267</v>
      </c>
      <c r="O14" s="19"/>
    </row>
    <row r="15" spans="1:17">
      <c r="A15" s="686"/>
      <c r="B15" s="687"/>
      <c r="C15" s="688"/>
      <c r="D15" s="78"/>
      <c r="E15" s="78" t="s">
        <v>16</v>
      </c>
      <c r="F15" s="517"/>
      <c r="G15" s="515"/>
      <c r="H15" s="132"/>
      <c r="I15" s="134"/>
      <c r="J15" s="134"/>
      <c r="K15" s="139"/>
      <c r="L15" s="105" t="s">
        <v>44</v>
      </c>
      <c r="M15" s="20"/>
      <c r="N15" s="847" t="s">
        <v>269</v>
      </c>
      <c r="O15" s="19"/>
    </row>
    <row r="16" spans="1:17">
      <c r="A16" s="686"/>
      <c r="B16" s="687"/>
      <c r="C16" s="688"/>
      <c r="D16" s="78"/>
      <c r="E16" s="78"/>
      <c r="F16" s="521"/>
      <c r="G16" s="515"/>
      <c r="H16" s="127"/>
      <c r="I16" s="134"/>
      <c r="J16" s="134"/>
      <c r="K16" s="139"/>
      <c r="L16" s="80" t="s">
        <v>45</v>
      </c>
      <c r="M16" s="20"/>
      <c r="N16" s="847" t="s">
        <v>268</v>
      </c>
      <c r="O16" s="19"/>
    </row>
    <row r="17" spans="1:19" ht="20.25" customHeight="1" thickBot="1">
      <c r="A17" s="669" t="s">
        <v>258</v>
      </c>
      <c r="B17" s="670"/>
      <c r="C17" s="670"/>
      <c r="D17" s="81"/>
      <c r="E17" s="82"/>
      <c r="F17" s="671" t="s">
        <v>259</v>
      </c>
      <c r="G17" s="672"/>
      <c r="H17" s="137"/>
      <c r="I17" s="136"/>
      <c r="J17" s="132"/>
      <c r="K17" s="134"/>
      <c r="L17" s="133"/>
      <c r="M17" s="135"/>
    </row>
    <row r="18" spans="1:19" ht="39" customHeight="1" thickTop="1">
      <c r="A18" s="673" t="s">
        <v>46</v>
      </c>
      <c r="B18" s="674"/>
      <c r="C18" s="675"/>
      <c r="D18" s="83" t="s">
        <v>47</v>
      </c>
      <c r="E18" s="218" t="s">
        <v>193</v>
      </c>
      <c r="F18" s="676" t="s">
        <v>48</v>
      </c>
      <c r="G18" s="677"/>
      <c r="H18" s="127"/>
      <c r="I18" s="136"/>
      <c r="J18" s="127"/>
      <c r="K18" s="134"/>
      <c r="L18" s="134"/>
      <c r="M18" s="135"/>
      <c r="Q18" s="19" t="s">
        <v>3</v>
      </c>
      <c r="S18" s="19" t="s">
        <v>16</v>
      </c>
    </row>
    <row r="19" spans="1:19" ht="30" customHeight="1">
      <c r="A19" s="678" t="s">
        <v>169</v>
      </c>
      <c r="B19" s="678"/>
      <c r="C19" s="678"/>
      <c r="D19" s="678"/>
      <c r="E19" s="678"/>
      <c r="F19" s="678"/>
      <c r="G19" s="678"/>
      <c r="H19" s="140"/>
      <c r="I19" s="141" t="s">
        <v>49</v>
      </c>
      <c r="J19" s="141"/>
      <c r="K19" s="141"/>
      <c r="L19" s="133"/>
      <c r="M19" s="135"/>
    </row>
    <row r="20" spans="1:19" ht="17.399999999999999" customHeight="1">
      <c r="E20" s="84" t="s">
        <v>50</v>
      </c>
      <c r="F20" s="85" t="s">
        <v>51</v>
      </c>
      <c r="H20" s="481" t="s">
        <v>40</v>
      </c>
      <c r="I20" s="689" t="s">
        <v>203</v>
      </c>
      <c r="J20" s="689"/>
      <c r="K20" s="689"/>
      <c r="L20" s="689"/>
      <c r="M20" s="689"/>
      <c r="N20" s="689"/>
    </row>
    <row r="21" spans="1:19" ht="16.8" thickBot="1">
      <c r="A21" s="86"/>
      <c r="B21" s="679">
        <v>46095</v>
      </c>
      <c r="C21" s="680"/>
      <c r="D21" s="158" t="s">
        <v>52</v>
      </c>
      <c r="E21" s="681" t="s">
        <v>53</v>
      </c>
      <c r="F21" s="682"/>
      <c r="G21" s="22" t="s">
        <v>54</v>
      </c>
      <c r="H21" s="657" t="s">
        <v>256</v>
      </c>
      <c r="I21" s="658"/>
      <c r="J21" s="658"/>
      <c r="K21" s="658"/>
      <c r="L21" s="658"/>
      <c r="M21" s="142">
        <v>8</v>
      </c>
      <c r="N21" s="144">
        <v>9</v>
      </c>
      <c r="O21" s="20">
        <v>0</v>
      </c>
    </row>
    <row r="22" spans="1:19" ht="36" customHeight="1" thickTop="1" thickBot="1">
      <c r="A22" s="159" t="s">
        <v>55</v>
      </c>
      <c r="B22" s="659" t="s">
        <v>56</v>
      </c>
      <c r="C22" s="660"/>
      <c r="D22" s="661"/>
      <c r="E22" s="403" t="s">
        <v>211</v>
      </c>
      <c r="F22" s="403" t="s">
        <v>257</v>
      </c>
      <c r="G22" s="404"/>
      <c r="H22" s="662" t="s">
        <v>57</v>
      </c>
      <c r="I22" s="663"/>
      <c r="J22" s="663"/>
      <c r="K22" s="663"/>
      <c r="L22" s="664"/>
      <c r="M22" s="143" t="s">
        <v>58</v>
      </c>
      <c r="N22" s="145" t="s">
        <v>59</v>
      </c>
      <c r="R22" s="19" t="s">
        <v>3</v>
      </c>
    </row>
    <row r="23" spans="1:19" ht="71.400000000000006" customHeight="1" thickBot="1">
      <c r="A23" s="148" t="s">
        <v>60</v>
      </c>
      <c r="B23" s="577" t="str">
        <f t="shared" ref="B23:B28" si="0">IF(G23&gt;4.99,"☆☆☆☆",IF(AND(G23&gt;=2.39,G23&lt;4.99),"☆☆☆",IF(AND(G23&gt;=1.39,G23&lt;2.39),"☆☆",IF(AND(G23&gt;0,G23&lt;1.4),"☆",IF(AND(G23&gt;=-1.39,G23&lt;0),"★",IF(AND(G23&gt;=-2.39,G23&lt;-1.4),"★★",IF(AND(G23&gt;=-3.39,G23&lt;-2.4),"★★★")))))))</f>
        <v>★</v>
      </c>
      <c r="C23" s="577"/>
      <c r="D23" s="577"/>
      <c r="E23" s="452">
        <v>4.88</v>
      </c>
      <c r="F23" s="452">
        <v>4.17</v>
      </c>
      <c r="G23" s="453">
        <f>+F23-E23</f>
        <v>-0.71</v>
      </c>
      <c r="H23" s="665" t="s">
        <v>300</v>
      </c>
      <c r="I23" s="666"/>
      <c r="J23" s="666"/>
      <c r="K23" s="666"/>
      <c r="L23" s="667"/>
      <c r="M23" s="503" t="s">
        <v>299</v>
      </c>
      <c r="N23" s="504">
        <v>46092</v>
      </c>
      <c r="O23" s="401">
        <v>46017</v>
      </c>
    </row>
    <row r="24" spans="1:19" ht="61.2" customHeight="1" thickBot="1">
      <c r="A24" s="87" t="s">
        <v>61</v>
      </c>
      <c r="B24" s="577" t="str">
        <f t="shared" si="0"/>
        <v>☆</v>
      </c>
      <c r="C24" s="577"/>
      <c r="D24" s="577"/>
      <c r="E24" s="452">
        <v>2.68</v>
      </c>
      <c r="F24" s="452">
        <v>2.94</v>
      </c>
      <c r="G24" s="453">
        <f t="shared" ref="G24:G70" si="1">+F24-E24</f>
        <v>0.25999999999999979</v>
      </c>
      <c r="H24" s="584"/>
      <c r="I24" s="585"/>
      <c r="J24" s="585"/>
      <c r="K24" s="585"/>
      <c r="L24" s="586"/>
      <c r="M24" s="471"/>
      <c r="N24" s="472"/>
      <c r="O24" s="107" t="s">
        <v>61</v>
      </c>
      <c r="Q24" s="19" t="s">
        <v>3</v>
      </c>
    </row>
    <row r="25" spans="1:19" ht="71.400000000000006" customHeight="1" thickBot="1">
      <c r="A25" s="160" t="s">
        <v>62</v>
      </c>
      <c r="B25" s="577" t="s">
        <v>278</v>
      </c>
      <c r="C25" s="577"/>
      <c r="D25" s="577"/>
      <c r="E25" s="452">
        <v>7.33</v>
      </c>
      <c r="F25" s="452">
        <v>7.33</v>
      </c>
      <c r="G25" s="453">
        <f t="shared" si="1"/>
        <v>0</v>
      </c>
      <c r="H25" s="654" t="s">
        <v>279</v>
      </c>
      <c r="I25" s="655"/>
      <c r="J25" s="655"/>
      <c r="K25" s="655"/>
      <c r="L25" s="656"/>
      <c r="M25" s="505" t="s">
        <v>280</v>
      </c>
      <c r="N25" s="506">
        <v>46094</v>
      </c>
      <c r="O25" s="107" t="s">
        <v>62</v>
      </c>
    </row>
    <row r="26" spans="1:19" ht="61.2" customHeight="1" thickBot="1">
      <c r="A26" s="160" t="s">
        <v>63</v>
      </c>
      <c r="B26" s="577" t="str">
        <f t="shared" si="0"/>
        <v>★★</v>
      </c>
      <c r="C26" s="577"/>
      <c r="D26" s="577"/>
      <c r="E26" s="452">
        <v>7.68</v>
      </c>
      <c r="F26" s="452">
        <v>6.13</v>
      </c>
      <c r="G26" s="453">
        <f t="shared" si="1"/>
        <v>-1.5499999999999998</v>
      </c>
      <c r="H26" s="599" t="s">
        <v>274</v>
      </c>
      <c r="I26" s="600"/>
      <c r="J26" s="600"/>
      <c r="K26" s="600"/>
      <c r="L26" s="601"/>
      <c r="M26" s="498" t="s">
        <v>275</v>
      </c>
      <c r="N26" s="499">
        <v>46094</v>
      </c>
      <c r="O26" s="107" t="s">
        <v>63</v>
      </c>
    </row>
    <row r="27" spans="1:19" ht="61.2" customHeight="1" thickBot="1">
      <c r="A27" s="160" t="s">
        <v>64</v>
      </c>
      <c r="B27" s="577" t="str">
        <f t="shared" si="0"/>
        <v>★</v>
      </c>
      <c r="C27" s="577"/>
      <c r="D27" s="577"/>
      <c r="E27" s="452">
        <v>5.77</v>
      </c>
      <c r="F27" s="452">
        <v>5.15</v>
      </c>
      <c r="G27" s="453">
        <f t="shared" si="1"/>
        <v>-0.61999999999999922</v>
      </c>
      <c r="H27" s="584" t="s">
        <v>223</v>
      </c>
      <c r="I27" s="585"/>
      <c r="J27" s="585"/>
      <c r="K27" s="585"/>
      <c r="L27" s="586"/>
      <c r="M27" s="473" t="s">
        <v>224</v>
      </c>
      <c r="N27" s="475">
        <v>46084</v>
      </c>
      <c r="O27" s="107" t="s">
        <v>64</v>
      </c>
    </row>
    <row r="28" spans="1:19" ht="61.2" customHeight="1" thickBot="1">
      <c r="A28" s="160" t="s">
        <v>65</v>
      </c>
      <c r="B28" s="577" t="str">
        <f t="shared" si="0"/>
        <v>★★</v>
      </c>
      <c r="C28" s="577"/>
      <c r="D28" s="577"/>
      <c r="E28" s="452">
        <v>10.69</v>
      </c>
      <c r="F28" s="452">
        <v>9</v>
      </c>
      <c r="G28" s="453">
        <f t="shared" si="1"/>
        <v>-1.6899999999999995</v>
      </c>
      <c r="H28" s="578" t="s">
        <v>287</v>
      </c>
      <c r="I28" s="579"/>
      <c r="J28" s="579"/>
      <c r="K28" s="579"/>
      <c r="L28" s="580"/>
      <c r="M28" s="498" t="s">
        <v>212</v>
      </c>
      <c r="N28" s="499">
        <v>46093</v>
      </c>
      <c r="O28" s="107" t="s">
        <v>65</v>
      </c>
    </row>
    <row r="29" spans="1:19" ht="61.2" customHeight="1" thickBot="1">
      <c r="A29" s="160" t="s">
        <v>190</v>
      </c>
      <c r="B29" s="577" t="str">
        <f t="shared" ref="B29:B31" si="2">IF(G29&gt;4.99,"☆☆☆☆",IF(AND(G29&gt;=2.39,G29&lt;4.99),"☆☆☆",IF(AND(G29&gt;=1.39,G29&lt;2.39),"☆☆",IF(AND(G29&gt;0,G29&lt;1.4),"☆",IF(AND(G29&gt;=-1.39,G29&lt;0),"★",IF(AND(G29&gt;=-2.39,G29&lt;-1.4),"★★",IF(AND(G29&gt;=-3.39,G29&lt;-2.4),"★★★")))))))</f>
        <v>★</v>
      </c>
      <c r="C29" s="577"/>
      <c r="D29" s="577"/>
      <c r="E29" s="452">
        <v>6.71</v>
      </c>
      <c r="F29" s="452">
        <v>6.29</v>
      </c>
      <c r="G29" s="453">
        <f t="shared" si="1"/>
        <v>-0.41999999999999993</v>
      </c>
      <c r="H29" s="584"/>
      <c r="I29" s="585"/>
      <c r="J29" s="585"/>
      <c r="K29" s="585"/>
      <c r="L29" s="586"/>
      <c r="M29" s="473"/>
      <c r="N29" s="474"/>
      <c r="O29" s="107" t="s">
        <v>66</v>
      </c>
    </row>
    <row r="30" spans="1:19" ht="61.2" customHeight="1" thickBot="1">
      <c r="A30" s="160" t="s">
        <v>67</v>
      </c>
      <c r="B30" s="577" t="str">
        <f t="shared" si="2"/>
        <v>★★★</v>
      </c>
      <c r="C30" s="577"/>
      <c r="D30" s="577"/>
      <c r="E30" s="452">
        <v>9.81</v>
      </c>
      <c r="F30" s="452">
        <v>7.05</v>
      </c>
      <c r="G30" s="453">
        <f t="shared" si="1"/>
        <v>-2.7600000000000007</v>
      </c>
      <c r="H30" s="647"/>
      <c r="I30" s="645"/>
      <c r="J30" s="645"/>
      <c r="K30" s="645"/>
      <c r="L30" s="646"/>
      <c r="M30" s="476"/>
      <c r="N30" s="474"/>
      <c r="O30" s="107" t="s">
        <v>67</v>
      </c>
    </row>
    <row r="31" spans="1:19" ht="61.2" customHeight="1" thickBot="1">
      <c r="A31" s="160" t="s">
        <v>68</v>
      </c>
      <c r="B31" s="577" t="str">
        <f t="shared" si="2"/>
        <v>★★★</v>
      </c>
      <c r="C31" s="577"/>
      <c r="D31" s="577"/>
      <c r="E31" s="452">
        <v>8.52</v>
      </c>
      <c r="F31" s="452">
        <v>5.52</v>
      </c>
      <c r="G31" s="453">
        <f t="shared" si="1"/>
        <v>-3</v>
      </c>
      <c r="H31" s="584"/>
      <c r="I31" s="585"/>
      <c r="J31" s="585"/>
      <c r="K31" s="585"/>
      <c r="L31" s="586"/>
      <c r="M31" s="473"/>
      <c r="N31" s="472"/>
      <c r="O31" s="107" t="s">
        <v>68</v>
      </c>
    </row>
    <row r="32" spans="1:19" ht="61.2" customHeight="1" thickBot="1">
      <c r="A32" s="161" t="s">
        <v>69</v>
      </c>
      <c r="B32" s="577" t="str">
        <f t="shared" ref="B32:B59" si="3">IF(G32&gt;4.99,"☆☆☆☆",IF(AND(G32&gt;=2.39,G32&lt;4.99),"☆☆☆",IF(AND(G32&gt;=1.39,G32&lt;2.39),"☆☆",IF(AND(G32&gt;0,G32&lt;1.4),"☆",IF(AND(G32&gt;=-1.39,G32&lt;0),"★",IF(AND(G32&gt;=-2.39,G32&lt;-1.4),"★★",IF(AND(G32&gt;=-3.39,G32&lt;-2.4),"★★★")))))))</f>
        <v>★★★</v>
      </c>
      <c r="C32" s="577"/>
      <c r="D32" s="577"/>
      <c r="E32" s="452">
        <v>13.88</v>
      </c>
      <c r="F32" s="452">
        <v>11.4</v>
      </c>
      <c r="G32" s="453">
        <f t="shared" si="1"/>
        <v>-2.4800000000000004</v>
      </c>
      <c r="H32" s="834" t="s">
        <v>225</v>
      </c>
      <c r="I32" s="835"/>
      <c r="J32" s="835"/>
      <c r="K32" s="835"/>
      <c r="L32" s="836"/>
      <c r="M32" s="837" t="s">
        <v>226</v>
      </c>
      <c r="N32" s="838">
        <v>46083</v>
      </c>
      <c r="O32" s="107" t="s">
        <v>69</v>
      </c>
    </row>
    <row r="33" spans="1:17" ht="69.599999999999994" customHeight="1" thickBot="1">
      <c r="A33" s="162" t="s">
        <v>70</v>
      </c>
      <c r="B33" s="577" t="str">
        <f t="shared" si="3"/>
        <v>★★</v>
      </c>
      <c r="C33" s="577"/>
      <c r="D33" s="577"/>
      <c r="E33" s="452">
        <v>9.56</v>
      </c>
      <c r="F33" s="452">
        <v>7.19</v>
      </c>
      <c r="G33" s="453">
        <f t="shared" si="1"/>
        <v>-2.37</v>
      </c>
      <c r="H33" s="578" t="s">
        <v>302</v>
      </c>
      <c r="I33" s="579"/>
      <c r="J33" s="579"/>
      <c r="K33" s="579"/>
      <c r="L33" s="580"/>
      <c r="M33" s="498" t="s">
        <v>301</v>
      </c>
      <c r="N33" s="499">
        <v>46091</v>
      </c>
      <c r="O33" s="107" t="s">
        <v>70</v>
      </c>
    </row>
    <row r="34" spans="1:17" ht="61.2" customHeight="1" thickBot="1">
      <c r="A34" s="87" t="s">
        <v>71</v>
      </c>
      <c r="B34" s="577" t="str">
        <f t="shared" si="3"/>
        <v>★★★</v>
      </c>
      <c r="C34" s="577"/>
      <c r="D34" s="577"/>
      <c r="E34" s="452">
        <v>7.15</v>
      </c>
      <c r="F34" s="452">
        <v>4.6500000000000004</v>
      </c>
      <c r="G34" s="453">
        <f t="shared" si="1"/>
        <v>-2.5</v>
      </c>
      <c r="H34" s="834" t="s">
        <v>219</v>
      </c>
      <c r="I34" s="839"/>
      <c r="J34" s="839"/>
      <c r="K34" s="839"/>
      <c r="L34" s="840"/>
      <c r="M34" s="841" t="s">
        <v>220</v>
      </c>
      <c r="N34" s="842">
        <v>46085</v>
      </c>
      <c r="O34" s="107" t="s">
        <v>71</v>
      </c>
    </row>
    <row r="35" spans="1:17" ht="61.2" customHeight="1" thickBot="1">
      <c r="A35" s="163" t="s">
        <v>72</v>
      </c>
      <c r="B35" s="577" t="str">
        <f t="shared" si="3"/>
        <v>★★★</v>
      </c>
      <c r="C35" s="577"/>
      <c r="D35" s="577"/>
      <c r="E35" s="452">
        <v>10.99</v>
      </c>
      <c r="F35" s="452">
        <v>7.68</v>
      </c>
      <c r="G35" s="453">
        <f t="shared" si="1"/>
        <v>-3.3100000000000005</v>
      </c>
      <c r="H35" s="651"/>
      <c r="I35" s="652"/>
      <c r="J35" s="652"/>
      <c r="K35" s="652"/>
      <c r="L35" s="653"/>
      <c r="M35" s="485"/>
      <c r="N35" s="486"/>
      <c r="O35" s="107" t="s">
        <v>72</v>
      </c>
    </row>
    <row r="36" spans="1:17" ht="61.2" customHeight="1" thickBot="1">
      <c r="A36" s="164" t="s">
        <v>73</v>
      </c>
      <c r="B36" s="577" t="str">
        <f t="shared" si="3"/>
        <v>★★★</v>
      </c>
      <c r="C36" s="577"/>
      <c r="D36" s="577"/>
      <c r="E36" s="452">
        <v>10.01</v>
      </c>
      <c r="F36" s="452">
        <v>7.26</v>
      </c>
      <c r="G36" s="453">
        <f t="shared" si="1"/>
        <v>-2.75</v>
      </c>
      <c r="H36" s="848" t="s">
        <v>303</v>
      </c>
      <c r="I36" s="849"/>
      <c r="J36" s="849"/>
      <c r="K36" s="849"/>
      <c r="L36" s="850"/>
      <c r="M36" s="851" t="s">
        <v>304</v>
      </c>
      <c r="N36" s="852">
        <v>46090</v>
      </c>
      <c r="O36" s="107" t="s">
        <v>73</v>
      </c>
    </row>
    <row r="37" spans="1:17" ht="70.2" customHeight="1" thickBot="1">
      <c r="A37" s="160" t="s">
        <v>74</v>
      </c>
      <c r="B37" s="577" t="str">
        <f t="shared" si="3"/>
        <v>☆</v>
      </c>
      <c r="C37" s="577"/>
      <c r="D37" s="577"/>
      <c r="E37" s="452">
        <v>3.9</v>
      </c>
      <c r="F37" s="452">
        <v>4.3</v>
      </c>
      <c r="G37" s="453">
        <f t="shared" si="1"/>
        <v>0.39999999999999991</v>
      </c>
      <c r="H37" s="599" t="s">
        <v>281</v>
      </c>
      <c r="I37" s="600"/>
      <c r="J37" s="600"/>
      <c r="K37" s="600"/>
      <c r="L37" s="601"/>
      <c r="M37" s="500" t="s">
        <v>282</v>
      </c>
      <c r="N37" s="499">
        <v>46094</v>
      </c>
      <c r="O37" s="107" t="s">
        <v>74</v>
      </c>
    </row>
    <row r="38" spans="1:17" ht="61.2" customHeight="1" thickBot="1">
      <c r="A38" s="160" t="s">
        <v>75</v>
      </c>
      <c r="B38" s="577" t="str">
        <f t="shared" si="3"/>
        <v>★</v>
      </c>
      <c r="C38" s="577"/>
      <c r="D38" s="577"/>
      <c r="E38" s="452">
        <v>10</v>
      </c>
      <c r="F38" s="452">
        <v>8.93</v>
      </c>
      <c r="G38" s="453">
        <f t="shared" si="1"/>
        <v>-1.0700000000000003</v>
      </c>
      <c r="H38" s="647" t="s">
        <v>213</v>
      </c>
      <c r="I38" s="645"/>
      <c r="J38" s="645"/>
      <c r="K38" s="645"/>
      <c r="L38" s="646"/>
      <c r="M38" s="843" t="s">
        <v>214</v>
      </c>
      <c r="N38" s="474">
        <v>46087</v>
      </c>
      <c r="O38" s="107" t="s">
        <v>75</v>
      </c>
    </row>
    <row r="39" spans="1:17" ht="61.2" customHeight="1" thickBot="1">
      <c r="A39" s="160" t="s">
        <v>76</v>
      </c>
      <c r="B39" s="577" t="s">
        <v>276</v>
      </c>
      <c r="C39" s="577"/>
      <c r="D39" s="577"/>
      <c r="E39" s="452">
        <v>13.89</v>
      </c>
      <c r="F39" s="452">
        <v>9.89</v>
      </c>
      <c r="G39" s="453">
        <f t="shared" si="1"/>
        <v>-4</v>
      </c>
      <c r="H39" s="647"/>
      <c r="I39" s="645"/>
      <c r="J39" s="645"/>
      <c r="K39" s="645"/>
      <c r="L39" s="646"/>
      <c r="M39" s="478"/>
      <c r="N39" s="475" t="s">
        <v>260</v>
      </c>
      <c r="O39" s="107" t="s">
        <v>76</v>
      </c>
    </row>
    <row r="40" spans="1:17" ht="61.2" customHeight="1" thickBot="1">
      <c r="A40" s="160" t="s">
        <v>77</v>
      </c>
      <c r="B40" s="577" t="str">
        <f t="shared" si="3"/>
        <v>★</v>
      </c>
      <c r="C40" s="577"/>
      <c r="D40" s="577"/>
      <c r="E40" s="452">
        <v>6.36</v>
      </c>
      <c r="F40" s="452">
        <v>5.76</v>
      </c>
      <c r="G40" s="453">
        <f t="shared" si="1"/>
        <v>-0.60000000000000053</v>
      </c>
      <c r="H40" s="584"/>
      <c r="I40" s="582"/>
      <c r="J40" s="582"/>
      <c r="K40" s="582"/>
      <c r="L40" s="583"/>
      <c r="M40" s="473"/>
      <c r="N40" s="474"/>
      <c r="O40" s="107" t="s">
        <v>77</v>
      </c>
      <c r="Q40" s="19">
        <v>0</v>
      </c>
    </row>
    <row r="41" spans="1:17" ht="75" customHeight="1" thickBot="1">
      <c r="A41" s="160" t="s">
        <v>78</v>
      </c>
      <c r="B41" s="577" t="str">
        <f t="shared" ref="B41" si="4">IF(G41&gt;4.99,"☆☆☆☆",IF(AND(G41&gt;=2.39,G41&lt;4.99),"☆☆☆",IF(AND(G41&gt;=1.39,G41&lt;2.39),"☆☆",IF(AND(G41&gt;0,G41&lt;1.4),"☆",IF(AND(G41&gt;=-1.39,G41&lt;0),"★",IF(AND(G41&gt;=-2.39,G41&lt;-1.4),"★★",IF(AND(G41&gt;=-3.39,G41&lt;-2.4),"★★★")))))))</f>
        <v>★★</v>
      </c>
      <c r="C41" s="577"/>
      <c r="D41" s="577"/>
      <c r="E41" s="452">
        <v>4.29</v>
      </c>
      <c r="F41" s="452">
        <v>2.81</v>
      </c>
      <c r="G41" s="453">
        <f t="shared" si="1"/>
        <v>-1.48</v>
      </c>
      <c r="H41" s="584"/>
      <c r="I41" s="585"/>
      <c r="J41" s="585"/>
      <c r="K41" s="585"/>
      <c r="L41" s="586"/>
      <c r="M41" s="473"/>
      <c r="N41" s="474"/>
      <c r="O41" s="107" t="s">
        <v>78</v>
      </c>
    </row>
    <row r="42" spans="1:17" ht="66.599999999999994" customHeight="1" thickBot="1">
      <c r="A42" s="160" t="s">
        <v>79</v>
      </c>
      <c r="B42" s="577" t="str">
        <f t="shared" si="3"/>
        <v>☆</v>
      </c>
      <c r="C42" s="577"/>
      <c r="D42" s="577"/>
      <c r="E42" s="452">
        <v>9.18</v>
      </c>
      <c r="F42" s="452">
        <v>9.82</v>
      </c>
      <c r="G42" s="453">
        <f t="shared" si="1"/>
        <v>0.64000000000000057</v>
      </c>
      <c r="H42" s="647" t="s">
        <v>227</v>
      </c>
      <c r="I42" s="645"/>
      <c r="J42" s="645"/>
      <c r="K42" s="645"/>
      <c r="L42" s="646"/>
      <c r="M42" s="478" t="s">
        <v>228</v>
      </c>
      <c r="N42" s="474">
        <v>46084</v>
      </c>
      <c r="O42" s="107" t="s">
        <v>79</v>
      </c>
      <c r="P42" s="19" t="s">
        <v>40</v>
      </c>
    </row>
    <row r="43" spans="1:17" ht="69" customHeight="1" thickBot="1">
      <c r="A43" s="160" t="s">
        <v>80</v>
      </c>
      <c r="B43" s="577" t="str">
        <f t="shared" si="3"/>
        <v>★★★</v>
      </c>
      <c r="C43" s="577"/>
      <c r="D43" s="577"/>
      <c r="E43" s="452">
        <v>10.15</v>
      </c>
      <c r="F43" s="452">
        <v>7.59</v>
      </c>
      <c r="G43" s="453">
        <f t="shared" si="1"/>
        <v>-2.5600000000000005</v>
      </c>
      <c r="H43" s="599" t="s">
        <v>290</v>
      </c>
      <c r="I43" s="600"/>
      <c r="J43" s="600"/>
      <c r="K43" s="600"/>
      <c r="L43" s="601"/>
      <c r="M43" s="501" t="s">
        <v>291</v>
      </c>
      <c r="N43" s="507">
        <v>46093</v>
      </c>
      <c r="O43" s="107" t="s">
        <v>80</v>
      </c>
    </row>
    <row r="44" spans="1:17" ht="61.2" customHeight="1" thickBot="1">
      <c r="A44" s="165" t="s">
        <v>171</v>
      </c>
      <c r="B44" s="577" t="str">
        <f t="shared" si="3"/>
        <v>★</v>
      </c>
      <c r="C44" s="577"/>
      <c r="D44" s="577"/>
      <c r="E44" s="452">
        <v>6.09</v>
      </c>
      <c r="F44" s="452">
        <v>5.64</v>
      </c>
      <c r="G44" s="453">
        <f t="shared" si="1"/>
        <v>-0.45000000000000018</v>
      </c>
      <c r="H44" s="584" t="s">
        <v>215</v>
      </c>
      <c r="I44" s="585"/>
      <c r="J44" s="585"/>
      <c r="K44" s="585"/>
      <c r="L44" s="586"/>
      <c r="M44" s="844" t="s">
        <v>216</v>
      </c>
      <c r="N44" s="472">
        <v>46086</v>
      </c>
      <c r="O44" s="19" t="s">
        <v>171</v>
      </c>
    </row>
    <row r="45" spans="1:17" ht="61.2" customHeight="1" thickBot="1">
      <c r="A45" s="160" t="s">
        <v>81</v>
      </c>
      <c r="B45" s="577" t="str">
        <f t="shared" si="3"/>
        <v>★★</v>
      </c>
      <c r="C45" s="577"/>
      <c r="D45" s="577"/>
      <c r="E45" s="452">
        <v>8.1</v>
      </c>
      <c r="F45" s="452">
        <v>5.93</v>
      </c>
      <c r="G45" s="453">
        <f t="shared" si="1"/>
        <v>-2.17</v>
      </c>
      <c r="H45" s="647"/>
      <c r="I45" s="645"/>
      <c r="J45" s="645"/>
      <c r="K45" s="645"/>
      <c r="L45" s="646"/>
      <c r="M45" s="473"/>
      <c r="N45" s="477"/>
      <c r="O45" s="107" t="s">
        <v>81</v>
      </c>
    </row>
    <row r="46" spans="1:17" ht="69" customHeight="1" thickBot="1">
      <c r="A46" s="160" t="s">
        <v>82</v>
      </c>
      <c r="B46" s="577" t="str">
        <f t="shared" si="3"/>
        <v>☆</v>
      </c>
      <c r="C46" s="577"/>
      <c r="D46" s="577"/>
      <c r="E46" s="452">
        <v>6.14</v>
      </c>
      <c r="F46" s="452">
        <v>6.3</v>
      </c>
      <c r="G46" s="453">
        <f t="shared" si="1"/>
        <v>0.16000000000000014</v>
      </c>
      <c r="H46" s="584" t="s">
        <v>217</v>
      </c>
      <c r="I46" s="585"/>
      <c r="J46" s="585"/>
      <c r="K46" s="585"/>
      <c r="L46" s="586"/>
      <c r="M46" s="473" t="s">
        <v>218</v>
      </c>
      <c r="N46" s="474">
        <v>46086</v>
      </c>
      <c r="O46" s="107" t="s">
        <v>82</v>
      </c>
    </row>
    <row r="47" spans="1:17" ht="61.2" customHeight="1" thickBot="1">
      <c r="A47" s="160" t="s">
        <v>83</v>
      </c>
      <c r="B47" s="577" t="str">
        <f t="shared" si="3"/>
        <v>★</v>
      </c>
      <c r="C47" s="577"/>
      <c r="D47" s="577"/>
      <c r="E47" s="452">
        <v>6.34</v>
      </c>
      <c r="F47" s="452">
        <v>6.03</v>
      </c>
      <c r="G47" s="453">
        <f t="shared" si="1"/>
        <v>-0.30999999999999961</v>
      </c>
      <c r="H47" s="581"/>
      <c r="I47" s="582"/>
      <c r="J47" s="582"/>
      <c r="K47" s="582"/>
      <c r="L47" s="583"/>
      <c r="M47" s="473"/>
      <c r="N47" s="474"/>
      <c r="O47" s="107" t="s">
        <v>83</v>
      </c>
    </row>
    <row r="48" spans="1:17" ht="61.2" customHeight="1" thickBot="1">
      <c r="A48" s="160" t="s">
        <v>84</v>
      </c>
      <c r="B48" s="577" t="str">
        <f t="shared" si="3"/>
        <v>★</v>
      </c>
      <c r="C48" s="577"/>
      <c r="D48" s="577"/>
      <c r="E48" s="452">
        <v>6.63</v>
      </c>
      <c r="F48" s="452">
        <v>5.88</v>
      </c>
      <c r="G48" s="453">
        <f t="shared" si="1"/>
        <v>-0.75</v>
      </c>
      <c r="H48" s="648" t="s">
        <v>288</v>
      </c>
      <c r="I48" s="649"/>
      <c r="J48" s="649"/>
      <c r="K48" s="649"/>
      <c r="L48" s="650"/>
      <c r="M48" s="501" t="s">
        <v>289</v>
      </c>
      <c r="N48" s="507">
        <v>46092</v>
      </c>
      <c r="O48" s="107" t="s">
        <v>84</v>
      </c>
    </row>
    <row r="49" spans="1:15" ht="61.2" customHeight="1" thickBot="1">
      <c r="A49" s="160" t="s">
        <v>85</v>
      </c>
      <c r="B49" s="577" t="str">
        <f t="shared" si="3"/>
        <v>★</v>
      </c>
      <c r="C49" s="577"/>
      <c r="D49" s="577"/>
      <c r="E49" s="452">
        <v>6.12</v>
      </c>
      <c r="F49" s="452">
        <v>5.33</v>
      </c>
      <c r="G49" s="453">
        <f t="shared" si="1"/>
        <v>-0.79</v>
      </c>
      <c r="H49" s="647"/>
      <c r="I49" s="645"/>
      <c r="J49" s="645"/>
      <c r="K49" s="645"/>
      <c r="L49" s="646"/>
      <c r="M49" s="471"/>
      <c r="N49" s="472"/>
      <c r="O49" s="107" t="s">
        <v>85</v>
      </c>
    </row>
    <row r="50" spans="1:15" ht="75.599999999999994" customHeight="1" thickBot="1">
      <c r="A50" s="160" t="s">
        <v>86</v>
      </c>
      <c r="B50" s="577" t="str">
        <f t="shared" si="3"/>
        <v>★</v>
      </c>
      <c r="C50" s="577"/>
      <c r="D50" s="577"/>
      <c r="E50" s="452">
        <v>6.72</v>
      </c>
      <c r="F50" s="452">
        <v>6.47</v>
      </c>
      <c r="G50" s="453">
        <f t="shared" si="1"/>
        <v>-0.25</v>
      </c>
      <c r="H50" s="648" t="s">
        <v>296</v>
      </c>
      <c r="I50" s="649"/>
      <c r="J50" s="649"/>
      <c r="K50" s="649"/>
      <c r="L50" s="650"/>
      <c r="M50" s="501" t="s">
        <v>295</v>
      </c>
      <c r="N50" s="502" t="s">
        <v>294</v>
      </c>
      <c r="O50" s="107" t="s">
        <v>86</v>
      </c>
    </row>
    <row r="51" spans="1:15" ht="61.2" customHeight="1" thickBot="1">
      <c r="A51" s="160" t="s">
        <v>87</v>
      </c>
      <c r="B51" s="577" t="str">
        <f t="shared" si="3"/>
        <v>★</v>
      </c>
      <c r="C51" s="577"/>
      <c r="D51" s="577"/>
      <c r="E51" s="452">
        <v>5.08</v>
      </c>
      <c r="F51" s="452">
        <v>4.92</v>
      </c>
      <c r="G51" s="453">
        <f t="shared" si="1"/>
        <v>-0.16000000000000014</v>
      </c>
      <c r="H51" s="647"/>
      <c r="I51" s="645"/>
      <c r="J51" s="645"/>
      <c r="K51" s="645"/>
      <c r="L51" s="646"/>
      <c r="M51" s="473"/>
      <c r="N51" s="474"/>
      <c r="O51" s="107" t="s">
        <v>87</v>
      </c>
    </row>
    <row r="52" spans="1:15" ht="61.2" customHeight="1" thickBot="1">
      <c r="A52" s="160" t="s">
        <v>88</v>
      </c>
      <c r="B52" s="577" t="str">
        <f t="shared" si="3"/>
        <v>☆</v>
      </c>
      <c r="C52" s="577"/>
      <c r="D52" s="577"/>
      <c r="E52" s="452">
        <v>4.67</v>
      </c>
      <c r="F52" s="452">
        <v>5.33</v>
      </c>
      <c r="G52" s="453">
        <f t="shared" si="1"/>
        <v>0.66000000000000014</v>
      </c>
      <c r="H52" s="599" t="s">
        <v>272</v>
      </c>
      <c r="I52" s="600"/>
      <c r="J52" s="600"/>
      <c r="K52" s="600"/>
      <c r="L52" s="601"/>
      <c r="M52" s="498" t="s">
        <v>273</v>
      </c>
      <c r="N52" s="499">
        <v>46094</v>
      </c>
      <c r="O52" s="107" t="s">
        <v>88</v>
      </c>
    </row>
    <row r="53" spans="1:15" ht="61.2" customHeight="1" thickBot="1">
      <c r="A53" s="160" t="s">
        <v>89</v>
      </c>
      <c r="B53" s="577" t="str">
        <f t="shared" si="3"/>
        <v>★</v>
      </c>
      <c r="C53" s="577"/>
      <c r="D53" s="577"/>
      <c r="E53" s="452">
        <v>5.74</v>
      </c>
      <c r="F53" s="452">
        <v>4.8899999999999997</v>
      </c>
      <c r="G53" s="453">
        <f t="shared" si="1"/>
        <v>-0.85000000000000053</v>
      </c>
      <c r="H53" s="581"/>
      <c r="I53" s="582"/>
      <c r="J53" s="582"/>
      <c r="K53" s="582"/>
      <c r="L53" s="583"/>
      <c r="M53" s="479"/>
      <c r="N53" s="474"/>
      <c r="O53" s="107" t="s">
        <v>89</v>
      </c>
    </row>
    <row r="54" spans="1:15" ht="61.2" customHeight="1" thickBot="1">
      <c r="A54" s="160" t="s">
        <v>90</v>
      </c>
      <c r="B54" s="577" t="s">
        <v>277</v>
      </c>
      <c r="C54" s="577"/>
      <c r="D54" s="577"/>
      <c r="E54" s="452">
        <v>13.45</v>
      </c>
      <c r="F54" s="452">
        <v>7.64</v>
      </c>
      <c r="G54" s="453">
        <f t="shared" si="1"/>
        <v>-5.81</v>
      </c>
      <c r="H54" s="581"/>
      <c r="I54" s="582"/>
      <c r="J54" s="582"/>
      <c r="K54" s="582"/>
      <c r="L54" s="583"/>
      <c r="M54" s="473"/>
      <c r="N54" s="474"/>
      <c r="O54" s="107" t="s">
        <v>90</v>
      </c>
    </row>
    <row r="55" spans="1:15" ht="61.2" customHeight="1" thickBot="1">
      <c r="A55" s="160" t="s">
        <v>91</v>
      </c>
      <c r="B55" s="577" t="str">
        <f t="shared" si="3"/>
        <v>★★</v>
      </c>
      <c r="C55" s="577"/>
      <c r="D55" s="577"/>
      <c r="E55" s="452">
        <v>7.57</v>
      </c>
      <c r="F55" s="452">
        <v>5.68</v>
      </c>
      <c r="G55" s="453">
        <f t="shared" si="1"/>
        <v>-1.8900000000000006</v>
      </c>
      <c r="H55" s="644"/>
      <c r="I55" s="645"/>
      <c r="J55" s="645"/>
      <c r="K55" s="645"/>
      <c r="L55" s="646"/>
      <c r="M55" s="471"/>
      <c r="N55" s="472"/>
      <c r="O55" s="107" t="s">
        <v>91</v>
      </c>
    </row>
    <row r="56" spans="1:15" ht="73.2" customHeight="1" thickBot="1">
      <c r="A56" s="160" t="s">
        <v>92</v>
      </c>
      <c r="B56" s="577" t="str">
        <f t="shared" si="3"/>
        <v>★★</v>
      </c>
      <c r="C56" s="577"/>
      <c r="D56" s="577"/>
      <c r="E56" s="452">
        <v>8.64</v>
      </c>
      <c r="F56" s="452">
        <v>7.09</v>
      </c>
      <c r="G56" s="453">
        <f t="shared" si="1"/>
        <v>-1.5500000000000007</v>
      </c>
      <c r="H56" s="584"/>
      <c r="I56" s="585"/>
      <c r="J56" s="585"/>
      <c r="K56" s="585"/>
      <c r="L56" s="586"/>
      <c r="M56" s="473"/>
      <c r="N56" s="474"/>
      <c r="O56" s="107"/>
    </row>
    <row r="57" spans="1:15" ht="61.2" customHeight="1" thickBot="1">
      <c r="A57" s="160" t="s">
        <v>93</v>
      </c>
      <c r="B57" s="577" t="str">
        <f t="shared" si="3"/>
        <v>★★</v>
      </c>
      <c r="C57" s="577"/>
      <c r="D57" s="577"/>
      <c r="E57" s="452">
        <v>8.25</v>
      </c>
      <c r="F57" s="452">
        <v>6.35</v>
      </c>
      <c r="G57" s="453">
        <f t="shared" si="1"/>
        <v>-1.9000000000000004</v>
      </c>
      <c r="H57" s="578" t="s">
        <v>297</v>
      </c>
      <c r="I57" s="579"/>
      <c r="J57" s="579"/>
      <c r="K57" s="579"/>
      <c r="L57" s="580"/>
      <c r="M57" s="498" t="s">
        <v>298</v>
      </c>
      <c r="N57" s="499">
        <v>46093</v>
      </c>
      <c r="O57" s="107" t="s">
        <v>93</v>
      </c>
    </row>
    <row r="58" spans="1:15" ht="61.2" customHeight="1" thickBot="1">
      <c r="A58" s="160" t="s">
        <v>94</v>
      </c>
      <c r="B58" s="577" t="str">
        <f t="shared" si="3"/>
        <v>★</v>
      </c>
      <c r="C58" s="577"/>
      <c r="D58" s="577"/>
      <c r="E58" s="452">
        <v>5.95</v>
      </c>
      <c r="F58" s="452">
        <v>4.8099999999999996</v>
      </c>
      <c r="G58" s="453">
        <f t="shared" si="1"/>
        <v>-1.1400000000000006</v>
      </c>
      <c r="H58" s="590" t="s">
        <v>305</v>
      </c>
      <c r="I58" s="591"/>
      <c r="J58" s="591"/>
      <c r="K58" s="591"/>
      <c r="L58" s="592"/>
      <c r="M58" s="498" t="s">
        <v>222</v>
      </c>
      <c r="N58" s="499">
        <v>46089</v>
      </c>
      <c r="O58" s="107" t="s">
        <v>94</v>
      </c>
    </row>
    <row r="59" spans="1:15" ht="61.2" customHeight="1" thickBot="1">
      <c r="A59" s="160" t="s">
        <v>95</v>
      </c>
      <c r="B59" s="577" t="str">
        <f t="shared" si="3"/>
        <v>★★</v>
      </c>
      <c r="C59" s="577"/>
      <c r="D59" s="577"/>
      <c r="E59" s="452">
        <v>7</v>
      </c>
      <c r="F59" s="452">
        <v>4.92</v>
      </c>
      <c r="G59" s="453">
        <f t="shared" si="1"/>
        <v>-2.08</v>
      </c>
      <c r="H59" s="581"/>
      <c r="I59" s="582"/>
      <c r="J59" s="582"/>
      <c r="K59" s="582"/>
      <c r="L59" s="583"/>
      <c r="M59" s="473"/>
      <c r="N59" s="474"/>
      <c r="O59" s="107" t="s">
        <v>95</v>
      </c>
    </row>
    <row r="60" spans="1:15" ht="67.2" customHeight="1" thickBot="1">
      <c r="A60" s="160" t="s">
        <v>96</v>
      </c>
      <c r="B60" s="577" t="str">
        <f t="shared" ref="B60" si="5">IF(G60&gt;4.99,"☆☆☆☆",IF(AND(G60&gt;=2.39,G60&lt;4.99),"☆☆☆",IF(AND(G60&gt;=1.39,G60&lt;2.39),"☆☆",IF(AND(G60&gt;0,G60&lt;1.4),"☆",IF(AND(G60&gt;=-1.39,G60&lt;0),"★",IF(AND(G60&gt;=-2.39,G60&lt;-1.4),"★★",IF(AND(G60&gt;=-3.39,G60&lt;-2.4),"★★★")))))))</f>
        <v>★★</v>
      </c>
      <c r="C60" s="577"/>
      <c r="D60" s="577"/>
      <c r="E60" s="452">
        <v>9.75</v>
      </c>
      <c r="F60" s="452">
        <v>7.6</v>
      </c>
      <c r="G60" s="453">
        <f t="shared" si="1"/>
        <v>-2.1500000000000004</v>
      </c>
      <c r="H60" s="578" t="s">
        <v>283</v>
      </c>
      <c r="I60" s="579"/>
      <c r="J60" s="579"/>
      <c r="K60" s="579"/>
      <c r="L60" s="580"/>
      <c r="M60" s="498" t="s">
        <v>284</v>
      </c>
      <c r="N60" s="499">
        <v>46094</v>
      </c>
      <c r="O60" s="107" t="s">
        <v>96</v>
      </c>
    </row>
    <row r="61" spans="1:15" ht="61.2" customHeight="1" thickBot="1">
      <c r="A61" s="160" t="s">
        <v>97</v>
      </c>
      <c r="B61" s="577" t="str">
        <f t="shared" ref="B61:B70" si="6">IF(G61&gt;4.99,"☆☆☆☆",IF(AND(G61&gt;=2.39,G61&lt;4.99),"☆☆☆",IF(AND(G61&gt;=1.39,G61&lt;2.39),"☆☆",IF(AND(G61&gt;0,G61&lt;1.4),"☆",IF(AND(G61&gt;=-1.39,G61&lt;0),"★",IF(AND(G61&gt;=-2.39,G61&lt;-1.4),"★★",IF(AND(G61&gt;=-3.39,G61&lt;-2.4),"★★★")))))))</f>
        <v>★★</v>
      </c>
      <c r="C61" s="577"/>
      <c r="D61" s="577"/>
      <c r="E61" s="452">
        <v>4.7</v>
      </c>
      <c r="F61" s="452">
        <v>2.9</v>
      </c>
      <c r="G61" s="453">
        <f t="shared" si="1"/>
        <v>-1.8000000000000003</v>
      </c>
      <c r="H61" s="647" t="s">
        <v>221</v>
      </c>
      <c r="I61" s="645"/>
      <c r="J61" s="645"/>
      <c r="K61" s="645"/>
      <c r="L61" s="646"/>
      <c r="M61" s="845" t="s">
        <v>222</v>
      </c>
      <c r="N61" s="846">
        <v>46085</v>
      </c>
      <c r="O61" s="107" t="s">
        <v>97</v>
      </c>
    </row>
    <row r="62" spans="1:15" ht="69" customHeight="1" thickBot="1">
      <c r="A62" s="160" t="s">
        <v>98</v>
      </c>
      <c r="B62" s="577" t="s">
        <v>277</v>
      </c>
      <c r="C62" s="577"/>
      <c r="D62" s="577"/>
      <c r="E62" s="452">
        <v>10</v>
      </c>
      <c r="F62" s="452">
        <v>5.43</v>
      </c>
      <c r="G62" s="453">
        <f t="shared" si="1"/>
        <v>-4.57</v>
      </c>
      <c r="H62" s="602" t="s">
        <v>285</v>
      </c>
      <c r="I62" s="603"/>
      <c r="J62" s="603"/>
      <c r="K62" s="603"/>
      <c r="L62" s="604"/>
      <c r="M62" s="498" t="s">
        <v>286</v>
      </c>
      <c r="N62" s="502">
        <v>46093</v>
      </c>
      <c r="O62" s="107" t="s">
        <v>98</v>
      </c>
    </row>
    <row r="63" spans="1:15" ht="61.2" customHeight="1" thickBot="1">
      <c r="A63" s="160" t="s">
        <v>99</v>
      </c>
      <c r="B63" s="577" t="str">
        <f t="shared" si="6"/>
        <v>★★★</v>
      </c>
      <c r="C63" s="577"/>
      <c r="D63" s="577"/>
      <c r="E63" s="452">
        <v>7.33</v>
      </c>
      <c r="F63" s="452">
        <v>4.83</v>
      </c>
      <c r="G63" s="453">
        <f t="shared" si="1"/>
        <v>-2.5</v>
      </c>
      <c r="H63" s="584"/>
      <c r="I63" s="585"/>
      <c r="J63" s="585"/>
      <c r="K63" s="585"/>
      <c r="L63" s="586"/>
      <c r="M63" s="473"/>
      <c r="N63" s="472"/>
      <c r="O63" s="107" t="s">
        <v>99</v>
      </c>
    </row>
    <row r="64" spans="1:15" ht="61.2" customHeight="1" thickBot="1">
      <c r="A64" s="160" t="s">
        <v>100</v>
      </c>
      <c r="B64" s="577" t="str">
        <f t="shared" si="6"/>
        <v>★★</v>
      </c>
      <c r="C64" s="577"/>
      <c r="D64" s="577"/>
      <c r="E64" s="452">
        <v>6.19</v>
      </c>
      <c r="F64" s="452">
        <v>4.4800000000000004</v>
      </c>
      <c r="G64" s="453">
        <f t="shared" si="1"/>
        <v>-1.71</v>
      </c>
      <c r="H64" s="596"/>
      <c r="I64" s="597"/>
      <c r="J64" s="597"/>
      <c r="K64" s="597"/>
      <c r="L64" s="598"/>
      <c r="M64" s="471"/>
      <c r="N64" s="472"/>
      <c r="O64" s="107" t="s">
        <v>100</v>
      </c>
    </row>
    <row r="65" spans="1:18" ht="61.2" customHeight="1" thickBot="1">
      <c r="A65" s="160" t="s">
        <v>101</v>
      </c>
      <c r="B65" s="577" t="str">
        <f t="shared" si="6"/>
        <v>★</v>
      </c>
      <c r="C65" s="577"/>
      <c r="D65" s="577"/>
      <c r="E65" s="452">
        <v>7.02</v>
      </c>
      <c r="F65" s="452">
        <v>6.33</v>
      </c>
      <c r="G65" s="453">
        <f t="shared" si="1"/>
        <v>-0.6899999999999995</v>
      </c>
      <c r="H65" s="596"/>
      <c r="I65" s="597"/>
      <c r="J65" s="597"/>
      <c r="K65" s="597"/>
      <c r="L65" s="598"/>
      <c r="M65" s="480"/>
      <c r="N65" s="472"/>
      <c r="O65" s="107" t="s">
        <v>101</v>
      </c>
    </row>
    <row r="66" spans="1:18" ht="61.2" customHeight="1" thickBot="1">
      <c r="A66" s="160" t="s">
        <v>102</v>
      </c>
      <c r="B66" s="577" t="str">
        <f t="shared" si="6"/>
        <v>★★★</v>
      </c>
      <c r="C66" s="577"/>
      <c r="D66" s="577"/>
      <c r="E66" s="452">
        <v>12.89</v>
      </c>
      <c r="F66" s="452">
        <v>9.94</v>
      </c>
      <c r="G66" s="453">
        <f t="shared" si="1"/>
        <v>-2.9500000000000011</v>
      </c>
      <c r="H66" s="578" t="s">
        <v>292</v>
      </c>
      <c r="I66" s="579"/>
      <c r="J66" s="579"/>
      <c r="K66" s="579"/>
      <c r="L66" s="580"/>
      <c r="M66" s="498" t="s" ph="1">
        <v>293</v>
      </c>
      <c r="N66" s="499">
        <v>46092</v>
      </c>
      <c r="O66" s="107" t="s">
        <v>102</v>
      </c>
    </row>
    <row r="67" spans="1:18" ht="61.2" customHeight="1" thickBot="1">
      <c r="A67" s="160" t="s">
        <v>103</v>
      </c>
      <c r="B67" s="577" t="s">
        <v>277</v>
      </c>
      <c r="C67" s="577"/>
      <c r="D67" s="577"/>
      <c r="E67" s="452">
        <v>12.53</v>
      </c>
      <c r="F67" s="452">
        <v>7.4</v>
      </c>
      <c r="G67" s="453">
        <f t="shared" si="1"/>
        <v>-5.129999999999999</v>
      </c>
      <c r="H67" s="584"/>
      <c r="I67" s="585"/>
      <c r="J67" s="585"/>
      <c r="K67" s="585"/>
      <c r="L67" s="586"/>
      <c r="M67" s="473"/>
      <c r="N67" s="474"/>
      <c r="O67" s="107" t="s">
        <v>103</v>
      </c>
    </row>
    <row r="68" spans="1:18" ht="61.2" customHeight="1" thickBot="1">
      <c r="A68" s="164" t="s">
        <v>104</v>
      </c>
      <c r="B68" s="577" t="str">
        <f t="shared" si="6"/>
        <v>★</v>
      </c>
      <c r="C68" s="577"/>
      <c r="D68" s="577"/>
      <c r="E68" s="452">
        <v>8.19</v>
      </c>
      <c r="F68" s="452">
        <v>7.42</v>
      </c>
      <c r="G68" s="453">
        <f t="shared" si="1"/>
        <v>-0.76999999999999957</v>
      </c>
      <c r="H68" s="587"/>
      <c r="I68" s="588"/>
      <c r="J68" s="588"/>
      <c r="K68" s="588"/>
      <c r="L68" s="589"/>
      <c r="M68" s="447"/>
      <c r="N68" s="448"/>
      <c r="O68" s="107" t="s">
        <v>104</v>
      </c>
    </row>
    <row r="69" spans="1:18" ht="61.2" customHeight="1" thickBot="1">
      <c r="A69" s="161" t="s">
        <v>105</v>
      </c>
      <c r="B69" s="577" t="str">
        <f t="shared" si="6"/>
        <v>★</v>
      </c>
      <c r="C69" s="577"/>
      <c r="D69" s="577"/>
      <c r="E69" s="452">
        <v>3.6</v>
      </c>
      <c r="F69" s="452">
        <v>3.52</v>
      </c>
      <c r="G69" s="453">
        <f t="shared" si="1"/>
        <v>-8.0000000000000071E-2</v>
      </c>
      <c r="H69" s="593"/>
      <c r="I69" s="594"/>
      <c r="J69" s="594"/>
      <c r="K69" s="594"/>
      <c r="L69" s="595"/>
      <c r="M69" s="447"/>
      <c r="N69" s="448"/>
      <c r="O69" s="107" t="s">
        <v>105</v>
      </c>
    </row>
    <row r="70" spans="1:18" ht="61.2" customHeight="1" thickBot="1">
      <c r="A70" s="231" t="s">
        <v>106</v>
      </c>
      <c r="B70" s="577" t="str">
        <f t="shared" si="6"/>
        <v>★★</v>
      </c>
      <c r="C70" s="577"/>
      <c r="D70" s="577"/>
      <c r="E70" s="451">
        <v>8.02</v>
      </c>
      <c r="F70" s="451">
        <v>6.31</v>
      </c>
      <c r="G70" s="453">
        <f t="shared" si="1"/>
        <v>-1.71</v>
      </c>
      <c r="H70" s="635"/>
      <c r="I70" s="636"/>
      <c r="J70" s="636"/>
      <c r="K70" s="636"/>
      <c r="L70" s="637"/>
      <c r="M70" s="449"/>
      <c r="N70" s="450"/>
      <c r="O70" s="107"/>
    </row>
    <row r="71" spans="1:18" ht="42.75" customHeight="1" thickBot="1">
      <c r="A71" s="88"/>
      <c r="B71" s="88"/>
      <c r="C71" s="88"/>
      <c r="D71" s="88"/>
      <c r="E71" s="400"/>
      <c r="F71" s="400"/>
      <c r="G71" s="400"/>
      <c r="H71" s="400"/>
      <c r="I71" s="400"/>
      <c r="J71" s="400"/>
      <c r="K71" s="400"/>
      <c r="L71" s="400"/>
      <c r="M71" s="20">
        <f>COUNTIF(E23:E69,"&gt;=9.99")</f>
        <v>11</v>
      </c>
      <c r="N71" s="20">
        <f>COUNTIF(F23:F69,"&gt;=9.99")</f>
        <v>1</v>
      </c>
      <c r="O71" s="20" t="s">
        <v>3</v>
      </c>
    </row>
    <row r="72" spans="1:18" ht="36.75" customHeight="1" thickBot="1">
      <c r="A72" s="166" t="s">
        <v>16</v>
      </c>
      <c r="B72" s="167"/>
      <c r="C72" s="205"/>
      <c r="D72" s="205"/>
      <c r="E72" s="638" t="s">
        <v>107</v>
      </c>
      <c r="F72" s="638"/>
      <c r="G72" s="638"/>
      <c r="H72" s="359" t="s">
        <v>204</v>
      </c>
      <c r="I72" s="360"/>
      <c r="J72" s="205"/>
      <c r="K72" s="168"/>
      <c r="L72" s="168"/>
      <c r="M72" s="169"/>
      <c r="N72" s="170"/>
    </row>
    <row r="73" spans="1:18" ht="36.75" customHeight="1" thickBot="1">
      <c r="A73" s="27"/>
      <c r="B73" s="345"/>
      <c r="C73" s="641" t="s">
        <v>108</v>
      </c>
      <c r="D73" s="642"/>
      <c r="E73" s="642"/>
      <c r="F73" s="643"/>
      <c r="G73" s="171">
        <f>+F70</f>
        <v>6.31</v>
      </c>
      <c r="H73" s="172" t="s">
        <v>109</v>
      </c>
      <c r="I73" s="639">
        <f>+G70</f>
        <v>-1.71</v>
      </c>
      <c r="J73" s="640"/>
      <c r="K73" s="90"/>
      <c r="L73" s="90"/>
      <c r="M73" s="91"/>
      <c r="N73" s="28"/>
    </row>
    <row r="74" spans="1:18" ht="36.75" customHeight="1" thickBot="1">
      <c r="A74" s="27"/>
      <c r="B74" s="89"/>
      <c r="C74" s="605" t="s">
        <v>110</v>
      </c>
      <c r="D74" s="606"/>
      <c r="E74" s="606"/>
      <c r="F74" s="607"/>
      <c r="G74" s="173">
        <f>+F35</f>
        <v>7.68</v>
      </c>
      <c r="H74" s="174" t="s">
        <v>111</v>
      </c>
      <c r="I74" s="608">
        <f>+G35</f>
        <v>-3.3100000000000005</v>
      </c>
      <c r="J74" s="609"/>
      <c r="K74" s="90"/>
      <c r="L74" s="90"/>
      <c r="M74" s="91"/>
      <c r="N74" s="28"/>
      <c r="R74" s="175" t="s">
        <v>16</v>
      </c>
    </row>
    <row r="75" spans="1:18" ht="36.75" customHeight="1" thickBot="1">
      <c r="A75" s="27"/>
      <c r="B75" s="89"/>
      <c r="C75" s="610" t="s">
        <v>112</v>
      </c>
      <c r="D75" s="611"/>
      <c r="E75" s="611"/>
      <c r="F75" s="176" t="str">
        <f>VLOOKUP(G75,F:P,10,0)</f>
        <v>群馬県</v>
      </c>
      <c r="G75" s="177">
        <f>MAX(F23:F69)</f>
        <v>11.4</v>
      </c>
      <c r="H75" s="612" t="s">
        <v>113</v>
      </c>
      <c r="I75" s="613"/>
      <c r="J75" s="613"/>
      <c r="K75" s="178">
        <f>+N71</f>
        <v>1</v>
      </c>
      <c r="L75" s="179" t="s">
        <v>114</v>
      </c>
      <c r="M75" s="230">
        <f>N71-M71</f>
        <v>-10</v>
      </c>
      <c r="N75" s="28"/>
      <c r="R75" s="102"/>
    </row>
    <row r="76" spans="1:18" ht="36.75" customHeight="1" thickBot="1">
      <c r="A76" s="29"/>
      <c r="B76" s="30"/>
      <c r="C76" s="30"/>
      <c r="D76" s="30"/>
      <c r="E76" s="30"/>
      <c r="F76" s="30"/>
      <c r="G76" s="30"/>
      <c r="H76" s="30"/>
      <c r="I76" s="30"/>
      <c r="J76" s="30"/>
      <c r="K76" s="31"/>
      <c r="L76" s="31"/>
      <c r="M76" s="32"/>
      <c r="N76" s="33"/>
      <c r="R76" s="102"/>
    </row>
    <row r="77" spans="1:18" ht="30.75" customHeight="1">
      <c r="A77" s="43"/>
      <c r="B77" s="43"/>
      <c r="C77" s="43"/>
      <c r="D77" s="43"/>
      <c r="E77" s="43"/>
      <c r="F77" s="43"/>
      <c r="G77" s="43"/>
      <c r="H77" s="43"/>
      <c r="I77" s="43"/>
      <c r="J77" s="43"/>
      <c r="K77" s="92"/>
      <c r="L77" s="92"/>
      <c r="M77" s="93"/>
      <c r="N77" s="94"/>
      <c r="R77" s="103"/>
    </row>
    <row r="78" spans="1:18" ht="30.75" customHeight="1" thickBot="1">
      <c r="A78" s="95"/>
      <c r="B78" s="95"/>
      <c r="C78" s="95"/>
      <c r="D78" s="95"/>
      <c r="E78" s="95"/>
      <c r="F78" s="95"/>
      <c r="G78" s="95"/>
      <c r="H78" s="95"/>
      <c r="I78" s="95"/>
      <c r="J78" s="95"/>
      <c r="K78" s="96"/>
      <c r="L78" s="96"/>
      <c r="M78" s="154"/>
      <c r="N78" s="95"/>
    </row>
    <row r="79" spans="1:18" ht="24.75" customHeight="1" thickTop="1">
      <c r="A79" s="614">
        <v>4</v>
      </c>
      <c r="B79" s="617" t="s">
        <v>205</v>
      </c>
      <c r="C79" s="618"/>
      <c r="D79" s="618"/>
      <c r="E79" s="618"/>
      <c r="F79" s="619"/>
      <c r="G79" s="626" t="s">
        <v>206</v>
      </c>
      <c r="H79" s="627"/>
      <c r="I79" s="627"/>
      <c r="J79" s="627"/>
      <c r="K79" s="627"/>
      <c r="L79" s="627"/>
      <c r="M79" s="627"/>
      <c r="N79" s="628"/>
    </row>
    <row r="80" spans="1:18" ht="24.75" customHeight="1">
      <c r="A80" s="615"/>
      <c r="B80" s="620"/>
      <c r="C80" s="621"/>
      <c r="D80" s="621"/>
      <c r="E80" s="621"/>
      <c r="F80" s="622"/>
      <c r="G80" s="629"/>
      <c r="H80" s="630"/>
      <c r="I80" s="630"/>
      <c r="J80" s="630"/>
      <c r="K80" s="630"/>
      <c r="L80" s="630"/>
      <c r="M80" s="630"/>
      <c r="N80" s="631"/>
      <c r="O80" s="97" t="s">
        <v>3</v>
      </c>
      <c r="P80" s="97"/>
    </row>
    <row r="81" spans="1:16" ht="24.75" customHeight="1">
      <c r="A81" s="615"/>
      <c r="B81" s="620"/>
      <c r="C81" s="621"/>
      <c r="D81" s="621"/>
      <c r="E81" s="621"/>
      <c r="F81" s="622"/>
      <c r="G81" s="629"/>
      <c r="H81" s="630"/>
      <c r="I81" s="630"/>
      <c r="J81" s="630"/>
      <c r="K81" s="630"/>
      <c r="L81" s="630"/>
      <c r="M81" s="630"/>
      <c r="N81" s="631"/>
      <c r="O81" s="97" t="s">
        <v>16</v>
      </c>
      <c r="P81" s="97" t="s">
        <v>115</v>
      </c>
    </row>
    <row r="82" spans="1:16" ht="24.75" customHeight="1">
      <c r="A82" s="615"/>
      <c r="B82" s="620"/>
      <c r="C82" s="621"/>
      <c r="D82" s="621"/>
      <c r="E82" s="621"/>
      <c r="F82" s="622"/>
      <c r="G82" s="629"/>
      <c r="H82" s="630"/>
      <c r="I82" s="630"/>
      <c r="J82" s="630"/>
      <c r="K82" s="630"/>
      <c r="L82" s="630"/>
      <c r="M82" s="630"/>
      <c r="N82" s="631"/>
      <c r="O82" s="98"/>
      <c r="P82" s="97"/>
    </row>
    <row r="83" spans="1:16" ht="46.2" customHeight="1" thickBot="1">
      <c r="A83" s="616"/>
      <c r="B83" s="623"/>
      <c r="C83" s="624"/>
      <c r="D83" s="624"/>
      <c r="E83" s="624"/>
      <c r="F83" s="625"/>
      <c r="G83" s="632"/>
      <c r="H83" s="633"/>
      <c r="I83" s="633"/>
      <c r="J83" s="633"/>
      <c r="K83" s="633"/>
      <c r="L83" s="633"/>
      <c r="M83" s="633"/>
      <c r="N83" s="634"/>
    </row>
    <row r="84" spans="1:16" ht="13.8" thickTop="1"/>
    <row r="87" spans="1:16">
      <c r="F87" s="19"/>
      <c r="H87" s="19"/>
    </row>
    <row r="88" spans="1:16">
      <c r="F88" s="19"/>
      <c r="H88" s="19"/>
    </row>
    <row r="89" spans="1:16">
      <c r="F89" s="19"/>
      <c r="H89" s="19"/>
    </row>
    <row r="90" spans="1:16">
      <c r="F90" s="19"/>
      <c r="H90" s="19"/>
    </row>
    <row r="91" spans="1:16">
      <c r="H91" s="19"/>
    </row>
    <row r="92" spans="1:16">
      <c r="H92" s="19"/>
    </row>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19">
    <mergeCell ref="I2:M2"/>
    <mergeCell ref="A17:C17"/>
    <mergeCell ref="F17:G17"/>
    <mergeCell ref="A18:C18"/>
    <mergeCell ref="F18:G18"/>
    <mergeCell ref="A19:G19"/>
    <mergeCell ref="B21:C21"/>
    <mergeCell ref="E21:F21"/>
    <mergeCell ref="A3:C16"/>
    <mergeCell ref="I20:N20"/>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B39:D39"/>
    <mergeCell ref="H39:L39"/>
    <mergeCell ref="H35:L35"/>
    <mergeCell ref="B36:D36"/>
    <mergeCell ref="H36:L36"/>
    <mergeCell ref="B43:D43"/>
    <mergeCell ref="H43:L43"/>
    <mergeCell ref="H44:L44"/>
    <mergeCell ref="B35:D35"/>
    <mergeCell ref="B44:D44"/>
    <mergeCell ref="B45:D45"/>
    <mergeCell ref="H45:L45"/>
    <mergeCell ref="B40:D40"/>
    <mergeCell ref="H40:L40"/>
    <mergeCell ref="B41:D41"/>
    <mergeCell ref="H42:L42"/>
    <mergeCell ref="B42:D42"/>
    <mergeCell ref="B49:D49"/>
    <mergeCell ref="H49:L49"/>
    <mergeCell ref="H41:L41"/>
    <mergeCell ref="B50:D50"/>
    <mergeCell ref="H50:L50"/>
    <mergeCell ref="B51:D51"/>
    <mergeCell ref="H51:L51"/>
    <mergeCell ref="B46:D46"/>
    <mergeCell ref="H46:L46"/>
    <mergeCell ref="B47:D47"/>
    <mergeCell ref="H47:L47"/>
    <mergeCell ref="B48:D48"/>
    <mergeCell ref="H48:L48"/>
    <mergeCell ref="B55:D55"/>
    <mergeCell ref="H55:L55"/>
    <mergeCell ref="B56:D56"/>
    <mergeCell ref="H56:L56"/>
    <mergeCell ref="B57:D57"/>
    <mergeCell ref="B52:D52"/>
    <mergeCell ref="H52:L52"/>
    <mergeCell ref="B53:D53"/>
    <mergeCell ref="H53:L53"/>
    <mergeCell ref="B54:D54"/>
    <mergeCell ref="H54:L54"/>
    <mergeCell ref="C74:F74"/>
    <mergeCell ref="I74:J74"/>
    <mergeCell ref="C75:E75"/>
    <mergeCell ref="H75:J75"/>
    <mergeCell ref="A79:A83"/>
    <mergeCell ref="B79:F83"/>
    <mergeCell ref="G79:N83"/>
    <mergeCell ref="B70:D70"/>
    <mergeCell ref="H70:L70"/>
    <mergeCell ref="E72:G72"/>
    <mergeCell ref="I73:J73"/>
    <mergeCell ref="C73:F73"/>
    <mergeCell ref="B69:D69"/>
    <mergeCell ref="H69:L69"/>
    <mergeCell ref="B64:D64"/>
    <mergeCell ref="H64:L64"/>
    <mergeCell ref="B65:D65"/>
    <mergeCell ref="B66:D66"/>
    <mergeCell ref="H65:L65"/>
    <mergeCell ref="B61:D61"/>
    <mergeCell ref="H61:L61"/>
    <mergeCell ref="B62:D62"/>
    <mergeCell ref="H62:L62"/>
    <mergeCell ref="B63:D63"/>
    <mergeCell ref="H63:L63"/>
    <mergeCell ref="B58:D58"/>
    <mergeCell ref="H57:L57"/>
    <mergeCell ref="B59:D59"/>
    <mergeCell ref="H59:L59"/>
    <mergeCell ref="H60:L60"/>
    <mergeCell ref="B67:D67"/>
    <mergeCell ref="H67:L67"/>
    <mergeCell ref="B68:D68"/>
    <mergeCell ref="H68:L68"/>
    <mergeCell ref="B60:D60"/>
    <mergeCell ref="H58:L58"/>
    <mergeCell ref="H66:L66"/>
  </mergeCells>
  <phoneticPr fontId="76"/>
  <conditionalFormatting sqref="E23:E70">
    <cfRule type="dataBar" priority="12">
      <dataBar>
        <cfvo type="min"/>
        <cfvo type="max"/>
        <color rgb="FFFF555A"/>
      </dataBar>
      <extLst>
        <ext xmlns:x14="http://schemas.microsoft.com/office/spreadsheetml/2009/9/main" uri="{B025F937-C7B1-47D3-B67F-A62EFF666E3E}">
          <x14:id>{E622FBED-DBCA-4946-89C1-87D0DED5043A}</x14:id>
        </ext>
      </extLst>
    </cfRule>
  </conditionalFormatting>
  <conditionalFormatting sqref="F23:F70">
    <cfRule type="dataBar" priority="1">
      <dataBar>
        <cfvo type="min"/>
        <cfvo type="max"/>
        <color rgb="FFFF555A"/>
      </dataBar>
      <extLst>
        <ext xmlns:x14="http://schemas.microsoft.com/office/spreadsheetml/2009/9/main" uri="{B025F937-C7B1-47D3-B67F-A62EFF666E3E}">
          <x14:id>{EB3A7C3C-085A-4FA0-956B-F9044AD632D3}</x14:id>
        </ext>
      </extLst>
    </cfRule>
  </conditionalFormatting>
  <conditionalFormatting sqref="G23:G70">
    <cfRule type="cellIs" dxfId="5" priority="3" stopIfTrue="1" operator="between">
      <formula>10.1</formula>
      <formula>20</formula>
    </cfRule>
    <cfRule type="cellIs" dxfId="4" priority="4" stopIfTrue="1" operator="between">
      <formula>1.01</formula>
      <formula>10</formula>
    </cfRule>
    <cfRule type="cellIs" dxfId="3" priority="5" stopIfTrue="1" operator="between">
      <formula>0.01</formula>
      <formula>1</formula>
    </cfRule>
  </conditionalFormatting>
  <conditionalFormatting sqref="N77">
    <cfRule type="cellIs" dxfId="2" priority="9" stopIfTrue="1" operator="between">
      <formula>10.1</formula>
      <formula>20</formula>
    </cfRule>
    <cfRule type="cellIs" dxfId="1" priority="10" stopIfTrue="1" operator="between">
      <formula>1.01</formula>
      <formula>10</formula>
    </cfRule>
    <cfRule type="cellIs" dxfId="0" priority="11" stopIfTrue="1" operator="between">
      <formula>0.01</formula>
      <formula>1</formula>
    </cfRule>
  </conditionalFormatting>
  <hyperlinks>
    <hyperlink ref="I19" r:id="rId1" xr:uid="{C7424B07-D1FE-44F6-B79C-EFD9D50A5CA1}"/>
    <hyperlink ref="H10" r:id="rId2" display="mailto:s-kimura@ippodo-tea.co.jp" xr:uid="{1A652477-16A1-4E16-985B-DC907BF7D8B1}"/>
  </hyperlinks>
  <printOptions horizontalCentered="1" verticalCentered="1"/>
  <pageMargins left="0" right="0.23622047244094491" top="0.74803149606299213" bottom="0.74803149606299213" header="0.31496062992125984" footer="0.31496062992125984"/>
  <pageSetup paperSize="8" scale="29" orientation="portrait" horizontalDpi="300" verticalDpi="300" r:id="rId3"/>
  <headerFooter scaleWithDoc="0"/>
  <rowBreaks count="1" manualBreakCount="1">
    <brk id="70" max="16383" man="1"/>
  </rowBreaks>
  <drawing r:id="rId4"/>
  <legacyDrawing r:id="rId5"/>
  <extLst>
    <ext xmlns:x14="http://schemas.microsoft.com/office/spreadsheetml/2009/9/main" uri="{78C0D931-6437-407d-A8EE-F0AAD7539E65}">
      <x14:conditionalFormattings>
        <x14:conditionalFormatting xmlns:xm="http://schemas.microsoft.com/office/excel/2006/main">
          <x14:cfRule type="dataBar" id="{E622FBED-DBCA-4946-89C1-87D0DED5043A}">
            <x14:dataBar minLength="0" maxLength="100" gradient="0">
              <x14:cfvo type="autoMin"/>
              <x14:cfvo type="autoMax"/>
              <x14:negativeFillColor rgb="FFFF0000"/>
              <x14:axisColor rgb="FF000000"/>
            </x14:dataBar>
          </x14:cfRule>
          <xm:sqref>E23:E70</xm:sqref>
        </x14:conditionalFormatting>
        <x14:conditionalFormatting xmlns:xm="http://schemas.microsoft.com/office/excel/2006/main">
          <x14:cfRule type="dataBar" id="{EB3A7C3C-085A-4FA0-956B-F9044AD632D3}">
            <x14:dataBar minLength="0" maxLength="100" gradient="0">
              <x14:cfvo type="autoMin"/>
              <x14:cfvo type="autoMax"/>
              <x14:negativeFillColor rgb="FFFF0000"/>
              <x14:axisColor rgb="FF000000"/>
            </x14:dataBar>
          </x14:cfRule>
          <xm:sqref>F23:F70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4909-3393-4CB6-9113-5891976E3AF0}">
  <sheetPr>
    <pageSetUpPr fitToPage="1"/>
  </sheetPr>
  <dimension ref="A1:N25"/>
  <sheetViews>
    <sheetView view="pageBreakPreview" zoomScale="95" zoomScaleNormal="100" zoomScaleSheetLayoutView="95" workbookViewId="0">
      <selection activeCell="Q17" sqref="Q17"/>
    </sheetView>
  </sheetViews>
  <sheetFormatPr defaultColWidth="9" defaultRowHeight="13.2"/>
  <cols>
    <col min="1" max="10" width="12.109375" style="426" customWidth="1"/>
    <col min="11" max="11" width="17.77734375" style="426" customWidth="1"/>
    <col min="12" max="12" width="5" style="426" customWidth="1"/>
    <col min="13" max="13" width="3.44140625" style="426" customWidth="1"/>
    <col min="14" max="256" width="9" style="426"/>
    <col min="257" max="257" width="4.88671875" style="426" customWidth="1"/>
    <col min="258" max="264" width="9" style="426"/>
    <col min="265" max="265" width="6" style="426" customWidth="1"/>
    <col min="266" max="266" width="9" style="426"/>
    <col min="267" max="267" width="11.6640625" style="426" customWidth="1"/>
    <col min="268" max="268" width="4.21875" style="426" customWidth="1"/>
    <col min="269" max="269" width="3.44140625" style="426" customWidth="1"/>
    <col min="270" max="512" width="9" style="426"/>
    <col min="513" max="513" width="4.88671875" style="426" customWidth="1"/>
    <col min="514" max="520" width="9" style="426"/>
    <col min="521" max="521" width="6" style="426" customWidth="1"/>
    <col min="522" max="522" width="9" style="426"/>
    <col min="523" max="523" width="11.6640625" style="426" customWidth="1"/>
    <col min="524" max="524" width="4.21875" style="426" customWidth="1"/>
    <col min="525" max="525" width="3.44140625" style="426" customWidth="1"/>
    <col min="526" max="768" width="9" style="426"/>
    <col min="769" max="769" width="4.88671875" style="426" customWidth="1"/>
    <col min="770" max="776" width="9" style="426"/>
    <col min="777" max="777" width="6" style="426" customWidth="1"/>
    <col min="778" max="778" width="9" style="426"/>
    <col min="779" max="779" width="11.6640625" style="426" customWidth="1"/>
    <col min="780" max="780" width="4.21875" style="426" customWidth="1"/>
    <col min="781" max="781" width="3.44140625" style="426" customWidth="1"/>
    <col min="782" max="1024" width="9" style="426"/>
    <col min="1025" max="1025" width="4.88671875" style="426" customWidth="1"/>
    <col min="1026" max="1032" width="9" style="426"/>
    <col min="1033" max="1033" width="6" style="426" customWidth="1"/>
    <col min="1034" max="1034" width="9" style="426"/>
    <col min="1035" max="1035" width="11.6640625" style="426" customWidth="1"/>
    <col min="1036" max="1036" width="4.21875" style="426" customWidth="1"/>
    <col min="1037" max="1037" width="3.44140625" style="426" customWidth="1"/>
    <col min="1038" max="1280" width="9" style="426"/>
    <col min="1281" max="1281" width="4.88671875" style="426" customWidth="1"/>
    <col min="1282" max="1288" width="9" style="426"/>
    <col min="1289" max="1289" width="6" style="426" customWidth="1"/>
    <col min="1290" max="1290" width="9" style="426"/>
    <col min="1291" max="1291" width="11.6640625" style="426" customWidth="1"/>
    <col min="1292" max="1292" width="4.21875" style="426" customWidth="1"/>
    <col min="1293" max="1293" width="3.44140625" style="426" customWidth="1"/>
    <col min="1294" max="1536" width="9" style="426"/>
    <col min="1537" max="1537" width="4.88671875" style="426" customWidth="1"/>
    <col min="1538" max="1544" width="9" style="426"/>
    <col min="1545" max="1545" width="6" style="426" customWidth="1"/>
    <col min="1546" max="1546" width="9" style="426"/>
    <col min="1547" max="1547" width="11.6640625" style="426" customWidth="1"/>
    <col min="1548" max="1548" width="4.21875" style="426" customWidth="1"/>
    <col min="1549" max="1549" width="3.44140625" style="426" customWidth="1"/>
    <col min="1550" max="1792" width="9" style="426"/>
    <col min="1793" max="1793" width="4.88671875" style="426" customWidth="1"/>
    <col min="1794" max="1800" width="9" style="426"/>
    <col min="1801" max="1801" width="6" style="426" customWidth="1"/>
    <col min="1802" max="1802" width="9" style="426"/>
    <col min="1803" max="1803" width="11.6640625" style="426" customWidth="1"/>
    <col min="1804" max="1804" width="4.21875" style="426" customWidth="1"/>
    <col min="1805" max="1805" width="3.44140625" style="426" customWidth="1"/>
    <col min="1806" max="2048" width="9" style="426"/>
    <col min="2049" max="2049" width="4.88671875" style="426" customWidth="1"/>
    <col min="2050" max="2056" width="9" style="426"/>
    <col min="2057" max="2057" width="6" style="426" customWidth="1"/>
    <col min="2058" max="2058" width="9" style="426"/>
    <col min="2059" max="2059" width="11.6640625" style="426" customWidth="1"/>
    <col min="2060" max="2060" width="4.21875" style="426" customWidth="1"/>
    <col min="2061" max="2061" width="3.44140625" style="426" customWidth="1"/>
    <col min="2062" max="2304" width="9" style="426"/>
    <col min="2305" max="2305" width="4.88671875" style="426" customWidth="1"/>
    <col min="2306" max="2312" width="9" style="426"/>
    <col min="2313" max="2313" width="6" style="426" customWidth="1"/>
    <col min="2314" max="2314" width="9" style="426"/>
    <col min="2315" max="2315" width="11.6640625" style="426" customWidth="1"/>
    <col min="2316" max="2316" width="4.21875" style="426" customWidth="1"/>
    <col min="2317" max="2317" width="3.44140625" style="426" customWidth="1"/>
    <col min="2318" max="2560" width="9" style="426"/>
    <col min="2561" max="2561" width="4.88671875" style="426" customWidth="1"/>
    <col min="2562" max="2568" width="9" style="426"/>
    <col min="2569" max="2569" width="6" style="426" customWidth="1"/>
    <col min="2570" max="2570" width="9" style="426"/>
    <col min="2571" max="2571" width="11.6640625" style="426" customWidth="1"/>
    <col min="2572" max="2572" width="4.21875" style="426" customWidth="1"/>
    <col min="2573" max="2573" width="3.44140625" style="426" customWidth="1"/>
    <col min="2574" max="2816" width="9" style="426"/>
    <col min="2817" max="2817" width="4.88671875" style="426" customWidth="1"/>
    <col min="2818" max="2824" width="9" style="426"/>
    <col min="2825" max="2825" width="6" style="426" customWidth="1"/>
    <col min="2826" max="2826" width="9" style="426"/>
    <col min="2827" max="2827" width="11.6640625" style="426" customWidth="1"/>
    <col min="2828" max="2828" width="4.21875" style="426" customWidth="1"/>
    <col min="2829" max="2829" width="3.44140625" style="426" customWidth="1"/>
    <col min="2830" max="3072" width="9" style="426"/>
    <col min="3073" max="3073" width="4.88671875" style="426" customWidth="1"/>
    <col min="3074" max="3080" width="9" style="426"/>
    <col min="3081" max="3081" width="6" style="426" customWidth="1"/>
    <col min="3082" max="3082" width="9" style="426"/>
    <col min="3083" max="3083" width="11.6640625" style="426" customWidth="1"/>
    <col min="3084" max="3084" width="4.21875" style="426" customWidth="1"/>
    <col min="3085" max="3085" width="3.44140625" style="426" customWidth="1"/>
    <col min="3086" max="3328" width="9" style="426"/>
    <col min="3329" max="3329" width="4.88671875" style="426" customWidth="1"/>
    <col min="3330" max="3336" width="9" style="426"/>
    <col min="3337" max="3337" width="6" style="426" customWidth="1"/>
    <col min="3338" max="3338" width="9" style="426"/>
    <col min="3339" max="3339" width="11.6640625" style="426" customWidth="1"/>
    <col min="3340" max="3340" width="4.21875" style="426" customWidth="1"/>
    <col min="3341" max="3341" width="3.44140625" style="426" customWidth="1"/>
    <col min="3342" max="3584" width="9" style="426"/>
    <col min="3585" max="3585" width="4.88671875" style="426" customWidth="1"/>
    <col min="3586" max="3592" width="9" style="426"/>
    <col min="3593" max="3593" width="6" style="426" customWidth="1"/>
    <col min="3594" max="3594" width="9" style="426"/>
    <col min="3595" max="3595" width="11.6640625" style="426" customWidth="1"/>
    <col min="3596" max="3596" width="4.21875" style="426" customWidth="1"/>
    <col min="3597" max="3597" width="3.44140625" style="426" customWidth="1"/>
    <col min="3598" max="3840" width="9" style="426"/>
    <col min="3841" max="3841" width="4.88671875" style="426" customWidth="1"/>
    <col min="3842" max="3848" width="9" style="426"/>
    <col min="3849" max="3849" width="6" style="426" customWidth="1"/>
    <col min="3850" max="3850" width="9" style="426"/>
    <col min="3851" max="3851" width="11.6640625" style="426" customWidth="1"/>
    <col min="3852" max="3852" width="4.21875" style="426" customWidth="1"/>
    <col min="3853" max="3853" width="3.44140625" style="426" customWidth="1"/>
    <col min="3854" max="4096" width="9" style="426"/>
    <col min="4097" max="4097" width="4.88671875" style="426" customWidth="1"/>
    <col min="4098" max="4104" width="9" style="426"/>
    <col min="4105" max="4105" width="6" style="426" customWidth="1"/>
    <col min="4106" max="4106" width="9" style="426"/>
    <col min="4107" max="4107" width="11.6640625" style="426" customWidth="1"/>
    <col min="4108" max="4108" width="4.21875" style="426" customWidth="1"/>
    <col min="4109" max="4109" width="3.44140625" style="426" customWidth="1"/>
    <col min="4110" max="4352" width="9" style="426"/>
    <col min="4353" max="4353" width="4.88671875" style="426" customWidth="1"/>
    <col min="4354" max="4360" width="9" style="426"/>
    <col min="4361" max="4361" width="6" style="426" customWidth="1"/>
    <col min="4362" max="4362" width="9" style="426"/>
    <col min="4363" max="4363" width="11.6640625" style="426" customWidth="1"/>
    <col min="4364" max="4364" width="4.21875" style="426" customWidth="1"/>
    <col min="4365" max="4365" width="3.44140625" style="426" customWidth="1"/>
    <col min="4366" max="4608" width="9" style="426"/>
    <col min="4609" max="4609" width="4.88671875" style="426" customWidth="1"/>
    <col min="4610" max="4616" width="9" style="426"/>
    <col min="4617" max="4617" width="6" style="426" customWidth="1"/>
    <col min="4618" max="4618" width="9" style="426"/>
    <col min="4619" max="4619" width="11.6640625" style="426" customWidth="1"/>
    <col min="4620" max="4620" width="4.21875" style="426" customWidth="1"/>
    <col min="4621" max="4621" width="3.44140625" style="426" customWidth="1"/>
    <col min="4622" max="4864" width="9" style="426"/>
    <col min="4865" max="4865" width="4.88671875" style="426" customWidth="1"/>
    <col min="4866" max="4872" width="9" style="426"/>
    <col min="4873" max="4873" width="6" style="426" customWidth="1"/>
    <col min="4874" max="4874" width="9" style="426"/>
    <col min="4875" max="4875" width="11.6640625" style="426" customWidth="1"/>
    <col min="4876" max="4876" width="4.21875" style="426" customWidth="1"/>
    <col min="4877" max="4877" width="3.44140625" style="426" customWidth="1"/>
    <col min="4878" max="5120" width="9" style="426"/>
    <col min="5121" max="5121" width="4.88671875" style="426" customWidth="1"/>
    <col min="5122" max="5128" width="9" style="426"/>
    <col min="5129" max="5129" width="6" style="426" customWidth="1"/>
    <col min="5130" max="5130" width="9" style="426"/>
    <col min="5131" max="5131" width="11.6640625" style="426" customWidth="1"/>
    <col min="5132" max="5132" width="4.21875" style="426" customWidth="1"/>
    <col min="5133" max="5133" width="3.44140625" style="426" customWidth="1"/>
    <col min="5134" max="5376" width="9" style="426"/>
    <col min="5377" max="5377" width="4.88671875" style="426" customWidth="1"/>
    <col min="5378" max="5384" width="9" style="426"/>
    <col min="5385" max="5385" width="6" style="426" customWidth="1"/>
    <col min="5386" max="5386" width="9" style="426"/>
    <col min="5387" max="5387" width="11.6640625" style="426" customWidth="1"/>
    <col min="5388" max="5388" width="4.21875" style="426" customWidth="1"/>
    <col min="5389" max="5389" width="3.44140625" style="426" customWidth="1"/>
    <col min="5390" max="5632" width="9" style="426"/>
    <col min="5633" max="5633" width="4.88671875" style="426" customWidth="1"/>
    <col min="5634" max="5640" width="9" style="426"/>
    <col min="5641" max="5641" width="6" style="426" customWidth="1"/>
    <col min="5642" max="5642" width="9" style="426"/>
    <col min="5643" max="5643" width="11.6640625" style="426" customWidth="1"/>
    <col min="5644" max="5644" width="4.21875" style="426" customWidth="1"/>
    <col min="5645" max="5645" width="3.44140625" style="426" customWidth="1"/>
    <col min="5646" max="5888" width="9" style="426"/>
    <col min="5889" max="5889" width="4.88671875" style="426" customWidth="1"/>
    <col min="5890" max="5896" width="9" style="426"/>
    <col min="5897" max="5897" width="6" style="426" customWidth="1"/>
    <col min="5898" max="5898" width="9" style="426"/>
    <col min="5899" max="5899" width="11.6640625" style="426" customWidth="1"/>
    <col min="5900" max="5900" width="4.21875" style="426" customWidth="1"/>
    <col min="5901" max="5901" width="3.44140625" style="426" customWidth="1"/>
    <col min="5902" max="6144" width="9" style="426"/>
    <col min="6145" max="6145" width="4.88671875" style="426" customWidth="1"/>
    <col min="6146" max="6152" width="9" style="426"/>
    <col min="6153" max="6153" width="6" style="426" customWidth="1"/>
    <col min="6154" max="6154" width="9" style="426"/>
    <col min="6155" max="6155" width="11.6640625" style="426" customWidth="1"/>
    <col min="6156" max="6156" width="4.21875" style="426" customWidth="1"/>
    <col min="6157" max="6157" width="3.44140625" style="426" customWidth="1"/>
    <col min="6158" max="6400" width="9" style="426"/>
    <col min="6401" max="6401" width="4.88671875" style="426" customWidth="1"/>
    <col min="6402" max="6408" width="9" style="426"/>
    <col min="6409" max="6409" width="6" style="426" customWidth="1"/>
    <col min="6410" max="6410" width="9" style="426"/>
    <col min="6411" max="6411" width="11.6640625" style="426" customWidth="1"/>
    <col min="6412" max="6412" width="4.21875" style="426" customWidth="1"/>
    <col min="6413" max="6413" width="3.44140625" style="426" customWidth="1"/>
    <col min="6414" max="6656" width="9" style="426"/>
    <col min="6657" max="6657" width="4.88671875" style="426" customWidth="1"/>
    <col min="6658" max="6664" width="9" style="426"/>
    <col min="6665" max="6665" width="6" style="426" customWidth="1"/>
    <col min="6666" max="6666" width="9" style="426"/>
    <col min="6667" max="6667" width="11.6640625" style="426" customWidth="1"/>
    <col min="6668" max="6668" width="4.21875" style="426" customWidth="1"/>
    <col min="6669" max="6669" width="3.44140625" style="426" customWidth="1"/>
    <col min="6670" max="6912" width="9" style="426"/>
    <col min="6913" max="6913" width="4.88671875" style="426" customWidth="1"/>
    <col min="6914" max="6920" width="9" style="426"/>
    <col min="6921" max="6921" width="6" style="426" customWidth="1"/>
    <col min="6922" max="6922" width="9" style="426"/>
    <col min="6923" max="6923" width="11.6640625" style="426" customWidth="1"/>
    <col min="6924" max="6924" width="4.21875" style="426" customWidth="1"/>
    <col min="6925" max="6925" width="3.44140625" style="426" customWidth="1"/>
    <col min="6926" max="7168" width="9" style="426"/>
    <col min="7169" max="7169" width="4.88671875" style="426" customWidth="1"/>
    <col min="7170" max="7176" width="9" style="426"/>
    <col min="7177" max="7177" width="6" style="426" customWidth="1"/>
    <col min="7178" max="7178" width="9" style="426"/>
    <col min="7179" max="7179" width="11.6640625" style="426" customWidth="1"/>
    <col min="7180" max="7180" width="4.21875" style="426" customWidth="1"/>
    <col min="7181" max="7181" width="3.44140625" style="426" customWidth="1"/>
    <col min="7182" max="7424" width="9" style="426"/>
    <col min="7425" max="7425" width="4.88671875" style="426" customWidth="1"/>
    <col min="7426" max="7432" width="9" style="426"/>
    <col min="7433" max="7433" width="6" style="426" customWidth="1"/>
    <col min="7434" max="7434" width="9" style="426"/>
    <col min="7435" max="7435" width="11.6640625" style="426" customWidth="1"/>
    <col min="7436" max="7436" width="4.21875" style="426" customWidth="1"/>
    <col min="7437" max="7437" width="3.44140625" style="426" customWidth="1"/>
    <col min="7438" max="7680" width="9" style="426"/>
    <col min="7681" max="7681" width="4.88671875" style="426" customWidth="1"/>
    <col min="7682" max="7688" width="9" style="426"/>
    <col min="7689" max="7689" width="6" style="426" customWidth="1"/>
    <col min="7690" max="7690" width="9" style="426"/>
    <col min="7691" max="7691" width="11.6640625" style="426" customWidth="1"/>
    <col min="7692" max="7692" width="4.21875" style="426" customWidth="1"/>
    <col min="7693" max="7693" width="3.44140625" style="426" customWidth="1"/>
    <col min="7694" max="7936" width="9" style="426"/>
    <col min="7937" max="7937" width="4.88671875" style="426" customWidth="1"/>
    <col min="7938" max="7944" width="9" style="426"/>
    <col min="7945" max="7945" width="6" style="426" customWidth="1"/>
    <col min="7946" max="7946" width="9" style="426"/>
    <col min="7947" max="7947" width="11.6640625" style="426" customWidth="1"/>
    <col min="7948" max="7948" width="4.21875" style="426" customWidth="1"/>
    <col min="7949" max="7949" width="3.44140625" style="426" customWidth="1"/>
    <col min="7950" max="8192" width="9" style="426"/>
    <col min="8193" max="8193" width="4.88671875" style="426" customWidth="1"/>
    <col min="8194" max="8200" width="9" style="426"/>
    <col min="8201" max="8201" width="6" style="426" customWidth="1"/>
    <col min="8202" max="8202" width="9" style="426"/>
    <col min="8203" max="8203" width="11.6640625" style="426" customWidth="1"/>
    <col min="8204" max="8204" width="4.21875" style="426" customWidth="1"/>
    <col min="8205" max="8205" width="3.44140625" style="426" customWidth="1"/>
    <col min="8206" max="8448" width="9" style="426"/>
    <col min="8449" max="8449" width="4.88671875" style="426" customWidth="1"/>
    <col min="8450" max="8456" width="9" style="426"/>
    <col min="8457" max="8457" width="6" style="426" customWidth="1"/>
    <col min="8458" max="8458" width="9" style="426"/>
    <col min="8459" max="8459" width="11.6640625" style="426" customWidth="1"/>
    <col min="8460" max="8460" width="4.21875" style="426" customWidth="1"/>
    <col min="8461" max="8461" width="3.44140625" style="426" customWidth="1"/>
    <col min="8462" max="8704" width="9" style="426"/>
    <col min="8705" max="8705" width="4.88671875" style="426" customWidth="1"/>
    <col min="8706" max="8712" width="9" style="426"/>
    <col min="8713" max="8713" width="6" style="426" customWidth="1"/>
    <col min="8714" max="8714" width="9" style="426"/>
    <col min="8715" max="8715" width="11.6640625" style="426" customWidth="1"/>
    <col min="8716" max="8716" width="4.21875" style="426" customWidth="1"/>
    <col min="8717" max="8717" width="3.44140625" style="426" customWidth="1"/>
    <col min="8718" max="8960" width="9" style="426"/>
    <col min="8961" max="8961" width="4.88671875" style="426" customWidth="1"/>
    <col min="8962" max="8968" width="9" style="426"/>
    <col min="8969" max="8969" width="6" style="426" customWidth="1"/>
    <col min="8970" max="8970" width="9" style="426"/>
    <col min="8971" max="8971" width="11.6640625" style="426" customWidth="1"/>
    <col min="8972" max="8972" width="4.21875" style="426" customWidth="1"/>
    <col min="8973" max="8973" width="3.44140625" style="426" customWidth="1"/>
    <col min="8974" max="9216" width="9" style="426"/>
    <col min="9217" max="9217" width="4.88671875" style="426" customWidth="1"/>
    <col min="9218" max="9224" width="9" style="426"/>
    <col min="9225" max="9225" width="6" style="426" customWidth="1"/>
    <col min="9226" max="9226" width="9" style="426"/>
    <col min="9227" max="9227" width="11.6640625" style="426" customWidth="1"/>
    <col min="9228" max="9228" width="4.21875" style="426" customWidth="1"/>
    <col min="9229" max="9229" width="3.44140625" style="426" customWidth="1"/>
    <col min="9230" max="9472" width="9" style="426"/>
    <col min="9473" max="9473" width="4.88671875" style="426" customWidth="1"/>
    <col min="9474" max="9480" width="9" style="426"/>
    <col min="9481" max="9481" width="6" style="426" customWidth="1"/>
    <col min="9482" max="9482" width="9" style="426"/>
    <col min="9483" max="9483" width="11.6640625" style="426" customWidth="1"/>
    <col min="9484" max="9484" width="4.21875" style="426" customWidth="1"/>
    <col min="9485" max="9485" width="3.44140625" style="426" customWidth="1"/>
    <col min="9486" max="9728" width="9" style="426"/>
    <col min="9729" max="9729" width="4.88671875" style="426" customWidth="1"/>
    <col min="9730" max="9736" width="9" style="426"/>
    <col min="9737" max="9737" width="6" style="426" customWidth="1"/>
    <col min="9738" max="9738" width="9" style="426"/>
    <col min="9739" max="9739" width="11.6640625" style="426" customWidth="1"/>
    <col min="9740" max="9740" width="4.21875" style="426" customWidth="1"/>
    <col min="9741" max="9741" width="3.44140625" style="426" customWidth="1"/>
    <col min="9742" max="9984" width="9" style="426"/>
    <col min="9985" max="9985" width="4.88671875" style="426" customWidth="1"/>
    <col min="9986" max="9992" width="9" style="426"/>
    <col min="9993" max="9993" width="6" style="426" customWidth="1"/>
    <col min="9994" max="9994" width="9" style="426"/>
    <col min="9995" max="9995" width="11.6640625" style="426" customWidth="1"/>
    <col min="9996" max="9996" width="4.21875" style="426" customWidth="1"/>
    <col min="9997" max="9997" width="3.44140625" style="426" customWidth="1"/>
    <col min="9998" max="10240" width="9" style="426"/>
    <col min="10241" max="10241" width="4.88671875" style="426" customWidth="1"/>
    <col min="10242" max="10248" width="9" style="426"/>
    <col min="10249" max="10249" width="6" style="426" customWidth="1"/>
    <col min="10250" max="10250" width="9" style="426"/>
    <col min="10251" max="10251" width="11.6640625" style="426" customWidth="1"/>
    <col min="10252" max="10252" width="4.21875" style="426" customWidth="1"/>
    <col min="10253" max="10253" width="3.44140625" style="426" customWidth="1"/>
    <col min="10254" max="10496" width="9" style="426"/>
    <col min="10497" max="10497" width="4.88671875" style="426" customWidth="1"/>
    <col min="10498" max="10504" width="9" style="426"/>
    <col min="10505" max="10505" width="6" style="426" customWidth="1"/>
    <col min="10506" max="10506" width="9" style="426"/>
    <col min="10507" max="10507" width="11.6640625" style="426" customWidth="1"/>
    <col min="10508" max="10508" width="4.21875" style="426" customWidth="1"/>
    <col min="10509" max="10509" width="3.44140625" style="426" customWidth="1"/>
    <col min="10510" max="10752" width="9" style="426"/>
    <col min="10753" max="10753" width="4.88671875" style="426" customWidth="1"/>
    <col min="10754" max="10760" width="9" style="426"/>
    <col min="10761" max="10761" width="6" style="426" customWidth="1"/>
    <col min="10762" max="10762" width="9" style="426"/>
    <col min="10763" max="10763" width="11.6640625" style="426" customWidth="1"/>
    <col min="10764" max="10764" width="4.21875" style="426" customWidth="1"/>
    <col min="10765" max="10765" width="3.44140625" style="426" customWidth="1"/>
    <col min="10766" max="11008" width="9" style="426"/>
    <col min="11009" max="11009" width="4.88671875" style="426" customWidth="1"/>
    <col min="11010" max="11016" width="9" style="426"/>
    <col min="11017" max="11017" width="6" style="426" customWidth="1"/>
    <col min="11018" max="11018" width="9" style="426"/>
    <col min="11019" max="11019" width="11.6640625" style="426" customWidth="1"/>
    <col min="11020" max="11020" width="4.21875" style="426" customWidth="1"/>
    <col min="11021" max="11021" width="3.44140625" style="426" customWidth="1"/>
    <col min="11022" max="11264" width="9" style="426"/>
    <col min="11265" max="11265" width="4.88671875" style="426" customWidth="1"/>
    <col min="11266" max="11272" width="9" style="426"/>
    <col min="11273" max="11273" width="6" style="426" customWidth="1"/>
    <col min="11274" max="11274" width="9" style="426"/>
    <col min="11275" max="11275" width="11.6640625" style="426" customWidth="1"/>
    <col min="11276" max="11276" width="4.21875" style="426" customWidth="1"/>
    <col min="11277" max="11277" width="3.44140625" style="426" customWidth="1"/>
    <col min="11278" max="11520" width="9" style="426"/>
    <col min="11521" max="11521" width="4.88671875" style="426" customWidth="1"/>
    <col min="11522" max="11528" width="9" style="426"/>
    <col min="11529" max="11529" width="6" style="426" customWidth="1"/>
    <col min="11530" max="11530" width="9" style="426"/>
    <col min="11531" max="11531" width="11.6640625" style="426" customWidth="1"/>
    <col min="11532" max="11532" width="4.21875" style="426" customWidth="1"/>
    <col min="11533" max="11533" width="3.44140625" style="426" customWidth="1"/>
    <col min="11534" max="11776" width="9" style="426"/>
    <col min="11777" max="11777" width="4.88671875" style="426" customWidth="1"/>
    <col min="11778" max="11784" width="9" style="426"/>
    <col min="11785" max="11785" width="6" style="426" customWidth="1"/>
    <col min="11786" max="11786" width="9" style="426"/>
    <col min="11787" max="11787" width="11.6640625" style="426" customWidth="1"/>
    <col min="11788" max="11788" width="4.21875" style="426" customWidth="1"/>
    <col min="11789" max="11789" width="3.44140625" style="426" customWidth="1"/>
    <col min="11790" max="12032" width="9" style="426"/>
    <col min="12033" max="12033" width="4.88671875" style="426" customWidth="1"/>
    <col min="12034" max="12040" width="9" style="426"/>
    <col min="12041" max="12041" width="6" style="426" customWidth="1"/>
    <col min="12042" max="12042" width="9" style="426"/>
    <col min="12043" max="12043" width="11.6640625" style="426" customWidth="1"/>
    <col min="12044" max="12044" width="4.21875" style="426" customWidth="1"/>
    <col min="12045" max="12045" width="3.44140625" style="426" customWidth="1"/>
    <col min="12046" max="12288" width="9" style="426"/>
    <col min="12289" max="12289" width="4.88671875" style="426" customWidth="1"/>
    <col min="12290" max="12296" width="9" style="426"/>
    <col min="12297" max="12297" width="6" style="426" customWidth="1"/>
    <col min="12298" max="12298" width="9" style="426"/>
    <col min="12299" max="12299" width="11.6640625" style="426" customWidth="1"/>
    <col min="12300" max="12300" width="4.21875" style="426" customWidth="1"/>
    <col min="12301" max="12301" width="3.44140625" style="426" customWidth="1"/>
    <col min="12302" max="12544" width="9" style="426"/>
    <col min="12545" max="12545" width="4.88671875" style="426" customWidth="1"/>
    <col min="12546" max="12552" width="9" style="426"/>
    <col min="12553" max="12553" width="6" style="426" customWidth="1"/>
    <col min="12554" max="12554" width="9" style="426"/>
    <col min="12555" max="12555" width="11.6640625" style="426" customWidth="1"/>
    <col min="12556" max="12556" width="4.21875" style="426" customWidth="1"/>
    <col min="12557" max="12557" width="3.44140625" style="426" customWidth="1"/>
    <col min="12558" max="12800" width="9" style="426"/>
    <col min="12801" max="12801" width="4.88671875" style="426" customWidth="1"/>
    <col min="12802" max="12808" width="9" style="426"/>
    <col min="12809" max="12809" width="6" style="426" customWidth="1"/>
    <col min="12810" max="12810" width="9" style="426"/>
    <col min="12811" max="12811" width="11.6640625" style="426" customWidth="1"/>
    <col min="12812" max="12812" width="4.21875" style="426" customWidth="1"/>
    <col min="12813" max="12813" width="3.44140625" style="426" customWidth="1"/>
    <col min="12814" max="13056" width="9" style="426"/>
    <col min="13057" max="13057" width="4.88671875" style="426" customWidth="1"/>
    <col min="13058" max="13064" width="9" style="426"/>
    <col min="13065" max="13065" width="6" style="426" customWidth="1"/>
    <col min="13066" max="13066" width="9" style="426"/>
    <col min="13067" max="13067" width="11.6640625" style="426" customWidth="1"/>
    <col min="13068" max="13068" width="4.21875" style="426" customWidth="1"/>
    <col min="13069" max="13069" width="3.44140625" style="426" customWidth="1"/>
    <col min="13070" max="13312" width="9" style="426"/>
    <col min="13313" max="13313" width="4.88671875" style="426" customWidth="1"/>
    <col min="13314" max="13320" width="9" style="426"/>
    <col min="13321" max="13321" width="6" style="426" customWidth="1"/>
    <col min="13322" max="13322" width="9" style="426"/>
    <col min="13323" max="13323" width="11.6640625" style="426" customWidth="1"/>
    <col min="13324" max="13324" width="4.21875" style="426" customWidth="1"/>
    <col min="13325" max="13325" width="3.44140625" style="426" customWidth="1"/>
    <col min="13326" max="13568" width="9" style="426"/>
    <col min="13569" max="13569" width="4.88671875" style="426" customWidth="1"/>
    <col min="13570" max="13576" width="9" style="426"/>
    <col min="13577" max="13577" width="6" style="426" customWidth="1"/>
    <col min="13578" max="13578" width="9" style="426"/>
    <col min="13579" max="13579" width="11.6640625" style="426" customWidth="1"/>
    <col min="13580" max="13580" width="4.21875" style="426" customWidth="1"/>
    <col min="13581" max="13581" width="3.44140625" style="426" customWidth="1"/>
    <col min="13582" max="13824" width="9" style="426"/>
    <col min="13825" max="13825" width="4.88671875" style="426" customWidth="1"/>
    <col min="13826" max="13832" width="9" style="426"/>
    <col min="13833" max="13833" width="6" style="426" customWidth="1"/>
    <col min="13834" max="13834" width="9" style="426"/>
    <col min="13835" max="13835" width="11.6640625" style="426" customWidth="1"/>
    <col min="13836" max="13836" width="4.21875" style="426" customWidth="1"/>
    <col min="13837" max="13837" width="3.44140625" style="426" customWidth="1"/>
    <col min="13838" max="14080" width="9" style="426"/>
    <col min="14081" max="14081" width="4.88671875" style="426" customWidth="1"/>
    <col min="14082" max="14088" width="9" style="426"/>
    <col min="14089" max="14089" width="6" style="426" customWidth="1"/>
    <col min="14090" max="14090" width="9" style="426"/>
    <col min="14091" max="14091" width="11.6640625" style="426" customWidth="1"/>
    <col min="14092" max="14092" width="4.21875" style="426" customWidth="1"/>
    <col min="14093" max="14093" width="3.44140625" style="426" customWidth="1"/>
    <col min="14094" max="14336" width="9" style="426"/>
    <col min="14337" max="14337" width="4.88671875" style="426" customWidth="1"/>
    <col min="14338" max="14344" width="9" style="426"/>
    <col min="14345" max="14345" width="6" style="426" customWidth="1"/>
    <col min="14346" max="14346" width="9" style="426"/>
    <col min="14347" max="14347" width="11.6640625" style="426" customWidth="1"/>
    <col min="14348" max="14348" width="4.21875" style="426" customWidth="1"/>
    <col min="14349" max="14349" width="3.44140625" style="426" customWidth="1"/>
    <col min="14350" max="14592" width="9" style="426"/>
    <col min="14593" max="14593" width="4.88671875" style="426" customWidth="1"/>
    <col min="14594" max="14600" width="9" style="426"/>
    <col min="14601" max="14601" width="6" style="426" customWidth="1"/>
    <col min="14602" max="14602" width="9" style="426"/>
    <col min="14603" max="14603" width="11.6640625" style="426" customWidth="1"/>
    <col min="14604" max="14604" width="4.21875" style="426" customWidth="1"/>
    <col min="14605" max="14605" width="3.44140625" style="426" customWidth="1"/>
    <col min="14606" max="14848" width="9" style="426"/>
    <col min="14849" max="14849" width="4.88671875" style="426" customWidth="1"/>
    <col min="14850" max="14856" width="9" style="426"/>
    <col min="14857" max="14857" width="6" style="426" customWidth="1"/>
    <col min="14858" max="14858" width="9" style="426"/>
    <col min="14859" max="14859" width="11.6640625" style="426" customWidth="1"/>
    <col min="14860" max="14860" width="4.21875" style="426" customWidth="1"/>
    <col min="14861" max="14861" width="3.44140625" style="426" customWidth="1"/>
    <col min="14862" max="15104" width="9" style="426"/>
    <col min="15105" max="15105" width="4.88671875" style="426" customWidth="1"/>
    <col min="15106" max="15112" width="9" style="426"/>
    <col min="15113" max="15113" width="6" style="426" customWidth="1"/>
    <col min="15114" max="15114" width="9" style="426"/>
    <col min="15115" max="15115" width="11.6640625" style="426" customWidth="1"/>
    <col min="15116" max="15116" width="4.21875" style="426" customWidth="1"/>
    <col min="15117" max="15117" width="3.44140625" style="426" customWidth="1"/>
    <col min="15118" max="15360" width="9" style="426"/>
    <col min="15361" max="15361" width="4.88671875" style="426" customWidth="1"/>
    <col min="15362" max="15368" width="9" style="426"/>
    <col min="15369" max="15369" width="6" style="426" customWidth="1"/>
    <col min="15370" max="15370" width="9" style="426"/>
    <col min="15371" max="15371" width="11.6640625" style="426" customWidth="1"/>
    <col min="15372" max="15372" width="4.21875" style="426" customWidth="1"/>
    <col min="15373" max="15373" width="3.44140625" style="426" customWidth="1"/>
    <col min="15374" max="15616" width="9" style="426"/>
    <col min="15617" max="15617" width="4.88671875" style="426" customWidth="1"/>
    <col min="15618" max="15624" width="9" style="426"/>
    <col min="15625" max="15625" width="6" style="426" customWidth="1"/>
    <col min="15626" max="15626" width="9" style="426"/>
    <col min="15627" max="15627" width="11.6640625" style="426" customWidth="1"/>
    <col min="15628" max="15628" width="4.21875" style="426" customWidth="1"/>
    <col min="15629" max="15629" width="3.44140625" style="426" customWidth="1"/>
    <col min="15630" max="15872" width="9" style="426"/>
    <col min="15873" max="15873" width="4.88671875" style="426" customWidth="1"/>
    <col min="15874" max="15880" width="9" style="426"/>
    <col min="15881" max="15881" width="6" style="426" customWidth="1"/>
    <col min="15882" max="15882" width="9" style="426"/>
    <col min="15883" max="15883" width="11.6640625" style="426" customWidth="1"/>
    <col min="15884" max="15884" width="4.21875" style="426" customWidth="1"/>
    <col min="15885" max="15885" width="3.44140625" style="426" customWidth="1"/>
    <col min="15886" max="16128" width="9" style="426"/>
    <col min="16129" max="16129" width="4.88671875" style="426" customWidth="1"/>
    <col min="16130" max="16136" width="9" style="426"/>
    <col min="16137" max="16137" width="6" style="426" customWidth="1"/>
    <col min="16138" max="16138" width="9" style="426"/>
    <col min="16139" max="16139" width="11.6640625" style="426" customWidth="1"/>
    <col min="16140" max="16140" width="4.21875" style="426" customWidth="1"/>
    <col min="16141" max="16141" width="3.44140625" style="426" customWidth="1"/>
    <col min="16142" max="16384" width="9" style="426"/>
  </cols>
  <sheetData>
    <row r="1" spans="1:14" ht="23.4">
      <c r="A1" s="867" t="s">
        <v>202</v>
      </c>
      <c r="B1" s="867"/>
      <c r="C1" s="867"/>
      <c r="D1" s="867"/>
      <c r="E1" s="867"/>
      <c r="F1" s="867"/>
      <c r="G1" s="867"/>
      <c r="H1" s="867"/>
      <c r="I1" s="867"/>
      <c r="J1" s="868"/>
      <c r="K1" s="868"/>
      <c r="L1" s="868"/>
      <c r="N1" s="869"/>
    </row>
    <row r="2" spans="1:14" ht="25.2" customHeight="1">
      <c r="A2" s="870" t="s">
        <v>370</v>
      </c>
      <c r="B2" s="870"/>
      <c r="C2" s="870"/>
      <c r="D2" s="870"/>
      <c r="E2" s="870"/>
      <c r="F2" s="870"/>
      <c r="G2" s="870"/>
      <c r="H2" s="870"/>
      <c r="I2" s="870"/>
      <c r="J2" s="871"/>
      <c r="K2" s="871"/>
      <c r="L2" s="871"/>
      <c r="M2" s="872"/>
      <c r="N2" s="869"/>
    </row>
    <row r="3" spans="1:14" ht="24.75" customHeight="1">
      <c r="A3" s="873" t="s">
        <v>371</v>
      </c>
      <c r="B3" s="873"/>
      <c r="C3" s="873"/>
      <c r="D3" s="873"/>
      <c r="E3" s="873"/>
      <c r="F3" s="873"/>
      <c r="G3" s="873"/>
      <c r="H3" s="873"/>
      <c r="I3" s="873"/>
      <c r="J3" s="874"/>
      <c r="K3" s="874"/>
      <c r="L3" s="874"/>
      <c r="M3" s="875"/>
      <c r="N3" s="869"/>
    </row>
    <row r="4" spans="1:14" ht="16.2">
      <c r="A4" s="876" t="s">
        <v>247</v>
      </c>
      <c r="B4" s="876"/>
      <c r="C4" s="876"/>
      <c r="D4" s="876"/>
      <c r="E4" s="876"/>
      <c r="F4" s="876"/>
      <c r="G4" s="876"/>
      <c r="H4" s="876"/>
      <c r="I4" s="876"/>
      <c r="J4" s="877"/>
      <c r="K4" s="877"/>
      <c r="L4" s="877"/>
      <c r="M4" s="875"/>
      <c r="N4" s="350"/>
    </row>
    <row r="5" spans="1:14" ht="17.399999999999999">
      <c r="A5" s="878"/>
      <c r="B5" s="879"/>
      <c r="C5" s="880"/>
      <c r="D5" s="880"/>
      <c r="E5" s="880"/>
      <c r="F5" s="880"/>
      <c r="G5" s="880"/>
      <c r="H5" s="880"/>
      <c r="I5" s="880"/>
      <c r="J5" s="880"/>
      <c r="K5" s="880"/>
      <c r="L5" s="880"/>
      <c r="M5" s="875"/>
      <c r="N5" s="869"/>
    </row>
    <row r="6" spans="1:14" ht="21.75" customHeight="1">
      <c r="A6" s="880"/>
      <c r="B6" s="881"/>
      <c r="C6" s="882"/>
      <c r="D6" s="882"/>
      <c r="E6" s="882"/>
      <c r="F6" s="880"/>
      <c r="G6" s="880" t="s">
        <v>16</v>
      </c>
      <c r="H6" s="883" t="s">
        <v>372</v>
      </c>
      <c r="I6" s="884"/>
      <c r="J6" s="884"/>
      <c r="K6" s="884"/>
      <c r="L6" s="880"/>
      <c r="M6" s="875"/>
      <c r="N6" s="869"/>
    </row>
    <row r="7" spans="1:14" ht="21.75" customHeight="1">
      <c r="A7" s="880"/>
      <c r="B7" s="882"/>
      <c r="C7" s="882"/>
      <c r="D7" s="882"/>
      <c r="E7" s="882"/>
      <c r="F7" s="880"/>
      <c r="G7" s="880"/>
      <c r="H7" s="884"/>
      <c r="I7" s="884"/>
      <c r="J7" s="884"/>
      <c r="K7" s="884"/>
      <c r="L7" s="880"/>
      <c r="M7" s="875"/>
      <c r="N7" s="869"/>
    </row>
    <row r="8" spans="1:14" ht="21.75" customHeight="1">
      <c r="A8" s="880"/>
      <c r="B8" s="882"/>
      <c r="C8" s="882"/>
      <c r="D8" s="882"/>
      <c r="E8" s="882"/>
      <c r="F8" s="880"/>
      <c r="G8" s="880"/>
      <c r="H8" s="884"/>
      <c r="I8" s="884"/>
      <c r="J8" s="884"/>
      <c r="K8" s="884"/>
      <c r="L8" s="880"/>
      <c r="N8" s="350"/>
    </row>
    <row r="9" spans="1:14" ht="21.75" customHeight="1">
      <c r="A9" s="880"/>
      <c r="B9" s="882"/>
      <c r="C9" s="882"/>
      <c r="D9" s="882"/>
      <c r="E9" s="882"/>
      <c r="F9" s="880"/>
      <c r="G9" s="880"/>
      <c r="H9" s="884"/>
      <c r="I9" s="884"/>
      <c r="J9" s="884"/>
      <c r="K9" s="884"/>
      <c r="L9" s="880"/>
      <c r="N9" s="869"/>
    </row>
    <row r="10" spans="1:14" ht="21.75" customHeight="1">
      <c r="A10" s="880"/>
      <c r="B10" s="882"/>
      <c r="C10" s="882"/>
      <c r="D10" s="882"/>
      <c r="E10" s="882"/>
      <c r="F10" s="880"/>
      <c r="G10" s="880"/>
      <c r="H10" s="884"/>
      <c r="I10" s="884"/>
      <c r="J10" s="884"/>
      <c r="K10" s="884"/>
      <c r="L10" s="880"/>
      <c r="N10" s="869"/>
    </row>
    <row r="11" spans="1:14" ht="21.75" customHeight="1">
      <c r="A11" s="880"/>
      <c r="B11" s="882"/>
      <c r="C11" s="882"/>
      <c r="D11" s="882"/>
      <c r="E11" s="882"/>
      <c r="F11" s="885"/>
      <c r="G11" s="885"/>
      <c r="H11" s="884"/>
      <c r="I11" s="884"/>
      <c r="J11" s="884"/>
      <c r="K11" s="884"/>
      <c r="L11" s="880"/>
      <c r="N11" s="869"/>
    </row>
    <row r="12" spans="1:14" ht="21.75" customHeight="1">
      <c r="A12" s="880"/>
      <c r="B12" s="882"/>
      <c r="C12" s="882"/>
      <c r="D12" s="882"/>
      <c r="E12" s="882"/>
      <c r="F12" s="886"/>
      <c r="G12" s="886"/>
      <c r="H12" s="884"/>
      <c r="I12" s="884"/>
      <c r="J12" s="884"/>
      <c r="K12" s="884"/>
      <c r="L12" s="880"/>
      <c r="N12" s="350"/>
    </row>
    <row r="13" spans="1:14" ht="21.75" customHeight="1">
      <c r="A13" s="880"/>
      <c r="B13" s="887"/>
      <c r="C13" s="887"/>
      <c r="D13" s="887"/>
      <c r="E13" s="887"/>
      <c r="F13" s="886"/>
      <c r="G13" s="886"/>
      <c r="H13" s="884"/>
      <c r="I13" s="884"/>
      <c r="J13" s="884"/>
      <c r="K13" s="884"/>
      <c r="L13" s="880"/>
      <c r="N13" s="869"/>
    </row>
    <row r="14" spans="1:14" ht="21.75" customHeight="1">
      <c r="A14" s="880"/>
      <c r="B14" s="887"/>
      <c r="C14" s="887"/>
      <c r="D14" s="887"/>
      <c r="E14" s="887"/>
      <c r="F14" s="885"/>
      <c r="G14" s="885"/>
      <c r="H14" s="884"/>
      <c r="I14" s="884"/>
      <c r="J14" s="884"/>
      <c r="K14" s="884"/>
      <c r="L14" s="880"/>
    </row>
    <row r="15" spans="1:14" ht="21.75" customHeight="1">
      <c r="A15" s="888"/>
      <c r="B15" s="880"/>
      <c r="C15" s="880"/>
      <c r="D15" s="880"/>
      <c r="E15" s="880"/>
      <c r="F15" s="880"/>
      <c r="G15" s="880"/>
      <c r="H15" s="880"/>
      <c r="I15" s="880"/>
      <c r="J15" s="880"/>
      <c r="K15" s="880"/>
      <c r="L15" s="880"/>
    </row>
    <row r="16" spans="1:14" ht="16.2">
      <c r="A16" s="573"/>
      <c r="B16" s="574"/>
      <c r="C16" s="484"/>
      <c r="D16" s="484"/>
      <c r="E16" s="484"/>
      <c r="F16" s="484"/>
      <c r="G16" s="484"/>
      <c r="H16" s="484"/>
      <c r="I16" s="484"/>
      <c r="J16" s="484"/>
      <c r="K16" s="484"/>
      <c r="L16" s="484"/>
    </row>
    <row r="17" spans="1:12" ht="41.4" customHeight="1">
      <c r="A17" s="575"/>
      <c r="B17" s="889" t="s">
        <v>373</v>
      </c>
      <c r="C17" s="890"/>
      <c r="D17" s="890"/>
      <c r="E17" s="890"/>
      <c r="F17" s="890"/>
      <c r="G17" s="890"/>
      <c r="H17" s="890"/>
      <c r="I17" s="890"/>
      <c r="J17" s="890"/>
      <c r="K17" s="890"/>
      <c r="L17" s="575"/>
    </row>
    <row r="18" spans="1:12" ht="41.4" customHeight="1">
      <c r="A18" s="575"/>
      <c r="B18" s="890"/>
      <c r="C18" s="890"/>
      <c r="D18" s="890"/>
      <c r="E18" s="890"/>
      <c r="F18" s="890"/>
      <c r="G18" s="890"/>
      <c r="H18" s="890"/>
      <c r="I18" s="890"/>
      <c r="J18" s="890"/>
      <c r="K18" s="890"/>
      <c r="L18" s="575"/>
    </row>
    <row r="19" spans="1:12" ht="44.4" customHeight="1">
      <c r="A19" s="575"/>
      <c r="B19" s="890"/>
      <c r="C19" s="890"/>
      <c r="D19" s="890"/>
      <c r="E19" s="890"/>
      <c r="F19" s="890"/>
      <c r="G19" s="890"/>
      <c r="H19" s="890"/>
      <c r="I19" s="890"/>
      <c r="J19" s="890"/>
      <c r="K19" s="890"/>
      <c r="L19" s="575"/>
    </row>
    <row r="20" spans="1:12" ht="13.5" hidden="1" customHeight="1">
      <c r="A20" s="575"/>
      <c r="B20" s="890"/>
      <c r="C20" s="890"/>
      <c r="D20" s="890"/>
      <c r="E20" s="890"/>
      <c r="F20" s="890"/>
      <c r="G20" s="890"/>
      <c r="H20" s="890"/>
      <c r="I20" s="890"/>
      <c r="J20" s="890"/>
      <c r="K20" s="890"/>
      <c r="L20" s="575"/>
    </row>
    <row r="21" spans="1:12" ht="27.75" hidden="1" customHeight="1">
      <c r="A21" s="575"/>
      <c r="B21" s="890"/>
      <c r="C21" s="890"/>
      <c r="D21" s="890"/>
      <c r="E21" s="890"/>
      <c r="F21" s="890"/>
      <c r="G21" s="890"/>
      <c r="H21" s="890"/>
      <c r="I21" s="890"/>
      <c r="J21" s="890"/>
      <c r="K21" s="890"/>
      <c r="L21" s="575"/>
    </row>
    <row r="22" spans="1:12" ht="18.75" hidden="1" customHeight="1">
      <c r="A22" s="575"/>
      <c r="B22" s="890"/>
      <c r="C22" s="890"/>
      <c r="D22" s="890"/>
      <c r="E22" s="890"/>
      <c r="F22" s="890"/>
      <c r="G22" s="890"/>
      <c r="H22" s="890"/>
      <c r="I22" s="890"/>
      <c r="J22" s="890"/>
      <c r="K22" s="890"/>
      <c r="L22" s="575"/>
    </row>
    <row r="23" spans="1:12" ht="17.25" hidden="1" customHeight="1" thickBot="1">
      <c r="A23" s="575"/>
      <c r="B23" s="891"/>
      <c r="C23" s="891"/>
      <c r="D23" s="891"/>
      <c r="E23" s="891"/>
      <c r="F23" s="891"/>
      <c r="G23" s="891"/>
      <c r="H23" s="891"/>
      <c r="I23" s="891"/>
      <c r="J23" s="891"/>
      <c r="K23" s="891"/>
      <c r="L23" s="575"/>
    </row>
    <row r="24" spans="1:12">
      <c r="A24" s="484"/>
      <c r="B24" s="484"/>
      <c r="C24" s="484"/>
      <c r="D24" s="484"/>
      <c r="E24" s="484"/>
      <c r="F24" s="484"/>
      <c r="G24" s="484"/>
      <c r="H24" s="484"/>
      <c r="I24" s="484"/>
      <c r="J24" s="484"/>
      <c r="K24" s="484"/>
      <c r="L24" s="484"/>
    </row>
    <row r="25" spans="1:12">
      <c r="J25" s="892" t="s">
        <v>3</v>
      </c>
    </row>
  </sheetData>
  <mergeCells count="7">
    <mergeCell ref="B17:K23"/>
    <mergeCell ref="A1:L1"/>
    <mergeCell ref="A2:L2"/>
    <mergeCell ref="A3:L3"/>
    <mergeCell ref="A4:L4"/>
    <mergeCell ref="B6:E14"/>
    <mergeCell ref="H6:K14"/>
  </mergeCells>
  <phoneticPr fontId="76"/>
  <pageMargins left="0.74803149606299213" right="0.74803149606299213" top="0.98425196850393704" bottom="0.98425196850393704" header="0.51181102362204722" footer="0.51181102362204722"/>
  <pageSetup paperSize="9" scale="92"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32"/>
  <sheetViews>
    <sheetView showGridLines="0" view="pageBreakPreview" zoomScale="70" zoomScaleNormal="100" zoomScaleSheetLayoutView="70" workbookViewId="0">
      <selection activeCell="A12" sqref="A12"/>
    </sheetView>
  </sheetViews>
  <sheetFormatPr defaultColWidth="9" defaultRowHeight="31.2" customHeight="1"/>
  <cols>
    <col min="1" max="1" width="203.88671875" style="110" customWidth="1"/>
    <col min="2" max="2" width="11.21875" style="108" customWidth="1"/>
    <col min="3" max="3" width="22" style="108" customWidth="1"/>
    <col min="4" max="4" width="20.109375" style="109" customWidth="1"/>
    <col min="5" max="16384" width="9" style="1"/>
  </cols>
  <sheetData>
    <row r="1" spans="1:11" s="15" customFormat="1" ht="45.6" customHeight="1" thickBot="1">
      <c r="A1" s="221" t="s">
        <v>306</v>
      </c>
      <c r="B1" s="222" t="s">
        <v>116</v>
      </c>
      <c r="C1" s="223" t="s">
        <v>117</v>
      </c>
      <c r="D1" s="224" t="s">
        <v>118</v>
      </c>
    </row>
    <row r="2" spans="1:11" s="15" customFormat="1" ht="42" customHeight="1" thickBot="1">
      <c r="A2" s="854" t="s">
        <v>308</v>
      </c>
      <c r="B2" s="393"/>
      <c r="C2" s="192"/>
      <c r="D2" s="219"/>
    </row>
    <row r="3" spans="1:11" s="15" customFormat="1" ht="199.2" customHeight="1">
      <c r="A3" s="855" t="s">
        <v>311</v>
      </c>
      <c r="B3" s="394" t="s">
        <v>310</v>
      </c>
      <c r="C3" s="358" t="s">
        <v>309</v>
      </c>
      <c r="D3" s="220">
        <v>46094</v>
      </c>
    </row>
    <row r="4" spans="1:11" s="15" customFormat="1" ht="31.2" customHeight="1" thickBot="1">
      <c r="A4" s="556" t="s">
        <v>312</v>
      </c>
      <c r="B4" s="394"/>
      <c r="C4" s="358" t="s">
        <v>307</v>
      </c>
      <c r="D4" s="220"/>
    </row>
    <row r="5" spans="1:11" s="15" customFormat="1" ht="44.4" customHeight="1" thickTop="1">
      <c r="A5" s="482" t="s">
        <v>318</v>
      </c>
      <c r="B5" s="721" t="s">
        <v>321</v>
      </c>
      <c r="C5" s="719" t="s">
        <v>322</v>
      </c>
      <c r="D5" s="219"/>
    </row>
    <row r="6" spans="1:11" s="15" customFormat="1" ht="301.2" customHeight="1" thickBot="1">
      <c r="A6" s="856" t="s">
        <v>319</v>
      </c>
      <c r="B6" s="722"/>
      <c r="C6" s="720"/>
      <c r="D6" s="220">
        <v>46093</v>
      </c>
    </row>
    <row r="7" spans="1:11" s="15" customFormat="1" ht="40.200000000000003" customHeight="1" thickBot="1">
      <c r="A7" s="853" t="s">
        <v>320</v>
      </c>
      <c r="B7" s="857"/>
      <c r="C7" s="190"/>
      <c r="D7" s="220"/>
    </row>
    <row r="8" spans="1:11" s="15" customFormat="1" ht="45.6" customHeight="1" thickTop="1" thickBot="1">
      <c r="A8" s="557" t="s">
        <v>331</v>
      </c>
      <c r="B8" s="149"/>
      <c r="C8" s="147"/>
      <c r="D8" s="219"/>
    </row>
    <row r="9" spans="1:11" s="15" customFormat="1" ht="271.8" customHeight="1" thickBot="1">
      <c r="A9" s="469" t="s">
        <v>333</v>
      </c>
      <c r="B9" s="438" t="s">
        <v>334</v>
      </c>
      <c r="C9" s="439" t="s">
        <v>332</v>
      </c>
      <c r="D9" s="220">
        <v>46093</v>
      </c>
    </row>
    <row r="10" spans="1:11" s="15" customFormat="1" ht="37.799999999999997" customHeight="1" thickBot="1">
      <c r="A10" s="853" t="s">
        <v>335</v>
      </c>
      <c r="B10" s="189"/>
      <c r="C10" s="190"/>
      <c r="D10" s="220"/>
    </row>
    <row r="11" spans="1:11" s="15" customFormat="1" ht="43.8" customHeight="1" thickTop="1">
      <c r="A11" s="483" t="s">
        <v>336</v>
      </c>
      <c r="B11" s="206"/>
      <c r="C11" s="209"/>
      <c r="D11" s="219"/>
    </row>
    <row r="12" spans="1:11" s="15" customFormat="1" ht="180.6" customHeight="1" thickBot="1">
      <c r="A12" s="470" t="s">
        <v>339</v>
      </c>
      <c r="B12" s="207" t="s">
        <v>341</v>
      </c>
      <c r="C12" s="210" t="s">
        <v>338</v>
      </c>
      <c r="D12" s="220" t="s">
        <v>337</v>
      </c>
    </row>
    <row r="13" spans="1:11" s="15" customFormat="1" ht="38.4" customHeight="1" thickBot="1">
      <c r="A13" s="853" t="s">
        <v>340</v>
      </c>
      <c r="B13" s="189"/>
      <c r="C13" s="190"/>
      <c r="D13" s="220" t="s">
        <v>207</v>
      </c>
    </row>
    <row r="14" spans="1:11" s="15" customFormat="1" ht="42.6" customHeight="1" thickTop="1">
      <c r="A14" s="483" t="s">
        <v>342</v>
      </c>
      <c r="B14" s="206"/>
      <c r="C14" s="209"/>
      <c r="D14" s="716">
        <v>46093</v>
      </c>
      <c r="E14" s="1"/>
      <c r="F14" s="1"/>
      <c r="G14" s="1"/>
      <c r="H14" s="1"/>
      <c r="I14" s="1"/>
      <c r="J14" s="1"/>
      <c r="K14" s="1"/>
    </row>
    <row r="15" spans="1:11" s="15" customFormat="1" ht="409.2" customHeight="1" thickBot="1">
      <c r="A15" s="558" t="s">
        <v>343</v>
      </c>
      <c r="B15" s="207" t="s">
        <v>345</v>
      </c>
      <c r="C15" s="210" t="s">
        <v>346</v>
      </c>
      <c r="D15" s="717"/>
      <c r="E15" s="1"/>
      <c r="F15" s="1"/>
      <c r="G15" s="1"/>
      <c r="H15" s="1"/>
      <c r="I15" s="1"/>
      <c r="J15" s="1"/>
      <c r="K15" s="1"/>
    </row>
    <row r="16" spans="1:11" s="15" customFormat="1" ht="42" customHeight="1" thickBot="1">
      <c r="A16" s="853" t="s">
        <v>344</v>
      </c>
      <c r="B16" s="189"/>
      <c r="C16" s="190"/>
      <c r="D16" s="718"/>
      <c r="E16" s="1"/>
      <c r="F16" s="1"/>
      <c r="G16" s="1"/>
      <c r="H16" s="1"/>
      <c r="I16" s="1"/>
      <c r="J16" s="1"/>
      <c r="K16" s="1"/>
    </row>
    <row r="17" spans="1:4" s="15" customFormat="1" ht="63.6" customHeight="1" thickTop="1" thickBot="1">
      <c r="A17" s="490" t="s">
        <v>347</v>
      </c>
      <c r="B17" s="864"/>
      <c r="C17" s="209"/>
      <c r="D17" s="219"/>
    </row>
    <row r="18" spans="1:4" s="15" customFormat="1" ht="408.6" customHeight="1" thickTop="1" thickBot="1">
      <c r="A18" s="559" t="s">
        <v>348</v>
      </c>
      <c r="B18" s="207" t="s">
        <v>350</v>
      </c>
      <c r="C18" s="210" t="s">
        <v>349</v>
      </c>
      <c r="D18" s="228">
        <v>46092</v>
      </c>
    </row>
    <row r="19" spans="1:4" s="15" customFormat="1" ht="41.4" customHeight="1" thickBot="1">
      <c r="A19" s="853" t="s">
        <v>351</v>
      </c>
      <c r="B19" s="189"/>
      <c r="C19" s="190"/>
      <c r="D19" s="228"/>
    </row>
    <row r="20" spans="1:4" s="15" customFormat="1" ht="47.4" customHeight="1" thickTop="1">
      <c r="A20" s="229" t="s">
        <v>358</v>
      </c>
      <c r="B20" s="203"/>
      <c r="C20" s="192"/>
      <c r="D20" s="219"/>
    </row>
    <row r="21" spans="1:4" s="15" customFormat="1" ht="223.2" customHeight="1" thickBot="1">
      <c r="A21" s="357" t="s">
        <v>360</v>
      </c>
      <c r="B21" s="212" t="s">
        <v>310</v>
      </c>
      <c r="C21" s="358" t="s">
        <v>359</v>
      </c>
      <c r="D21" s="220">
        <v>46091</v>
      </c>
    </row>
    <row r="22" spans="1:4" s="15" customFormat="1" ht="45" customHeight="1" thickBot="1">
      <c r="A22" s="369" t="s">
        <v>361</v>
      </c>
      <c r="B22" s="225"/>
      <c r="C22" s="226"/>
      <c r="D22" s="220"/>
    </row>
    <row r="23" spans="1:4" ht="48" customHeight="1">
      <c r="A23" s="229" t="s">
        <v>362</v>
      </c>
      <c r="B23" s="203"/>
      <c r="C23" s="192"/>
      <c r="D23" s="219"/>
    </row>
    <row r="24" spans="1:4" ht="119.4" customHeight="1" thickBot="1">
      <c r="A24" s="466" t="s">
        <v>363</v>
      </c>
      <c r="B24" s="212" t="s">
        <v>364</v>
      </c>
      <c r="C24" s="358" t="s">
        <v>365</v>
      </c>
      <c r="D24" s="220">
        <v>46091</v>
      </c>
    </row>
    <row r="25" spans="1:4" ht="40.200000000000003" customHeight="1" thickBot="1">
      <c r="A25" s="369" t="s">
        <v>366</v>
      </c>
      <c r="B25" s="225" t="s">
        <v>307</v>
      </c>
      <c r="C25" s="226"/>
      <c r="D25" s="220" t="s">
        <v>207</v>
      </c>
    </row>
    <row r="26" spans="1:4" ht="42.6" hidden="1" customHeight="1">
      <c r="A26" s="229"/>
      <c r="B26" s="203"/>
      <c r="C26" s="192"/>
      <c r="D26" s="219"/>
    </row>
    <row r="27" spans="1:4" ht="96.6" hidden="1" customHeight="1" thickBot="1">
      <c r="A27" s="466"/>
      <c r="B27" s="212"/>
      <c r="C27" s="358"/>
      <c r="D27" s="220"/>
    </row>
    <row r="28" spans="1:4" ht="40.799999999999997" hidden="1" customHeight="1" thickBot="1">
      <c r="A28" s="369"/>
      <c r="B28" s="225"/>
      <c r="C28" s="226"/>
      <c r="D28" s="220"/>
    </row>
    <row r="29" spans="1:4" ht="31.2" hidden="1" customHeight="1"/>
    <row r="32" spans="1:4" ht="31.2" customHeight="1">
      <c r="A32" s="467"/>
    </row>
  </sheetData>
  <protectedRanges>
    <protectedRange sqref="B18:D18 D19" name="範囲1"/>
  </protectedRanges>
  <mergeCells count="3">
    <mergeCell ref="D14:D16"/>
    <mergeCell ref="C5:C6"/>
    <mergeCell ref="B5:B6"/>
  </mergeCells>
  <phoneticPr fontId="14"/>
  <hyperlinks>
    <hyperlink ref="A4" r:id="rId1" xr:uid="{317D1FC4-6CF3-4C39-9446-A67D6D32E59D}"/>
    <hyperlink ref="A7" r:id="rId2" xr:uid="{DD743985-50A3-4F2D-B541-DC4C9FD58C38}"/>
    <hyperlink ref="A10" r:id="rId3" xr:uid="{7E11C6F3-D800-4472-8E38-7DA48278094C}"/>
    <hyperlink ref="A13" r:id="rId4" xr:uid="{A0879A89-1239-4E19-9E54-04C78B8C5E9E}"/>
    <hyperlink ref="A16" r:id="rId5" xr:uid="{807234F6-F5EF-46B4-AB7D-F798C9B12A75}"/>
    <hyperlink ref="A19" r:id="rId6" xr:uid="{DA986746-A3FC-4CE5-A628-17290A54E18A}"/>
    <hyperlink ref="A22" r:id="rId7" xr:uid="{96398FA7-0026-4B80-B6A9-43AA533595D4}"/>
    <hyperlink ref="A25" r:id="rId8" xr:uid="{FC99FD49-F74D-4033-8795-D08D7CF7DE8C}"/>
  </hyperlinks>
  <pageMargins left="0" right="0" top="0.19685039370078741" bottom="0.39370078740157483" header="0" footer="0.19685039370078741"/>
  <pageSetup paperSize="8" scale="56" orientation="portrait" horizontalDpi="300" verticalDpi="300" r:id="rId9"/>
  <headerFooter alignWithMargins="0"/>
  <rowBreaks count="1" manualBreakCount="1">
    <brk id="13" max="3" man="1"/>
  </rowBreaks>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C31"/>
  <sheetViews>
    <sheetView defaultGridColor="0" view="pageBreakPreview" topLeftCell="A18" colorId="56" zoomScale="75" zoomScaleNormal="66" zoomScaleSheetLayoutView="75" workbookViewId="0">
      <selection activeCell="A20" sqref="A20:XFD31"/>
    </sheetView>
  </sheetViews>
  <sheetFormatPr defaultColWidth="9" defaultRowHeight="40.200000000000003" customHeight="1"/>
  <cols>
    <col min="1" max="1" width="203" style="112" customWidth="1"/>
    <col min="2" max="2" width="18" style="52" customWidth="1"/>
    <col min="3" max="3" width="20.109375" style="53" customWidth="1"/>
    <col min="4" max="16384" width="9" style="14"/>
  </cols>
  <sheetData>
    <row r="1" spans="1:3" ht="49.8" customHeight="1" thickBot="1">
      <c r="A1" s="184" t="s">
        <v>313</v>
      </c>
      <c r="B1" s="723"/>
      <c r="C1" s="725"/>
    </row>
    <row r="2" spans="1:3" ht="48.6" customHeight="1">
      <c r="A2" s="229" t="s">
        <v>314</v>
      </c>
      <c r="B2" s="724"/>
      <c r="C2" s="726"/>
    </row>
    <row r="3" spans="1:3" ht="274.8" customHeight="1" thickBot="1">
      <c r="A3" s="357" t="s">
        <v>315</v>
      </c>
      <c r="B3" s="394" t="s">
        <v>245</v>
      </c>
      <c r="C3" s="468" t="s">
        <v>317</v>
      </c>
    </row>
    <row r="4" spans="1:3" ht="40.200000000000003" customHeight="1" thickBot="1">
      <c r="A4" s="372" t="s">
        <v>316</v>
      </c>
      <c r="B4" s="572"/>
      <c r="C4" s="572"/>
    </row>
    <row r="5" spans="1:3" ht="46.8" customHeight="1">
      <c r="A5" s="566" t="s">
        <v>323</v>
      </c>
      <c r="B5" s="861"/>
      <c r="C5" s="562"/>
    </row>
    <row r="6" spans="1:3" ht="400.8" customHeight="1" thickBot="1">
      <c r="A6" s="112" t="s">
        <v>325</v>
      </c>
      <c r="B6" s="862" t="s">
        <v>324</v>
      </c>
      <c r="C6" s="568">
        <v>46093</v>
      </c>
    </row>
    <row r="7" spans="1:3" ht="39" customHeight="1" thickBot="1">
      <c r="A7" s="567" t="s">
        <v>326</v>
      </c>
      <c r="B7" s="863"/>
      <c r="C7" s="565"/>
    </row>
    <row r="8" spans="1:3" ht="45" customHeight="1">
      <c r="A8" s="566" t="s">
        <v>327</v>
      </c>
      <c r="B8" s="569"/>
      <c r="C8" s="858"/>
    </row>
    <row r="9" spans="1:3" ht="288" customHeight="1" thickBot="1">
      <c r="A9" s="112" t="s">
        <v>328</v>
      </c>
      <c r="B9" s="862" t="s">
        <v>330</v>
      </c>
      <c r="C9" s="859">
        <v>46095</v>
      </c>
    </row>
    <row r="10" spans="1:3" ht="43.8" customHeight="1" thickBot="1">
      <c r="A10" s="567" t="s">
        <v>329</v>
      </c>
      <c r="B10" s="863"/>
      <c r="C10" s="860"/>
    </row>
    <row r="11" spans="1:3" ht="40.200000000000003" customHeight="1">
      <c r="A11" s="566" t="s">
        <v>352</v>
      </c>
      <c r="B11" s="569"/>
      <c r="C11" s="858"/>
    </row>
    <row r="12" spans="1:3" ht="243.6" customHeight="1" thickBot="1">
      <c r="A12" s="112" t="s">
        <v>353</v>
      </c>
      <c r="B12" s="862" t="s">
        <v>246</v>
      </c>
      <c r="C12" s="859">
        <v>46091</v>
      </c>
    </row>
    <row r="13" spans="1:3" ht="40.200000000000003" customHeight="1" thickBot="1">
      <c r="A13" s="567" t="s">
        <v>354</v>
      </c>
      <c r="B13" s="564"/>
      <c r="C13" s="571"/>
    </row>
    <row r="14" spans="1:3" ht="40.200000000000003" customHeight="1">
      <c r="A14" s="566" t="s">
        <v>355</v>
      </c>
      <c r="B14" s="569"/>
      <c r="C14" s="569"/>
    </row>
    <row r="15" spans="1:3" ht="208.2" customHeight="1" thickBot="1">
      <c r="A15" s="112" t="s">
        <v>356</v>
      </c>
      <c r="B15" s="561" t="s">
        <v>246</v>
      </c>
      <c r="C15" s="570">
        <v>46092</v>
      </c>
    </row>
    <row r="16" spans="1:3" ht="36.6" customHeight="1" thickBot="1">
      <c r="A16" s="567" t="s">
        <v>357</v>
      </c>
      <c r="B16" s="564"/>
      <c r="C16" s="571"/>
    </row>
    <row r="17" spans="1:3" ht="40.200000000000003" customHeight="1" thickBot="1">
      <c r="A17" s="566" t="s">
        <v>367</v>
      </c>
      <c r="B17" s="561"/>
      <c r="C17" s="562"/>
    </row>
    <row r="18" spans="1:3" ht="397.8" customHeight="1" thickBot="1">
      <c r="A18" s="112" t="s">
        <v>368</v>
      </c>
      <c r="B18" s="865" t="s">
        <v>245</v>
      </c>
      <c r="C18" s="866">
        <v>46090</v>
      </c>
    </row>
    <row r="19" spans="1:3" ht="40.200000000000003" customHeight="1" thickBot="1">
      <c r="A19" s="567" t="s">
        <v>369</v>
      </c>
      <c r="B19" s="564"/>
      <c r="C19" s="565"/>
    </row>
    <row r="20" spans="1:3" ht="40.200000000000003" hidden="1" customHeight="1">
      <c r="A20" s="491"/>
      <c r="B20" s="206"/>
      <c r="C20" s="209"/>
    </row>
    <row r="21" spans="1:3" ht="330.6" hidden="1" customHeight="1">
      <c r="A21" s="227"/>
      <c r="B21" s="207"/>
      <c r="C21" s="210"/>
    </row>
    <row r="22" spans="1:3" ht="40.200000000000003" hidden="1" customHeight="1" thickBot="1">
      <c r="A22" s="373"/>
      <c r="B22" s="208"/>
      <c r="C22" s="211"/>
    </row>
    <row r="23" spans="1:3" ht="40.200000000000003" hidden="1" customHeight="1">
      <c r="A23" s="492"/>
      <c r="B23" s="727"/>
      <c r="C23" s="730"/>
    </row>
    <row r="24" spans="1:3" ht="93" hidden="1" customHeight="1">
      <c r="A24" s="493"/>
      <c r="B24" s="728"/>
      <c r="C24" s="731"/>
    </row>
    <row r="25" spans="1:3" ht="40.200000000000003" hidden="1" customHeight="1" thickBot="1">
      <c r="A25" s="494"/>
      <c r="B25" s="729"/>
      <c r="C25" s="732"/>
    </row>
    <row r="26" spans="1:3" ht="40.200000000000003" hidden="1" customHeight="1">
      <c r="A26" s="560"/>
      <c r="B26" s="561"/>
      <c r="C26" s="562"/>
    </row>
    <row r="27" spans="1:3" ht="40.200000000000003" hidden="1" customHeight="1" thickBot="1">
      <c r="B27" s="561"/>
      <c r="C27" s="562"/>
    </row>
    <row r="28" spans="1:3" ht="40.200000000000003" hidden="1" customHeight="1" thickBot="1">
      <c r="A28" s="563"/>
      <c r="B28" s="564"/>
      <c r="C28" s="565"/>
    </row>
    <row r="29" spans="1:3" ht="40.200000000000003" hidden="1" customHeight="1">
      <c r="A29" s="560"/>
      <c r="B29" s="561"/>
      <c r="C29" s="562"/>
    </row>
    <row r="30" spans="1:3" ht="40.200000000000003" hidden="1" customHeight="1" thickBot="1">
      <c r="B30" s="561"/>
      <c r="C30" s="562"/>
    </row>
    <row r="31" spans="1:3" ht="40.200000000000003" hidden="1" customHeight="1" thickBot="1">
      <c r="A31" s="563"/>
      <c r="B31" s="564"/>
      <c r="C31" s="565"/>
    </row>
  </sheetData>
  <mergeCells count="4">
    <mergeCell ref="B1:B2"/>
    <mergeCell ref="C1:C2"/>
    <mergeCell ref="B23:B25"/>
    <mergeCell ref="C23:C25"/>
  </mergeCells>
  <phoneticPr fontId="76"/>
  <hyperlinks>
    <hyperlink ref="A4" r:id="rId1" xr:uid="{33B938A4-1CC1-49E1-A09C-137A9A2F0453}"/>
    <hyperlink ref="A7" r:id="rId2" xr:uid="{A22FF7EF-4E51-4513-9ED1-52365BA4EC62}"/>
    <hyperlink ref="A10" r:id="rId3" xr:uid="{1EBF358E-6416-4523-9B36-4A82993D8FD4}"/>
    <hyperlink ref="A13" r:id="rId4" xr:uid="{9E76E4F7-286E-47DC-BE9A-EE84B49966F0}"/>
    <hyperlink ref="A16" r:id="rId5" xr:uid="{50703350-43E1-4E23-A5A3-EFD2E1954660}"/>
    <hyperlink ref="A19" r:id="rId6" xr:uid="{ADC4302F-FAC9-491B-8A67-C3582798A839}"/>
  </hyperlinks>
  <pageMargins left="0.74803149606299213" right="0.74803149606299213" top="0.98425196850393704" bottom="0.98425196850393704" header="0.51181102362204722" footer="0.51181102362204722"/>
  <pageSetup paperSize="9" scale="14" fitToHeight="3" orientation="portrait" r:id="rId7"/>
  <headerFooter alignWithMargins="0"/>
  <rowBreaks count="1" manualBreakCount="1">
    <brk id="2" max="2" man="1"/>
  </rowBreaks>
  <colBreaks count="1" manualBreakCount="1">
    <brk id="1" max="2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A1:G34"/>
  <sheetViews>
    <sheetView view="pageBreakPreview" topLeftCell="B1" zoomScale="96" zoomScaleNormal="112" zoomScaleSheetLayoutView="96" workbookViewId="0">
      <selection activeCell="C11" sqref="C11:D11"/>
    </sheetView>
  </sheetViews>
  <sheetFormatPr defaultColWidth="9" defaultRowHeight="13.2"/>
  <cols>
    <col min="1" max="1" width="5" style="1" customWidth="1"/>
    <col min="2" max="2" width="25.77734375" style="35" customWidth="1"/>
    <col min="3" max="3" width="74.109375" style="1" customWidth="1"/>
    <col min="4" max="4" width="109.88671875" style="1" customWidth="1"/>
    <col min="5" max="5" width="3.88671875" style="1" customWidth="1"/>
    <col min="6" max="16384" width="9" style="1"/>
  </cols>
  <sheetData>
    <row r="1" spans="1:7" ht="18.75" customHeight="1">
      <c r="B1" s="35" t="s">
        <v>119</v>
      </c>
    </row>
    <row r="2" spans="1:7" ht="17.25" customHeight="1" thickBot="1">
      <c r="B2" s="749" t="s">
        <v>262</v>
      </c>
      <c r="C2" s="749"/>
      <c r="D2" s="733" t="str">
        <f>+D24</f>
        <v>対前週
インフルエンザ 　　     　         　  -20%減少
新型コロナウイルス           　  　  -17%減少</v>
      </c>
    </row>
    <row r="3" spans="1:7" ht="34.799999999999997" customHeight="1" thickBot="1">
      <c r="B3" s="361" t="s">
        <v>120</v>
      </c>
      <c r="C3" s="362" t="s">
        <v>121</v>
      </c>
      <c r="D3" s="733"/>
    </row>
    <row r="4" spans="1:7" ht="22.2" customHeight="1" thickBot="1">
      <c r="B4" s="363" t="s">
        <v>122</v>
      </c>
      <c r="C4" s="364" t="s">
        <v>261</v>
      </c>
      <c r="D4" s="36"/>
    </row>
    <row r="5" spans="1:7" ht="67.2" customHeight="1">
      <c r="B5" s="736" t="s">
        <v>123</v>
      </c>
      <c r="C5" s="739" t="s">
        <v>124</v>
      </c>
      <c r="D5" s="740"/>
    </row>
    <row r="6" spans="1:7" ht="19.2" customHeight="1">
      <c r="B6" s="737"/>
      <c r="C6" s="741" t="s">
        <v>125</v>
      </c>
      <c r="D6" s="742"/>
      <c r="G6" s="64"/>
    </row>
    <row r="7" spans="1:7" ht="19.95" customHeight="1">
      <c r="B7" s="737"/>
      <c r="C7" s="365" t="s">
        <v>126</v>
      </c>
      <c r="D7" s="366"/>
      <c r="G7" s="64"/>
    </row>
    <row r="8" spans="1:7" ht="44.4" customHeight="1" thickBot="1">
      <c r="B8" s="738"/>
      <c r="C8" s="367" t="s">
        <v>127</v>
      </c>
      <c r="D8" s="368"/>
      <c r="G8" s="64"/>
    </row>
    <row r="9" spans="1:7" ht="44.4" hidden="1" customHeight="1">
      <c r="B9" s="745" t="s">
        <v>194</v>
      </c>
      <c r="C9" s="750" t="s">
        <v>243</v>
      </c>
      <c r="D9" s="553"/>
      <c r="G9" s="64"/>
    </row>
    <row r="10" spans="1:7" ht="9.6" hidden="1" customHeight="1" thickBot="1">
      <c r="B10" s="746"/>
      <c r="C10" s="751"/>
      <c r="D10" s="554"/>
    </row>
    <row r="11" spans="1:7" ht="51" customHeight="1" thickBot="1">
      <c r="B11" s="747" t="s">
        <v>128</v>
      </c>
      <c r="C11" s="743" t="s">
        <v>376</v>
      </c>
      <c r="D11" s="744"/>
      <c r="E11" s="1" t="s">
        <v>170</v>
      </c>
    </row>
    <row r="12" spans="1:7" ht="35.4" customHeight="1" thickBot="1">
      <c r="B12" s="748"/>
      <c r="C12" s="180" t="s">
        <v>374</v>
      </c>
      <c r="D12" s="181" t="s">
        <v>375</v>
      </c>
      <c r="F12" s="1" t="s">
        <v>16</v>
      </c>
    </row>
    <row r="13" spans="1:7" ht="37.950000000000003" customHeight="1" thickBot="1">
      <c r="B13" s="347" t="s">
        <v>378</v>
      </c>
      <c r="C13" s="895" t="s">
        <v>377</v>
      </c>
      <c r="D13" s="896"/>
    </row>
    <row r="14" spans="1:7" ht="118.8" customHeight="1" thickBot="1">
      <c r="B14" s="348" t="s">
        <v>129</v>
      </c>
      <c r="C14" s="182" t="s">
        <v>379</v>
      </c>
      <c r="D14" s="183" t="s">
        <v>380</v>
      </c>
      <c r="F14" t="s">
        <v>3</v>
      </c>
    </row>
    <row r="15" spans="1:7" ht="76.8" customHeight="1" thickBot="1">
      <c r="A15" t="s">
        <v>40</v>
      </c>
      <c r="B15" s="349" t="s">
        <v>189</v>
      </c>
      <c r="C15" s="893" t="s">
        <v>381</v>
      </c>
      <c r="D15" s="894"/>
    </row>
    <row r="16" spans="1:7" ht="17.25" customHeight="1"/>
    <row r="17" spans="2:5" ht="17.25" customHeight="1">
      <c r="B17" s="715" t="s">
        <v>130</v>
      </c>
      <c r="C17" s="113"/>
      <c r="D17" s="1" t="s">
        <v>40</v>
      </c>
    </row>
    <row r="18" spans="2:5">
      <c r="B18" s="715"/>
      <c r="C18"/>
    </row>
    <row r="19" spans="2:5">
      <c r="B19" s="715"/>
      <c r="E19" s="1" t="s">
        <v>16</v>
      </c>
    </row>
    <row r="20" spans="2:5">
      <c r="B20" s="715"/>
    </row>
    <row r="21" spans="2:5">
      <c r="B21" s="715"/>
    </row>
    <row r="22" spans="2:5" ht="16.2">
      <c r="B22" s="715"/>
      <c r="D22" s="150" t="s">
        <v>131</v>
      </c>
    </row>
    <row r="23" spans="2:5">
      <c r="B23" s="715"/>
    </row>
    <row r="24" spans="2:5">
      <c r="B24" s="715"/>
      <c r="D24" s="734" t="s">
        <v>383</v>
      </c>
    </row>
    <row r="25" spans="2:5">
      <c r="B25" s="715"/>
      <c r="D25" s="735"/>
    </row>
    <row r="26" spans="2:5">
      <c r="B26" s="715"/>
      <c r="D26" s="735"/>
    </row>
    <row r="27" spans="2:5">
      <c r="B27" s="715"/>
      <c r="D27" s="735"/>
    </row>
    <row r="28" spans="2:5">
      <c r="B28" s="715"/>
      <c r="D28" s="735"/>
    </row>
    <row r="29" spans="2:5">
      <c r="B29" s="715"/>
    </row>
    <row r="30" spans="2:5">
      <c r="B30" s="715"/>
      <c r="D30" s="1" t="s">
        <v>40</v>
      </c>
    </row>
    <row r="31" spans="2:5">
      <c r="B31" s="715"/>
      <c r="D31" s="1" t="s">
        <v>40</v>
      </c>
    </row>
    <row r="32" spans="2:5">
      <c r="B32" s="715"/>
    </row>
    <row r="33" spans="2:2" ht="19.8" customHeight="1">
      <c r="B33" s="715"/>
    </row>
    <row r="34" spans="2:2">
      <c r="B34" s="715"/>
    </row>
  </sheetData>
  <mergeCells count="13">
    <mergeCell ref="D2:D3"/>
    <mergeCell ref="B17:B34"/>
    <mergeCell ref="D24:D28"/>
    <mergeCell ref="C15:D15"/>
    <mergeCell ref="B5:B8"/>
    <mergeCell ref="C5:D5"/>
    <mergeCell ref="C6:D6"/>
    <mergeCell ref="C11:D11"/>
    <mergeCell ref="C13:D13"/>
    <mergeCell ref="B9:B10"/>
    <mergeCell ref="B11:B12"/>
    <mergeCell ref="B2:C2"/>
    <mergeCell ref="C9:C10"/>
  </mergeCells>
  <phoneticPr fontId="76"/>
  <hyperlinks>
    <hyperlink ref="C6" r:id="rId1" location="h2_1" xr:uid="{B5E764AE-5943-4A97-AD1C-025941C051BF}"/>
  </hyperlinks>
  <pageMargins left="0.7" right="0.7" top="0.75" bottom="0.75" header="0.3" footer="0.3"/>
  <pageSetup paperSize="9" scale="41" orientation="portrait" horizontalDpi="1200" verticalDpi="1200" r:id="rId2"/>
  <headerFooter alignWithMargins="0"/>
  <colBreaks count="1" manualBreakCount="1">
    <brk id="4" max="1048575" man="1"/>
  </colBreak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D635-22E7-4B3B-9B5C-18D173B310F7}">
  <sheetPr>
    <tabColor indexed="46"/>
  </sheetPr>
  <dimension ref="A1:AF42"/>
  <sheetViews>
    <sheetView topLeftCell="A25" zoomScale="90" zoomScaleNormal="90" zoomScaleSheetLayoutView="100" workbookViewId="0">
      <selection activeCell="G7" sqref="F7:M7"/>
    </sheetView>
  </sheetViews>
  <sheetFormatPr defaultColWidth="9" defaultRowHeight="13.2"/>
  <cols>
    <col min="1" max="1" width="8.33203125" style="1" customWidth="1"/>
    <col min="2" max="13" width="6.77734375" style="1" customWidth="1"/>
    <col min="14" max="14" width="8.88671875" style="1" customWidth="1"/>
    <col min="15" max="15" width="5.88671875" style="1" customWidth="1"/>
    <col min="16" max="16" width="8.44140625" style="1" customWidth="1"/>
    <col min="17" max="29" width="6.77734375" style="1" customWidth="1"/>
    <col min="30" max="16384" width="9" style="1"/>
  </cols>
  <sheetData>
    <row r="1" spans="1:32" ht="15" customHeight="1">
      <c r="A1" s="760" t="s">
        <v>173</v>
      </c>
      <c r="B1" s="761"/>
      <c r="C1" s="761"/>
      <c r="D1" s="761"/>
      <c r="E1" s="761"/>
      <c r="F1" s="761"/>
      <c r="G1" s="761"/>
      <c r="H1" s="761"/>
      <c r="I1" s="761"/>
      <c r="J1" s="761"/>
      <c r="K1" s="761"/>
      <c r="L1" s="761"/>
      <c r="M1" s="761"/>
      <c r="N1" s="762"/>
      <c r="P1" s="760" t="s">
        <v>132</v>
      </c>
      <c r="Q1" s="761"/>
      <c r="R1" s="761"/>
      <c r="S1" s="761"/>
      <c r="T1" s="761"/>
      <c r="U1" s="761"/>
      <c r="V1" s="761"/>
      <c r="W1" s="761"/>
      <c r="X1" s="761"/>
      <c r="Y1" s="761"/>
      <c r="Z1" s="761"/>
      <c r="AA1" s="761"/>
      <c r="AB1" s="761"/>
      <c r="AC1" s="762"/>
    </row>
    <row r="2" spans="1:32" ht="18" customHeight="1" thickBot="1">
      <c r="A2" s="763">
        <v>225</v>
      </c>
      <c r="B2" s="764"/>
      <c r="C2" s="764"/>
      <c r="D2" s="764"/>
      <c r="E2" s="764"/>
      <c r="F2" s="764"/>
      <c r="G2" s="764"/>
      <c r="H2" s="764"/>
      <c r="I2" s="764"/>
      <c r="J2" s="764"/>
      <c r="K2" s="764"/>
      <c r="L2" s="764"/>
      <c r="M2" s="764"/>
      <c r="N2" s="765"/>
      <c r="P2" s="766" t="s">
        <v>133</v>
      </c>
      <c r="Q2" s="764"/>
      <c r="R2" s="764"/>
      <c r="S2" s="764"/>
      <c r="T2" s="764"/>
      <c r="U2" s="764"/>
      <c r="V2" s="764"/>
      <c r="W2" s="764"/>
      <c r="X2" s="764"/>
      <c r="Y2" s="764"/>
      <c r="Z2" s="764"/>
      <c r="AA2" s="764"/>
      <c r="AB2" s="764"/>
      <c r="AC2" s="767"/>
    </row>
    <row r="3" spans="1:32" ht="13.8" thickBot="1">
      <c r="A3" s="237" t="s">
        <v>3</v>
      </c>
      <c r="B3" s="238" t="s">
        <v>134</v>
      </c>
      <c r="C3" s="238" t="s">
        <v>135</v>
      </c>
      <c r="D3" s="238" t="s">
        <v>136</v>
      </c>
      <c r="E3" s="238" t="s">
        <v>137</v>
      </c>
      <c r="F3" s="238" t="s">
        <v>138</v>
      </c>
      <c r="G3" s="238" t="s">
        <v>139</v>
      </c>
      <c r="H3" s="238" t="s">
        <v>140</v>
      </c>
      <c r="I3" s="238" t="s">
        <v>141</v>
      </c>
      <c r="J3" s="238" t="s">
        <v>142</v>
      </c>
      <c r="K3" s="238" t="s">
        <v>143</v>
      </c>
      <c r="L3" s="238" t="s">
        <v>144</v>
      </c>
      <c r="M3" s="239" t="s">
        <v>145</v>
      </c>
      <c r="N3" s="241" t="s">
        <v>146</v>
      </c>
      <c r="P3" s="240"/>
      <c r="Q3" s="238" t="s">
        <v>134</v>
      </c>
      <c r="R3" s="238" t="s">
        <v>135</v>
      </c>
      <c r="S3" s="238" t="s">
        <v>136</v>
      </c>
      <c r="T3" s="238" t="s">
        <v>137</v>
      </c>
      <c r="U3" s="238" t="s">
        <v>138</v>
      </c>
      <c r="V3" s="238" t="s">
        <v>139</v>
      </c>
      <c r="W3" s="238" t="s">
        <v>140</v>
      </c>
      <c r="X3" s="238" t="s">
        <v>141</v>
      </c>
      <c r="Y3" s="238" t="s">
        <v>142</v>
      </c>
      <c r="Z3" s="238" t="s">
        <v>143</v>
      </c>
      <c r="AA3" s="238" t="s">
        <v>144</v>
      </c>
      <c r="AB3" s="240" t="s">
        <v>145</v>
      </c>
      <c r="AC3" s="242" t="s">
        <v>147</v>
      </c>
    </row>
    <row r="4" spans="1:32" ht="13.8" thickBot="1">
      <c r="A4" s="243" t="s">
        <v>3</v>
      </c>
      <c r="B4" s="244">
        <f>SUM(B8:B14)</f>
        <v>687</v>
      </c>
      <c r="C4" s="244">
        <f t="shared" ref="C4:I4" si="0">SUM(C8:C14)</f>
        <v>531</v>
      </c>
      <c r="D4" s="244">
        <f t="shared" si="0"/>
        <v>579</v>
      </c>
      <c r="E4" s="244">
        <f t="shared" si="0"/>
        <v>739</v>
      </c>
      <c r="F4" s="244">
        <f>SUM(F8:F14)</f>
        <v>1458</v>
      </c>
      <c r="G4" s="244">
        <f>SUM(G8:G14)</f>
        <v>2651</v>
      </c>
      <c r="H4" s="244">
        <f>SUM(H8:H14)</f>
        <v>4176</v>
      </c>
      <c r="I4" s="244">
        <f t="shared" si="0"/>
        <v>4513</v>
      </c>
      <c r="J4" s="244">
        <f>SUM(J8:J14)</f>
        <v>3579</v>
      </c>
      <c r="K4" s="244">
        <f>SUM(K8:K14)</f>
        <v>2970</v>
      </c>
      <c r="L4" s="244">
        <f>SUM(L8:L14)</f>
        <v>1602</v>
      </c>
      <c r="M4" s="244">
        <f>SUM(M8:M14)</f>
        <v>1152</v>
      </c>
      <c r="N4" s="244">
        <f>SUM(B4:M4)</f>
        <v>24637</v>
      </c>
      <c r="O4" s="4"/>
      <c r="P4" s="245" t="str">
        <f>+A4</f>
        <v xml:space="preserve"> </v>
      </c>
      <c r="Q4" s="244">
        <f>SUM(Q8:Q14)</f>
        <v>31</v>
      </c>
      <c r="R4" s="244">
        <f t="shared" ref="R4:AB4" si="1">SUM(R8:R14)</f>
        <v>24</v>
      </c>
      <c r="S4" s="244">
        <f t="shared" si="1"/>
        <v>51</v>
      </c>
      <c r="T4" s="244">
        <f t="shared" si="1"/>
        <v>21</v>
      </c>
      <c r="U4" s="244">
        <f t="shared" ref="U4:Z4" si="2">SUM(U8:U14)</f>
        <v>33</v>
      </c>
      <c r="V4" s="244">
        <f t="shared" si="2"/>
        <v>22</v>
      </c>
      <c r="W4" s="244">
        <f t="shared" si="2"/>
        <v>27</v>
      </c>
      <c r="X4" s="244">
        <f t="shared" si="2"/>
        <v>46</v>
      </c>
      <c r="Y4" s="244">
        <f t="shared" si="2"/>
        <v>27</v>
      </c>
      <c r="Z4" s="244">
        <f t="shared" si="2"/>
        <v>57</v>
      </c>
      <c r="AA4" s="244">
        <f t="shared" ref="AA4" si="3">SUM(AA8:AA14)</f>
        <v>34</v>
      </c>
      <c r="AB4" s="244">
        <f t="shared" si="1"/>
        <v>54</v>
      </c>
      <c r="AC4" s="244">
        <f>SUM(Q4:AB4)</f>
        <v>427</v>
      </c>
    </row>
    <row r="5" spans="1:32" ht="19.95" customHeight="1" thickBot="1">
      <c r="A5" s="246" t="s">
        <v>3</v>
      </c>
      <c r="B5" s="250"/>
      <c r="C5" s="250"/>
      <c r="D5" s="247" t="s">
        <v>148</v>
      </c>
      <c r="E5" s="246" t="s">
        <v>3</v>
      </c>
      <c r="F5" s="246" t="s">
        <v>3</v>
      </c>
      <c r="G5" s="246" t="s">
        <v>3</v>
      </c>
      <c r="H5" s="250"/>
      <c r="I5" s="250"/>
      <c r="J5" s="250"/>
      <c r="K5" s="250"/>
      <c r="L5" s="250"/>
      <c r="M5" s="414"/>
      <c r="N5" s="248"/>
      <c r="O5" s="41"/>
      <c r="P5" s="217"/>
      <c r="Q5" s="217"/>
      <c r="R5" s="217"/>
      <c r="S5" s="247" t="s">
        <v>148</v>
      </c>
      <c r="T5" s="217"/>
      <c r="U5" s="217"/>
      <c r="V5" s="217"/>
      <c r="W5" s="217"/>
      <c r="X5" s="217"/>
      <c r="Y5" s="217"/>
      <c r="Z5" s="217"/>
      <c r="AA5" s="217"/>
      <c r="AB5" s="250" t="s">
        <v>170</v>
      </c>
      <c r="AC5" s="248"/>
      <c r="AE5" s="1" t="s">
        <v>170</v>
      </c>
    </row>
    <row r="6" spans="1:32" ht="19.95" customHeight="1" thickBot="1">
      <c r="A6" s="412"/>
      <c r="B6" s="355"/>
      <c r="C6" s="489" t="s">
        <v>40</v>
      </c>
      <c r="D6" s="555">
        <v>38</v>
      </c>
      <c r="E6" s="246"/>
      <c r="F6" s="246"/>
      <c r="G6" s="246"/>
      <c r="H6" s="250"/>
      <c r="I6" s="250"/>
      <c r="J6" s="250"/>
      <c r="K6" s="250"/>
      <c r="L6" s="250"/>
      <c r="M6" s="414"/>
      <c r="N6" s="117"/>
      <c r="O6" s="41"/>
      <c r="P6" s="413"/>
      <c r="Q6" s="413"/>
      <c r="R6" s="413"/>
      <c r="S6" s="356">
        <v>0</v>
      </c>
      <c r="T6" s="216"/>
      <c r="U6" s="216"/>
      <c r="V6" s="216"/>
      <c r="W6" s="216"/>
      <c r="X6" s="216"/>
      <c r="Y6" s="216"/>
      <c r="Z6" s="216"/>
      <c r="AA6" s="216"/>
      <c r="AB6" s="250"/>
      <c r="AC6" s="117"/>
    </row>
    <row r="7" spans="1:32" ht="19.95" customHeight="1" thickBot="1">
      <c r="A7" s="249" t="s">
        <v>201</v>
      </c>
      <c r="B7" s="487">
        <v>176</v>
      </c>
      <c r="C7" s="488">
        <v>49</v>
      </c>
      <c r="D7" s="555">
        <v>60</v>
      </c>
      <c r="E7" s="246"/>
      <c r="F7" s="246"/>
      <c r="G7" s="246" t="s">
        <v>170</v>
      </c>
      <c r="H7" s="250" t="s">
        <v>170</v>
      </c>
      <c r="I7" s="250" t="s">
        <v>170</v>
      </c>
      <c r="J7" s="250" t="s">
        <v>170</v>
      </c>
      <c r="K7" s="250" t="s">
        <v>170</v>
      </c>
      <c r="L7" s="250" t="s">
        <v>170</v>
      </c>
      <c r="M7" s="371" t="s">
        <v>170</v>
      </c>
      <c r="N7" s="251">
        <f>SUM(B7:M7)</f>
        <v>285</v>
      </c>
      <c r="O7" s="41">
        <v>79</v>
      </c>
      <c r="P7" s="249" t="s">
        <v>201</v>
      </c>
      <c r="Q7" s="371">
        <v>7</v>
      </c>
      <c r="R7" s="371">
        <v>2</v>
      </c>
      <c r="S7" s="354">
        <v>1</v>
      </c>
      <c r="T7" s="216"/>
      <c r="U7" s="216"/>
      <c r="V7" s="216"/>
      <c r="W7" s="216"/>
      <c r="X7" s="216"/>
      <c r="Y7" s="216"/>
      <c r="Z7" s="216"/>
      <c r="AA7" s="216"/>
      <c r="AB7" s="355"/>
      <c r="AC7" s="252">
        <f>SUM(Q7:AB7)</f>
        <v>10</v>
      </c>
    </row>
    <row r="8" spans="1:32" ht="19.95" customHeight="1" thickBot="1">
      <c r="A8" s="249" t="s">
        <v>187</v>
      </c>
      <c r="B8" s="343">
        <v>142</v>
      </c>
      <c r="C8" s="341">
        <v>95</v>
      </c>
      <c r="D8" s="341">
        <v>86</v>
      </c>
      <c r="E8" s="344">
        <v>111</v>
      </c>
      <c r="F8" s="344">
        <v>217</v>
      </c>
      <c r="G8" s="351">
        <v>308</v>
      </c>
      <c r="H8" s="351">
        <v>838</v>
      </c>
      <c r="I8" s="371">
        <v>715</v>
      </c>
      <c r="J8" s="371">
        <v>646</v>
      </c>
      <c r="K8" s="371">
        <v>646</v>
      </c>
      <c r="L8" s="371">
        <v>300</v>
      </c>
      <c r="M8" s="371">
        <v>209</v>
      </c>
      <c r="N8" s="251">
        <f t="shared" ref="N8:N22" si="4">SUM(B8:M8)</f>
        <v>4313</v>
      </c>
      <c r="O8" s="41"/>
      <c r="P8" s="249" t="s">
        <v>187</v>
      </c>
      <c r="Q8" s="355">
        <v>2</v>
      </c>
      <c r="R8" s="355">
        <v>4</v>
      </c>
      <c r="S8" s="355">
        <v>6</v>
      </c>
      <c r="T8" s="355">
        <v>4</v>
      </c>
      <c r="U8" s="355">
        <v>8</v>
      </c>
      <c r="V8" s="355">
        <v>0</v>
      </c>
      <c r="W8" s="355">
        <v>5</v>
      </c>
      <c r="X8" s="355">
        <v>7</v>
      </c>
      <c r="Y8" s="355">
        <v>5</v>
      </c>
      <c r="Z8" s="355">
        <v>8</v>
      </c>
      <c r="AA8" s="355">
        <v>3</v>
      </c>
      <c r="AB8" s="371">
        <v>4</v>
      </c>
      <c r="AC8" s="252">
        <f>SUM(Q8:AB8)</f>
        <v>56</v>
      </c>
      <c r="AF8" s="1">
        <v>0</v>
      </c>
    </row>
    <row r="9" spans="1:32" ht="19.95" customHeight="1" thickBot="1">
      <c r="A9" s="249" t="s">
        <v>172</v>
      </c>
      <c r="B9" s="191">
        <v>103</v>
      </c>
      <c r="C9" s="232">
        <v>102</v>
      </c>
      <c r="D9" s="232">
        <v>114</v>
      </c>
      <c r="E9" s="152">
        <v>122</v>
      </c>
      <c r="F9" s="253">
        <v>257</v>
      </c>
      <c r="G9" s="254">
        <v>308</v>
      </c>
      <c r="H9" s="254">
        <v>519</v>
      </c>
      <c r="I9" s="255">
        <v>708</v>
      </c>
      <c r="J9" s="256">
        <v>541</v>
      </c>
      <c r="K9" s="257">
        <v>533</v>
      </c>
      <c r="L9" s="256">
        <v>277</v>
      </c>
      <c r="M9" s="256">
        <v>158</v>
      </c>
      <c r="N9" s="251">
        <f t="shared" si="4"/>
        <v>3742</v>
      </c>
      <c r="O9" s="41"/>
      <c r="P9" s="258" t="s">
        <v>149</v>
      </c>
      <c r="Q9" s="250">
        <v>4</v>
      </c>
      <c r="R9" s="258">
        <v>4</v>
      </c>
      <c r="S9" s="258">
        <v>4</v>
      </c>
      <c r="T9" s="259">
        <v>8</v>
      </c>
      <c r="U9" s="258">
        <v>1</v>
      </c>
      <c r="V9" s="258">
        <v>2</v>
      </c>
      <c r="W9" s="258">
        <v>6</v>
      </c>
      <c r="X9" s="260">
        <v>21</v>
      </c>
      <c r="Y9" s="261">
        <v>12</v>
      </c>
      <c r="Z9" s="258">
        <v>8</v>
      </c>
      <c r="AA9" s="258">
        <v>0</v>
      </c>
      <c r="AB9" s="258">
        <v>4</v>
      </c>
      <c r="AC9" s="252">
        <f>SUM(Q9:AB9)</f>
        <v>74</v>
      </c>
    </row>
    <row r="10" spans="1:32" ht="18" customHeight="1" thickBot="1">
      <c r="A10" s="249" t="s">
        <v>150</v>
      </c>
      <c r="B10" s="262">
        <v>84</v>
      </c>
      <c r="C10" s="263">
        <v>62</v>
      </c>
      <c r="D10" s="263">
        <v>99</v>
      </c>
      <c r="E10" s="263">
        <v>112</v>
      </c>
      <c r="F10" s="264">
        <v>224</v>
      </c>
      <c r="G10" s="264">
        <v>526</v>
      </c>
      <c r="H10" s="264">
        <v>521</v>
      </c>
      <c r="I10" s="265">
        <v>768</v>
      </c>
      <c r="J10" s="266">
        <v>454</v>
      </c>
      <c r="K10" s="266">
        <v>390</v>
      </c>
      <c r="L10" s="266">
        <v>416</v>
      </c>
      <c r="M10" s="267">
        <v>154</v>
      </c>
      <c r="N10" s="268">
        <f t="shared" si="4"/>
        <v>3810</v>
      </c>
      <c r="O10" s="4"/>
      <c r="P10" s="269" t="s">
        <v>150</v>
      </c>
      <c r="Q10" s="270">
        <v>1</v>
      </c>
      <c r="R10" s="271">
        <v>1</v>
      </c>
      <c r="S10" s="271">
        <v>4</v>
      </c>
      <c r="T10" s="271">
        <v>2</v>
      </c>
      <c r="U10" s="271">
        <v>2</v>
      </c>
      <c r="V10" s="263">
        <v>7</v>
      </c>
      <c r="W10" s="263">
        <v>7</v>
      </c>
      <c r="X10" s="263">
        <v>3</v>
      </c>
      <c r="Y10" s="263">
        <v>1</v>
      </c>
      <c r="Z10" s="272">
        <v>7</v>
      </c>
      <c r="AA10" s="272">
        <v>7</v>
      </c>
      <c r="AB10" s="273">
        <v>5</v>
      </c>
      <c r="AC10" s="274">
        <f>SUM(Q10:AB10)</f>
        <v>47</v>
      </c>
    </row>
    <row r="11" spans="1:32" ht="18" customHeight="1" thickBot="1">
      <c r="A11" s="275" t="s">
        <v>151</v>
      </c>
      <c r="B11" s="118">
        <v>81</v>
      </c>
      <c r="C11" s="119">
        <v>39</v>
      </c>
      <c r="D11" s="119">
        <v>72</v>
      </c>
      <c r="E11" s="120">
        <v>89</v>
      </c>
      <c r="F11" s="120">
        <v>258</v>
      </c>
      <c r="G11" s="120">
        <v>416</v>
      </c>
      <c r="H11" s="156">
        <v>554</v>
      </c>
      <c r="I11" s="156">
        <v>568</v>
      </c>
      <c r="J11" s="155">
        <v>578</v>
      </c>
      <c r="K11" s="120">
        <v>337</v>
      </c>
      <c r="L11" s="120">
        <v>169</v>
      </c>
      <c r="M11" s="120">
        <v>168</v>
      </c>
      <c r="N11" s="121">
        <f t="shared" si="4"/>
        <v>3329</v>
      </c>
      <c r="O11" s="43" t="s">
        <v>16</v>
      </c>
      <c r="P11" s="276" t="s">
        <v>151</v>
      </c>
      <c r="Q11" s="277">
        <v>0</v>
      </c>
      <c r="R11" s="278">
        <v>5</v>
      </c>
      <c r="S11" s="278">
        <v>4</v>
      </c>
      <c r="T11" s="278">
        <v>1</v>
      </c>
      <c r="U11" s="278">
        <v>1</v>
      </c>
      <c r="V11" s="278">
        <v>1</v>
      </c>
      <c r="W11" s="278">
        <v>1</v>
      </c>
      <c r="X11" s="278">
        <v>1</v>
      </c>
      <c r="Y11" s="277">
        <v>0</v>
      </c>
      <c r="Z11" s="277">
        <v>0</v>
      </c>
      <c r="AA11" s="277">
        <v>0</v>
      </c>
      <c r="AB11" s="277">
        <v>2</v>
      </c>
      <c r="AC11" s="279">
        <f t="shared" ref="AC11:AC22" si="5">SUM(Q11:AB11)</f>
        <v>16</v>
      </c>
    </row>
    <row r="12" spans="1:32" ht="18" customHeight="1" thickBot="1">
      <c r="A12" s="275" t="s">
        <v>152</v>
      </c>
      <c r="B12" s="213">
        <v>81</v>
      </c>
      <c r="C12" s="213">
        <v>48</v>
      </c>
      <c r="D12" s="214">
        <v>71</v>
      </c>
      <c r="E12" s="213">
        <v>128</v>
      </c>
      <c r="F12" s="213">
        <v>171</v>
      </c>
      <c r="G12" s="213">
        <v>350</v>
      </c>
      <c r="H12" s="213">
        <v>569</v>
      </c>
      <c r="I12" s="213">
        <v>553</v>
      </c>
      <c r="J12" s="213">
        <v>458</v>
      </c>
      <c r="K12" s="213">
        <v>306</v>
      </c>
      <c r="L12" s="342">
        <v>221</v>
      </c>
      <c r="M12" s="214">
        <v>229</v>
      </c>
      <c r="N12" s="280">
        <f t="shared" si="4"/>
        <v>3185</v>
      </c>
      <c r="O12" s="106"/>
      <c r="P12" s="276" t="s">
        <v>152</v>
      </c>
      <c r="Q12" s="281">
        <v>1</v>
      </c>
      <c r="R12" s="281">
        <v>2</v>
      </c>
      <c r="S12" s="281">
        <v>1</v>
      </c>
      <c r="T12" s="281">
        <v>0</v>
      </c>
      <c r="U12" s="281">
        <v>0</v>
      </c>
      <c r="V12" s="281">
        <v>0</v>
      </c>
      <c r="W12" s="281">
        <v>1</v>
      </c>
      <c r="X12" s="281">
        <v>1</v>
      </c>
      <c r="Y12" s="281">
        <v>0</v>
      </c>
      <c r="Z12" s="281">
        <v>1</v>
      </c>
      <c r="AA12" s="281">
        <v>0</v>
      </c>
      <c r="AB12" s="281">
        <v>0</v>
      </c>
      <c r="AC12" s="282">
        <f t="shared" si="5"/>
        <v>7</v>
      </c>
    </row>
    <row r="13" spans="1:32" ht="18" hidden="1" customHeight="1" thickBot="1">
      <c r="A13" s="283" t="s">
        <v>153</v>
      </c>
      <c r="B13" s="284">
        <v>112</v>
      </c>
      <c r="C13" s="284">
        <v>85</v>
      </c>
      <c r="D13" s="284">
        <v>60</v>
      </c>
      <c r="E13" s="284">
        <v>97</v>
      </c>
      <c r="F13" s="284">
        <v>95</v>
      </c>
      <c r="G13" s="284">
        <v>305</v>
      </c>
      <c r="H13" s="284">
        <v>544</v>
      </c>
      <c r="I13" s="284">
        <v>449</v>
      </c>
      <c r="J13" s="284">
        <v>475</v>
      </c>
      <c r="K13" s="284">
        <v>505</v>
      </c>
      <c r="L13" s="284">
        <v>219</v>
      </c>
      <c r="M13" s="285">
        <v>98</v>
      </c>
      <c r="N13" s="215">
        <f t="shared" si="4"/>
        <v>3044</v>
      </c>
      <c r="O13" s="43"/>
      <c r="P13" s="275" t="s">
        <v>153</v>
      </c>
      <c r="Q13" s="286">
        <v>16</v>
      </c>
      <c r="R13" s="286">
        <v>1</v>
      </c>
      <c r="S13" s="286">
        <v>19</v>
      </c>
      <c r="T13" s="286">
        <v>3</v>
      </c>
      <c r="U13" s="286">
        <v>13</v>
      </c>
      <c r="V13" s="286">
        <v>1</v>
      </c>
      <c r="W13" s="286">
        <v>2</v>
      </c>
      <c r="X13" s="286">
        <v>2</v>
      </c>
      <c r="Y13" s="286">
        <v>0</v>
      </c>
      <c r="Z13" s="287">
        <v>24</v>
      </c>
      <c r="AA13" s="286">
        <v>4</v>
      </c>
      <c r="AB13" s="286">
        <v>2</v>
      </c>
      <c r="AC13" s="288">
        <f t="shared" si="5"/>
        <v>87</v>
      </c>
    </row>
    <row r="14" spans="1:32" ht="18" hidden="1" customHeight="1" thickBot="1">
      <c r="A14" s="289" t="s">
        <v>154</v>
      </c>
      <c r="B14" s="290">
        <v>84</v>
      </c>
      <c r="C14" s="290">
        <v>100</v>
      </c>
      <c r="D14" s="291">
        <v>77</v>
      </c>
      <c r="E14" s="291">
        <v>80</v>
      </c>
      <c r="F14" s="292">
        <v>236</v>
      </c>
      <c r="G14" s="292">
        <v>438</v>
      </c>
      <c r="H14" s="293">
        <v>631</v>
      </c>
      <c r="I14" s="294">
        <v>752</v>
      </c>
      <c r="J14" s="292">
        <v>427</v>
      </c>
      <c r="K14" s="295">
        <v>253</v>
      </c>
      <c r="L14" s="295"/>
      <c r="M14" s="296">
        <v>136</v>
      </c>
      <c r="N14" s="297">
        <f t="shared" si="4"/>
        <v>3214</v>
      </c>
      <c r="O14" s="43"/>
      <c r="P14" s="298" t="s">
        <v>155</v>
      </c>
      <c r="Q14" s="299">
        <v>7</v>
      </c>
      <c r="R14" s="299">
        <v>7</v>
      </c>
      <c r="S14" s="300">
        <v>13</v>
      </c>
      <c r="T14" s="300">
        <v>3</v>
      </c>
      <c r="U14" s="300">
        <v>8</v>
      </c>
      <c r="V14" s="300">
        <v>11</v>
      </c>
      <c r="W14" s="299">
        <v>5</v>
      </c>
      <c r="X14" s="300">
        <v>11</v>
      </c>
      <c r="Y14" s="300">
        <v>9</v>
      </c>
      <c r="Z14" s="300">
        <v>9</v>
      </c>
      <c r="AA14" s="301">
        <v>20</v>
      </c>
      <c r="AB14" s="301">
        <v>37</v>
      </c>
      <c r="AC14" s="288">
        <f t="shared" si="5"/>
        <v>140</v>
      </c>
    </row>
    <row r="15" spans="1:32" ht="18" hidden="1" customHeight="1">
      <c r="A15" s="289" t="s">
        <v>156</v>
      </c>
      <c r="B15" s="300">
        <v>41</v>
      </c>
      <c r="C15" s="300">
        <v>44</v>
      </c>
      <c r="D15" s="300">
        <v>67</v>
      </c>
      <c r="E15" s="300">
        <v>103</v>
      </c>
      <c r="F15" s="286">
        <v>311</v>
      </c>
      <c r="G15" s="300">
        <v>415</v>
      </c>
      <c r="H15" s="300">
        <v>539</v>
      </c>
      <c r="I15" s="287">
        <v>1165</v>
      </c>
      <c r="J15" s="300">
        <v>297</v>
      </c>
      <c r="K15" s="299">
        <v>205</v>
      </c>
      <c r="L15" s="299"/>
      <c r="M15" s="302">
        <v>92</v>
      </c>
      <c r="N15" s="288">
        <f t="shared" si="4"/>
        <v>3279</v>
      </c>
      <c r="O15" s="43"/>
      <c r="P15" s="303" t="s">
        <v>156</v>
      </c>
      <c r="Q15" s="300">
        <v>9</v>
      </c>
      <c r="R15" s="300">
        <v>22</v>
      </c>
      <c r="S15" s="299">
        <v>18</v>
      </c>
      <c r="T15" s="300">
        <v>9</v>
      </c>
      <c r="U15" s="304">
        <v>21</v>
      </c>
      <c r="V15" s="300">
        <v>14</v>
      </c>
      <c r="W15" s="300">
        <v>6</v>
      </c>
      <c r="X15" s="300">
        <v>13</v>
      </c>
      <c r="Y15" s="300">
        <v>7</v>
      </c>
      <c r="Z15" s="305">
        <v>81</v>
      </c>
      <c r="AA15" s="304">
        <v>31</v>
      </c>
      <c r="AB15" s="305">
        <v>37</v>
      </c>
      <c r="AC15" s="288">
        <f t="shared" si="5"/>
        <v>268</v>
      </c>
    </row>
    <row r="16" spans="1:32" ht="18" hidden="1" customHeight="1">
      <c r="A16" s="289" t="s">
        <v>157</v>
      </c>
      <c r="B16" s="300">
        <v>57</v>
      </c>
      <c r="C16" s="299">
        <v>35</v>
      </c>
      <c r="D16" s="300">
        <v>95</v>
      </c>
      <c r="E16" s="299">
        <v>112</v>
      </c>
      <c r="F16" s="300">
        <v>131</v>
      </c>
      <c r="G16" s="306">
        <v>340</v>
      </c>
      <c r="H16" s="306">
        <v>483</v>
      </c>
      <c r="I16" s="307">
        <v>1339</v>
      </c>
      <c r="J16" s="306">
        <v>349</v>
      </c>
      <c r="K16" s="306">
        <v>236</v>
      </c>
      <c r="L16" s="306"/>
      <c r="M16" s="308">
        <v>68</v>
      </c>
      <c r="N16" s="297">
        <f t="shared" si="4"/>
        <v>3245</v>
      </c>
      <c r="O16" s="43"/>
      <c r="P16" s="303" t="s">
        <v>157</v>
      </c>
      <c r="Q16" s="300">
        <v>19</v>
      </c>
      <c r="R16" s="300">
        <v>12</v>
      </c>
      <c r="S16" s="300">
        <v>8</v>
      </c>
      <c r="T16" s="299">
        <v>12</v>
      </c>
      <c r="U16" s="300">
        <v>7</v>
      </c>
      <c r="V16" s="300">
        <v>15</v>
      </c>
      <c r="W16" s="306">
        <v>16</v>
      </c>
      <c r="X16" s="308">
        <v>12</v>
      </c>
      <c r="Y16" s="299">
        <v>16</v>
      </c>
      <c r="Z16" s="300">
        <v>6</v>
      </c>
      <c r="AA16" s="299">
        <v>12</v>
      </c>
      <c r="AB16" s="299">
        <v>6</v>
      </c>
      <c r="AC16" s="288">
        <f t="shared" si="5"/>
        <v>141</v>
      </c>
    </row>
    <row r="17" spans="1:30" ht="18" hidden="1" customHeight="1">
      <c r="A17" s="289" t="s">
        <v>158</v>
      </c>
      <c r="B17" s="309">
        <v>68</v>
      </c>
      <c r="C17" s="300">
        <v>42</v>
      </c>
      <c r="D17" s="300">
        <v>44</v>
      </c>
      <c r="E17" s="299">
        <v>75</v>
      </c>
      <c r="F17" s="299">
        <v>135</v>
      </c>
      <c r="G17" s="299">
        <v>448</v>
      </c>
      <c r="H17" s="300">
        <v>507</v>
      </c>
      <c r="I17" s="300">
        <v>808</v>
      </c>
      <c r="J17" s="299">
        <v>313</v>
      </c>
      <c r="K17" s="299">
        <v>246</v>
      </c>
      <c r="L17" s="299"/>
      <c r="M17" s="299">
        <v>143</v>
      </c>
      <c r="N17" s="310">
        <f t="shared" si="4"/>
        <v>2829</v>
      </c>
      <c r="O17" s="43"/>
      <c r="P17" s="303" t="s">
        <v>158</v>
      </c>
      <c r="Q17" s="311">
        <v>9</v>
      </c>
      <c r="R17" s="300">
        <v>16</v>
      </c>
      <c r="S17" s="300">
        <v>12</v>
      </c>
      <c r="T17" s="299">
        <v>6</v>
      </c>
      <c r="U17" s="312">
        <v>7</v>
      </c>
      <c r="V17" s="312">
        <v>14</v>
      </c>
      <c r="W17" s="300">
        <v>9</v>
      </c>
      <c r="X17" s="300">
        <v>14</v>
      </c>
      <c r="Y17" s="300">
        <v>9</v>
      </c>
      <c r="Z17" s="300">
        <v>9</v>
      </c>
      <c r="AA17" s="312">
        <v>8</v>
      </c>
      <c r="AB17" s="312">
        <v>7</v>
      </c>
      <c r="AC17" s="313">
        <f t="shared" si="5"/>
        <v>120</v>
      </c>
    </row>
    <row r="18" spans="1:30" ht="18" hidden="1" customHeight="1">
      <c r="A18" s="314" t="s">
        <v>159</v>
      </c>
      <c r="B18" s="315">
        <v>71</v>
      </c>
      <c r="C18" s="315">
        <v>97</v>
      </c>
      <c r="D18" s="315">
        <v>61</v>
      </c>
      <c r="E18" s="316">
        <v>105</v>
      </c>
      <c r="F18" s="316">
        <v>198</v>
      </c>
      <c r="G18" s="316">
        <v>442</v>
      </c>
      <c r="H18" s="317">
        <v>790</v>
      </c>
      <c r="I18" s="318">
        <v>674</v>
      </c>
      <c r="J18" s="316">
        <v>275</v>
      </c>
      <c r="K18" s="316">
        <v>133</v>
      </c>
      <c r="L18" s="316"/>
      <c r="M18" s="316">
        <v>108</v>
      </c>
      <c r="N18" s="310">
        <f t="shared" si="4"/>
        <v>2954</v>
      </c>
      <c r="O18" s="4"/>
      <c r="P18" s="319" t="s">
        <v>159</v>
      </c>
      <c r="Q18" s="315">
        <v>7</v>
      </c>
      <c r="R18" s="315">
        <v>13</v>
      </c>
      <c r="S18" s="315">
        <v>12</v>
      </c>
      <c r="T18" s="316">
        <v>11</v>
      </c>
      <c r="U18" s="316">
        <v>12</v>
      </c>
      <c r="V18" s="316">
        <v>15</v>
      </c>
      <c r="W18" s="316">
        <v>20</v>
      </c>
      <c r="X18" s="316">
        <v>15</v>
      </c>
      <c r="Y18" s="316">
        <v>15</v>
      </c>
      <c r="Z18" s="316">
        <v>20</v>
      </c>
      <c r="AA18" s="316">
        <v>9</v>
      </c>
      <c r="AB18" s="316">
        <v>7</v>
      </c>
      <c r="AC18" s="320">
        <f t="shared" si="5"/>
        <v>156</v>
      </c>
    </row>
    <row r="19" spans="1:30" ht="13.8" hidden="1" thickBot="1">
      <c r="A19" s="321" t="s">
        <v>160</v>
      </c>
      <c r="B19" s="311">
        <v>38</v>
      </c>
      <c r="C19" s="316">
        <v>19</v>
      </c>
      <c r="D19" s="316">
        <v>38</v>
      </c>
      <c r="E19" s="316">
        <v>203</v>
      </c>
      <c r="F19" s="316">
        <v>146</v>
      </c>
      <c r="G19" s="316">
        <v>439</v>
      </c>
      <c r="H19" s="317">
        <v>964</v>
      </c>
      <c r="I19" s="317">
        <v>1154</v>
      </c>
      <c r="J19" s="316">
        <v>388</v>
      </c>
      <c r="K19" s="316">
        <v>176</v>
      </c>
      <c r="L19" s="316"/>
      <c r="M19" s="316">
        <v>143</v>
      </c>
      <c r="N19" s="322">
        <f t="shared" si="4"/>
        <v>3708</v>
      </c>
      <c r="O19" s="4"/>
      <c r="P19" s="323" t="s">
        <v>160</v>
      </c>
      <c r="Q19" s="316">
        <v>7</v>
      </c>
      <c r="R19" s="316">
        <v>7</v>
      </c>
      <c r="S19" s="316">
        <v>8</v>
      </c>
      <c r="T19" s="316">
        <v>12</v>
      </c>
      <c r="U19" s="316">
        <v>9</v>
      </c>
      <c r="V19" s="316">
        <v>6</v>
      </c>
      <c r="W19" s="316">
        <v>11</v>
      </c>
      <c r="X19" s="316">
        <v>8</v>
      </c>
      <c r="Y19" s="316">
        <v>16</v>
      </c>
      <c r="Z19" s="316">
        <v>40</v>
      </c>
      <c r="AA19" s="316">
        <v>17</v>
      </c>
      <c r="AB19" s="316">
        <v>16</v>
      </c>
      <c r="AC19" s="316">
        <f t="shared" si="5"/>
        <v>157</v>
      </c>
    </row>
    <row r="20" spans="1:30" ht="13.8" hidden="1" thickBot="1">
      <c r="A20" s="324" t="s">
        <v>161</v>
      </c>
      <c r="B20" s="318">
        <v>49</v>
      </c>
      <c r="C20" s="318">
        <v>63</v>
      </c>
      <c r="D20" s="318">
        <v>50</v>
      </c>
      <c r="E20" s="318">
        <v>71</v>
      </c>
      <c r="F20" s="318">
        <v>144</v>
      </c>
      <c r="G20" s="318">
        <v>374</v>
      </c>
      <c r="H20" s="325">
        <v>729</v>
      </c>
      <c r="I20" s="325">
        <v>1097</v>
      </c>
      <c r="J20" s="318">
        <v>397</v>
      </c>
      <c r="K20" s="318">
        <v>192</v>
      </c>
      <c r="L20" s="318"/>
      <c r="M20" s="318">
        <v>217</v>
      </c>
      <c r="N20" s="322">
        <f t="shared" si="4"/>
        <v>3383</v>
      </c>
      <c r="O20" s="4"/>
      <c r="P20" s="326" t="s">
        <v>161</v>
      </c>
      <c r="Q20" s="318">
        <v>10</v>
      </c>
      <c r="R20" s="318">
        <v>6</v>
      </c>
      <c r="S20" s="318">
        <v>14</v>
      </c>
      <c r="T20" s="318">
        <v>10</v>
      </c>
      <c r="U20" s="318">
        <v>10</v>
      </c>
      <c r="V20" s="318">
        <v>19</v>
      </c>
      <c r="W20" s="318">
        <v>11</v>
      </c>
      <c r="X20" s="318">
        <v>20</v>
      </c>
      <c r="Y20" s="318">
        <v>15</v>
      </c>
      <c r="Z20" s="318">
        <v>8</v>
      </c>
      <c r="AA20" s="318">
        <v>11</v>
      </c>
      <c r="AB20" s="318">
        <v>8</v>
      </c>
      <c r="AC20" s="316">
        <f t="shared" si="5"/>
        <v>142</v>
      </c>
    </row>
    <row r="21" spans="1:30" ht="13.8" hidden="1" thickBot="1">
      <c r="A21" s="321" t="s">
        <v>162</v>
      </c>
      <c r="B21" s="318">
        <v>53</v>
      </c>
      <c r="C21" s="318">
        <v>39</v>
      </c>
      <c r="D21" s="318">
        <v>74</v>
      </c>
      <c r="E21" s="318">
        <v>64</v>
      </c>
      <c r="F21" s="318">
        <v>208</v>
      </c>
      <c r="G21" s="318">
        <v>491</v>
      </c>
      <c r="H21" s="318">
        <v>454</v>
      </c>
      <c r="I21" s="325">
        <v>1068</v>
      </c>
      <c r="J21" s="318">
        <v>407</v>
      </c>
      <c r="K21" s="318">
        <v>228</v>
      </c>
      <c r="L21" s="318"/>
      <c r="M21" s="318">
        <v>81</v>
      </c>
      <c r="N21" s="327">
        <f t="shared" si="4"/>
        <v>3167</v>
      </c>
      <c r="O21" s="4"/>
      <c r="P21" s="323" t="s">
        <v>162</v>
      </c>
      <c r="Q21" s="318">
        <v>12</v>
      </c>
      <c r="R21" s="318">
        <v>13</v>
      </c>
      <c r="S21" s="318">
        <v>46</v>
      </c>
      <c r="T21" s="318">
        <v>9</v>
      </c>
      <c r="U21" s="318">
        <v>20</v>
      </c>
      <c r="V21" s="318">
        <v>4</v>
      </c>
      <c r="W21" s="318">
        <v>8</v>
      </c>
      <c r="X21" s="318">
        <v>30</v>
      </c>
      <c r="Y21" s="318">
        <v>22</v>
      </c>
      <c r="Z21" s="318">
        <v>20</v>
      </c>
      <c r="AA21" s="318">
        <v>16</v>
      </c>
      <c r="AB21" s="318">
        <v>12</v>
      </c>
      <c r="AC21" s="328">
        <f t="shared" si="5"/>
        <v>212</v>
      </c>
    </row>
    <row r="22" spans="1:30" ht="13.8" hidden="1" thickBot="1">
      <c r="A22" s="321" t="s">
        <v>163</v>
      </c>
      <c r="B22" s="329">
        <v>67</v>
      </c>
      <c r="C22" s="329">
        <v>62</v>
      </c>
      <c r="D22" s="329">
        <v>57</v>
      </c>
      <c r="E22" s="329">
        <v>77</v>
      </c>
      <c r="F22" s="329">
        <v>473</v>
      </c>
      <c r="G22" s="329">
        <v>468</v>
      </c>
      <c r="H22" s="330">
        <v>659</v>
      </c>
      <c r="I22" s="329">
        <v>851</v>
      </c>
      <c r="J22" s="329">
        <v>270</v>
      </c>
      <c r="K22" s="329">
        <v>208</v>
      </c>
      <c r="L22" s="329"/>
      <c r="M22" s="329">
        <v>174</v>
      </c>
      <c r="N22" s="331">
        <f t="shared" si="4"/>
        <v>3366</v>
      </c>
      <c r="O22" s="4" t="s">
        <v>3</v>
      </c>
      <c r="P22" s="326" t="s">
        <v>163</v>
      </c>
      <c r="Q22" s="318">
        <v>6</v>
      </c>
      <c r="R22" s="318">
        <v>25</v>
      </c>
      <c r="S22" s="318">
        <v>29</v>
      </c>
      <c r="T22" s="318">
        <v>4</v>
      </c>
      <c r="U22" s="318">
        <v>17</v>
      </c>
      <c r="V22" s="318">
        <v>19</v>
      </c>
      <c r="W22" s="318">
        <v>14</v>
      </c>
      <c r="X22" s="318">
        <v>37</v>
      </c>
      <c r="Y22" s="332">
        <v>76</v>
      </c>
      <c r="Z22" s="318">
        <v>34</v>
      </c>
      <c r="AA22" s="318">
        <v>17</v>
      </c>
      <c r="AB22" s="318">
        <v>18</v>
      </c>
      <c r="AC22" s="328">
        <f t="shared" si="5"/>
        <v>296</v>
      </c>
    </row>
    <row r="23" spans="1:30">
      <c r="A23" s="6"/>
      <c r="B23" s="99"/>
      <c r="C23" s="99"/>
      <c r="D23" s="99"/>
      <c r="E23" s="99"/>
      <c r="F23" s="99"/>
      <c r="G23" s="99"/>
      <c r="H23" s="99"/>
      <c r="I23" s="99"/>
      <c r="J23" s="99"/>
      <c r="K23" s="99"/>
      <c r="L23" s="99"/>
      <c r="M23" s="99"/>
      <c r="N23" s="7"/>
      <c r="O23" s="4"/>
      <c r="P23" s="8"/>
      <c r="Q23" s="100"/>
      <c r="R23" s="100"/>
      <c r="S23" s="100"/>
      <c r="T23" s="100"/>
      <c r="U23" s="100"/>
      <c r="V23" s="100"/>
      <c r="W23" s="100"/>
      <c r="X23" s="100"/>
      <c r="Y23" s="100"/>
      <c r="Z23" s="100"/>
      <c r="AA23" s="100"/>
      <c r="AB23" s="100"/>
      <c r="AC23" s="99"/>
    </row>
    <row r="24" spans="1:30" ht="13.5" customHeight="1">
      <c r="A24" s="768" t="s">
        <v>263</v>
      </c>
      <c r="B24" s="769"/>
      <c r="C24" s="769"/>
      <c r="D24" s="769"/>
      <c r="E24" s="769"/>
      <c r="F24" s="769"/>
      <c r="G24" s="769"/>
      <c r="H24" s="769"/>
      <c r="I24" s="769"/>
      <c r="J24" s="769"/>
      <c r="K24" s="769"/>
      <c r="L24" s="769"/>
      <c r="M24" s="769"/>
      <c r="N24" s="770"/>
      <c r="O24" s="4"/>
      <c r="P24" s="771" t="str">
        <f>+A24</f>
        <v>2026年09週(02月23日～03月01日)</v>
      </c>
      <c r="Q24" s="772"/>
      <c r="R24" s="772"/>
      <c r="S24" s="772"/>
      <c r="T24" s="772"/>
      <c r="U24" s="772"/>
      <c r="V24" s="772"/>
      <c r="W24" s="772"/>
      <c r="X24" s="772"/>
      <c r="Y24" s="772"/>
      <c r="Z24" s="772"/>
      <c r="AA24" s="772"/>
      <c r="AB24" s="772"/>
      <c r="AC24" s="773"/>
    </row>
    <row r="25" spans="1:30" ht="13.8" thickBot="1">
      <c r="A25" s="114" t="s">
        <v>40</v>
      </c>
      <c r="B25" s="4"/>
      <c r="C25" s="4"/>
      <c r="D25" s="4"/>
      <c r="E25" s="4"/>
      <c r="F25" s="4"/>
      <c r="G25" s="4" t="s">
        <v>16</v>
      </c>
      <c r="H25" s="4"/>
      <c r="I25" s="4"/>
      <c r="J25" s="4"/>
      <c r="K25" s="4"/>
      <c r="L25" s="4"/>
      <c r="M25" s="4"/>
      <c r="N25" s="10"/>
      <c r="O25" s="4"/>
      <c r="P25" s="115"/>
      <c r="Q25" s="4"/>
      <c r="R25" s="4"/>
      <c r="S25" s="4"/>
      <c r="T25" s="4"/>
      <c r="U25" s="4"/>
      <c r="V25" s="4"/>
      <c r="W25" s="4"/>
      <c r="X25" s="4"/>
      <c r="Y25" s="4"/>
      <c r="Z25" s="4"/>
      <c r="AA25" s="4"/>
      <c r="AB25" s="4"/>
      <c r="AC25" s="12"/>
    </row>
    <row r="26" spans="1:30" ht="33" customHeight="1" thickBot="1">
      <c r="A26" s="752" t="s">
        <v>164</v>
      </c>
      <c r="B26" s="753"/>
      <c r="C26" s="754"/>
      <c r="D26" s="755" t="s">
        <v>264</v>
      </c>
      <c r="E26" s="756"/>
      <c r="F26" s="4" t="s">
        <v>40</v>
      </c>
      <c r="G26" s="4" t="s">
        <v>16</v>
      </c>
      <c r="H26" s="4"/>
      <c r="I26" s="4"/>
      <c r="J26" s="4"/>
      <c r="K26" s="4"/>
      <c r="L26" s="4"/>
      <c r="M26" s="4"/>
      <c r="N26" s="10"/>
      <c r="O26" s="43" t="s">
        <v>16</v>
      </c>
      <c r="P26" s="63"/>
      <c r="Q26" s="333" t="s">
        <v>165</v>
      </c>
      <c r="R26" s="757" t="s">
        <v>264</v>
      </c>
      <c r="S26" s="758"/>
      <c r="T26" s="759"/>
      <c r="U26" s="4"/>
      <c r="V26" s="4"/>
      <c r="W26" s="4"/>
      <c r="X26" s="4"/>
      <c r="Y26" s="4"/>
      <c r="Z26" s="4"/>
      <c r="AA26" s="4"/>
      <c r="AB26" s="4"/>
      <c r="AC26" s="12"/>
    </row>
    <row r="27" spans="1:30" ht="15" customHeight="1">
      <c r="A27" s="9" t="s">
        <v>170</v>
      </c>
      <c r="B27" s="4"/>
      <c r="C27" s="4"/>
      <c r="D27" s="4" t="s">
        <v>3</v>
      </c>
      <c r="E27" s="4"/>
      <c r="F27" s="4"/>
      <c r="G27" s="4"/>
      <c r="H27" s="4"/>
      <c r="I27" s="4"/>
      <c r="J27" s="4"/>
      <c r="K27" s="4"/>
      <c r="L27" s="4"/>
      <c r="M27" s="4"/>
      <c r="N27" s="10"/>
      <c r="O27" s="43" t="s">
        <v>16</v>
      </c>
      <c r="P27" s="62"/>
      <c r="Q27" s="4"/>
      <c r="R27" s="4"/>
      <c r="S27" s="4"/>
      <c r="T27" s="4"/>
      <c r="U27" s="4"/>
      <c r="V27" s="4"/>
      <c r="W27" s="4"/>
      <c r="X27" s="4"/>
      <c r="Y27" s="4"/>
      <c r="Z27" s="4"/>
      <c r="AA27" s="4"/>
      <c r="AB27" s="4"/>
      <c r="AC27" s="12"/>
    </row>
    <row r="28" spans="1:30" ht="9" customHeight="1">
      <c r="A28" s="9"/>
      <c r="B28" s="4"/>
      <c r="C28" s="4"/>
      <c r="D28" s="4"/>
      <c r="E28" s="4"/>
      <c r="F28" s="4"/>
      <c r="G28" s="4"/>
      <c r="H28" s="4"/>
      <c r="I28" s="4"/>
      <c r="J28" s="4"/>
      <c r="K28" s="4"/>
      <c r="L28" s="4"/>
      <c r="M28" s="4"/>
      <c r="N28" s="10"/>
      <c r="O28" s="43" t="s">
        <v>16</v>
      </c>
      <c r="P28" s="11"/>
      <c r="Q28" s="4"/>
      <c r="R28" s="4"/>
      <c r="S28" s="4"/>
      <c r="T28" s="4"/>
      <c r="U28" s="4"/>
      <c r="V28" s="4"/>
      <c r="W28" s="4"/>
      <c r="X28" s="4"/>
      <c r="Y28" s="4"/>
      <c r="Z28" s="4"/>
      <c r="AA28" s="4"/>
      <c r="AB28" s="4"/>
      <c r="AC28" s="12"/>
    </row>
    <row r="29" spans="1:30">
      <c r="A29" s="9"/>
      <c r="B29" s="4"/>
      <c r="C29" s="4"/>
      <c r="D29" s="4"/>
      <c r="E29" s="4"/>
      <c r="F29" s="4"/>
      <c r="G29" s="4"/>
      <c r="H29" s="4"/>
      <c r="I29" s="4"/>
      <c r="J29" s="4"/>
      <c r="K29" s="4"/>
      <c r="L29" s="4"/>
      <c r="M29" s="4"/>
      <c r="N29" s="10"/>
      <c r="O29" s="4" t="s">
        <v>16</v>
      </c>
      <c r="P29" s="5"/>
      <c r="AC29" s="13"/>
    </row>
    <row r="30" spans="1:30">
      <c r="A30" s="9"/>
      <c r="B30" s="4"/>
      <c r="C30" s="4"/>
      <c r="D30" s="4"/>
      <c r="E30" s="4"/>
      <c r="F30" s="4"/>
      <c r="G30" s="4"/>
      <c r="H30" s="4"/>
      <c r="I30" s="4"/>
      <c r="J30" s="4"/>
      <c r="K30" s="4"/>
      <c r="L30" s="4"/>
      <c r="M30" s="4"/>
      <c r="N30" s="10"/>
      <c r="O30" s="4" t="s">
        <v>16</v>
      </c>
      <c r="P30" s="5"/>
      <c r="AC30" s="13"/>
    </row>
    <row r="31" spans="1:30">
      <c r="A31" s="9"/>
      <c r="B31" s="4"/>
      <c r="C31" s="4"/>
      <c r="D31" s="4"/>
      <c r="E31" s="4"/>
      <c r="F31" s="4"/>
      <c r="G31" s="4"/>
      <c r="H31" s="4"/>
      <c r="I31" s="4"/>
      <c r="J31" s="4"/>
      <c r="K31" s="4"/>
      <c r="L31" s="4"/>
      <c r="M31" s="4"/>
      <c r="N31" s="10"/>
      <c r="O31" s="4" t="s">
        <v>16</v>
      </c>
      <c r="P31" s="5"/>
      <c r="AC31" s="13"/>
      <c r="AD31" s="66"/>
    </row>
    <row r="32" spans="1:30">
      <c r="A32" s="9"/>
      <c r="B32" s="4"/>
      <c r="C32" s="4"/>
      <c r="D32" s="4"/>
      <c r="E32" s="4"/>
      <c r="F32" s="4"/>
      <c r="G32" s="4"/>
      <c r="H32" s="4"/>
      <c r="I32" s="4"/>
      <c r="J32" s="4"/>
      <c r="K32" s="4"/>
      <c r="L32" s="4"/>
      <c r="M32" s="4"/>
      <c r="N32" s="10"/>
      <c r="O32" s="4"/>
      <c r="P32" s="5"/>
      <c r="AC32" s="13"/>
    </row>
    <row r="33" spans="1:29" ht="21.6">
      <c r="A33" s="122" t="s">
        <v>166</v>
      </c>
      <c r="B33" s="4"/>
      <c r="C33" s="4"/>
      <c r="D33" s="4"/>
      <c r="E33" s="4"/>
      <c r="F33" s="4"/>
      <c r="G33" s="4"/>
      <c r="H33" s="4"/>
      <c r="I33" s="4"/>
      <c r="J33" s="4"/>
      <c r="K33" s="4"/>
      <c r="L33" s="4"/>
      <c r="M33" s="4"/>
      <c r="N33" s="10"/>
      <c r="O33" s="4"/>
      <c r="P33" s="5"/>
      <c r="AC33" s="13"/>
    </row>
    <row r="34" spans="1:29" ht="13.8" thickBot="1">
      <c r="A34" s="334"/>
      <c r="B34" s="335"/>
      <c r="C34" s="335"/>
      <c r="D34" s="335"/>
      <c r="E34" s="335"/>
      <c r="F34" s="335"/>
      <c r="G34" s="335"/>
      <c r="H34" s="335"/>
      <c r="I34" s="335"/>
      <c r="J34" s="335"/>
      <c r="K34" s="335"/>
      <c r="L34" s="335"/>
      <c r="M34" s="335"/>
      <c r="N34" s="336"/>
      <c r="O34" s="4"/>
      <c r="P34" s="337"/>
      <c r="Q34" s="338"/>
      <c r="R34" s="338"/>
      <c r="S34" s="338"/>
      <c r="T34" s="338"/>
      <c r="U34" s="338"/>
      <c r="V34" s="338"/>
      <c r="W34" s="338"/>
      <c r="X34" s="338"/>
      <c r="Y34" s="338"/>
      <c r="Z34" s="338"/>
      <c r="AA34" s="338"/>
      <c r="AB34" s="338"/>
      <c r="AC34" s="339"/>
    </row>
    <row r="35" spans="1:29">
      <c r="A35" s="340"/>
      <c r="C35" s="4"/>
      <c r="D35" s="4"/>
      <c r="E35" s="4"/>
      <c r="F35" s="4"/>
      <c r="G35" s="4"/>
      <c r="H35" s="4"/>
      <c r="I35" s="4"/>
      <c r="J35" s="4"/>
      <c r="K35" s="4"/>
      <c r="L35" s="4"/>
      <c r="M35" s="4"/>
      <c r="N35" s="4"/>
      <c r="O35" s="4"/>
    </row>
    <row r="36" spans="1:29">
      <c r="O36" s="4"/>
    </row>
    <row r="37" spans="1:29">
      <c r="J37" s="101" t="s">
        <v>3</v>
      </c>
      <c r="O37" s="4"/>
    </row>
    <row r="38" spans="1:29">
      <c r="O38" s="4"/>
    </row>
    <row r="39" spans="1:29">
      <c r="O39" s="4"/>
    </row>
    <row r="40" spans="1:29">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1:29">
      <c r="Q41" s="51" t="s">
        <v>167</v>
      </c>
      <c r="R41" s="51"/>
      <c r="S41" s="51"/>
      <c r="T41" s="51"/>
      <c r="U41" s="51"/>
      <c r="V41" s="51"/>
      <c r="W41" s="51"/>
      <c r="X41" s="51"/>
    </row>
    <row r="42" spans="1:29">
      <c r="Q42" s="51" t="s">
        <v>168</v>
      </c>
      <c r="R42" s="51"/>
      <c r="S42" s="51"/>
      <c r="T42" s="51"/>
      <c r="U42" s="51"/>
      <c r="V42" s="51"/>
      <c r="W42" s="51"/>
      <c r="X42" s="51"/>
    </row>
  </sheetData>
  <mergeCells count="9">
    <mergeCell ref="A26:C26"/>
    <mergeCell ref="D26:E26"/>
    <mergeCell ref="R26:T26"/>
    <mergeCell ref="A1:N1"/>
    <mergeCell ref="P1:AC1"/>
    <mergeCell ref="A2:N2"/>
    <mergeCell ref="P2:AC2"/>
    <mergeCell ref="A24:N24"/>
    <mergeCell ref="P24:AC24"/>
  </mergeCells>
  <phoneticPr fontId="76"/>
  <pageMargins left="0.75" right="0.75" top="1" bottom="1" header="0.51200000000000001" footer="0.51200000000000001"/>
  <pageSetup paperSize="9" scale="44" orientation="portrait" horizontalDpi="1200" verticalDpi="12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30C5-3C00-4964-83CA-572C244D3230}">
  <dimension ref="A2:Z27"/>
  <sheetViews>
    <sheetView zoomScale="104" zoomScaleNormal="104" workbookViewId="0">
      <selection activeCell="H11" sqref="H11"/>
    </sheetView>
  </sheetViews>
  <sheetFormatPr defaultRowHeight="13.2"/>
  <cols>
    <col min="4" max="9" width="7.21875" customWidth="1"/>
    <col min="14" max="14" width="9.44140625" bestFit="1" customWidth="1"/>
  </cols>
  <sheetData>
    <row r="2" spans="1:26">
      <c r="A2" s="193"/>
      <c r="D2" t="s">
        <v>174</v>
      </c>
      <c r="E2" s="194" t="s">
        <v>175</v>
      </c>
      <c r="F2" t="s">
        <v>176</v>
      </c>
      <c r="G2" t="s">
        <v>177</v>
      </c>
      <c r="H2" t="s">
        <v>178</v>
      </c>
      <c r="I2" t="s">
        <v>179</v>
      </c>
      <c r="J2" t="s">
        <v>180</v>
      </c>
    </row>
    <row r="3" spans="1:26">
      <c r="H3" t="s">
        <v>170</v>
      </c>
    </row>
    <row r="4" spans="1:26">
      <c r="D4" s="465">
        <v>8</v>
      </c>
      <c r="E4" s="465">
        <v>15</v>
      </c>
      <c r="F4" s="464">
        <v>1</v>
      </c>
      <c r="G4" s="464">
        <v>4</v>
      </c>
      <c r="H4" s="464">
        <v>0</v>
      </c>
      <c r="I4" s="464">
        <v>3</v>
      </c>
      <c r="J4" s="464">
        <v>6</v>
      </c>
      <c r="K4" s="389"/>
      <c r="L4" s="388"/>
      <c r="M4">
        <f>SUM(D4:J4)</f>
        <v>37</v>
      </c>
    </row>
    <row r="5" spans="1:26">
      <c r="D5" s="463">
        <f>+D4/$M$4</f>
        <v>0.21621621621621623</v>
      </c>
      <c r="E5" s="463">
        <f t="shared" ref="E5:J5" si="0">+E4/$M$4</f>
        <v>0.40540540540540543</v>
      </c>
      <c r="F5" s="461">
        <f t="shared" si="0"/>
        <v>2.7027027027027029E-2</v>
      </c>
      <c r="G5" s="462">
        <f t="shared" si="0"/>
        <v>0.10810810810810811</v>
      </c>
      <c r="H5" s="461">
        <f t="shared" si="0"/>
        <v>0</v>
      </c>
      <c r="I5" s="461">
        <f t="shared" si="0"/>
        <v>8.1081081081081086E-2</v>
      </c>
      <c r="J5" s="461">
        <f t="shared" si="0"/>
        <v>0.16216216216216217</v>
      </c>
      <c r="M5" s="402">
        <f>SUM(D5:L5)</f>
        <v>1</v>
      </c>
      <c r="N5" t="s">
        <v>40</v>
      </c>
      <c r="O5">
        <v>17</v>
      </c>
      <c r="S5" t="s">
        <v>170</v>
      </c>
    </row>
    <row r="8" spans="1:26" ht="13.8" thickBot="1"/>
    <row r="9" spans="1:26" ht="13.8" thickBot="1">
      <c r="J9" t="s">
        <v>40</v>
      </c>
      <c r="M9" t="s">
        <v>170</v>
      </c>
      <c r="N9" s="779" t="s">
        <v>244</v>
      </c>
      <c r="O9" s="780"/>
      <c r="P9" s="113"/>
      <c r="Q9" s="113"/>
      <c r="R9" s="113"/>
      <c r="S9" s="113"/>
    </row>
    <row r="10" spans="1:26" ht="13.8" thickBot="1">
      <c r="H10" t="s">
        <v>40</v>
      </c>
      <c r="N10" s="781" t="s">
        <v>181</v>
      </c>
      <c r="O10" s="782"/>
      <c r="P10" s="783"/>
      <c r="Q10" s="784" t="s">
        <v>182</v>
      </c>
      <c r="R10" s="785"/>
      <c r="S10" s="786"/>
    </row>
    <row r="11" spans="1:26" ht="13.8" thickBot="1">
      <c r="N11" s="195" t="s">
        <v>183</v>
      </c>
      <c r="O11" s="196" t="s">
        <v>183</v>
      </c>
      <c r="P11" s="197" t="s">
        <v>183</v>
      </c>
      <c r="Q11" s="195" t="s">
        <v>183</v>
      </c>
      <c r="R11" s="196" t="s">
        <v>183</v>
      </c>
      <c r="S11" s="198" t="s">
        <v>183</v>
      </c>
    </row>
    <row r="12" spans="1:26" ht="13.8" thickTop="1">
      <c r="N12" s="199" t="s">
        <v>184</v>
      </c>
      <c r="O12" s="200" t="s">
        <v>185</v>
      </c>
      <c r="P12" s="201" t="s">
        <v>186</v>
      </c>
      <c r="Q12" s="199" t="s">
        <v>184</v>
      </c>
      <c r="R12" s="200" t="s">
        <v>185</v>
      </c>
      <c r="S12" s="202" t="s">
        <v>186</v>
      </c>
    </row>
    <row r="13" spans="1:26" ht="13.8" thickBot="1">
      <c r="N13" s="459">
        <f t="shared" ref="N13:S13" si="1">+U13</f>
        <v>131200</v>
      </c>
      <c r="O13" s="457">
        <f t="shared" si="1"/>
        <v>68120</v>
      </c>
      <c r="P13" s="460">
        <f t="shared" si="1"/>
        <v>63080</v>
      </c>
      <c r="Q13" s="459">
        <f t="shared" si="1"/>
        <v>6936</v>
      </c>
      <c r="R13" s="457">
        <f t="shared" si="1"/>
        <v>3342</v>
      </c>
      <c r="S13" s="458">
        <f t="shared" si="1"/>
        <v>3594</v>
      </c>
      <c r="U13">
        <v>131200</v>
      </c>
      <c r="V13">
        <v>68120</v>
      </c>
      <c r="W13">
        <v>63080</v>
      </c>
      <c r="X13">
        <v>6936</v>
      </c>
      <c r="Y13">
        <v>3342</v>
      </c>
      <c r="Z13">
        <v>3594</v>
      </c>
    </row>
    <row r="15" spans="1:26" ht="13.8" thickBot="1"/>
    <row r="16" spans="1:26" ht="13.8" thickBot="1">
      <c r="N16" s="779" t="s">
        <v>382</v>
      </c>
      <c r="O16" s="780"/>
      <c r="P16" s="113"/>
      <c r="Q16" s="113"/>
      <c r="R16" s="113"/>
      <c r="S16" s="113"/>
    </row>
    <row r="17" spans="14:26" ht="13.8" thickBot="1">
      <c r="N17" s="781" t="s">
        <v>181</v>
      </c>
      <c r="O17" s="782"/>
      <c r="P17" s="783"/>
      <c r="Q17" s="784" t="s">
        <v>182</v>
      </c>
      <c r="R17" s="785"/>
      <c r="S17" s="786"/>
    </row>
    <row r="18" spans="14:26" ht="13.8" thickBot="1">
      <c r="N18" s="195" t="s">
        <v>183</v>
      </c>
      <c r="O18" s="196" t="s">
        <v>183</v>
      </c>
      <c r="P18" s="197" t="s">
        <v>183</v>
      </c>
      <c r="Q18" s="195" t="s">
        <v>183</v>
      </c>
      <c r="R18" s="196" t="s">
        <v>183</v>
      </c>
      <c r="S18" s="198" t="s">
        <v>183</v>
      </c>
    </row>
    <row r="19" spans="14:26" ht="13.8" thickTop="1">
      <c r="N19" s="199" t="s">
        <v>184</v>
      </c>
      <c r="O19" s="200" t="s">
        <v>185</v>
      </c>
      <c r="P19" s="201" t="s">
        <v>186</v>
      </c>
      <c r="Q19" s="199" t="s">
        <v>184</v>
      </c>
      <c r="R19" s="200" t="s">
        <v>185</v>
      </c>
      <c r="S19" s="202" t="s">
        <v>186</v>
      </c>
    </row>
    <row r="20" spans="14:26" ht="13.8" thickBot="1">
      <c r="N20" s="457">
        <f t="shared" ref="N20:S20" si="2">+U20</f>
        <v>86175</v>
      </c>
      <c r="O20" s="457">
        <f t="shared" si="2"/>
        <v>44482</v>
      </c>
      <c r="P20" s="457">
        <f t="shared" si="2"/>
        <v>41693</v>
      </c>
      <c r="Q20" s="457">
        <f t="shared" si="2"/>
        <v>5105</v>
      </c>
      <c r="R20" s="457">
        <f t="shared" si="2"/>
        <v>2375</v>
      </c>
      <c r="S20" s="457">
        <f t="shared" si="2"/>
        <v>2730</v>
      </c>
      <c r="U20">
        <v>86175</v>
      </c>
      <c r="V20">
        <v>44482</v>
      </c>
      <c r="W20">
        <v>41693</v>
      </c>
      <c r="X20">
        <v>5105</v>
      </c>
      <c r="Y20">
        <v>2375</v>
      </c>
      <c r="Z20">
        <v>2730</v>
      </c>
    </row>
    <row r="22" spans="14:26" ht="13.8" thickBot="1"/>
    <row r="23" spans="14:26" ht="13.8" thickBot="1">
      <c r="N23" s="774" t="s">
        <v>181</v>
      </c>
      <c r="O23" s="775"/>
      <c r="P23" s="775"/>
      <c r="Q23" s="776" t="s">
        <v>182</v>
      </c>
      <c r="R23" s="777"/>
      <c r="S23" s="778"/>
      <c r="X23" t="s">
        <v>40</v>
      </c>
    </row>
    <row r="24" spans="14:26" ht="13.8" thickTop="1">
      <c r="N24" s="440" t="s">
        <v>184</v>
      </c>
      <c r="O24" s="441" t="s">
        <v>185</v>
      </c>
      <c r="P24" s="442" t="s">
        <v>186</v>
      </c>
      <c r="Q24" s="443" t="s">
        <v>184</v>
      </c>
      <c r="R24" s="441" t="s">
        <v>185</v>
      </c>
      <c r="S24" s="445" t="s">
        <v>186</v>
      </c>
    </row>
    <row r="25" spans="14:26" ht="13.8" thickBot="1">
      <c r="N25" s="456">
        <f t="shared" ref="N25:S25" si="3">(N20-N13)/N20</f>
        <v>-0.52248331882796639</v>
      </c>
      <c r="O25" s="454">
        <f t="shared" si="3"/>
        <v>-0.53140596196214196</v>
      </c>
      <c r="P25" s="455">
        <f t="shared" si="3"/>
        <v>-0.51296380687405563</v>
      </c>
      <c r="Q25" s="444">
        <f t="shared" si="3"/>
        <v>-0.35866797257590599</v>
      </c>
      <c r="R25" s="454">
        <f t="shared" si="3"/>
        <v>-0.40715789473684211</v>
      </c>
      <c r="S25" s="446">
        <f t="shared" si="3"/>
        <v>-0.31648351648351647</v>
      </c>
      <c r="T25" t="s">
        <v>40</v>
      </c>
      <c r="Y25" t="s">
        <v>40</v>
      </c>
    </row>
    <row r="26" spans="14:26">
      <c r="Y26">
        <f>+Y20-Y13</f>
        <v>-967</v>
      </c>
      <c r="Z26">
        <f>+Z20-Z13</f>
        <v>-864</v>
      </c>
    </row>
    <row r="27" spans="14:26">
      <c r="Y27">
        <f>+Y26/Y20</f>
        <v>-0.40715789473684211</v>
      </c>
      <c r="Z27">
        <f>+Z26/Z20</f>
        <v>-0.31648351648351647</v>
      </c>
    </row>
  </sheetData>
  <mergeCells count="8">
    <mergeCell ref="N23:P23"/>
    <mergeCell ref="Q23:S23"/>
    <mergeCell ref="N9:O9"/>
    <mergeCell ref="N10:P10"/>
    <mergeCell ref="Q10:S10"/>
    <mergeCell ref="N16:O16"/>
    <mergeCell ref="N17:P17"/>
    <mergeCell ref="Q17:S17"/>
  </mergeCells>
  <phoneticPr fontId="76"/>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ヘッドライン</vt:lpstr>
      <vt:lpstr>スポンサー公告  </vt:lpstr>
      <vt:lpstr>9　ノロウイルス関連情報 </vt:lpstr>
      <vt:lpstr>9  衛生訓話</vt:lpstr>
      <vt:lpstr>9　食中毒情報</vt:lpstr>
      <vt:lpstr>9  海外情報</vt:lpstr>
      <vt:lpstr>8　国内感染症情報</vt:lpstr>
      <vt:lpstr>9　感染症統計</vt:lpstr>
      <vt:lpstr>Sheet1</vt:lpstr>
      <vt:lpstr>9  食品回収</vt:lpstr>
      <vt:lpstr>9　残留農薬など</vt:lpstr>
      <vt:lpstr>9　食品表示</vt:lpstr>
      <vt:lpstr>'8　国内感染症情報'!Print_Area</vt:lpstr>
      <vt:lpstr>'9  衛生訓話'!Print_Area</vt:lpstr>
      <vt:lpstr>'9  海外情報'!Print_Area</vt:lpstr>
      <vt:lpstr>'9　ノロウイルス関連情報 '!Print_Area</vt:lpstr>
      <vt:lpstr>'9　感染症統計'!Print_Area</vt:lpstr>
      <vt:lpstr>'9　残留農薬など'!Print_Area</vt:lpstr>
      <vt:lpstr>'9　食中毒情報'!Print_Area</vt:lpstr>
      <vt:lpstr>'9　食品表示'!Print_Area</vt:lpstr>
      <vt:lpstr>'スポンサー公告  '!Print_Area</vt:lpstr>
      <vt:lpstr>'9　食品表示'!Print_Titles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2017-11-10T10:38:10Z</dcterms:created>
  <dcterms:modified xsi:type="dcterms:W3CDTF">2026-03-15T03:22:53Z</dcterms:modified>
  <cp:category/>
  <cp:contentStatus/>
</cp:coreProperties>
</file>