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hidePivotFieldList="1"/>
  <xr:revisionPtr revIDLastSave="0" documentId="13_ncr:1_{51BBC924-7867-4102-956D-1A8824C3FBC4}" xr6:coauthVersionLast="47" xr6:coauthVersionMax="47" xr10:uidLastSave="{00000000-0000-0000-0000-000000000000}"/>
  <bookViews>
    <workbookView xWindow="-108" yWindow="-108" windowWidth="23256" windowHeight="12456" tabRatio="615" firstSheet="2" activeTab="2" xr2:uid="{00000000-000D-0000-FFFF-FFFF00000000}"/>
  </bookViews>
  <sheets>
    <sheet name="ヘッドライン" sheetId="78" state="hidden" r:id="rId1"/>
    <sheet name="スポンサー公告 " sheetId="252" state="hidden" r:id="rId2"/>
    <sheet name="52　ノロウイルス関連情報 " sheetId="101" r:id="rId3"/>
    <sheet name="52  衛生訓話" sheetId="297" r:id="rId4"/>
    <sheet name="52　食中毒記事等 " sheetId="29" r:id="rId5"/>
    <sheet name="52 海外情報" sheetId="123" r:id="rId6"/>
    <sheet name="51　国内感染症情報" sheetId="124" r:id="rId7"/>
    <sheet name="52　感染症統計" sheetId="240" r:id="rId8"/>
    <sheet name="52　食品回収" sheetId="296" r:id="rId9"/>
    <sheet name="Sheet1" sheetId="209" state="hidden" r:id="rId10"/>
    <sheet name="52　残留農薬など" sheetId="293" r:id="rId11"/>
    <sheet name="52　食品表示" sheetId="294" r:id="rId12"/>
  </sheets>
  <definedNames>
    <definedName name="_xlnm._FilterDatabase" localSheetId="2" hidden="1">'52　ノロウイルス関連情報 '!$A$22:$G$75</definedName>
    <definedName name="_xlnm._FilterDatabase" localSheetId="4" hidden="1">'52　食中毒記事等 '!#REF!</definedName>
    <definedName name="_xlnm._FilterDatabase" localSheetId="8" hidden="1">'52　食品回収'!$A$1:$E$41</definedName>
    <definedName name="_xlnm._FilterDatabase" localSheetId="11" hidden="1">'52　食品表示'!$A$1:$C$1</definedName>
    <definedName name="_xlnm.Print_Area" localSheetId="6">'51　国内感染症情報'!$A$1:$D$34</definedName>
    <definedName name="_xlnm.Print_Area" localSheetId="3">'52  衛生訓話'!$A$1:$N$24</definedName>
    <definedName name="_xlnm.Print_Area" localSheetId="2">'52　ノロウイルス関連情報 '!$A$19:$N$84</definedName>
    <definedName name="_xlnm.Print_Area" localSheetId="5">'52 海外情報'!$A$1:$C$32</definedName>
    <definedName name="_xlnm.Print_Area" localSheetId="7">'52　感染症統計'!$A$1:$AC$39</definedName>
    <definedName name="_xlnm.Print_Area" localSheetId="10">'52　残留農薬など'!$A$1:$N$21</definedName>
    <definedName name="_xlnm.Print_Area" localSheetId="4">'52　食中毒記事等 '!$A$2:$D$37</definedName>
    <definedName name="_xlnm.Print_Area" localSheetId="8">'52　食品回収'!$A$1:$E$45</definedName>
    <definedName name="_xlnm.Print_Area" localSheetId="11">'52　食品表示'!$A$1:$C$30</definedName>
    <definedName name="_xlnm.Print_Area" localSheetId="1">'スポンサー公告 '!$A$1:$U$14</definedName>
    <definedName name="_xlnm.Print_Titles" localSheetId="4">'52　食中毒記事等 '!#REF!</definedName>
    <definedName name="_xlnm.Print_Titles" localSheetId="11">'52　食品表示'!$1:$1</definedName>
    <definedName name="x__Hlk126489292" localSheetId="9">#REF!</definedName>
    <definedName name="x__Hlk126489292">#REF!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8" l="1"/>
  <c r="B14" i="78"/>
  <c r="B13" i="78"/>
  <c r="M4" i="209"/>
  <c r="M71" i="101" l="1"/>
  <c r="N71" i="101"/>
  <c r="K75" i="101" s="1"/>
  <c r="M75" i="101" l="1"/>
  <c r="F75" i="101" l="1"/>
  <c r="G75" i="101"/>
  <c r="G74" i="101"/>
  <c r="G73" i="101"/>
  <c r="G25" i="101"/>
  <c r="G26" i="101"/>
  <c r="G27" i="101"/>
  <c r="G28" i="101"/>
  <c r="G29" i="101"/>
  <c r="G30" i="101"/>
  <c r="G31" i="101"/>
  <c r="G32" i="101"/>
  <c r="B32" i="101" s="1"/>
  <c r="G33" i="101"/>
  <c r="B33" i="101" s="1"/>
  <c r="G34" i="101"/>
  <c r="B34" i="101" s="1"/>
  <c r="G35" i="101"/>
  <c r="B35" i="101" s="1"/>
  <c r="G36" i="101"/>
  <c r="B36" i="101" s="1"/>
  <c r="G37" i="101"/>
  <c r="G38" i="101"/>
  <c r="G39" i="101"/>
  <c r="G40" i="101"/>
  <c r="B40" i="101" s="1"/>
  <c r="G41" i="101"/>
  <c r="G42" i="101"/>
  <c r="G43" i="101"/>
  <c r="G44" i="101"/>
  <c r="G45" i="101"/>
  <c r="G46" i="101"/>
  <c r="G47" i="101"/>
  <c r="G48" i="101"/>
  <c r="G49" i="101"/>
  <c r="G50" i="101"/>
  <c r="G51" i="101"/>
  <c r="G52" i="101"/>
  <c r="G53" i="101"/>
  <c r="G54" i="101"/>
  <c r="G55" i="101"/>
  <c r="G56" i="101"/>
  <c r="G57" i="101"/>
  <c r="G58" i="101"/>
  <c r="G59" i="101"/>
  <c r="G60" i="101"/>
  <c r="G61" i="101"/>
  <c r="G62" i="101"/>
  <c r="G63" i="101"/>
  <c r="G64" i="101"/>
  <c r="G65" i="101"/>
  <c r="G66" i="101"/>
  <c r="G67" i="101"/>
  <c r="G68" i="101"/>
  <c r="G69" i="101"/>
  <c r="G70" i="101"/>
  <c r="I73" i="101" s="1"/>
  <c r="G24" i="101"/>
  <c r="B24" i="101" s="1"/>
  <c r="G23" i="101"/>
  <c r="B38" i="101"/>
  <c r="B39" i="101"/>
  <c r="B25" i="101"/>
  <c r="B26" i="101"/>
  <c r="B27" i="101"/>
  <c r="B28" i="101"/>
  <c r="B29" i="101"/>
  <c r="B30" i="101"/>
  <c r="B31" i="101"/>
  <c r="D5" i="209"/>
  <c r="B15" i="78"/>
  <c r="B12" i="78"/>
  <c r="S13" i="209"/>
  <c r="R13" i="209"/>
  <c r="P13" i="209"/>
  <c r="O13" i="209"/>
  <c r="N13" i="209"/>
  <c r="S20" i="209"/>
  <c r="R20" i="209"/>
  <c r="Q20" i="209"/>
  <c r="P20" i="209"/>
  <c r="P25" i="209" s="1"/>
  <c r="O20" i="209"/>
  <c r="N20" i="209"/>
  <c r="I5" i="209" l="1"/>
  <c r="H5" i="209"/>
  <c r="F5" i="209"/>
  <c r="J5" i="209"/>
  <c r="E5" i="209"/>
  <c r="G5" i="209"/>
  <c r="N25" i="209"/>
  <c r="R25" i="209"/>
  <c r="S25" i="209"/>
  <c r="O25" i="209"/>
  <c r="M4" i="240"/>
  <c r="AA4" i="240"/>
  <c r="M5" i="209" l="1"/>
  <c r="B10" i="78"/>
  <c r="L4" i="240" l="1"/>
  <c r="D2" i="124" l="1"/>
  <c r="J4" i="240" l="1"/>
  <c r="K4" i="240"/>
  <c r="Y4" i="240"/>
  <c r="Z4" i="240"/>
  <c r="B11" i="78" l="1"/>
  <c r="X4" i="240" l="1"/>
  <c r="V4" i="240" l="1"/>
  <c r="G4" i="240"/>
  <c r="H4" i="240"/>
  <c r="W4" i="240"/>
  <c r="F4" i="240" l="1"/>
  <c r="U4" i="240"/>
  <c r="B16" i="78" l="1"/>
  <c r="B52" i="101" l="1"/>
  <c r="P23" i="240"/>
  <c r="AC21" i="240"/>
  <c r="N21" i="240"/>
  <c r="AC20" i="240"/>
  <c r="N20" i="240"/>
  <c r="AC19" i="240"/>
  <c r="N19" i="240"/>
  <c r="AC18" i="240"/>
  <c r="N18" i="240"/>
  <c r="AC17" i="240"/>
  <c r="N17" i="240"/>
  <c r="AC16" i="240"/>
  <c r="N16" i="240"/>
  <c r="AC15" i="240"/>
  <c r="N15" i="240"/>
  <c r="AC14" i="240"/>
  <c r="N14" i="240"/>
  <c r="AC13" i="240"/>
  <c r="N13" i="240"/>
  <c r="AC12" i="240"/>
  <c r="N12" i="240"/>
  <c r="AC11" i="240"/>
  <c r="N11" i="240"/>
  <c r="AC10" i="240"/>
  <c r="N10" i="240"/>
  <c r="AC9" i="240"/>
  <c r="N9" i="240"/>
  <c r="AC8" i="240"/>
  <c r="N8" i="240"/>
  <c r="AC7" i="240"/>
  <c r="N7" i="240"/>
  <c r="AB4" i="240"/>
  <c r="T4" i="240"/>
  <c r="S4" i="240"/>
  <c r="R4" i="240"/>
  <c r="Q4" i="240"/>
  <c r="P4" i="240"/>
  <c r="I4" i="240"/>
  <c r="E4" i="240"/>
  <c r="D4" i="240"/>
  <c r="C4" i="240"/>
  <c r="B4" i="240"/>
  <c r="N4" i="240" l="1"/>
  <c r="AC4" i="240"/>
  <c r="B70" i="101" l="1"/>
  <c r="B41" i="101" l="1"/>
  <c r="B43" i="101"/>
  <c r="B44" i="101"/>
  <c r="B45" i="101"/>
  <c r="B46" i="101"/>
  <c r="B47" i="101"/>
  <c r="B48" i="101"/>
  <c r="B49" i="101"/>
  <c r="B50" i="101"/>
  <c r="B51" i="101"/>
  <c r="B53" i="101"/>
  <c r="B54" i="101"/>
  <c r="B55" i="101"/>
  <c r="B56" i="101"/>
  <c r="B57" i="101"/>
  <c r="B58" i="101"/>
  <c r="B59" i="101"/>
  <c r="B60" i="101"/>
  <c r="B62" i="101"/>
  <c r="B63" i="101"/>
  <c r="B64" i="101"/>
  <c r="B66" i="101"/>
  <c r="B67" i="101"/>
  <c r="B68" i="101"/>
  <c r="B69" i="101"/>
  <c r="B23" i="101"/>
  <c r="B17" i="78" l="1"/>
  <c r="G11" i="78" l="1"/>
  <c r="F11" i="78" l="1"/>
  <c r="I74" i="101" l="1"/>
  <c r="H11" i="78"/>
  <c r="Q13" i="209" l="1"/>
  <c r="Q25" i="20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tc={E21493BA-FFB7-4199-8009-DCC0D5B1D7CB}</author>
  </authors>
  <commentList>
    <comment ref="O1" authorId="0" shapeId="0" xr:uid="{E21493BA-FFB7-4199-8009-DCC0D5B1D7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もうすぐ終了します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75" authorId="0" shapeId="0" xr:uid="{D8D00398-BF89-4102-92A6-D677FA949437}">
      <text>
        <r>
          <rPr>
            <b/>
            <sz val="9"/>
            <color indexed="81"/>
            <rFont val="MS P ゴシック"/>
            <family val="2"/>
          </rPr>
          <t xml:space="preserve">作成者: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0" authorId="0" shapeId="0" xr:uid="{EB2F2F72-B6C7-4C76-B268-7F746CB481E2}">
      <text>
        <r>
          <rPr>
            <b/>
            <sz val="9"/>
            <color indexed="81"/>
            <rFont val="ＭＳ Ｐゴシック"/>
            <family val="3"/>
            <charset val="128"/>
          </rPr>
          <t>作成者:</t>
        </r>
        <r>
          <rPr>
            <sz val="9"/>
            <color indexed="81"/>
            <rFont val="ＭＳ Ｐゴシック"/>
            <family val="3"/>
            <charset val="128"/>
          </rPr>
          <t xml:space="preserve">
コロナ流行時期</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8DD1B03B-2109-4577-B6D1-8E0F23CAF9AE}">
      <text>
        <r>
          <rPr>
            <b/>
            <sz val="9"/>
            <color indexed="81"/>
            <rFont val="MS P ゴシック"/>
            <family val="2"/>
          </rPr>
          <t>作成者:</t>
        </r>
        <r>
          <rPr>
            <sz val="9"/>
            <color indexed="81"/>
            <rFont val="MS P ゴシック"/>
            <family val="2"/>
          </rPr>
          <t xml:space="preserve">
</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<sst xmlns="http://schemas.openxmlformats.org/spreadsheetml/2006/main" count="669" uniqueCount="458">
  <si>
    <t>皆様  週刊情報2024-10(9)を配信いたします</t>
    <phoneticPr fontId="4"/>
  </si>
  <si>
    <t>l</t>
    <phoneticPr fontId="25"/>
  </si>
  <si>
    <t>　　　　◆商業的目的を理由とする無断転用を禁止します</t>
    <phoneticPr fontId="4"/>
  </si>
  <si>
    <t xml:space="preserve"> </t>
    <phoneticPr fontId="4"/>
  </si>
  <si>
    <t>　　　　フード・セーフティー　http://www7b.biglobe.ne.jp/~food-safty/　　更新2023/12/10</t>
    <phoneticPr fontId="4"/>
  </si>
  <si>
    <t>　　　　◆配信停止・お客様情報の変更◆ 本メールへの返信でご連絡ください</t>
    <phoneticPr fontId="4"/>
  </si>
  <si>
    <t xml:space="preserve">　　週刊情報の概要 </t>
    <phoneticPr fontId="4"/>
  </si>
  <si>
    <t>************************************************************************</t>
    <phoneticPr fontId="4"/>
  </si>
  <si>
    <t>1.　食中毒</t>
    <rPh sb="3" eb="6">
      <t>ショクチュウドク</t>
    </rPh>
    <phoneticPr fontId="25"/>
  </si>
  <si>
    <t>2.　ノロウイルス</t>
    <phoneticPr fontId="25"/>
  </si>
  <si>
    <t xml:space="preserve"> 全国指数</t>
    <phoneticPr fontId="4"/>
  </si>
  <si>
    <t xml:space="preserve">3．残留農薬等  　　         </t>
    <phoneticPr fontId="4"/>
  </si>
  <si>
    <t xml:space="preserve">4．食品表示 　　   　      </t>
    <phoneticPr fontId="4"/>
  </si>
  <si>
    <t>5．海外情報              　</t>
    <phoneticPr fontId="4"/>
  </si>
  <si>
    <t>　　　　　　　　　　　　　=+'44　海外情報'!B18</t>
    <phoneticPr fontId="4"/>
  </si>
  <si>
    <t>　</t>
    <phoneticPr fontId="25"/>
  </si>
  <si>
    <t xml:space="preserve">6．感染症統計        </t>
    <phoneticPr fontId="4"/>
  </si>
  <si>
    <t>　</t>
    <phoneticPr fontId="4"/>
  </si>
  <si>
    <t>7．感染症情報       　    　</t>
    <phoneticPr fontId="4"/>
  </si>
  <si>
    <t>8．衛生訓話</t>
    <rPh sb="2" eb="4">
      <t>エイセイ</t>
    </rPh>
    <rPh sb="4" eb="6">
      <t>クンワ</t>
    </rPh>
    <phoneticPr fontId="4"/>
  </si>
  <si>
    <t>9．スポンサー広告</t>
    <rPh sb="7" eb="9">
      <t>コウコク</t>
    </rPh>
    <phoneticPr fontId="4"/>
  </si>
  <si>
    <t>　</t>
  </si>
  <si>
    <t>以下に貼り付け</t>
    <rPh sb="0" eb="2">
      <t>イカ</t>
    </rPh>
    <rPh sb="3" eb="4">
      <t>ハ</t>
    </rPh>
    <rPh sb="5" eb="6">
      <t>ツ</t>
    </rPh>
    <phoneticPr fontId="4"/>
  </si>
  <si>
    <t xml:space="preserve"> </t>
    <phoneticPr fontId="25"/>
  </si>
  <si>
    <t>飲食店で食中毒が発生したらどうなる？実際に起こりうるトラブル</t>
  </si>
  <si>
    <t>トップページ ＞ 食中毒が発生したらどうなる</t>
  </si>
  <si>
    <t>食中毒の危険性はどこでもあるもの</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</si>
  <si>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25"/>
  </si>
  <si>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</si>
  <si>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</si>
  <si>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</si>
  <si>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25"/>
  </si>
  <si>
    <t>保健所の検査が入る</t>
  </si>
  <si>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25"/>
  </si>
  <si>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</si>
  <si>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</si>
  <si>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25"/>
  </si>
  <si>
    <t>原因を知って予防することが重要</t>
  </si>
  <si>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25"/>
  </si>
  <si>
    <t>ノロウイルス指数平年同等　散発事故発生</t>
    <rPh sb="6" eb="8">
      <t>シスウ</t>
    </rPh>
    <rPh sb="8" eb="10">
      <t>ヘイネン</t>
    </rPh>
    <rPh sb="10" eb="12">
      <t>ドウトウ</t>
    </rPh>
    <rPh sb="13" eb="15">
      <t>サンパツ</t>
    </rPh>
    <rPh sb="15" eb="17">
      <t>ジコ</t>
    </rPh>
    <rPh sb="17" eb="19">
      <t>ハッセイ</t>
    </rPh>
    <phoneticPr fontId="4"/>
  </si>
  <si>
    <t>出典:東京都感染症情報センター</t>
    <rPh sb="0" eb="2">
      <t>シュッテン</t>
    </rPh>
    <rPh sb="3" eb="6">
      <t>トウキョウト</t>
    </rPh>
    <rPh sb="6" eb="9">
      <t>カンセンショウ</t>
    </rPh>
    <rPh sb="9" eb="11">
      <t>ジョウホウ</t>
    </rPh>
    <phoneticPr fontId="4"/>
  </si>
  <si>
    <t xml:space="preserve"> </t>
    <phoneticPr fontId="77"/>
  </si>
  <si>
    <t>　　　　レベル5</t>
    <phoneticPr fontId="4"/>
  </si>
  <si>
    <t>　　　　レベル4</t>
    <phoneticPr fontId="4"/>
  </si>
  <si>
    <t>　　　　レベル3</t>
    <phoneticPr fontId="4"/>
  </si>
  <si>
    <r>
      <t xml:space="preserve">　    </t>
    </r>
    <r>
      <rPr>
        <sz val="9"/>
        <rFont val="ＭＳ Ｐゴシック"/>
        <family val="3"/>
        <charset val="128"/>
      </rPr>
      <t>レベル2</t>
    </r>
    <phoneticPr fontId="4"/>
  </si>
  <si>
    <r>
      <t xml:space="preserve">       </t>
    </r>
    <r>
      <rPr>
        <sz val="9"/>
        <rFont val="ＭＳ Ｐゴシック"/>
        <family val="3"/>
        <charset val="128"/>
      </rPr>
      <t xml:space="preserve"> レベル1</t>
    </r>
    <phoneticPr fontId="4"/>
  </si>
  <si>
    <t>地方衛生研究所情報</t>
    <rPh sb="0" eb="2">
      <t>チホウ</t>
    </rPh>
    <rPh sb="2" eb="4">
      <t>エイセイ</t>
    </rPh>
    <rPh sb="4" eb="6">
      <t>ケンキュウ</t>
    </rPh>
    <rPh sb="6" eb="7">
      <t>ショ</t>
    </rPh>
    <rPh sb="7" eb="9">
      <t>ジョウホウ</t>
    </rPh>
    <phoneticPr fontId="4"/>
  </si>
  <si>
    <t>傾向</t>
    <rPh sb="0" eb="2">
      <t>ケイコウ</t>
    </rPh>
    <phoneticPr fontId="4"/>
  </si>
  <si>
    <t>出典：地方衛生研究所ネットワーク</t>
    <rPh sb="0" eb="2">
      <t>シュッテン</t>
    </rPh>
    <rPh sb="3" eb="5">
      <t>チホウ</t>
    </rPh>
    <rPh sb="5" eb="7">
      <t>エイセイ</t>
    </rPh>
    <rPh sb="7" eb="9">
      <t>ケンキュウ</t>
    </rPh>
    <rPh sb="9" eb="10">
      <t>ジョ</t>
    </rPh>
    <phoneticPr fontId="4"/>
  </si>
  <si>
    <t>http://idsc.tokyo-eiken.go.jp/diseases/gastro/gastro/</t>
    <phoneticPr fontId="4"/>
  </si>
  <si>
    <t>流行警報</t>
    <rPh sb="0" eb="2">
      <t>リュウコウ</t>
    </rPh>
    <rPh sb="2" eb="4">
      <t>ケイホウ</t>
    </rPh>
    <phoneticPr fontId="4"/>
  </si>
  <si>
    <t>警戒警報</t>
    <rPh sb="0" eb="2">
      <t>ケイカイ</t>
    </rPh>
    <rPh sb="2" eb="4">
      <t>ケイホウ</t>
    </rPh>
    <phoneticPr fontId="4"/>
  </si>
  <si>
    <t>低散発</t>
    <rPh sb="0" eb="1">
      <t>テイ</t>
    </rPh>
    <rPh sb="1" eb="3">
      <t>サンパツ</t>
    </rPh>
    <phoneticPr fontId="4"/>
  </si>
  <si>
    <t>定点観測値</t>
    <rPh sb="0" eb="2">
      <t>テイテン</t>
    </rPh>
    <rPh sb="2" eb="4">
      <t>カンソク</t>
    </rPh>
    <rPh sb="4" eb="5">
      <t>アタイ</t>
    </rPh>
    <phoneticPr fontId="4"/>
  </si>
  <si>
    <t>▲:減少</t>
    <rPh sb="2" eb="4">
      <t>ゲンショウ</t>
    </rPh>
    <phoneticPr fontId="4"/>
  </si>
  <si>
    <t>都道府県名</t>
  </si>
  <si>
    <t>流行　　☆増加　★減少☆★1つで約1ポイント</t>
    <rPh sb="0" eb="2">
      <t>リュウコウ</t>
    </rPh>
    <rPh sb="5" eb="7">
      <t>ゾウカ</t>
    </rPh>
    <rPh sb="9" eb="11">
      <t>ゲンショウ</t>
    </rPh>
    <phoneticPr fontId="4"/>
  </si>
  <si>
    <r>
      <t>大量発症事故（業種／内容）　　</t>
    </r>
    <r>
      <rPr>
        <b/>
        <sz val="12"/>
        <color indexed="53"/>
        <rFont val="ＭＳ Ｐゴシック"/>
        <family val="3"/>
        <charset val="128"/>
      </rPr>
      <t>今週 　, 　</t>
    </r>
    <r>
      <rPr>
        <b/>
        <sz val="12"/>
        <rFont val="ＭＳ Ｐゴシック"/>
        <family val="3"/>
        <charset val="128"/>
      </rPr>
      <t>先週</t>
    </r>
    <rPh sb="0" eb="2">
      <t>タイリョウ</t>
    </rPh>
    <rPh sb="2" eb="4">
      <t>ハッショウ</t>
    </rPh>
    <rPh sb="4" eb="6">
      <t>ジコ</t>
    </rPh>
    <rPh sb="7" eb="9">
      <t>ギョウシュ</t>
    </rPh>
    <rPh sb="10" eb="12">
      <t>ナイヨウ</t>
    </rPh>
    <rPh sb="15" eb="17">
      <t>コンシュウ</t>
    </rPh>
    <rPh sb="22" eb="24">
      <t>センシュウ</t>
    </rPh>
    <phoneticPr fontId="4"/>
  </si>
  <si>
    <t>ニュースソース</t>
  </si>
  <si>
    <t>日時</t>
    <rPh sb="0" eb="2">
      <t>ニチジ</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</si>
  <si>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</si>
  <si>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</si>
  <si>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</si>
  <si>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</si>
  <si>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</si>
  <si>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</si>
  <si>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</si>
  <si>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</si>
  <si>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</si>
  <si>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</si>
  <si>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</si>
  <si>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</si>
  <si>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</si>
  <si>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</si>
  <si>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</si>
  <si>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</si>
  <si>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</si>
  <si>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</si>
  <si>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</si>
  <si>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</si>
  <si>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</si>
  <si>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</si>
  <si>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</si>
  <si>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</si>
  <si>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</si>
  <si>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</si>
  <si>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</si>
  <si>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</si>
  <si>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</si>
  <si>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</si>
  <si>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</si>
  <si>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</si>
  <si>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</si>
  <si>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</si>
  <si>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</si>
  <si>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</si>
  <si>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</si>
  <si>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</si>
  <si>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</si>
  <si>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</si>
  <si>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</si>
  <si>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</si>
  <si>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</si>
  <si>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</si>
  <si>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</si>
  <si>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</si>
  <si>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</si>
  <si>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今週</t>
    <rPh sb="0" eb="2">
      <t>コンシュウ</t>
    </rPh>
    <phoneticPr fontId="4"/>
  </si>
  <si>
    <t>先週に比べて全国平均は</t>
    <phoneticPr fontId="4"/>
  </si>
  <si>
    <t>　：先週より</t>
  </si>
  <si>
    <t>東京都は</t>
  </si>
  <si>
    <t>　：先週より</t>
    <phoneticPr fontId="4"/>
  </si>
  <si>
    <t>最高指数は</t>
    <phoneticPr fontId="4"/>
  </si>
  <si>
    <t>全国で10.00を超える都道府県数は</t>
    <rPh sb="0" eb="2">
      <t>ゼンコク</t>
    </rPh>
    <rPh sb="9" eb="10">
      <t>コ</t>
    </rPh>
    <rPh sb="12" eb="16">
      <t>トドウフケン</t>
    </rPh>
    <rPh sb="16" eb="17">
      <t>スウ</t>
    </rPh>
    <phoneticPr fontId="4"/>
  </si>
  <si>
    <t>増減</t>
    <rPh sb="0" eb="2">
      <t>ゾウゲン</t>
    </rPh>
    <phoneticPr fontId="4"/>
  </si>
  <si>
    <t>　　　　　　　　　　　　　　　　　　　　　　　　　　　　　　　　　　　　</t>
    <phoneticPr fontId="4"/>
  </si>
  <si>
    <t>発生</t>
    <rPh sb="0" eb="2">
      <t>ハッセイ</t>
    </rPh>
    <phoneticPr fontId="4"/>
  </si>
  <si>
    <t>ソース</t>
    <phoneticPr fontId="4"/>
  </si>
  <si>
    <t>日付</t>
    <rPh sb="0" eb="2">
      <t>ヒヅケ</t>
    </rPh>
    <phoneticPr fontId="4"/>
  </si>
  <si>
    <t xml:space="preserve">                        </t>
    <phoneticPr fontId="4"/>
  </si>
  <si>
    <t>1類感染症</t>
  </si>
  <si>
    <t>報告なし</t>
    <rPh sb="0" eb="2">
      <t>ホウコク</t>
    </rPh>
    <phoneticPr fontId="4"/>
  </si>
  <si>
    <t>2類感染症</t>
    <phoneticPr fontId="4"/>
  </si>
  <si>
    <t>指定感染症 新型コロナウイルス感染症</t>
    <phoneticPr fontId="4"/>
  </si>
  <si>
    <t>厚生労働省：国内の発生状況など
https://www.mhlw.go.jp/stf/covid-19/kokunainohasseijoukyou.html#h2_1
厚生労働省：データからわかる－新型コロナウイルス感染症情報－
https：//covid19.mhlw.go.jp/</t>
    <phoneticPr fontId="77"/>
  </si>
  <si>
    <t>https://www.mhlw.go.jp/stf/covid-19/kokunainohasseijoukyou.html#h2_1</t>
    <phoneticPr fontId="77"/>
  </si>
  <si>
    <t>厚生労働省：データからわかる－新型コロナウイルス感染症情報－</t>
    <phoneticPr fontId="77"/>
  </si>
  <si>
    <t>https：//covid19.mhlw.go.jp/</t>
    <phoneticPr fontId="77"/>
  </si>
  <si>
    <t>腸管出血性大腸菌感染症</t>
    <phoneticPr fontId="4"/>
  </si>
  <si>
    <t>4類感染症</t>
    <phoneticPr fontId="77"/>
  </si>
  <si>
    <t>インフルエンザ
と
新型コロナ</t>
    <rPh sb="10" eb="12">
      <t>シンガタ</t>
    </rPh>
    <phoneticPr fontId="77"/>
  </si>
  <si>
    <t>注意</t>
    <rPh sb="0" eb="2">
      <t>チュウイ</t>
    </rPh>
    <phoneticPr fontId="77"/>
  </si>
  <si>
    <t>国・地域</t>
    <rPh sb="0" eb="1">
      <t>クニ</t>
    </rPh>
    <rPh sb="2" eb="4">
      <t>チイキ</t>
    </rPh>
    <phoneticPr fontId="4"/>
  </si>
  <si>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4"/>
  </si>
  <si>
    <r>
      <t>全国 報告数推移　　　　　　</t>
    </r>
    <r>
      <rPr>
        <b/>
        <sz val="11"/>
        <rFont val="ＭＳ Ｐゴシック"/>
        <family val="3"/>
        <charset val="128"/>
      </rPr>
      <t>届出患者数（人）</t>
    </r>
    <rPh sb="14" eb="16">
      <t>トドケデ</t>
    </rPh>
    <rPh sb="16" eb="19">
      <t>カンジャスウ</t>
    </rPh>
    <rPh sb="20" eb="21">
      <t>ニン</t>
    </rPh>
    <phoneticPr fontId="4"/>
  </si>
  <si>
    <t>1月</t>
    <rPh sb="1" eb="2">
      <t>ガツ</t>
    </rPh>
    <phoneticPr fontId="77"/>
  </si>
  <si>
    <t>2月</t>
  </si>
  <si>
    <t>3月</t>
  </si>
  <si>
    <t>4月</t>
  </si>
  <si>
    <t>5月</t>
  </si>
  <si>
    <t>6月</t>
  </si>
  <si>
    <t>7月</t>
  </si>
  <si>
    <t>8月</t>
  </si>
  <si>
    <t>9月</t>
  </si>
  <si>
    <t>10月</t>
  </si>
  <si>
    <t>11月</t>
  </si>
  <si>
    <t>12月</t>
  </si>
  <si>
    <t>合計</t>
    <rPh sb="0" eb="2">
      <t>ゴウケイ</t>
    </rPh>
    <phoneticPr fontId="4"/>
  </si>
  <si>
    <t>合計</t>
  </si>
  <si>
    <t>今週</t>
    <rPh sb="0" eb="2">
      <t>コンシュウ</t>
    </rPh>
    <phoneticPr fontId="77"/>
  </si>
  <si>
    <t>2024年</t>
    <rPh sb="4" eb="5">
      <t>ネン</t>
    </rPh>
    <phoneticPr fontId="77"/>
  </si>
  <si>
    <t>2023年</t>
    <phoneticPr fontId="4"/>
  </si>
  <si>
    <t>2022年</t>
    <phoneticPr fontId="4"/>
  </si>
  <si>
    <t>2021年</t>
  </si>
  <si>
    <t>2020年</t>
    <phoneticPr fontId="4"/>
  </si>
  <si>
    <t>2019年</t>
    <phoneticPr fontId="4"/>
  </si>
  <si>
    <t>2019年</t>
    <rPh sb="4" eb="5">
      <t>ネン</t>
    </rPh>
    <phoneticPr fontId="4"/>
  </si>
  <si>
    <t>2018年</t>
    <phoneticPr fontId="4"/>
  </si>
  <si>
    <t>2017年</t>
    <phoneticPr fontId="4"/>
  </si>
  <si>
    <t>2016年</t>
    <phoneticPr fontId="4"/>
  </si>
  <si>
    <t>2015年</t>
    <phoneticPr fontId="4"/>
  </si>
  <si>
    <t>2014年</t>
    <phoneticPr fontId="4"/>
  </si>
  <si>
    <t>2013年</t>
    <phoneticPr fontId="4"/>
  </si>
  <si>
    <t>2012年</t>
    <phoneticPr fontId="4"/>
  </si>
  <si>
    <t>2011年</t>
  </si>
  <si>
    <t>腸管出血性大腸菌</t>
    <rPh sb="0" eb="2">
      <t>チョウカン</t>
    </rPh>
    <rPh sb="2" eb="5">
      <t>シュッケツセイ</t>
    </rPh>
    <rPh sb="5" eb="8">
      <t>ダイチョウキン</t>
    </rPh>
    <phoneticPr fontId="4"/>
  </si>
  <si>
    <t>赤痢</t>
    <rPh sb="0" eb="2">
      <t>セキリ</t>
    </rPh>
    <phoneticPr fontId="4"/>
  </si>
  <si>
    <t>※2023年 第11週（3/13～3/19）  現在</t>
    <phoneticPr fontId="77"/>
  </si>
  <si>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4"/>
  </si>
  <si>
    <t>圧倒的に感染防御できている</t>
    <rPh sb="0" eb="3">
      <t>アットウテキ</t>
    </rPh>
    <rPh sb="4" eb="6">
      <t>カンセン</t>
    </rPh>
    <rPh sb="6" eb="8">
      <t>ボウギョ</t>
    </rPh>
    <phoneticPr fontId="4"/>
  </si>
  <si>
    <t>★数年間では、平均的比率でノロウイルス継続</t>
    <rPh sb="0" eb="21">
      <t>ヘイキンテキヒリツケイゾク</t>
    </rPh>
    <phoneticPr fontId="4"/>
  </si>
  <si>
    <t>　</t>
    <phoneticPr fontId="77"/>
  </si>
  <si>
    <t>静岡県</t>
    <phoneticPr fontId="77"/>
  </si>
  <si>
    <t>2024年</t>
    <phoneticPr fontId="4"/>
  </si>
  <si>
    <t>届出感染症　第三類　</t>
    <rPh sb="0" eb="2">
      <t>トドケデ</t>
    </rPh>
    <rPh sb="2" eb="4">
      <t>カンセン</t>
    </rPh>
    <rPh sb="4" eb="5">
      <t>ショウ</t>
    </rPh>
    <rPh sb="6" eb="7">
      <t>ダイ</t>
    </rPh>
    <rPh sb="7" eb="8">
      <t>サン</t>
    </rPh>
    <rPh sb="8" eb="9">
      <t>タグイ</t>
    </rPh>
    <phoneticPr fontId="4"/>
  </si>
  <si>
    <t>賞味</t>
    <rPh sb="0" eb="2">
      <t>ショウミ</t>
    </rPh>
    <phoneticPr fontId="77"/>
  </si>
  <si>
    <t>アレルゲン</t>
    <phoneticPr fontId="77"/>
  </si>
  <si>
    <t>残留</t>
    <rPh sb="0" eb="2">
      <t>ザンリュウ</t>
    </rPh>
    <phoneticPr fontId="77"/>
  </si>
  <si>
    <t>異物</t>
    <rPh sb="0" eb="2">
      <t>イブツ</t>
    </rPh>
    <phoneticPr fontId="77"/>
  </si>
  <si>
    <t>細菌</t>
    <rPh sb="0" eb="2">
      <t>サイキン</t>
    </rPh>
    <phoneticPr fontId="77"/>
  </si>
  <si>
    <t>表示</t>
    <rPh sb="0" eb="2">
      <t>ヒョウジ</t>
    </rPh>
    <phoneticPr fontId="77"/>
  </si>
  <si>
    <t>その他</t>
    <rPh sb="2" eb="3">
      <t>タ</t>
    </rPh>
    <phoneticPr fontId="77"/>
  </si>
  <si>
    <t>インフルエンザ新型</t>
    <rPh sb="7" eb="9">
      <t>シンガタ</t>
    </rPh>
    <phoneticPr fontId="77"/>
  </si>
  <si>
    <t>コロナウイルス感染症</t>
    <rPh sb="7" eb="10">
      <t>カンセンショウ</t>
    </rPh>
    <phoneticPr fontId="77"/>
  </si>
  <si>
    <t>報告数</t>
    <rPh sb="0" eb="3">
      <t>ホウコクスウ</t>
    </rPh>
    <phoneticPr fontId="77"/>
  </si>
  <si>
    <t>総数</t>
    <rPh sb="0" eb="2">
      <t>ソウスウ</t>
    </rPh>
    <phoneticPr fontId="77"/>
  </si>
  <si>
    <t>男性</t>
    <rPh sb="0" eb="2">
      <t>ダンセイ</t>
    </rPh>
    <phoneticPr fontId="77"/>
  </si>
  <si>
    <t>女性</t>
    <rPh sb="0" eb="2">
      <t>ジョセイ</t>
    </rPh>
    <phoneticPr fontId="77"/>
  </si>
  <si>
    <t>（最近５年間の週値の比較） ノロウイルスの感染周期は4年ですね　やや感染度合いが低い!</t>
    <rPh sb="1" eb="3">
      <t>サイキン</t>
    </rPh>
    <rPh sb="3" eb="6">
      <t>ゴネンカン</t>
    </rPh>
    <rPh sb="7" eb="8">
      <t>シュウ</t>
    </rPh>
    <rPh sb="8" eb="9">
      <t>アタイ</t>
    </rPh>
    <rPh sb="10" eb="12">
      <t>ヒカク</t>
    </rPh>
    <rPh sb="21" eb="25">
      <t>カンセンシュウキ</t>
    </rPh>
    <rPh sb="27" eb="28">
      <t>ネン</t>
    </rPh>
    <rPh sb="34" eb="36">
      <t>カンセン</t>
    </rPh>
    <rPh sb="36" eb="38">
      <t>ドア</t>
    </rPh>
    <rPh sb="40" eb="41">
      <t>ヒク</t>
    </rPh>
    <phoneticPr fontId="4"/>
  </si>
  <si>
    <t>2025年</t>
    <phoneticPr fontId="4"/>
  </si>
  <si>
    <t>食品表示 (2/17-2/24)</t>
  </si>
  <si>
    <t>日付</t>
    <rPh sb="0" eb="2">
      <t>ヒヅケ</t>
    </rPh>
    <phoneticPr fontId="77"/>
  </si>
  <si>
    <t>.</t>
    <phoneticPr fontId="77"/>
  </si>
  <si>
    <t>-</t>
    <phoneticPr fontId="77"/>
  </si>
  <si>
    <t xml:space="preserve"> 5類感染症</t>
    <phoneticPr fontId="4"/>
  </si>
  <si>
    <t>福島県</t>
    <rPh sb="0" eb="2">
      <t>フクシマ</t>
    </rPh>
    <phoneticPr fontId="77"/>
  </si>
  <si>
    <t xml:space="preserve"> </t>
    <phoneticPr fontId="77"/>
  </si>
  <si>
    <t>　　　</t>
  </si>
  <si>
    <t>全国警戒ランク2に減少</t>
    <rPh sb="0" eb="2">
      <t>ゼンコク</t>
    </rPh>
    <rPh sb="2" eb="4">
      <t>ケイカイ</t>
    </rPh>
    <rPh sb="9" eb="11">
      <t>ゲンショウ</t>
    </rPh>
    <phoneticPr fontId="77"/>
  </si>
  <si>
    <t xml:space="preserve">
3類感染症
細菌性赤痢</t>
    <phoneticPr fontId="4"/>
  </si>
  <si>
    <t>腸チフス1例‌</t>
    <phoneticPr fontId="77"/>
  </si>
  <si>
    <t>毎週　　ひとつ　　覚えていきましょう</t>
    <phoneticPr fontId="4"/>
  </si>
  <si>
    <t>　↓　職場の先輩は以下のことを理解して　わかり易く　指導しましょう　↓</t>
    <phoneticPr fontId="4"/>
  </si>
  <si>
    <t>やや多い</t>
    <rPh sb="2" eb="3">
      <t>オオ</t>
    </rPh>
    <phoneticPr fontId="77"/>
  </si>
  <si>
    <t>岩手めんこいテレビ</t>
    <rPh sb="0" eb="2">
      <t>イワテ</t>
    </rPh>
    <phoneticPr fontId="77"/>
  </si>
  <si>
    <t>埼玉新聞</t>
    <rPh sb="0" eb="2">
      <t>サイタマ</t>
    </rPh>
    <rPh sb="2" eb="4">
      <t>シンブン</t>
    </rPh>
    <phoneticPr fontId="77"/>
  </si>
  <si>
    <t>https://www.vietnam.vn/ja/cap-song-long-khong-lo-tai-khach-san-1-the-ky-o-tp-hcm</t>
    <phoneticPr fontId="77"/>
  </si>
  <si>
    <t>2025/51週</t>
  </si>
  <si>
    <t>管理レベル「3」　</t>
    <phoneticPr fontId="4"/>
  </si>
  <si>
    <t>　</t>
    <phoneticPr fontId="0"/>
  </si>
  <si>
    <r>
      <rPr>
        <b/>
        <sz val="14"/>
        <color rgb="FFFF0000"/>
        <rFont val="ＭＳ Ｐゴシック"/>
        <family val="3"/>
        <charset val="128"/>
      </rPr>
      <t xml:space="preserve">
【情報共有】業界・地域のニュースを掲示して、注意を促すｻ
【常設】（次亜塩素系消毒剤)、うがい薬(イソジン）ｻ
【行動】出勤時、休憩後、退社時に手洗いの指示と徹底
【体調管理】健康状態の聞き取り、対応記録　予防的検査の実施、健康保菌者への生活指導、待機指示
【訓練】嘔吐物処理の実施訓練
【お</t>
    </r>
    <r>
      <rPr>
        <b/>
        <sz val="16"/>
        <color indexed="10"/>
        <rFont val="ＭＳ Ｐゴシック"/>
        <family val="3"/>
        <charset val="128"/>
      </rPr>
      <t xml:space="preserve">客様・パートナー】客、納品業者に体調不良者がある場合には日報に記録
</t>
    </r>
    <phoneticPr fontId="77"/>
  </si>
  <si>
    <t>11月ー3月中
施設の所在市町村で　　　　　　　流行・食中毒が複数件報告される
定点観測値が5.00～10.00</t>
    <phoneticPr fontId="77"/>
  </si>
  <si>
    <t>県によると、12月23日に県央保健所管内の教育・保育施設（園児75人・職員24人）から複数の園児や職員に嘔吐や下痢などの症状があると保健所へ連絡があり、調査した結果、12月14日から12月24日にかけて、園児12人と職員1人の合わせて13人に嘔吐や下痢などの症状があったことがわかった。</t>
    <phoneticPr fontId="77"/>
  </si>
  <si>
    <t>松本市保健所によりますと、12月11日から14日にかけて、店で調理し提供された食事を食べた6グループ14人が、吐き気や腹痛、下痢などの症状を示しました。
県の検査で、患者の便からノロウイルスが検出されたことなどから、松本市保健所では、ノロウイルスによる食中毒と断定し、この店を24日まで3日間の営業停止としました。</t>
    <phoneticPr fontId="77"/>
  </si>
  <si>
    <t>SBC</t>
    <phoneticPr fontId="77"/>
  </si>
  <si>
    <t>2025/52週</t>
    <phoneticPr fontId="77"/>
  </si>
  <si>
    <t>★★★★</t>
    <phoneticPr fontId="77"/>
  </si>
  <si>
    <t>★★★★★</t>
    <phoneticPr fontId="77"/>
  </si>
  <si>
    <t>★★★★★
★★★</t>
    <phoneticPr fontId="77"/>
  </si>
  <si>
    <t>今週のニュース（Noroｖｉｒｕｓ） (12/28-1/11)</t>
    <rPh sb="0" eb="2">
      <t>コンシュウ</t>
    </rPh>
    <phoneticPr fontId="4"/>
  </si>
  <si>
    <t>食中毒情報  (12/28-1/11)</t>
    <rPh sb="0" eb="3">
      <t>ショクチュウドク</t>
    </rPh>
    <rPh sb="3" eb="5">
      <t>ジョウホウ</t>
    </rPh>
    <phoneticPr fontId="4"/>
  </si>
  <si>
    <t>海外情報  (12/28-1/11)</t>
    <rPh sb="0" eb="4">
      <t>カイガイジョウホウ</t>
    </rPh>
    <phoneticPr fontId="4"/>
  </si>
  <si>
    <t>残留農薬  (12/28-1/11)</t>
    <phoneticPr fontId="4"/>
  </si>
  <si>
    <t>食品表示 (12/28-1/11)</t>
    <phoneticPr fontId="4"/>
  </si>
  <si>
    <t>結核例　244例</t>
    <rPh sb="7" eb="8">
      <t>レイ</t>
    </rPh>
    <phoneticPr fontId="4"/>
  </si>
  <si>
    <t>2025年 第52週（12/22～12/28)</t>
    <phoneticPr fontId="4"/>
  </si>
  <si>
    <t>2025年第51週</t>
    <rPh sb="4" eb="5">
      <t>ネン</t>
    </rPh>
    <rPh sb="5" eb="6">
      <t>ダイ</t>
    </rPh>
    <rPh sb="8" eb="9">
      <t>シュウ</t>
    </rPh>
    <phoneticPr fontId="77"/>
  </si>
  <si>
    <t>2025年第50週</t>
    <rPh sb="4" eb="5">
      <t>ネン</t>
    </rPh>
    <rPh sb="5" eb="6">
      <t>ダイ</t>
    </rPh>
    <rPh sb="8" eb="9">
      <t>シュウ</t>
    </rPh>
    <phoneticPr fontId="77"/>
  </si>
  <si>
    <r>
      <t xml:space="preserve">対前週
</t>
    </r>
    <r>
      <rPr>
        <b/>
        <sz val="14"/>
        <color rgb="FFFF0000"/>
        <rFont val="ＭＳ Ｐゴシック"/>
        <family val="3"/>
        <charset val="128"/>
      </rPr>
      <t>インフルエンザ 　　     　       　　-13%   減少</t>
    </r>
    <r>
      <rPr>
        <b/>
        <sz val="11"/>
        <color rgb="FFFF0000"/>
        <rFont val="ＭＳ Ｐゴシック"/>
        <family val="3"/>
        <charset val="128"/>
      </rPr>
      <t xml:space="preserve">
</t>
    </r>
    <r>
      <rPr>
        <b/>
        <sz val="14"/>
        <color rgb="FF002060"/>
        <rFont val="ＭＳ Ｐゴシック"/>
        <family val="3"/>
        <charset val="128"/>
      </rPr>
      <t>新型コロナウイルス          　  　 　 3%　 増加</t>
    </r>
    <rPh sb="0" eb="3">
      <t>タイゼンシュウゾウカゾウカゲンショウ</t>
    </rPh>
    <rPh sb="36" eb="38">
      <t>ゲンショウ</t>
    </rPh>
    <rPh sb="69" eb="71">
      <t>ゾウカ</t>
    </rPh>
    <phoneticPr fontId="77"/>
  </si>
  <si>
    <t>静岡県は、沼津市内の寿司チェーン店を利用した21人が、食中毒症状を訴えたと発表。
調理スタッフ3人からも…
県の生活衛生局によると、今月2日と3日『や台ずし 沼津駅南口町』で食事をした男女21人(20～54歳)が、下痢、腹痛、おう吐を発症した。うち14人が医療機関を受診。</t>
    <phoneticPr fontId="77"/>
  </si>
  <si>
    <t>TEND　news</t>
    <phoneticPr fontId="77"/>
  </si>
  <si>
    <t>　福島県は18日、南相馬市の飲食店2店舗で刺し身を食べた20～60代の男女計49人が下痢や嘔おう吐となどの症状を訴え、調査の結果、ノロウイルスによる食中毒と断定したと発表した。県は両店舗で提供された刺し身を調理した同市の鮮魚店を18日から3日間の営業停止にした。</t>
    <phoneticPr fontId="77"/>
  </si>
  <si>
    <t>福島民友</t>
    <rPh sb="0" eb="2">
      <t>フクシマ</t>
    </rPh>
    <rPh sb="2" eb="4">
      <t>ミンユウ</t>
    </rPh>
    <phoneticPr fontId="77"/>
  </si>
  <si>
    <t>松山市の焼鳥居酒屋で食中毒　原因はカンピロバクター・ジェジュニ　年末に利用した客８人に症状</t>
    <phoneticPr fontId="14"/>
  </si>
  <si>
    <t>愛媛県</t>
    <rPh sb="0" eb="3">
      <t>エヒメケン</t>
    </rPh>
    <phoneticPr fontId="14"/>
  </si>
  <si>
    <t>　愛媛県松山市の居酒屋で食事をした８人が下痢など症状を訴え、松山市保健所が調査したところ、カンピロバクター・ジェジュ二を病因とする食中毒と断定しました。この店は２日間の営業停止処分となりました。営業停止処分となったのは松山市松末１丁目の「焼鳥どうらく亭」です。松山市保健所によりますと、１２月２０日にこの店で飲食した客４人が食中毒の症状で病院を受診しました。その後の調査で、同じ日に飲食したあわせて８人の客に下痢や腹痛などの症状があることがわかり、保健所はカンピロバクター・ジェジュ二を病因とする食中毒と断定しました。このため食品衛生法に基づき、この店を１月１０日から２日間営業停止処分とし、食品衛生の取り扱いの徹底を文書で指導しました。
発症者は概ね回復しているということです。</t>
    <phoneticPr fontId="14"/>
  </si>
  <si>
    <t>愛媛テレビ</t>
    <rPh sb="0" eb="2">
      <t>エヒメ</t>
    </rPh>
    <phoneticPr fontId="14"/>
  </si>
  <si>
    <t>https://news.yahoo.co.jp/articles/fe31f51df43dc02955a8fd750f2da1f4c42ff00d</t>
    <phoneticPr fontId="14"/>
  </si>
  <si>
    <t>食中毒の発生について（令和８年１月10日）</t>
    <phoneticPr fontId="14"/>
  </si>
  <si>
    <t>令和７年（2025年）12月30日（火）午前11時頃、岩見沢市内の住民から、同市内の飲食店を利用した複数名が胃腸炎症状を呈している旨、岩見沢保健所に連絡があった。令和７年（2025年）12月26日（金）に岩見沢市内の飲食店を利用した３団体21名中18名が、12月27日（土）午後６時半頃から、下痢、倦怠感、発熱等の食中毒様症状を呈し、うち５名が医療機関を受診した。岩見沢保健所等の調査の結果、有症者及び調理従事者の便からノロウイルスが検出されたこと、有症者の共通食が当該飲食店で調理・提供された食事に限られることなどから、岩見沢保健所は本日、当該飲食店で調理・提供された食事を原因とするノロウイルスによる食中毒と断定した。
　.発生日時（初発）令和７年（2025年）12月27日（土）午後６時半頃
　.有症者数　18名（うち通院５名、入院０名）※　有症者は概ね回復している。
　.症状下痢、倦怠感、発熱（37.2℃～39.0℃）等
　.病因物質　ノロウイルス</t>
    <rPh sb="354" eb="355">
      <t>スウ</t>
    </rPh>
    <phoneticPr fontId="14"/>
  </si>
  <si>
    <t>https://www.pref.hokkaido.lg.jp/hf/kse/sho/tyu/245157.html</t>
    <phoneticPr fontId="14"/>
  </si>
  <si>
    <t>北海道</t>
    <rPh sb="0" eb="3">
      <t>ホッカイドウ</t>
    </rPh>
    <phoneticPr fontId="14"/>
  </si>
  <si>
    <t>北海道公表</t>
    <rPh sb="0" eb="3">
      <t>ホッカイドウ</t>
    </rPh>
    <rPh sb="3" eb="5">
      <t>コウヒョウ</t>
    </rPh>
    <phoneticPr fontId="14"/>
  </si>
  <si>
    <t>北海道公表</t>
    <rPh sb="0" eb="3">
      <t>ホッカイドウ</t>
    </rPh>
    <rPh sb="3" eb="5">
      <t>コウヒョウ</t>
    </rPh>
    <phoneticPr fontId="77"/>
  </si>
  <si>
    <t>令和７年（2025年）12月26日（金）に岩見沢市内の飲食店を利用した３団体21名中18名が、12月27日（土）午後６時半頃から、下痢、倦怠感、発熱等の食中毒様症状を呈し、うち５名が医療機関を受診した。岩見沢保健所等の調査の結果、有症者及び調理従事者の便からノロウイルスが検出されたこと、有症者の共通食が当該飲食店で調理・提供された食事に限られることなどから、岩見沢保健所は本日、当該飲食店で調理・提供された食事を原因とするノロウイルスによる食中毒と断定した。</t>
    <phoneticPr fontId="77"/>
  </si>
  <si>
    <t xml:space="preserve">令和８年１月４日（日）18時頃、飲食店の利用者から横浜市保健所に、「 １月２日（金）に横浜市内飲
食店を利用した後、複数人が胃腸炎症状を発症した。」旨の連絡があり、直ちに調査を開始しました。 
患者の検便からノロウイルスが検出され、本日、当該施設で提供された食事を原因とする食中毒と判断
しました。 </t>
    <phoneticPr fontId="77"/>
  </si>
  <si>
    <t>横浜市公表</t>
    <rPh sb="0" eb="3">
      <t>ヨコハマシ</t>
    </rPh>
    <rPh sb="3" eb="5">
      <t>コウヒョウ</t>
    </rPh>
    <phoneticPr fontId="77"/>
  </si>
  <si>
    <t>千葉県は８日、流山市内の飲食店「はなぜん　おおたかの森店」で食事をした２グループ１０人のうち３７～７３歳の男女８人が嘔吐（おうと）や下痢などの症状を訴え、うち患者３人と従業員の便からノロウイルスが検出されたと発表した。松戸保健所は同店で調理、提供された食事が原因の食中毒と断定し、８～９日の２日間の営業停止とした。</t>
    <phoneticPr fontId="77"/>
  </si>
  <si>
    <t>千葉日報</t>
    <rPh sb="0" eb="4">
      <t>チバニッポウ</t>
    </rPh>
    <phoneticPr fontId="77"/>
  </si>
  <si>
    <t>１２月２２日より１階フロア、１２月３０日より２階フロアでのノロウイルス感染により一部面会を制限させて頂いておりましたが、本日、１階２階フロアの感染症対応は終了し、通常とおりの面会となりましたのでご報告させていただきます。また、１月７日より３階フロアのご利用者がノロウイルス罹患されました。引き続き感染拡大防止に努めてまいります。</t>
    <phoneticPr fontId="77"/>
  </si>
  <si>
    <t>浴風会公表</t>
    <rPh sb="3" eb="5">
      <t>コウヒョウ</t>
    </rPh>
    <phoneticPr fontId="77"/>
  </si>
  <si>
    <t>トキハわさだタウンの催事で食中毒　大みそかに販売の海鮮煮物食べ、４０人が発症</t>
    <phoneticPr fontId="14"/>
  </si>
  <si>
    <t>　大分市のトキハわさだタウンで開かれていた食品の催事で、腸炎ビブリオによる集団食中毒が発生しました。大分市保健所によりますと、今月２日、「催事場で購入した海鮮煮物を食べた複数のグループが体調不良を訴えている」とトキハから連絡がありました。調査の結果、先月３１日に中村食品が調理・販売した海鮮煮物を食べた１８グループ、あわせて４０人が、下痢や腹痛などの症状を訴えていることが分かりました。保健所は、患者が共通してこの海鮮煮物を食べていたことなどから、腸炎ビブリオによる食中毒と断定し、わさだタウンの調理場に対し、あすまでの営業停止処分としました。トキハは「事態を厳粛に受け止め、食の安全・安心の確保に一層の万全を期してまいります」とコメントしています。</t>
    <phoneticPr fontId="14"/>
  </si>
  <si>
    <t>大分県</t>
    <rPh sb="0" eb="3">
      <t>オオイタケン</t>
    </rPh>
    <phoneticPr fontId="14"/>
  </si>
  <si>
    <t>大分朝日放送</t>
    <rPh sb="0" eb="2">
      <t>オオイタ</t>
    </rPh>
    <rPh sb="2" eb="4">
      <t>アサヒ</t>
    </rPh>
    <rPh sb="4" eb="6">
      <t>ホウソウ</t>
    </rPh>
    <phoneticPr fontId="14"/>
  </si>
  <si>
    <t>https://news.yahoo.co.jp/articles/29f176671516537916609636ec679465974984e5</t>
    <phoneticPr fontId="14"/>
  </si>
  <si>
    <t>五泉市内の飲食店「株式会社 松の家」が提供した仕出し料理が原因で、ノロウイルスによる食中毒が発生しました。12月30日に仕出し料理を喫食した37人のうち、17人が下痢、おう吐、腹痛などの症状を呈しました。患者4人と調理従事者4人の便からノロウイルスが検出され、保健所は同店の仕出し料理が原因であると断定しました。患者は全員快方に向かっていますが、1人が入院しました。現在、飲食店は1月5日から7日まで営業停止処分を受けており、施設の清掃消毒や従事者への衛生教育などが指示されています。</t>
    <phoneticPr fontId="77"/>
  </si>
  <si>
    <t>全国
自治体情報</t>
    <phoneticPr fontId="77"/>
  </si>
  <si>
    <t>和歌山県は４日、同県橋本市の飲食店「おべんと村」で提供された弁当を食べた高校生ら９５人が下痢や嘔吐といった食中毒症状を訴え、一部からノロウイルスが検出されたと発表した。橋本保健所は同店を、４日から６日間の営業停止処分とした。</t>
    <phoneticPr fontId="77"/>
  </si>
  <si>
    <t>沖縄タイテムス</t>
    <rPh sb="0" eb="2">
      <t>オキナワ</t>
    </rPh>
    <phoneticPr fontId="77"/>
  </si>
  <si>
    <t>令和８(2026)年１月１日(木)９時頃、県西健康福祉センター(県西保健所)宛てに管内の旅館から、「複数の宿泊者が、12月29日(月)から下痢、嘔吐などの症状を呈し、一部は医療機関を受診している。」との通報があり、同センターが調査を開始した。これまでの同センターによる調査の結果、12月30日(火)及び12月31日(水)に当該旅館の食堂（飲食店営業施設）において調理、提供された食事を喫食した３グループ８名</t>
    <phoneticPr fontId="77"/>
  </si>
  <si>
    <t>栃木県公表</t>
    <rPh sb="0" eb="3">
      <t>トチギケン</t>
    </rPh>
    <rPh sb="3" eb="5">
      <t>コウヒョウ</t>
    </rPh>
    <phoneticPr fontId="77"/>
  </si>
  <si>
    <t>仙台市は12月31日、同市宮城野区のすし店「力寿司」で飲食した客計28人が下痢や嘔吐（おうと）、発熱などの症状を訴え、一部からノロウイルスが検出されたと発表した。うち1人が入院したが、重症者はいないという。市は食中毒と断定し、31日から3日間の営業停止処分とした。</t>
    <phoneticPr fontId="77"/>
  </si>
  <si>
    <t>毎日新聞</t>
    <rPh sb="0" eb="2">
      <t>マイニチ</t>
    </rPh>
    <rPh sb="2" eb="4">
      <t>シンブン</t>
    </rPh>
    <phoneticPr fontId="77"/>
  </si>
  <si>
    <t>豊岡の中華料理店で食中毒　男女21人が症状訴え</t>
    <phoneticPr fontId="14"/>
  </si>
  <si>
    <t>　兵庫県豊岡健康福祉事務所は１日、豊岡市正法寺の中華料理店「中華厨房　楽友軒」で昨年１２月２７日に飲食をした１２～７８歳の男女２１人が、下痢や嘔吐などの症状を訴えたと発表した。同事務所は食中毒と断定し、同店に１日午後１時から３日まで、３日間の営業停止を命じた。全員が快方に向かっている。同事務所によると、同店では１２月２７日、３４グループ１０１人が食事。調査できた４グループ２３人のうち、豊岡市と養父市に住む４グループ２１人に症状が出た。発症状況が似ており、共通する飲食物が同店で提供した食事以外にないと判断した。同月３０日午後３時ごろ、同店から「店を利用した複数のグループで下痢や嘔吐、発熱などを訴える人が発生した」と同事務所へ通報があった。同店は３０日午後５時から営業を自粛している。</t>
    <phoneticPr fontId="14"/>
  </si>
  <si>
    <t>兵庫県</t>
    <rPh sb="0" eb="3">
      <t>ヒョウゴケン</t>
    </rPh>
    <phoneticPr fontId="14"/>
  </si>
  <si>
    <t>神戸新聞</t>
    <rPh sb="0" eb="4">
      <t>コウベシンブン</t>
    </rPh>
    <phoneticPr fontId="14"/>
  </si>
  <si>
    <t>https://www.kobe-np.co.jp/news/sogo/202601/0019871472.shtml</t>
    <phoneticPr fontId="14"/>
  </si>
  <si>
    <t>十日町市内の飲食店でカンピロバクターによる食中毒が発生しました</t>
    <phoneticPr fontId="14"/>
  </si>
  <si>
    <t>　　令和7年12月26日午前11時頃、十日町保健所管内の医療機関から十日町保健所へ、胃腸炎症状を呈して受診した4人が12月21日に十日町市内の飲食店で会食をしており、食中毒の疑いがある旨の連絡があった。十日町保健所が調査した結果、12月21日に「割烹　どばし」の弁当を喫食した1グループ2人及び会食で利用した1グループ18人のうち、会食で利用した1グループ18人中9人が、12月23日午前1時から下痢、発熱、腹痛等の症状を呈しており、患者5人の便からカンピロバクターが検出された。同所は、患者グループは複数の家族で構成され、共通する飲食物が同飲食店で提供された飲食物に限られること、患者5人の便からカンピロバクターが検出されたこと、医師から食中毒の届出があったことから、同飲食店が提供した飲食物を原因とする食中毒と断定した。なお、患者は全員快方に向かっている。</t>
    <phoneticPr fontId="14"/>
  </si>
  <si>
    <t>新潟県</t>
    <rPh sb="0" eb="3">
      <t>ニイガタケン</t>
    </rPh>
    <phoneticPr fontId="14"/>
  </si>
  <si>
    <t>https://www.pref.niigata.lg.jp/site/syokuinfo/20251231.html</t>
    <phoneticPr fontId="14"/>
  </si>
  <si>
    <t>埼玉県川越市保健所は2025年12月27日、川越市大袋にある和食料理店「有限会社花いち」でノロウイルスによる食中毒が発生したとして、食品衛生法に基づき、同店を12月27日から29日までの3日間営業停止処分とした。同店は12月25日から自主的に営業を自粛していた。問題は12月19日と20日に同店を利用した4グループのうち11人が食事をし、10人（26〜87歳）が吐き気・嘔吐・下痢などの症状を発症。発症は12月20日夜から始まり、患者は全員軽症で快方に向かっている。</t>
    <phoneticPr fontId="77"/>
  </si>
  <si>
    <t>　2025年12月12日、東京都江戸川区にある高齢者向けの福祉施設で、食中毒が発生しました。これは、施設からの通報を受けて、江戸川保健所が調査を開始した事例です。入所者やスタッフの一部が、深夜1時ごろから下痢や腹痛といった症状に襲われ、合計で33名が影響を受けました。この食中毒事件は、施設が提供した12月11日の夕食に起因しているとみられています。患者たちは共通して、この夕食を喫食した後に症状が出始めました。保健所の調査では、患者13名の便からウエルシュ菌が検出され、これが食中毒の原因であることが確認されました。
決定と対策
食中毒の発生が確認されたことを受け、江戸川区は当該給食施設の営業を7日間停止することを決定しました。保健所は、患者の症状や潜伏期間などを基に、ウエルシュ菌による食中毒であると断定しました。これにより、さらなる感染の拡大を防ぐための措置が講じられました。</t>
    <phoneticPr fontId="14"/>
  </si>
  <si>
    <t>江戸川区内の高齢者施設での食中毒発生の詳細</t>
    <phoneticPr fontId="14"/>
  </si>
  <si>
    <t>東京都</t>
    <rPh sb="0" eb="3">
      <t>トウキョウト</t>
    </rPh>
    <phoneticPr fontId="14"/>
  </si>
  <si>
    <t>TOKYO DAY</t>
    <phoneticPr fontId="14"/>
  </si>
  <si>
    <t>copilot.microsoft.com</t>
    <phoneticPr fontId="14"/>
  </si>
  <si>
    <t>新年会や成人の日に注意　沼津で21人、浜松で45人の集団食中毒　静岡県が「警報」</t>
    <phoneticPr fontId="14"/>
  </si>
  <si>
    <t xml:space="preserve"> 静岡県は浜松市と沼津市で相次いで食中毒が発生していることを受け、食中毒警報を発表した。新年会や成人の日など、集団で飲食する機会が増える時期に注意が必要だ。2025年は静岡県内で食中毒が急増　3週間で2度発生した。県によると、1月2日および3日に沼津市内の飲食店で食事をした39グループ計100人のうち、4グループ21人が下痢、腹痛、嘔吐などの症状を訴えた。患者や調理従事者の便からノロウイルスが検出された。東部保健所は、この飲食店の食事を原因とする食中毒と断定。1月9日から当分の間、営業禁止とした。
　提供された主なメニューは刺身盛り合わせや寿司、カキポン酢や海鮮サラダなどが含まれていた。患者は全員快方に向かっているという。昨年12月26日には、浜松市もノロウイルスによる集団食中毒の発生を発表した。患者は45人で、市は衛生状態の改善がみられるまで営業禁止としている。</t>
    <phoneticPr fontId="14"/>
  </si>
  <si>
    <t>https://article.yahoo.co.jp/detail/f55d2d5b1d7fc8493c0b8c6405f042730f22e735</t>
    <phoneticPr fontId="14"/>
  </si>
  <si>
    <t>静岡県</t>
    <rPh sb="0" eb="3">
      <t>シズオカケン</t>
    </rPh>
    <phoneticPr fontId="14"/>
  </si>
  <si>
    <t>静岡ライフ</t>
    <rPh sb="0" eb="2">
      <t>シズオカ</t>
    </rPh>
    <phoneticPr fontId="14"/>
  </si>
  <si>
    <t>福岡市早良区の保育施設で感染性胃腸炎の集団感染が発生しました。園児14人が症状を訴え、0歳〜3歳までの園児4人からノロウイルスが検出されています。【写真で見る】保育施設でのノロウイルス集団感染を発表した福岡市
福岡市によりますと早良区の保育施設で1月8日〜10日までに0歳〜4歳の園児14人が嘔吐、下痢、発熱の症状を訴えました。</t>
    <phoneticPr fontId="77"/>
  </si>
  <si>
    <t>RKB毎日放送</t>
    <phoneticPr fontId="77"/>
  </si>
  <si>
    <t>放課後児童クラブで21人食中毒　弁当店を営業禁止処分</t>
    <phoneticPr fontId="14"/>
  </si>
  <si>
    <t>三重テレビ</t>
    <rPh sb="0" eb="2">
      <t>ミエ</t>
    </rPh>
    <phoneticPr fontId="14"/>
  </si>
  <si>
    <t>　三重県は3日、津市内の放課後児童クラブを利用した児童や職員ら計21人が腹痛や下痢の症状を訴え、うち17人の便からウエルシュ菌が検出されたと発表しました。津保健所は、去年12月23日に昼食として注文した弁当が原因の食中毒と断定し、調理した市内の弁当店を、3日付で営業禁止処分としました。県によりますと、症状を訴えた21人は7歳から57歳までの男女で、大半が児童だということです　。入院した人はおらず、全員が回復しているということです。</t>
    <phoneticPr fontId="14"/>
  </si>
  <si>
    <t>https://www.mietv.com/news/%E6%94%BE%E8%AA%B2%E5%BE%8C%E5%85%90%E7%AB%A5%E3%82%AF%E3%83%A9%E3%83%96%E3%81%A721%E4%BA%BA%E9%A3%9F%E4%B8%AD%E6%AF%92%E3%80%80%E5%BC%81%E5%BD%93%E5%BA%97%E3%82%92%E5%96%B6%E6%A5%AD%E7%A6%81%E6%AD%A2/</t>
    <phoneticPr fontId="14"/>
  </si>
  <si>
    <t>三重県</t>
    <rPh sb="0" eb="3">
      <t>ミエケン</t>
    </rPh>
    <phoneticPr fontId="14"/>
  </si>
  <si>
    <t>年会シーズンに…繁華街の飲食店で集団食中毒相次ぐ　レバ刺しやタン刺し、唐揚げなどを食べた20人　焼肉やミノ刺しなどを食べた11人が発症　それぞれ回復に向かう　北海道北見市</t>
    <phoneticPr fontId="14"/>
  </si>
  <si>
    <t>　2025年12月、北海道北見市の飲食店で集団食中毒が相次ぎ、忘年会に出席していた31人が下痢や嘔吐などの症状を発症していたことがわかりました。
北海道北見保健所によりますと、集団食中毒が発生したのは、北見市の飲食店「室蘭やきとりがく 別邸なかなか」と焼き肉店「香風園」です。
「室蘭やきとりがく 別邸なかなか」では、12月23日、この店でレバ刺しやタン刺し、から揚げなどを食べた20人が、翌日、下痢や嘔吐、腹痛などの症状を訴えました。検査の結果、うち9人からカンピロバクター属菌が検出され、集団食中毒と断定されました。これを受け、保健所は、1月5日と6日の2日間、店の営業停止を命じたということです。また、焼き肉店「香風園」では、12月26日に店を利用し、焼き肉やミノ刺しを食べた11人が、下痢や嘔吐などの症状を訴え、検査の結果、ノロウイルスによる食中毒と断定されました&gt;保健所によりますと、発症した31人は回復に向かっているということです。</t>
    <phoneticPr fontId="14"/>
  </si>
  <si>
    <t>https://newsdig.tbs.co.jp/articles/-/2382883?display=1</t>
    <phoneticPr fontId="14"/>
  </si>
  <si>
    <t>北海道</t>
    <rPh sb="0" eb="3">
      <t>ホッカイドウ</t>
    </rPh>
    <phoneticPr fontId="14"/>
  </si>
  <si>
    <t>日新聞</t>
    <rPh sb="0" eb="1">
      <t>ヒ</t>
    </rPh>
    <rPh sb="1" eb="3">
      <t>シンブン</t>
    </rPh>
    <phoneticPr fontId="14"/>
  </si>
  <si>
    <t>広島県</t>
    <rPh sb="0" eb="3">
      <t>ヒロシマケン</t>
    </rPh>
    <phoneticPr fontId="14"/>
  </si>
  <si>
    <t>TBS</t>
    <phoneticPr fontId="14"/>
  </si>
  <si>
    <t>https://newsdig.tbs.co.jp/articles/-/2380210?display=1</t>
    <phoneticPr fontId="14"/>
  </si>
  <si>
    <t>弁当で児童ら21人食中毒　津の店舗を県が営業禁止処分　放課後クラブで昼食　三重</t>
    <phoneticPr fontId="14"/>
  </si>
  <si>
    <t xml:space="preserve">   三重県は3日、津市神戸の弁当屋「三恵フードライン津神戸店」の弁当を食べた7―57歳の男女計21人が下痢などの症状を訴えたと発表した。県は同店が提供した弁当が原因の食中毒と断定。同日付で営業禁止処分とした。県によると、21人は先月23日、市内の放課後児童クラブで昼食として弁当を食べ、23日から24日にかけて下痢や腹痛などを発症した。弁当には煮物、チーズハンバーグなどが入っていた。放課後児童クラブの職員が先月25日、津保健所に「昼食の弁当を食べた複数名が腹痛や下痢などの症状を訴えている」と通報したことをきっかけに発覚。患者の便からウエルシュ菌が検出されたという。県によると入院した人はおらず、全員が回復している。</t>
    <phoneticPr fontId="14"/>
  </si>
  <si>
    <t>三重県</t>
    <rPh sb="0" eb="3">
      <t>ミエケン</t>
    </rPh>
    <phoneticPr fontId="14"/>
  </si>
  <si>
    <t>伊勢新聞</t>
    <rPh sb="0" eb="4">
      <t>イセシンブン</t>
    </rPh>
    <phoneticPr fontId="14"/>
  </si>
  <si>
    <t>https://news.jp/i/1380350960710189794?c=39546741839462401</t>
    <phoneticPr fontId="14"/>
  </si>
  <si>
    <t>　飲食店でカンピロバクターによる食中毒発生 「鶏レバーコンフィ」「自家製豚ハム」「牛ステーキ</t>
    <phoneticPr fontId="14"/>
  </si>
  <si>
    <t xml:space="preserve">　広島市は3日、市内の飲食店でカンピロバクターによる食中毒がは発生したと発表しました。広島市は同日付で、この飲食店に営業禁止を命令しました。広島市によりますと12月25日、市民から「12月20日に飲食店を2人で利用したところ、2人とも同じごろに体調不良になり、飲食店が原因と疑っている」などと連絡がありました。また、12月27日には、市内医療機関からも、同月21日にこの飲食店を利用した別の2人が体調不良になっているとし、「食中毒が疑われる」などとの連絡がありました。4人とも、下痢や発熱、頭痛などの症状を訴えていたということです。広島市が調査したところ、患者の共通食は、飲食店での食事以外になく、さらに2人の便からカンピロバクターが検出されました。さらに、受診したそれぞれの医療機関から食中毒患者の届出がありました。広島市は、飲食店で提供された食事を原因とする食中毒と判断し、1月3日、この飲食店の営業者に対して、営業の禁止を命令したということです。店で提供された「鶏レバーコンフィ」「自家製豚ハム」「牛ステーキ」などが原因食品と考えられるということです。広島市は、カンピロバクターによる食中毒は、全国的に発生件数が多く、また、一年中発生する食中毒菌とし、予防方法をしっかり守るよう注意を呼びかけています。
・鶏、豚、牛などの腸内に住んでおり、食肉に付いていることがある菌です。
・新鮮な肉にもカンピロバクターは付いていることがあります。
・菌がついていても、色、味、ニオイに変化はありません。
・菌が体内に入って2〜7日後から腹痛、下痢、発熱などを発症します。
・少量の菌の感染でも発症します。
▽予防方法は？
・鶏刺しなどの生肉や、生焼けの肉は食べない。
※肉を生で食べることは、たとえ新鮮なものであっても食中毒のリスクがあります。特に、子供や高齢者などの抵抗力が弱い方は、生肉の喫食を控えましょう。牛レバーは生食用としての提供が禁止されています。
</t>
    <phoneticPr fontId="14"/>
  </si>
  <si>
    <t>食中毒事件が発生しました(岡山県)</t>
    <rPh sb="13" eb="16">
      <t>オカヤマケン</t>
    </rPh>
    <phoneticPr fontId="14"/>
  </si>
  <si>
    <t>岡山県</t>
    <rPh sb="0" eb="3">
      <t>オカヤマケン</t>
    </rPh>
    <phoneticPr fontId="14"/>
  </si>
  <si>
    <t xml:space="preserve">　 令和７年１２月２８日（日）午前１０時頃、備前市内の医療機関から備前保健所東備支所へ「備前市内の飲食店で喫食したあと、嘔吐・下痢の症状を呈している患者を診察した」旨の通報があった。 備前保健所が調査した結果、１２月２７日（土）に当該飲食店で調理された食事又は弁当を喫食した２グループ５名中５名において下痢、発熱、嘔吐等の症状を呈しており、当該グループ以外の１グループでも同様の症状を呈しているものがいることが判明した。 患者の共通食が当該飲食店で調理された食事又は弁当のみであること、患者らの症状に共通性があり、発症日時は一峰性を示していたこと、医師から食中毒の届出があったことから、同保健所は当該飲食店が調理した食事又は弁当を原因とする食中毒と断定し、食品衛生法に基づき営業停止処分とした。 
なお、患者の容態は快方に向かっている。 </t>
    <phoneticPr fontId="14"/>
  </si>
  <si>
    <t>https://www.pref.okayama.jp/uploaded/attachment/403037.pdf</t>
    <phoneticPr fontId="14"/>
  </si>
  <si>
    <t>2025/2/30</t>
    <phoneticPr fontId="14"/>
  </si>
  <si>
    <t>岡山県公表</t>
    <rPh sb="0" eb="3">
      <t>オカヤマケン</t>
    </rPh>
    <rPh sb="3" eb="4">
      <t>コウ</t>
    </rPh>
    <rPh sb="4" eb="5">
      <t>ヒョウ</t>
    </rPh>
    <phoneticPr fontId="14"/>
  </si>
  <si>
    <t xml:space="preserve">業者
 </t>
    <rPh sb="0" eb="2">
      <t>ギョウシャ</t>
    </rPh>
    <phoneticPr fontId="4"/>
  </si>
  <si>
    <t>　上位2種目(賞味期限・アレルギー表記ミス)で全体の　(64%)</t>
    <rPh sb="1" eb="3">
      <t>ジョウイ</t>
    </rPh>
    <rPh sb="4" eb="6">
      <t>シュモク</t>
    </rPh>
    <rPh sb="7" eb="11">
      <t>ショウミキゲン</t>
    </rPh>
    <rPh sb="17" eb="19">
      <t>ヒョウキ</t>
    </rPh>
    <rPh sb="23" eb="25">
      <t>ゼンタイ</t>
    </rPh>
    <phoneticPr fontId="4"/>
  </si>
  <si>
    <t>発表</t>
    <rPh sb="0" eb="2">
      <t>ハッピョウ</t>
    </rPh>
    <phoneticPr fontId="4"/>
  </si>
  <si>
    <t>掲載日</t>
    <rPh sb="0" eb="3">
      <t>ケイサイビ</t>
    </rPh>
    <phoneticPr fontId="4"/>
  </si>
  <si>
    <t>回収＆返金</t>
  </si>
  <si>
    <t>回収＆返金/交換</t>
  </si>
  <si>
    <t>富士伊豆農業協同...</t>
  </si>
  <si>
    <t>回収</t>
  </si>
  <si>
    <t>回収＆交換</t>
  </si>
  <si>
    <t>イオンリテール</t>
  </si>
  <si>
    <t>綿半ホームエイド...</t>
  </si>
  <si>
    <t>ツルヤ</t>
  </si>
  <si>
    <t>計</t>
    <rPh sb="0" eb="1">
      <t>ケイ</t>
    </rPh>
    <phoneticPr fontId="4"/>
  </si>
  <si>
    <r>
      <rPr>
        <sz val="11"/>
        <color rgb="FFFFC000"/>
        <rFont val="ＭＳ Ｐゴシック"/>
        <family val="3"/>
        <charset val="128"/>
        <scheme val="minor"/>
      </rPr>
      <t xml:space="preserve">  ■</t>
    </r>
    <r>
      <rPr>
        <sz val="9"/>
        <color theme="1"/>
        <rFont val="ＭＳ Ｐゴシック"/>
        <family val="3"/>
        <charset val="128"/>
        <scheme val="minor"/>
      </rPr>
      <t>賞味消費期限</t>
    </r>
    <r>
      <rPr>
        <sz val="11"/>
        <color theme="1"/>
        <rFont val="ＭＳ Ｐゴシック"/>
        <family val="3"/>
        <charset val="128"/>
        <scheme val="minor"/>
      </rPr>
      <t>　</t>
    </r>
    <r>
      <rPr>
        <sz val="11"/>
        <color rgb="FF6EF729"/>
        <rFont val="ＭＳ Ｐゴシック"/>
        <family val="3"/>
        <charset val="128"/>
        <scheme val="minor"/>
      </rPr>
      <t>■</t>
    </r>
    <r>
      <rPr>
        <sz val="9"/>
        <color theme="1"/>
        <rFont val="ＭＳ Ｐゴシック"/>
        <family val="3"/>
        <charset val="128"/>
        <scheme val="minor"/>
      </rPr>
      <t>アレルギー</t>
    </r>
    <r>
      <rPr>
        <sz val="11"/>
        <color theme="5" tint="0.39997558519241921"/>
        <rFont val="ＭＳ Ｐゴシック"/>
        <family val="3"/>
        <charset val="128"/>
        <scheme val="minor"/>
      </rPr>
      <t>■</t>
    </r>
    <r>
      <rPr>
        <sz val="7"/>
        <color theme="1"/>
        <rFont val="ＭＳ Ｐゴシック"/>
        <family val="3"/>
        <charset val="128"/>
        <scheme val="minor"/>
      </rPr>
      <t>残留添加物・農薬</t>
    </r>
    <r>
      <rPr>
        <sz val="11"/>
        <color theme="1"/>
        <rFont val="ＭＳ Ｐゴシック"/>
        <family val="3"/>
        <charset val="128"/>
        <scheme val="minor"/>
      </rPr>
      <t xml:space="preserve">  </t>
    </r>
    <r>
      <rPr>
        <sz val="11"/>
        <color theme="0" tint="-0.14999847407452621"/>
        <rFont val="ＭＳ Ｐゴシック"/>
        <family val="3"/>
        <charset val="128"/>
        <scheme val="minor"/>
      </rPr>
      <t>■</t>
    </r>
    <r>
      <rPr>
        <sz val="11"/>
        <color theme="1"/>
        <rFont val="ＭＳ Ｐゴシック"/>
        <family val="3"/>
        <charset val="128"/>
        <scheme val="minor"/>
      </rPr>
      <t>異物　</t>
    </r>
    <r>
      <rPr>
        <sz val="11"/>
        <color theme="7" tint="0.39997558519241921"/>
        <rFont val="ＭＳ Ｐゴシック"/>
        <family val="3"/>
        <charset val="128"/>
        <scheme val="minor"/>
      </rPr>
      <t>　■</t>
    </r>
    <r>
      <rPr>
        <sz val="11"/>
        <color theme="1"/>
        <rFont val="ＭＳ Ｐゴシック"/>
        <family val="3"/>
        <charset val="128"/>
        <scheme val="minor"/>
      </rPr>
      <t>細菌　　</t>
    </r>
    <r>
      <rPr>
        <sz val="11"/>
        <color indexed="40"/>
        <rFont val="ＭＳ Ｐゴシック"/>
        <family val="3"/>
        <charset val="128"/>
        <scheme val="minor"/>
      </rPr>
      <t>■</t>
    </r>
    <r>
      <rPr>
        <sz val="11"/>
        <color theme="1"/>
        <rFont val="ＭＳ Ｐゴシック"/>
        <family val="3"/>
        <charset val="128"/>
        <scheme val="minor"/>
      </rPr>
      <t>表示ミス     □</t>
    </r>
    <r>
      <rPr>
        <b/>
        <sz val="11"/>
        <color theme="1"/>
        <rFont val="ＭＳ Ｐゴシック"/>
        <family val="3"/>
        <charset val="128"/>
        <scheme val="minor"/>
      </rPr>
      <t>その他</t>
    </r>
    <phoneticPr fontId="4"/>
  </si>
  <si>
    <t>注意　本件は「リコールプラス」「リコールナビ」のホームページより引用しています。詳細に関してはリンク先ＨＰよりご確認ください。</t>
    <rPh sb="0" eb="2">
      <t>チュウイ</t>
    </rPh>
    <phoneticPr fontId="4"/>
  </si>
  <si>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4"/>
  </si>
  <si>
    <t>食品表示
(12/28-1/11)</t>
    <rPh sb="0" eb="2">
      <t>ショクヒン</t>
    </rPh>
    <rPh sb="2" eb="4">
      <t>ヒョウジ</t>
    </rPh>
    <phoneticPr fontId="4"/>
  </si>
  <si>
    <t>松仙堂</t>
  </si>
  <si>
    <t>山形屋</t>
  </si>
  <si>
    <t>半澤鷄卵</t>
  </si>
  <si>
    <t>進々堂</t>
  </si>
  <si>
    <t>雑穀生活 ライ麦全粒粉とヒマワリの種 一部(ごま)表示欠落</t>
  </si>
  <si>
    <t>矢野テント</t>
  </si>
  <si>
    <t>大丸下関POPUP会場 ディアマン 一部(卵)表示欠落</t>
  </si>
  <si>
    <t>山本</t>
  </si>
  <si>
    <t>にしん甘露煮 一部(小麦)表示欠落</t>
  </si>
  <si>
    <t>大光食品</t>
  </si>
  <si>
    <t>高知県農業協同組...</t>
  </si>
  <si>
    <t>ライフコーポレー...</t>
  </si>
  <si>
    <t>ベイシア</t>
  </si>
  <si>
    <t>農ライファーズ</t>
  </si>
  <si>
    <t>イズミ</t>
  </si>
  <si>
    <t>加藤鯉鶏肉店</t>
  </si>
  <si>
    <t>板橋前野町 お肉屋さんのコロッケ 一部(卵)表示欠落</t>
  </si>
  <si>
    <t>鮮ど市場</t>
  </si>
  <si>
    <t>白藤店 ボイル冷凍ズワイガニ 一部賞味期限表示欠落</t>
  </si>
  <si>
    <t>ＪＡ全農Ａコープ...</t>
  </si>
  <si>
    <t>春のふりかけ 一部賞味期限表記欠落、販売温度逸脱</t>
  </si>
  <si>
    <t>キョーエイ</t>
  </si>
  <si>
    <t>18店舗 杵つき餅、のしもち 一部カビ発生の恐れ</t>
  </si>
  <si>
    <t>マルキチ食品</t>
  </si>
  <si>
    <t>にしん昆布巻,さけ昆布巻 一部シール誤貼付,(さけ)表示欠落</t>
  </si>
  <si>
    <t>長池店 真あじ開き 一部消費期限誤記</t>
  </si>
  <si>
    <t>カルビーかいつか...</t>
  </si>
  <si>
    <t>焼き芋ジェラート 一部カップ側面の一括表示内容誤記</t>
  </si>
  <si>
    <t>百合ヶ丘産業</t>
  </si>
  <si>
    <t>星ヶ丘店 鶏モモ正肉 一部消費期限表示欠落</t>
  </si>
  <si>
    <t>権堂店 大きなカキフライ 一部保存温度誤記</t>
  </si>
  <si>
    <t>大醬</t>
  </si>
  <si>
    <t>フィルム醤油ゴールド 一部賞味期限誤記</t>
  </si>
  <si>
    <t>StoryAge...</t>
  </si>
  <si>
    <t>Session IPA 一部缶から液漏れ発生</t>
  </si>
  <si>
    <t>真田</t>
  </si>
  <si>
    <t>すき焼麩,おつゆ麩 一部袋シール不良の恐れ</t>
  </si>
  <si>
    <t>明和店 上生寿司他 一部消費期限誤記</t>
  </si>
  <si>
    <t>クマガエ</t>
  </si>
  <si>
    <t>福岡店 古式本造り蒟蒻特製 一部賞味期限誤記</t>
  </si>
  <si>
    <t>藤い屋</t>
  </si>
  <si>
    <t>IROHA port店 淡雪花 一部賞味期限誤記</t>
  </si>
  <si>
    <t>タイヘイ</t>
  </si>
  <si>
    <t>国産黒毛和牛のすき焼き 一部殺菌不良の恐れ</t>
  </si>
  <si>
    <t>梅花堂本店</t>
  </si>
  <si>
    <t>まるっとびわゼリー 一部未殺菌品混入</t>
  </si>
  <si>
    <t>三島青果 葉ネギ 一部残留農薬基準超過</t>
  </si>
  <si>
    <t>キャメル珈琲</t>
  </si>
  <si>
    <t>もへじのおつまみ するめいか 雲丹入り 一部賞味期限誤記</t>
  </si>
  <si>
    <t>チンゲン菜 一部残留農薬基準超過</t>
  </si>
  <si>
    <t>ユニー</t>
  </si>
  <si>
    <t>長久手店 ハムギフト商品 一部保存温度逸脱</t>
  </si>
  <si>
    <t>マルキョウ</t>
  </si>
  <si>
    <t>帯山店 するめ商品 一部賞味期限表示欠落</t>
  </si>
  <si>
    <t>アサヒ物産</t>
  </si>
  <si>
    <t>クロワッサン鯛焼きチョコレート 一部賞味期限表示欠落</t>
  </si>
  <si>
    <t>永谷園</t>
  </si>
  <si>
    <t>おとなのふりかけ 紅鮭 一部包材誤使用で(小麦)表示欠落</t>
  </si>
  <si>
    <t>さば・穴子寿司他 一部消費期限誤記</t>
  </si>
  <si>
    <t>とりちゃーしゅー 一部加熱不足品混入の恐れ</t>
  </si>
  <si>
    <t>高知県産にら 一部残留農薬基準超過</t>
  </si>
  <si>
    <t>冬を愉しむお弁当(紅ずわいがにご飯) 一部ラベル誤貼付で表示欠落</t>
  </si>
  <si>
    <t>富里店 海老カツタルタルバーガー 一部(えび)表示欠落</t>
  </si>
  <si>
    <t>チョコレートバー 巡 一部保存方法誤記</t>
  </si>
  <si>
    <t>大川店 釜揚げしらす 一部異物混入の恐れ</t>
  </si>
  <si>
    <t>いではプリン５個入り 一部消費期限誤記</t>
  </si>
  <si>
    <t>広丘ギャザ店 山賊焼 一部加熱不足の恐れ</t>
  </si>
  <si>
    <t>オアシスおぶせ 栗甘なっとみぞれ 一部賞味期限誤記</t>
    <phoneticPr fontId="77"/>
  </si>
  <si>
    <t xml:space="preserve"> GⅡ　51週 2 例</t>
    <rPh sb="6" eb="7">
      <t>シュウ</t>
    </rPh>
    <phoneticPr fontId="4"/>
  </si>
  <si>
    <t xml:space="preserve"> GⅡ52　0例</t>
    <rPh sb="7" eb="8">
      <t>レイ</t>
    </rPh>
    <phoneticPr fontId="4"/>
  </si>
  <si>
    <t>2025年第51週（12月15日〜12月21日）</t>
    <phoneticPr fontId="77"/>
  </si>
  <si>
    <t>細菌性赤痢1例‌
菌種：S. sonnei（D群）＿感染地域：国内（都道府県不明）</t>
    <rPh sb="0" eb="3">
      <t>サイキンセイ</t>
    </rPh>
    <rPh sb="3" eb="5">
      <t>セキリ</t>
    </rPh>
    <rPh sb="6" eb="7">
      <t>レイ</t>
    </rPh>
    <rPh sb="9" eb="11">
      <t>キンシュ</t>
    </rPh>
    <rPh sb="23" eb="24">
      <t>グン</t>
    </rPh>
    <rPh sb="26" eb="28">
      <t>カンセン</t>
    </rPh>
    <rPh sb="28" eb="30">
      <t>チイキ</t>
    </rPh>
    <rPh sb="31" eb="33">
      <t>コクナイ</t>
    </rPh>
    <rPh sb="34" eb="38">
      <t>トドウフケン</t>
    </rPh>
    <rPh sb="38" eb="40">
      <t>フメイ</t>
    </rPh>
    <phoneticPr fontId="77"/>
  </si>
  <si>
    <t>血清群・毒素型：‌‌O157‌VT2（12例）、O157‌VT1・VT2（4例）、O91‌VT1（4例）、O103‌VT1（2例）、O111‌VT1・VT2（2例）、
O146‌VT2（1例）、O159‌VT2（1例）、O168‌VT1（1例）、O26‌VT1（1例）、O55‌VT1（1例）、O8‌VT2（1例）、‌その他・不明（17例）
累積報告数：4,275例（有症者2,442例、うちHUS‌58例．死亡3例）</t>
    <phoneticPr fontId="77"/>
  </si>
  <si>
    <t xml:space="preserve">年齢群：‌‌5歳（ 1 例 ）、 6歳（ 1 例 ）、 7歳（ 1 例 ）、 8歳（ 1 例 ）、 10代（3例）、
20代（13例）、30 代（ 7 例 ）、 40 代（ 3 例 ）、 50代（9例）、60 代（7 例 ）、80代（1例）
</t>
    <phoneticPr fontId="77"/>
  </si>
  <si>
    <t xml:space="preserve">腸管出血性大腸菌感染症47例（有症者20例、うちHUS‌なし）　‌
感染地域：‌‌国内27例、韓国2例、インドネシア1例、国内・国外不明17例‌
国内の感染地域：‌‌岡山県6例、北海道2例、宮城県2例、大阪府2例、長崎県2例、埼玉県1例、新潟県1例、福井県1例、滋賀県1例、兵庫県1例、和歌山県1例、広島県1例、山口県1例、福岡県1例、
千葉県/東京都1例、国内（都道府県不明）3例
</t>
    <phoneticPr fontId="77"/>
  </si>
  <si>
    <t>E型肝炎13例‌ｻ
　　感染地域（感染源）：‌‌東京都2例（豚肉1例、不明1例）、秋田県1例（不明）、
　　山形県1例（豚肉）、埼玉県1例（豚肉）、千葉県1例（不明）、福岡県1例（猪肉）、
　　国内（都道府県不明）2例（牛レバー1例、不明1例）、
   　韓国1例〔スンデ（豚の腸を血で固めた韓国料理）〕、マレーシア1例（不明）、
　　国内・国外不明2例（不明2例）
A型肝炎1例‌　感染地域：京都府</t>
    <phoneticPr fontId="77"/>
  </si>
  <si>
    <t>レジオネラ症26例（肺炎型22例、ポンティアック熱型3例、無症状病原体保有者1例）‌
  感染地域：‌神奈川県4例、東京都2例、大阪府2例、広島県2例、北海道1例、岩手県1例、秋田県1例、福島県1例、茨城県1例長野県1例、静岡県1例、京都府1例、兵庫県1例、島根県1例、山口県1例、徳島県1例、長崎県1例、大分県1例、
 国内・国外不明2例
‌
年齢群：60代（4例）、70代（8例）、80代（10例）、90代以上（4例）
累積報告数：2,375例</t>
    <phoneticPr fontId="77"/>
  </si>
  <si>
    <t>アメーバ赤痢5例（腸管アメーバ症5例）
‌  感染地域：‌‌埼玉県1例、福岡県1例、熊本県1例、韓国1例、国内・国外不明1例
‌
感染経路：性的接触3例（異性間3例）、その他・不明2例
ウイルス性肝炎4例‌ B型肝炎ウイルス4例＿感染経路：‌‌性的接触3例（異性間3例）、その他・不明1例</t>
    <phoneticPr fontId="77"/>
  </si>
  <si>
    <t>フランスは禁止化学物質を含む農産物に対して強硬な姿勢をとっている。</t>
    <phoneticPr fontId="77"/>
  </si>
  <si>
    <t xml:space="preserve">　欧州連合（EU）で禁止されている特定の農薬の残留物を含む果物と野菜の輸入を一時的に停止するというフランス政府の決定は、観察者からは正しい方向への一歩とみなされているが、特にEUが南部共同市場（メルコスール）との自由貿易協定の締結を準備している状況では、その実際的な影響は限られている。1月7日に発布された政令に基づき、フランスは、EUで人体へのリスクが高いことから禁止されている5種類の農薬の残留物を定量的に測定できる食品の輸入を一時停止しました。これらには、マンコゼブ、チオファネートメチル、カルベンダジム、ベノミルの4種類の殺菌剤と、グルホシネートの1種類の除草剤が含まれます。これらの物質はいずれも、がん、遺伝子変異、生殖毒性、または内分泌かく乱を引き起こす疑いがあります。この措置は特定の地域を直接対象とするものではないが、環境基準や農薬使用量が欧州よりも低い南米の生産者からの「不公平な競争」への懸念が高まる中、国内農家を安心させるための措置とみられている。この政令は、EUの執行機関である欧州委員会（EC）の承認を10日以内に得る必要がある。ECはまた、フランスが言及した5種類の農薬のうち3種類をEU域内に拡大し、禁止対象とすることを提案すると発表した。　
　しかし、アナリストによると、この措置の適用範囲は依然として非常に狭い。EUでは使用が認められていないものの、輸入品には認められている農薬が少なくとも72種類ある。フランス農務省は、上記の5種類の物質の選定は、人体への毒性リスクが最も高いという基準に基づいていると述べたが、生殖毒性が疑問視されているものも含め、深刻な危害を引き起こす疑いのある物質が他にも多数あることを認めている。む停止措置の実施には、多くの課題も伴います。フランス政府は、輸出申告による管理強化、国境検問所、港湾、空港、物流システムにおける検査の厳格化、そして輸出国における検査実施を表明しています。しかし、一部の市民社会団体は、これらの取り組みはあまりにも一般的であり、税関管理における長年の抜け穴を完全に解消できる可能性は低いと警告しています。ヴェブレン経済貿易政策改革研究所の共同所長マチルド・デュプレ氏によると、今回の措置は根本的な変化というよりは「象徴的」なものだ。対象となる製品はセンシティブな製品ではなく、メルコスール諸国からの輸入の大部分を占める製品でもないからだ。特に、飼料用大豆粕などの戦略品目は、フランスの大豆輸入量の80%以上を占めているが、今回の規制の対象外となっている。
</t>
    <phoneticPr fontId="77"/>
  </si>
  <si>
    <t>https://www.vietnam.vn/ja/phap-ra-tin-hieu-cung-ran-voi-nong-san-chua-hoa-chat-bi-cam</t>
    <phoneticPr fontId="77"/>
  </si>
  <si>
    <t>日本から輸入のイチゴ3．3トンが残留農薬基準値超過、半年間で12ロット不合格―台湾メディア</t>
    <phoneticPr fontId="77"/>
  </si>
  <si>
    <t>《香美市産のニラから基準値を超える残留農薬》高知を含む21都府県に約700キロ出荷【高知】</t>
    <phoneticPr fontId="77"/>
  </si>
  <si>
    <t>　JA高知県は1月9日、高知県香美市で生産されたニラから基準値を超える残留農薬が検出されたと発表しました。
誤って食べたとしても健康被害のおそれはないということです。JA高知県によりますと、1月8日にJAグループが実施した残留農薬の自主検査で、香美市の1件の生産者がつくったニラから基準値の2.4倍に相当する農薬成分「ペンディメタリン」が検出されました。「ペンディメタリン」は除草剤で、苗を植えてから10日後までに1回使用できますが、生産者が使い方を誤り、苗を植えてから20日前後に1回、規定を超える量を撒いたため、検査までに農薬が分解されず残留の基準値を超えたということです。この生産者が出荷したニラは、2025年12月29日から1月8日までに、高知を含む21都府県の市場に700キロあまりが出荷されていて、JA高知県が現在回収に取り組んでいます。JA高知県は「消費者および関係者の皆様にお詫びいたします」とコメントし、農薬の適正使用について講習会を開くなど再発防止を徹底していくとしています。</t>
    <phoneticPr fontId="77"/>
  </si>
  <si>
    <t>https://news.livedoor.com/article/detail/30345142/</t>
    <phoneticPr fontId="77"/>
  </si>
  <si>
    <t>　台湾メディアの中時新聞網によると、台湾の食品薬物管理署は6日、日本から輸入されたイチゴ6ロットが水際検査で不合格になったと発表した。残留農薬基準値超過が原因で、3．3トン余りが返送または廃棄処分される。過去約半年間の検査で不合格となった日本のイチゴは12ロットに上ることから、食薬署は6日から1カ月間、日本のイチゴに対する検査の抜き取り比率を100％に引き上げる。イチゴ6ロットからは、シフルメトフェン3．0〜5．0ppm、インドキサカルブ0．08〜0．11ppmがそれぞれ検出された。基準値はシフルメトフェンが2．0ppm、インドキサカルブが0．01ppm。食薬署によると、この約半年間に検査を行った日本のイチゴ215ロットのうち、5．6％に当たる12ロットが不合格となった。いずれも残留農薬基準値超過が原因だった。</t>
    <phoneticPr fontId="77"/>
  </si>
  <si>
    <t>https://topics.smt.docomo.ne.jp/article/recordchina/business/recordchina-RC_967742</t>
    <phoneticPr fontId="77"/>
  </si>
  <si>
    <t>チンゲン菜 一部残留農薬基準超過</t>
    <phoneticPr fontId="77"/>
  </si>
  <si>
    <t>　令和7年11月20日-12月28日に、①沼津中央青果 ②JAふじ伊豆 特販課で販売した「チンゲン菜」において、定期的な残留農薬自主検査を実施した所、青梗菜から適用外農薬「イミシアホス」「トルフェンピラド」を検出 (「イミシアホス」0.08ppm検出【基準値0.01ppm】「トルフェンピラド」0.45ppm検出【基準値0.01ppm】)が判明したため、リコール(自主回収)する。これまで健康被害の報告はない。(リコールプラス編集部)(リコールプラス)
　【対象商品】商品名:チンゲン菜　内容量:5kg　　形態　:ケース
　【特定情報】静岡県三島市産　量販店にてリパック販売
　【輸入食品か否か】輸入食品:いいえ
　【販売店】①沼津中央青果　②JAふじ伊豆　特販課
　【販売日】令和7年11月20日-令和7年12月28日
　【販売数量】544ケース(総数)　</t>
    <phoneticPr fontId="77"/>
  </si>
  <si>
    <t>https://foods-ch.infomart.co.jp/anzen/recall/242075</t>
    <phoneticPr fontId="77"/>
  </si>
  <si>
    <t>中国産セロリから残留基準値を超えるクロルピリホス検出</t>
    <phoneticPr fontId="77"/>
  </si>
  <si>
    <t>　　厚生労働省は平成１４年７月５日、検疫所でのモニタリング検査の結果、中国産セロリから、残留基準値を超えるクロルピリホスが２度にわたって検出されたと発表した。
　セロリのクロルピリホスの基準値は０．０５ｐｐｍであるが、５月１０日に発見された超過事例では０．０６ｐｐｍ、７月５日に発見された事例では０．０９ｐｐｍが検出されていた。なお残留農薬が検出された食品は、基準に合わない食品・添加物の販売禁止などを規定した食品衛生法第７条違反により、全量を廃棄または積み戻しするよう指示がなされた。
　中国産セロリについては、平成１３年１月～平成１４年７月の間で、生鮮・冷蔵・冷凍食品５８０，３２０ｋｇと、加熱後に冷凍食品にしたもの７５，２４５ｋｇが輸入されている。【厚生労働省】</t>
    <phoneticPr fontId="77"/>
  </si>
  <si>
    <t>http://sample.econavi.eic.or.jp/news/detail/3262</t>
    <phoneticPr fontId="77"/>
  </si>
  <si>
    <t xml:space="preserve">もう1つの紅麹サプリ事件（中） 評価の枠組みと救済の狭間で問われる責任 </t>
    <phoneticPr fontId="77"/>
  </si>
  <si>
    <t>　紅麹サプリ事件では、どの症状を、どの時点で評価対象とするのかが、被害の可視化と救済の範囲を左右している。評価が進むこと自体は不可欠だが、その枠組みが確定するまでの過程で、制度の外に置かれる被害が生じかねない点は看過できない。本稿では、旧・茶のしずく事件との比較を通じ、評価基準が形成される過程そのものが「事件」を形づくる構造であることを確認するとともに、紅麹サプリ被害救済弁護団が訴訟に依拠せず、交渉を軸に被害救済を進めている現状を整理する。
　ここで重要なのは、どの症状が、どの時点で、どのように評価対象として整理されるのかという点である。評価対象とされる症状が限定されている段階では、その枠外にある症状は、制度上「存在しないもの」として扱われかねない。　旧・茶のしずく事件では、診断基準が整備される過程で、基準に合致する症例が「確定」とされ、それ以外の症例が周縁化された。その結果、被害の実態と救済の対象との間にズレが生じた。　紅麹サプリ事件においても、当初は腎障害が中心的な論点として扱われ、その後に別の毒性所見が示されるという経過をたどっている。この変化は、評価が進化していることを意味する一方で、評価の枠組みが確定する前段階において、どの症状がどのように位置付けられるのかが、今後の救済や対応に影響を与える可能性を示唆している。ここで問われるのは、「誰のための評価なのか」という点である。安全対策や制度設計は、明確な基準を必要とするが、その基準が現実の被害を十分に包摂しているかどうかは、別の問題である。　本稿が「もう1つの紅麹サプリ事件」と題するのは、紅麹サプリメントによる健康被害が存在するからだけではない。評価の枠組みが形成される過程で、どの被害が可視化され、どの被害が不可視化されるのかという構造が、過去の事例と重なって見えるからである。事件とは、単に被害が発生した事実を指すのではない。被害がどのように認識され、どのように整理され、どの範囲までが社会的に「事件」として共有されるのか、その過程全体を含む概念である。旧・茶のしずく事件では、「誰のための診断基準か」、「誰のための安全対策か」という問いに対する答えが、結果として一部の被害者を制度の外に置くかたちとなった。紅麹サプリ事件は、今まさに、その問いに向き合う途上にある。評価の進展は不可欠である。しかし同時に、評価が確定するまでの過程で生じる被害や不安を、どのように扱うのかという視点も欠かせない。過去の事例が示した教訓は、被害が「確定」してからでは遅いという点にある。　紅麹サプリ事件が「もう1つの事件」として記憶されるのか、それとも、過去の教訓が生かされた事例として位置付けられるのか。その分岐点は、いま進行している評価と対応のあり方にかかっている。</t>
    <phoneticPr fontId="77"/>
  </si>
  <si>
    <t>https://wellness-news.co.jp/posts/260110-1/</t>
    <phoneticPr fontId="77"/>
  </si>
  <si>
    <t>ネスレ香港、粉ミルクの一部ロット回収</t>
    <phoneticPr fontId="77"/>
  </si>
  <si>
    <t>　香港政府食品環境衛生署食品安全センター（ＣＦＳ）は６日、スイス食品大手ネスレの現地法人ネスレ香港が、乳幼児用粉ミルクの一部ロットについて自主回収を実施していると明らかにした。食中毒を引き起こすセレウス菌によって生成される毒素「セレウリド」が混入している恐れがある。ネスレは欧州でも粉ミルクの特定ロットを自主回収している。香港での回収対象は「Nestle NAN（雀巣能恩）」と「Wyeth Nutrition（恵氏栄養品）」の計21ロット。ＣＦＳは市民に対し、子どもに対象ロットの商品を摂取させないように呼びかけ。業界には速やかに販売を停止するよう求めている。</t>
    <phoneticPr fontId="77"/>
  </si>
  <si>
    <t>https://www.nna.jp/news/2879272</t>
    <phoneticPr fontId="77"/>
  </si>
  <si>
    <t>魚の卵を用いてノロウイルスの人工合成に成功（小林研がPNAS誌に発表）</t>
    <phoneticPr fontId="77"/>
  </si>
  <si>
    <t>　大阪大学微生物病研究所の小瀧将裕助教、龝枝佑紀助教、石谷太教授、小林剛教授らの研究チームは、和歌山県立医科大学、大阪健康安全基盤研究所との共同研究により、小型魚類（ゼブラフィッシュ）を用いてヒトノロウイルス（ノロウイルス）の人工合成に世界で初めて成功しました（図1）。この技術により、ノロウイルスのゲノムを任意に改変することが可能となり、ウイルスの増殖機構の解明や新規ノロウイルスワクチンの開発研究が飛躍的に進むと期待されます。
【研究成果のポイント】
ゼブラフィッシュ※1の卵（胚）※2を用いることで、ノロウイルスの人工合成に世界で初めて成功
ウイルス学と小型魚類モデル研究の異分野融合により、長年の課題をついに克服
任意の変異を自在に導入し、発光タンパク質を発現するウイルスなど、従来技術では困難であった様々な遺伝子改変ノロウイルスの作製に成功
本技術により簡便な抗ウイルス薬の評価、病原性や抗原性を制御した新規ワクチン開発が可能になり、治療法・予防法開発のスピードの向上に期待
詳細はこちら（プレスリリース資料）
　本研究成果は、米国科学誌「Proceedings of the National Academy of Sciences of the United States of America (PNAS)」に2025年12月4日に公開されました。
　タイトル：“Recovery of Infectious Recombinant Human Norovirus Using Zebrafish Embryos”
　著者名：Tomohiro Kotaki, Yuki Akieda, Zelin Chen, Megumi Onishi, Sayuri Komatsu, Daisuke Motooka, Hiroko Omori, Shigeyuki Tamiya, Yuta Kanai, Shohei Minami, Takahiro　Kawagishi, Naomi Sakon, Shintaro Sato, Tohru Ishitani, and Takeshi Kobayashi
　　　　　DOI: 10.1073/pnas.2526726122</t>
    <phoneticPr fontId="77"/>
  </si>
  <si>
    <t>https://www.biken.osaka-u.ac.jp/achievement/research/2025/251</t>
    <phoneticPr fontId="77"/>
  </si>
  <si>
    <t>食品表示基準改正案を公表　カシューナッツを特定原材料に追加、意見募集開始</t>
    <phoneticPr fontId="77"/>
  </si>
  <si>
    <t>　消費者庁は26日、「食品表示基準及び食品表示法第6条第8項に規定するアレルゲン、消費期限、食品を安全に摂取するために加熱を要するかどうかの別その他の食品を摂取する際の安全性に重要な影響を及ぼす事項等を定める内閣府令」の一部改正案を公表し、同案に関する意見募集を開始した。
　今回の意見募集は、食品表示法（平成25年法律第70号）に基づき定められている「食品表示基準」と、食品表示法第6条第8項に基づき定められた内閣府令（いわゆる「6条8項府令」）の一部改正を対象とするもの。改正案のうち、アレルギー表示に係る事項では、「令和6年度 即時型食物アレルギーによる健康被害に関する全国実態調査」において、木の実類の中でもカシューナッツに関する症例数および、木の実類全体に占める割合が増加しており、一過性とは考えられない状況が確認されたことが示されている。この結果を踏まえ、今年1月に開催された「食物アレルギー表示に関するアドバイザー会議（第7回）」において、カシューナッツを「特定原材料に準ずるもの」から「特定原材料」へ移行することが適当であるとの方針が示された。さらに、カシューナッツに関する公定検査法の確立に目処が立ったことから、食品表示基準別表第14（特定原材料）に「カシューナッツ」を追加する改正を行うとしている。
　また、個別品目ごとの表示ルールに係る事項では、令和6年度（2024年度）から開催されている「個別品目ごとの表示ルール見直し分科会」における検討結果を踏まえ、食品表示基準の見直しを進める方針が示された。同11月末までに議論された品目については、24年度末の食品表示基準の一部改正によりすでに見直しが行われており、今年度においても、同分科会の検討結果を踏まえて所要の改正を行うとしている。対象となるのは、食品表示基準の各条文および別表、ならびに6条8項府令の関係規定。
　施行期日については、2026年4月1日とする予定。アレルギー表示に係る改正規定については施行日から2年間、個別品目ごとの表示ルールに係る改正規定については施行日から4年間の経過措置を設ける。経過措置期間中に製造、加工又は輸入される加工食品（業務用加工食品を除く）および、同期間中に販売される業務用加工食品については、改正後の規定にかかわらず、従前の例による表示を行うことができるとしている
　意見募集期間は、26日から来年1月30日まで。</t>
    <phoneticPr fontId="77"/>
  </si>
  <si>
    <t>https://wellness-news.co.jp/posts/251229-2/</t>
    <phoneticPr fontId="77"/>
  </si>
  <si>
    <t>カキ大量死問題で　県内の生産者仲間が県漁連に緊急支援金</t>
  </si>
  <si>
    <t>　養殖カキの大量死を受け、26日、県漁連＝広島県漁業協同組合連合会に緊急の支援金が贈呈されました。
緊急支援金250万円を県漁連に贈呈したのは、広島県内のJAや生協連など11の組織でつくる県協同組合連絡協議会と、広島県生協連、生協ひろしま、JA全農ひろしま、JA広島中央会の５者です。
県内の一部の海域では養殖カキの9割が死ぬ被害が出ていて、養殖業者の存続や地域経済、雇用などへの影響が懸念されています。
県協同組合連絡協議会　吉川清ニ会長
「異常気象によって、特に第一次産業、非常に色んな意味で悪影響を受けておる、という状況の中で、協同組合の仲間としてなんとか応援、元気をもってもらいたいと」
県漁連　米田輝隆会長
「大量斃死で、本当に我々牡蠣業界厳しい状況でございます。有効に活用させていただきたいと思います」
県漁連の米田輝隆会長は「養殖の環境を改善するために海底に撒くカキ殻の購入代金などに充てたい」と話しました。</t>
    <phoneticPr fontId="77"/>
  </si>
  <si>
    <t>https://topics.smt.docomo.ne.jp/amp/article/rcc/region/rcc-2375015</t>
    <phoneticPr fontId="77"/>
  </si>
  <si>
    <t>保健省は、ヴィンロンでの昼食後に数人が入院したことを受けて、食品の追跡可能性を要求している</t>
    <phoneticPr fontId="77"/>
  </si>
  <si>
    <t>ベトナム</t>
    <phoneticPr fontId="77"/>
  </si>
  <si>
    <t>https://www.vietnam.vn/ja/bo-y-te-yeu-cau-truy-xuat-nguon-goc-thuc-pham-khien-nhieu-nguoi-nhap-vien-sau-bua-an-trua-tai-vinh-long</t>
    <phoneticPr fontId="77"/>
  </si>
  <si>
    <t>カインホア省の旧正月休暇中の食品安全確保のためのより厳しい措置。</t>
    <phoneticPr fontId="77"/>
  </si>
  <si>
    <r>
      <t>　カインホア省保健局は、省内の多くの傘下組織、社区、区、特別区に対し、特に2026年の新年と旧正月の休暇期間中に食品の安全を確保し、食中毒を防ぐための対策を強化するよう要請する文書を送付した。したがって、 カインホア省食品安全衛生局は、関係部署や地方と連携して、特に新年と旧正月の休暇期間中にイベント向けのケータリングサービスを提供する管理下の食品施設の食品安全を確保するための検査および監視チームを組織します。
同時に、調理済み食品の衛生管理、原材料の原産地、保存期間に関する条件が適切に実施されるよう、事業者を指導する。また、安全な食品の選び方や使用方法、食中毒の予防について指導するとともに、年末年始の休暇期間中の食品安全確保に関するメッセージの発信に重点的に取り組む。
Si</t>
    </r>
    <r>
      <rPr>
        <b/>
        <sz val="14"/>
        <rFont val="Calibri"/>
        <family val="3"/>
        <charset val="163"/>
      </rPr>
      <t>ế</t>
    </r>
    <r>
      <rPr>
        <b/>
        <sz val="14"/>
        <rFont val="游ゴシック"/>
        <family val="3"/>
        <charset val="128"/>
      </rPr>
      <t>t ch</t>
    </r>
    <r>
      <rPr>
        <b/>
        <sz val="14"/>
        <rFont val="Calibri"/>
        <family val="3"/>
        <charset val="163"/>
      </rPr>
      <t>ặ</t>
    </r>
    <r>
      <rPr>
        <b/>
        <sz val="14"/>
        <rFont val="游ゴシック"/>
        <family val="3"/>
        <charset val="128"/>
      </rPr>
      <t>t b</t>
    </r>
    <r>
      <rPr>
        <b/>
        <sz val="14"/>
        <rFont val="Calibri"/>
        <family val="3"/>
        <charset val="163"/>
      </rPr>
      <t>ả</t>
    </r>
    <r>
      <rPr>
        <b/>
        <sz val="14"/>
        <rFont val="游ゴシック"/>
        <family val="3"/>
        <charset val="128"/>
      </rPr>
      <t>o đ</t>
    </r>
    <r>
      <rPr>
        <b/>
        <sz val="14"/>
        <rFont val="Calibri"/>
        <family val="3"/>
        <charset val="163"/>
      </rPr>
      <t>ả</t>
    </r>
    <r>
      <rPr>
        <b/>
        <sz val="14"/>
        <rFont val="游ゴシック"/>
        <family val="3"/>
        <charset val="128"/>
      </rPr>
      <t>m an toàn th</t>
    </r>
    <r>
      <rPr>
        <b/>
        <sz val="14"/>
        <rFont val="Calibri"/>
        <family val="3"/>
        <charset val="163"/>
      </rPr>
      <t>ự</t>
    </r>
    <r>
      <rPr>
        <b/>
        <sz val="14"/>
        <rFont val="游ゴシック"/>
        <family val="3"/>
        <charset val="128"/>
      </rPr>
      <t>c ph</t>
    </r>
    <r>
      <rPr>
        <b/>
        <sz val="14"/>
        <rFont val="Calibri"/>
        <family val="3"/>
        <charset val="163"/>
      </rPr>
      <t>ẩ</t>
    </r>
    <r>
      <rPr>
        <b/>
        <sz val="14"/>
        <rFont val="游ゴシック"/>
        <family val="3"/>
        <charset val="128"/>
      </rPr>
      <t>m d</t>
    </r>
    <r>
      <rPr>
        <b/>
        <sz val="14"/>
        <rFont val="Calibri"/>
        <family val="3"/>
        <charset val="163"/>
      </rPr>
      <t>ị</t>
    </r>
    <r>
      <rPr>
        <b/>
        <sz val="14"/>
        <rFont val="游ゴシック"/>
        <family val="3"/>
        <charset val="128"/>
      </rPr>
      <t>p T</t>
    </r>
    <r>
      <rPr>
        <b/>
        <sz val="14"/>
        <rFont val="Calibri"/>
        <family val="3"/>
        <charset val="163"/>
      </rPr>
      <t>ế</t>
    </r>
    <r>
      <rPr>
        <b/>
        <sz val="14"/>
        <rFont val="游ゴシック"/>
        <family val="3"/>
        <charset val="128"/>
      </rPr>
      <t xml:space="preserve">t </t>
    </r>
    <r>
      <rPr>
        <b/>
        <sz val="14"/>
        <rFont val="Calibri"/>
        <family val="3"/>
        <charset val="163"/>
      </rPr>
      <t>ở</t>
    </r>
    <r>
      <rPr>
        <b/>
        <sz val="14"/>
        <rFont val="游ゴシック"/>
        <family val="3"/>
        <charset val="128"/>
      </rPr>
      <t xml:space="preserve"> Khánh Hòa- </t>
    </r>
    <r>
      <rPr>
        <b/>
        <sz val="14"/>
        <rFont val="Calibri"/>
        <family val="3"/>
        <charset val="163"/>
      </rPr>
      <t>Ả</t>
    </r>
    <r>
      <rPr>
        <b/>
        <sz val="14"/>
        <rFont val="游ゴシック"/>
        <family val="3"/>
        <charset val="128"/>
      </rPr>
      <t>nh 1.
安全を確保するために、人々は新鮮で高品質の食品を選ぶべきです。
ニントゥアン総合病院とカインホア総合病院は、食中毒の疑いのある症例の監視、検知、治療に責任を負っています。食中毒の発生が疑われる場合、または検知された場合は、直ちにカインホア省食品安全衛生部および保健局に通報し、規則に従って調査と対応を行う必要があります。
特に多数の人が関与する場合には、食中毒に苦しむ人々にタイムリーな緊急ケアと治療を提供するために、緊急時対応計画、リソース、機器、ツール、および必要な医薬品を準備します。
カインホア省の地域保健センターは、関係部署と連携し、食品の安全性に関する情報を広め、人々に助言を行っています。テト期間中に大量に消費される、ラベルや原産地情報のないケーキ、キャンディー、ソフトドリンク、そして適切に保管されておらず腐敗しやすいハムやパテを使ったサンドイッチ、ペストリーなどの食品に注意を払っています。
Si</t>
    </r>
    <r>
      <rPr>
        <b/>
        <sz val="14"/>
        <rFont val="Calibri"/>
        <family val="3"/>
        <charset val="163"/>
      </rPr>
      <t>ế</t>
    </r>
    <r>
      <rPr>
        <b/>
        <sz val="14"/>
        <rFont val="游ゴシック"/>
        <family val="3"/>
        <charset val="128"/>
      </rPr>
      <t>t ch</t>
    </r>
    <r>
      <rPr>
        <b/>
        <sz val="14"/>
        <rFont val="Calibri"/>
        <family val="3"/>
        <charset val="163"/>
      </rPr>
      <t>ặ</t>
    </r>
    <r>
      <rPr>
        <b/>
        <sz val="14"/>
        <rFont val="游ゴシック"/>
        <family val="3"/>
        <charset val="128"/>
      </rPr>
      <t>t b</t>
    </r>
    <r>
      <rPr>
        <b/>
        <sz val="14"/>
        <rFont val="Calibri"/>
        <family val="3"/>
        <charset val="163"/>
      </rPr>
      <t>ả</t>
    </r>
    <r>
      <rPr>
        <b/>
        <sz val="14"/>
        <rFont val="游ゴシック"/>
        <family val="3"/>
        <charset val="128"/>
      </rPr>
      <t>o đ</t>
    </r>
    <r>
      <rPr>
        <b/>
        <sz val="14"/>
        <rFont val="Calibri"/>
        <family val="3"/>
        <charset val="163"/>
      </rPr>
      <t>ả</t>
    </r>
    <r>
      <rPr>
        <b/>
        <sz val="14"/>
        <rFont val="游ゴシック"/>
        <family val="3"/>
        <charset val="128"/>
      </rPr>
      <t>m an toàn th</t>
    </r>
    <r>
      <rPr>
        <b/>
        <sz val="14"/>
        <rFont val="Calibri"/>
        <family val="3"/>
        <charset val="163"/>
      </rPr>
      <t>ự</t>
    </r>
    <r>
      <rPr>
        <b/>
        <sz val="14"/>
        <rFont val="游ゴシック"/>
        <family val="3"/>
        <charset val="128"/>
      </rPr>
      <t>c ph</t>
    </r>
    <r>
      <rPr>
        <b/>
        <sz val="14"/>
        <rFont val="Calibri"/>
        <family val="3"/>
        <charset val="163"/>
      </rPr>
      <t>ẩ</t>
    </r>
    <r>
      <rPr>
        <b/>
        <sz val="14"/>
        <rFont val="游ゴシック"/>
        <family val="3"/>
        <charset val="128"/>
      </rPr>
      <t>m d</t>
    </r>
    <r>
      <rPr>
        <b/>
        <sz val="14"/>
        <rFont val="Calibri"/>
        <family val="3"/>
        <charset val="163"/>
      </rPr>
      <t>ị</t>
    </r>
    <r>
      <rPr>
        <b/>
        <sz val="14"/>
        <rFont val="游ゴシック"/>
        <family val="3"/>
        <charset val="128"/>
      </rPr>
      <t>p T</t>
    </r>
    <r>
      <rPr>
        <b/>
        <sz val="14"/>
        <rFont val="Calibri"/>
        <family val="3"/>
        <charset val="163"/>
      </rPr>
      <t>ế</t>
    </r>
    <r>
      <rPr>
        <b/>
        <sz val="14"/>
        <rFont val="游ゴシック"/>
        <family val="3"/>
        <charset val="128"/>
      </rPr>
      <t xml:space="preserve">t </t>
    </r>
    <r>
      <rPr>
        <b/>
        <sz val="14"/>
        <rFont val="Calibri"/>
        <family val="3"/>
        <charset val="163"/>
      </rPr>
      <t>ở</t>
    </r>
    <r>
      <rPr>
        <b/>
        <sz val="14"/>
        <rFont val="游ゴシック"/>
        <family val="3"/>
        <charset val="128"/>
      </rPr>
      <t xml:space="preserve"> Khánh Hòa- </t>
    </r>
    <r>
      <rPr>
        <b/>
        <sz val="14"/>
        <rFont val="Calibri"/>
        <family val="3"/>
        <charset val="163"/>
      </rPr>
      <t>Ả</t>
    </r>
    <r>
      <rPr>
        <b/>
        <sz val="14"/>
        <rFont val="游ゴシック"/>
        <family val="3"/>
        <charset val="128"/>
      </rPr>
      <t>nh 2.
人々は食中毒を防ぐためにフグを食べることを避けています。
カインホア省保健局はまた、地域内のコミューン、区、特別区に対し、食品の安全確保に関するメッセージを定期的に拡声器で放送し、腐敗した食品、カビの生えた食品、異臭のする食品、あるいは毒キノコ、野生の果物、フグ、ヒキガエルの肉など、出所が不明または天然毒素を含む疑いのある食品は絶対に使用しないよう勧告するよう要請した。
出典: https://suckhoedoisong.vn/siet-chat-bao-dam-an-toan-thuc-pham-dip-tet-o-khanh-hoa-169260102081731424.htm</t>
    </r>
    <phoneticPr fontId="77"/>
  </si>
  <si>
    <r>
      <t>　カインホア省保健局は、省内の多くの傘下組織、社区、区、特別区に対し、特に2026年の新年と旧正月の休暇期間中に食品の安全を確保し、食中毒を防ぐための対策を強化するよう要請する文書を送付した。したがって、 カインホア省食品安全衛生局は、関係部署や地方と連携して、特に新年と旧正月の休暇期間中にイベント向けのケータリングサービスを提供する管理下の食品施設の食品安全を確保するための検査および監視チームを組織します。同時に、調理済み食品の衛生管理、原材料の原産地、保存期間に関する条件が適切に実施されるよう、事業者を指導する。また、安全な食品の選び方や使用方法、食中毒の予防について指導するとともに、年末年始の休暇期間中の食品安全確保に関するメッセージの発信に重点的に取り組む。
Si</t>
    </r>
    <r>
      <rPr>
        <b/>
        <sz val="14"/>
        <rFont val="Calibri"/>
        <family val="3"/>
        <charset val="163"/>
      </rPr>
      <t>ế</t>
    </r>
    <r>
      <rPr>
        <b/>
        <sz val="14"/>
        <rFont val="游ゴシック"/>
        <family val="3"/>
        <charset val="128"/>
      </rPr>
      <t>t ch</t>
    </r>
    <r>
      <rPr>
        <b/>
        <sz val="14"/>
        <rFont val="Calibri"/>
        <family val="3"/>
        <charset val="163"/>
      </rPr>
      <t>ặ</t>
    </r>
    <r>
      <rPr>
        <b/>
        <sz val="14"/>
        <rFont val="游ゴシック"/>
        <family val="3"/>
        <charset val="128"/>
      </rPr>
      <t>t b</t>
    </r>
    <r>
      <rPr>
        <b/>
        <sz val="14"/>
        <rFont val="Calibri"/>
        <family val="3"/>
        <charset val="163"/>
      </rPr>
      <t>ả</t>
    </r>
    <r>
      <rPr>
        <b/>
        <sz val="14"/>
        <rFont val="游ゴシック"/>
        <family val="3"/>
        <charset val="128"/>
      </rPr>
      <t>o đ</t>
    </r>
    <r>
      <rPr>
        <b/>
        <sz val="14"/>
        <rFont val="Calibri"/>
        <family val="3"/>
        <charset val="163"/>
      </rPr>
      <t>ả</t>
    </r>
    <r>
      <rPr>
        <b/>
        <sz val="14"/>
        <rFont val="游ゴシック"/>
        <family val="3"/>
        <charset val="128"/>
      </rPr>
      <t>m an toàn th</t>
    </r>
    <r>
      <rPr>
        <b/>
        <sz val="14"/>
        <rFont val="Calibri"/>
        <family val="3"/>
        <charset val="163"/>
      </rPr>
      <t>ự</t>
    </r>
    <r>
      <rPr>
        <b/>
        <sz val="14"/>
        <rFont val="游ゴシック"/>
        <family val="3"/>
        <charset val="128"/>
      </rPr>
      <t>c ph</t>
    </r>
    <r>
      <rPr>
        <b/>
        <sz val="14"/>
        <rFont val="Calibri"/>
        <family val="3"/>
        <charset val="163"/>
      </rPr>
      <t>ẩ</t>
    </r>
    <r>
      <rPr>
        <b/>
        <sz val="14"/>
        <rFont val="游ゴシック"/>
        <family val="3"/>
        <charset val="128"/>
      </rPr>
      <t>m d</t>
    </r>
    <r>
      <rPr>
        <b/>
        <sz val="14"/>
        <rFont val="Calibri"/>
        <family val="3"/>
        <charset val="163"/>
      </rPr>
      <t>ị</t>
    </r>
    <r>
      <rPr>
        <b/>
        <sz val="14"/>
        <rFont val="游ゴシック"/>
        <family val="3"/>
        <charset val="128"/>
      </rPr>
      <t>p T</t>
    </r>
    <r>
      <rPr>
        <b/>
        <sz val="14"/>
        <rFont val="Calibri"/>
        <family val="3"/>
        <charset val="163"/>
      </rPr>
      <t>ế</t>
    </r>
    <r>
      <rPr>
        <b/>
        <sz val="14"/>
        <rFont val="游ゴシック"/>
        <family val="3"/>
        <charset val="128"/>
      </rPr>
      <t xml:space="preserve">t </t>
    </r>
    <r>
      <rPr>
        <b/>
        <sz val="14"/>
        <rFont val="Calibri"/>
        <family val="3"/>
        <charset val="163"/>
      </rPr>
      <t>ở</t>
    </r>
    <r>
      <rPr>
        <b/>
        <sz val="14"/>
        <rFont val="游ゴシック"/>
        <family val="3"/>
        <charset val="128"/>
      </rPr>
      <t xml:space="preserve"> Khánh Hòa- </t>
    </r>
    <r>
      <rPr>
        <b/>
        <sz val="14"/>
        <rFont val="Calibri"/>
        <family val="3"/>
        <charset val="163"/>
      </rPr>
      <t>Ả</t>
    </r>
    <r>
      <rPr>
        <b/>
        <sz val="14"/>
        <rFont val="游ゴシック"/>
        <family val="3"/>
        <charset val="128"/>
      </rPr>
      <t>nh 1.
安全を確保するために、人々は新鮮で高品質の食品を選ぶべきです。
　ニントゥアン総合病院とカインホア総合病院は、食中毒の疑いのある症例の監視、検知、治療に責任を負っています。食中毒の発生が疑われる場合、または検知された場合は、直ちにカインホア省食品安全衛生部および保健局に通報し、規則に従って調査と対応を行う必要があります。特に多数の人が関与する場合には、食中毒に苦しむ人々にタイムリーな緊急ケアと治療を提供するために、緊急時対応計画、リソース、機器、ツール、および必要な医薬品を準備します。ぬ
　カインホア省の地域保健センターは、関係部署と連携し、食品の安全性に関する情報を広め、人々に助言を行っています。テト期間中に大量に消費される、ラベルや原産地情報のないケーキ、キャンディー、ソフトドリンク、そして適切に保管されておらず腐敗しやすいハムやパテを使ったサンドイッチ、ペストリーなどの食品に注意を払っています。
Si</t>
    </r>
    <r>
      <rPr>
        <b/>
        <sz val="14"/>
        <rFont val="Calibri"/>
        <family val="3"/>
        <charset val="163"/>
      </rPr>
      <t>ế</t>
    </r>
    <r>
      <rPr>
        <b/>
        <sz val="14"/>
        <rFont val="游ゴシック"/>
        <family val="3"/>
        <charset val="128"/>
      </rPr>
      <t>t ch</t>
    </r>
    <r>
      <rPr>
        <b/>
        <sz val="14"/>
        <rFont val="Calibri"/>
        <family val="3"/>
        <charset val="163"/>
      </rPr>
      <t>ặ</t>
    </r>
    <r>
      <rPr>
        <b/>
        <sz val="14"/>
        <rFont val="游ゴシック"/>
        <family val="3"/>
        <charset val="128"/>
      </rPr>
      <t>t b</t>
    </r>
    <r>
      <rPr>
        <b/>
        <sz val="14"/>
        <rFont val="Calibri"/>
        <family val="3"/>
        <charset val="163"/>
      </rPr>
      <t>ả</t>
    </r>
    <r>
      <rPr>
        <b/>
        <sz val="14"/>
        <rFont val="游ゴシック"/>
        <family val="3"/>
        <charset val="128"/>
      </rPr>
      <t>o đ</t>
    </r>
    <r>
      <rPr>
        <b/>
        <sz val="14"/>
        <rFont val="Calibri"/>
        <family val="3"/>
        <charset val="163"/>
      </rPr>
      <t>ả</t>
    </r>
    <r>
      <rPr>
        <b/>
        <sz val="14"/>
        <rFont val="游ゴシック"/>
        <family val="3"/>
        <charset val="128"/>
      </rPr>
      <t>m an toàn th</t>
    </r>
    <r>
      <rPr>
        <b/>
        <sz val="14"/>
        <rFont val="Calibri"/>
        <family val="3"/>
        <charset val="163"/>
      </rPr>
      <t>ự</t>
    </r>
    <r>
      <rPr>
        <b/>
        <sz val="14"/>
        <rFont val="游ゴシック"/>
        <family val="3"/>
        <charset val="128"/>
      </rPr>
      <t>c ph</t>
    </r>
    <r>
      <rPr>
        <b/>
        <sz val="14"/>
        <rFont val="Calibri"/>
        <family val="3"/>
        <charset val="163"/>
      </rPr>
      <t>ẩ</t>
    </r>
    <r>
      <rPr>
        <b/>
        <sz val="14"/>
        <rFont val="游ゴシック"/>
        <family val="3"/>
        <charset val="128"/>
      </rPr>
      <t>m d</t>
    </r>
    <r>
      <rPr>
        <b/>
        <sz val="14"/>
        <rFont val="Calibri"/>
        <family val="3"/>
        <charset val="163"/>
      </rPr>
      <t>ị</t>
    </r>
    <r>
      <rPr>
        <b/>
        <sz val="14"/>
        <rFont val="游ゴシック"/>
        <family val="3"/>
        <charset val="128"/>
      </rPr>
      <t>p T</t>
    </r>
    <r>
      <rPr>
        <b/>
        <sz val="14"/>
        <rFont val="Calibri"/>
        <family val="3"/>
        <charset val="163"/>
      </rPr>
      <t>ế</t>
    </r>
    <r>
      <rPr>
        <b/>
        <sz val="14"/>
        <rFont val="游ゴシック"/>
        <family val="3"/>
        <charset val="128"/>
      </rPr>
      <t xml:space="preserve">t </t>
    </r>
    <r>
      <rPr>
        <b/>
        <sz val="14"/>
        <rFont val="Calibri"/>
        <family val="3"/>
        <charset val="163"/>
      </rPr>
      <t>ở</t>
    </r>
    <r>
      <rPr>
        <b/>
        <sz val="14"/>
        <rFont val="游ゴシック"/>
        <family val="3"/>
        <charset val="128"/>
      </rPr>
      <t xml:space="preserve"> Khánh Hòa- </t>
    </r>
    <r>
      <rPr>
        <b/>
        <sz val="14"/>
        <rFont val="Calibri"/>
        <family val="3"/>
        <charset val="163"/>
      </rPr>
      <t>Ả</t>
    </r>
    <r>
      <rPr>
        <b/>
        <sz val="14"/>
        <rFont val="游ゴシック"/>
        <family val="3"/>
        <charset val="128"/>
      </rPr>
      <t>nh 2.
人々は食中毒を防ぐためにフグを食べることを避けています。
　カインホア省保健局はまた、地域内のコミューン、区、特別区に対し、食品の安全確保に関するメッセージを定期的に拡声器で放送し、腐敗した食品、カビの生えた食品、異臭のする食品、あるいは毒キノコ、野生の果物、フグ、ヒキガエルの肉など、出所が不明または天然毒素を含む疑いのある食品は絶対に使用しないよう勧告するよう要請した。　出典: https://suckhoedoisong.vn/siet-chat-bao-dam-an-toan-thuc-pham-dip-tet-o-khanh-hoa-169260102081731424.htm</t>
    </r>
    <phoneticPr fontId="77"/>
  </si>
  <si>
    <t>https://www.vietnam.vn/ja/siet-chat-bao-dam-an-toan-thuc-pham-dip-tet-o-khanh-hoa</t>
    <phoneticPr fontId="77"/>
  </si>
  <si>
    <t>タンジュン・プリオークで家族の死を捜査する警察、中毒の疑い</t>
    <phoneticPr fontId="77"/>
  </si>
  <si>
    <t>インドネシア</t>
    <phoneticPr fontId="77"/>
  </si>
  <si>
    <t>　ジャカルタ - 北ジャカルタ地下鉄警察の犯罪捜査ユニット(Satreskrim)は、北ジャカルタのタンジュン・プリオーク地域で中毒の疑いのある家族の死に関する調査を実施しました。「私たちはまだ現場を処理し、犠牲者の遺体を特定しています」と、2026年1月2日金曜日に確認されたとき、北ジャカルタ地下鉄警察のAKBP Onkoseno Gradiarso Sukaharは述べた。AKBP Onkosenoは、彼の党はまだ証拠を集めるために北ジャカルタ地下鉄警察とクラマットジャティ病院の識別チームと協力していると述べた。「完全な結果は、リリースを待っています。RS Polriのサンプルテストの結果を待ってください」と彼は言いました。
以前、2026年1月2日金曜日、北ジャカルタのタンジュン・プリオーク地区、ワラカス村、RT 06/10にある彼の賃貸住宅で、2人の女性と1人の男性で構成される一家族が、食中毒の疑いで惨殺されたと報じられた。一人の他の人は深刻な状態にあり、治療を受けるためにコジャ病院に運ばれました。
「3人が死亡し、その名前はSiti Soliha(50)、Afiah Al Adilah(27)、Adnan Al Abrar(13)です」と、現場の住民であるアミルは言いました。
アミルは、容疑者であるアブドゥッラー・シャウギ(22)は重症で、コジャ病院で治療を受けていると述べた。</t>
    <phoneticPr fontId="77"/>
  </si>
  <si>
    <t>タイ保健省、ラベル表示に関する告示案の意見を公募</t>
    <phoneticPr fontId="77"/>
  </si>
  <si>
    <t>　タイ保健省食品・医薬品局（FDA）は2025年12月24日、包装食品のラベル表示に関する現行の保健省告示450号「包装食品のラベル表示についてPDFファイル(外部サイトへ、新しいウィンドウで開きます)」（英語訳PDFファイル(外部サイトへ、新しいウィンドウで開きます)）（日本語仮訳PDFファイル(689KB)）が、国際基準や現状に十分に対応していない部分があるため、1月30日まで改正案への意見公募外部サイトへ、新しいウィンドウで開きますを行っている。
改正案PDFファイル(外部サイトへ、新しいウィンドウで開きます)の概要は次のとおり。
（1）ラベル表示が免除される包装食品を見直す。製造業者が消費者に直接販売する食品、または消費者に食品の情報を直接提供できるものについても、販売方法に関わらず、次の食品のラベル表示を義務付ける。
　食品添加物
乳児用調製粉乳および特別な医療上の目的を持つ乳児用食品
生後6カ月から12カ月までの乳児用ミルクおよび幼児用食品
乳幼児用栄養補助食品
特別な目的を持つ食品
　サプリメント
栄養素または抽出物質もしくは合成物質を添加した食品
保健省告示に基づき特定の警告表示が義務付けられたその他の食品
保健省告示「食品の製造方法・製造におけるツール・用具および保管」の個別要求事項に該当する食品
（2）アレルゲン情報の表示
ゴマおよびゴマ製品、セロリおよびセロリ製品、マスタードおよびマスタード製品、ルピナスおよびルピナス製品の4品目を追加する。
アーモンド、カシューナッツ、ヘーゼルナッツ、ピーカンナッツ、ピスタチオ、クルミ、ブラジルナッツ、マカダミアナッツ、松の実のナッツ類を明記する。</t>
    <phoneticPr fontId="77"/>
  </si>
  <si>
    <t>https://www.jetro.go.jp/biznews/2026/01/888d050751b97208.html</t>
    <phoneticPr fontId="77"/>
  </si>
  <si>
    <t>タイ</t>
    <phoneticPr fontId="77"/>
  </si>
  <si>
    <t>今週のお題( 新型コロナウイルスとの付き合い方)</t>
    <rPh sb="7" eb="9">
      <t>シンガタ</t>
    </rPh>
    <rPh sb="18" eb="19">
      <t>ツ</t>
    </rPh>
    <rPh sb="20" eb="21">
      <t>ア</t>
    </rPh>
    <rPh sb="22" eb="23">
      <t>カタ</t>
    </rPh>
    <phoneticPr fontId="4"/>
  </si>
  <si>
    <t>風邪がはやる原因としては、低温、低湿度(乾燥)、狭い空間に長時間密集すること。</t>
    <rPh sb="0" eb="2">
      <t>カゼ</t>
    </rPh>
    <rPh sb="6" eb="8">
      <t>ゲンイン</t>
    </rPh>
    <rPh sb="13" eb="15">
      <t>テイオン</t>
    </rPh>
    <rPh sb="16" eb="19">
      <t>テイシツド</t>
    </rPh>
    <rPh sb="20" eb="22">
      <t>カンソウ</t>
    </rPh>
    <rPh sb="24" eb="25">
      <t>セマ</t>
    </rPh>
    <rPh sb="26" eb="28">
      <t>クウカン</t>
    </rPh>
    <rPh sb="29" eb="32">
      <t>チョウジカン</t>
    </rPh>
    <rPh sb="32" eb="34">
      <t>ミッシュウ</t>
    </rPh>
    <phoneticPr fontId="4"/>
  </si>
  <si>
    <r>
      <rPr>
        <b/>
        <sz val="14"/>
        <rFont val="HGｺﾞｼｯｸE"/>
        <family val="3"/>
        <charset val="128"/>
      </rPr>
      <t xml:space="preserve">風邪の原因とされるウイルスは200種類以上あります。
　第一位　ライノウイルス　40-50%
　第二位　インフルエンザ25-30%　
</t>
    </r>
    <r>
      <rPr>
        <b/>
        <sz val="14"/>
        <color rgb="FFFF0000"/>
        <rFont val="HGｺﾞｼｯｸE"/>
        <family val="3"/>
        <charset val="128"/>
      </rPr>
      <t>　</t>
    </r>
    <r>
      <rPr>
        <b/>
        <u/>
        <sz val="14"/>
        <color rgb="FFFF0000"/>
        <rFont val="HGｺﾞｼｯｸE"/>
        <family val="3"/>
        <charset val="128"/>
      </rPr>
      <t>第三位　コロナウイルス10-15%</t>
    </r>
    <r>
      <rPr>
        <b/>
        <sz val="14"/>
        <rFont val="HGｺﾞｼｯｸE"/>
        <family val="3"/>
        <charset val="128"/>
      </rPr>
      <t xml:space="preserve">
　第四位　アデノウイルス 5-10%</t>
    </r>
    <r>
      <rPr>
        <b/>
        <sz val="14"/>
        <rFont val="ＭＳ Ｐゴシック"/>
        <family val="3"/>
        <charset val="128"/>
      </rPr>
      <t xml:space="preserve">
 　</t>
    </r>
    <r>
      <rPr>
        <b/>
        <sz val="14"/>
        <rFont val="HGｺﾞｼｯｸE"/>
        <family val="3"/>
        <charset val="128"/>
      </rPr>
      <t>第五位　その他</t>
    </r>
    <r>
      <rPr>
        <b/>
        <sz val="14"/>
        <rFont val="ＭＳ Ｐゴシック"/>
        <family val="3"/>
        <charset val="128"/>
      </rPr>
      <t xml:space="preserve">
</t>
    </r>
    <r>
      <rPr>
        <b/>
        <sz val="14"/>
        <rFont val="游ゴシック"/>
        <family val="3"/>
        <charset val="128"/>
      </rPr>
      <t>　2014年の小児科の資料です。以前からコロナウイルスは、風邪の原因として、特に冬には流行していたのです。2020年以降外出制限や核施設への入館時にアルコール消毒していたのは、コロナウイルスでも新型といわれた種類でした。</t>
    </r>
    <rPh sb="0" eb="2">
      <t>カゼ</t>
    </rPh>
    <rPh sb="3" eb="5">
      <t>ゲンイン</t>
    </rPh>
    <rPh sb="17" eb="19">
      <t>シュルイ</t>
    </rPh>
    <rPh sb="19" eb="21">
      <t>イジョウ</t>
    </rPh>
    <rPh sb="28" eb="31">
      <t>ダイイチイ</t>
    </rPh>
    <rPh sb="48" eb="51">
      <t>ダイニイ</t>
    </rPh>
    <rPh sb="68" eb="71">
      <t>ダイサンイ</t>
    </rPh>
    <rPh sb="87" eb="90">
      <t>ダイヨンイ</t>
    </rPh>
    <rPh sb="107" eb="110">
      <t>ダイゴイ</t>
    </rPh>
    <rPh sb="113" eb="114">
      <t>タ</t>
    </rPh>
    <rPh sb="120" eb="121">
      <t>ネン</t>
    </rPh>
    <rPh sb="122" eb="125">
      <t>ショウニカ</t>
    </rPh>
    <rPh sb="126" eb="128">
      <t>シリョウ</t>
    </rPh>
    <rPh sb="131" eb="133">
      <t>イゼン</t>
    </rPh>
    <rPh sb="144" eb="146">
      <t>カゼ</t>
    </rPh>
    <rPh sb="147" eb="149">
      <t>ゲンイン</t>
    </rPh>
    <rPh sb="153" eb="154">
      <t>トク</t>
    </rPh>
    <rPh sb="155" eb="156">
      <t>フユ</t>
    </rPh>
    <rPh sb="158" eb="160">
      <t>リュウコウ</t>
    </rPh>
    <rPh sb="172" eb="173">
      <t>ネン</t>
    </rPh>
    <rPh sb="173" eb="175">
      <t>イコウ</t>
    </rPh>
    <rPh sb="175" eb="179">
      <t>ガイシュツセイゲン</t>
    </rPh>
    <rPh sb="180" eb="183">
      <t>カクシセツ</t>
    </rPh>
    <rPh sb="185" eb="188">
      <t>ニュウカンジ</t>
    </rPh>
    <rPh sb="194" eb="196">
      <t>ショウドク</t>
    </rPh>
    <rPh sb="212" eb="214">
      <t>シンガタ</t>
    </rPh>
    <rPh sb="219" eb="221">
      <t>シュルイ</t>
    </rPh>
    <phoneticPr fontId="4"/>
  </si>
  <si>
    <t>本格的な寒気が繰り返し冬がやってきます。冬は風邪のはやる季節です。</t>
    <rPh sb="0" eb="3">
      <t>ホンカクテキ</t>
    </rPh>
    <rPh sb="4" eb="6">
      <t>カンキ</t>
    </rPh>
    <rPh sb="7" eb="8">
      <t>ク</t>
    </rPh>
    <rPh sb="9" eb="10">
      <t>カエ</t>
    </rPh>
    <rPh sb="11" eb="12">
      <t>フユ</t>
    </rPh>
    <rPh sb="20" eb="21">
      <t>フユ</t>
    </rPh>
    <rPh sb="22" eb="24">
      <t>カゼ</t>
    </rPh>
    <rPh sb="28" eb="30">
      <t>キセツ</t>
    </rPh>
    <phoneticPr fontId="4"/>
  </si>
  <si>
    <r>
      <rPr>
        <b/>
        <u/>
        <sz val="12"/>
        <color rgb="FFFFFF99"/>
        <rFont val="ＭＳ Ｐゴシック"/>
        <family val="3"/>
        <charset val="128"/>
      </rPr>
      <t>現在　新型コロナウイルスは感染症法の5類になっています</t>
    </r>
    <r>
      <rPr>
        <b/>
        <sz val="12"/>
        <color rgb="FFFFFF99"/>
        <rFont val="ＭＳ Ｐゴシック"/>
        <family val="3"/>
        <charset val="128"/>
      </rPr>
      <t xml:space="preserve">。変更ポイント
政府として一律に日常における基本的感染対策を求めることはない。
感染症法に基づく、新型コロナ陽性者及び濃厚接触者の外出自粛は求められなくなる。
限られた医療機関でのみ受診可能であったのが、幅広い医療機関において受診可能になる。
医療費等について、健康保険が適用され1割から3割は自己負担いただくことが基本となるが、一定期間は公費支援を継続する。
</t>
    </r>
    <r>
      <rPr>
        <b/>
        <sz val="12"/>
        <color indexed="9"/>
        <rFont val="ＭＳ Ｐゴシック"/>
        <family val="3"/>
        <charset val="128"/>
      </rPr>
      <t xml:space="preserve">
何故　感染症法の扱いは変わらないのでしょうか、一つには急激な法律的応変が市民の感情に違和感を与え、政治不信が高まることへの心配があります。政権に関わるナイーブな問題だからです。日本人は感染症に敏感です。
ただし、人により重症化することも事実なので、これまで通り　手洗い、アルコール、冬はマスクで必要以上に体を冷やさないことが
予防の対策です。　　インフルエンザワクチンと同時にコロナウイルスワクチンも打つと良いでしょうね。安全で安価なワクチンを求めます。</t>
    </r>
    <rPh sb="296" eb="299">
      <t>ニホンジン</t>
    </rPh>
    <rPh sb="300" eb="303">
      <t>カンセンショウ</t>
    </rPh>
    <rPh sb="304" eb="306">
      <t>ビンカン</t>
    </rPh>
    <rPh sb="314" eb="315">
      <t>ヒト</t>
    </rPh>
    <rPh sb="419" eb="421">
      <t>アンゼン</t>
    </rPh>
    <rPh sb="422" eb="424">
      <t>アンカ</t>
    </rPh>
    <rPh sb="430" eb="431">
      <t>モト</t>
    </rPh>
    <phoneticPr fontId="77"/>
  </si>
  <si>
    <t>ご希望の方はご相談ください。</t>
    <rPh sb="1" eb="3">
      <t>キボウ</t>
    </rPh>
    <rPh sb="4" eb="5">
      <t>カタ</t>
    </rPh>
    <rPh sb="7" eb="9">
      <t>ソウダン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</si>
</sst>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quot;+&quot;\ #,##0.00;&quot;-&quot;\ #,##0.00"/>
    <numFmt numFmtId="183" formatCode="\+0;&quot;▲ &quot;0"/>
    <numFmt numFmtId="184" formatCode="0_);[Red]\(0\)"/>
  </numFmts>
  <fonts count="212">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8"/>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b/>
      <sz val="12"/>
      <color rgb="FFFF0000"/>
      <name val="メイリオ"/>
      <family val="3"/>
      <charset val="128"/>
    </font>
    <font>
      <sz val="11"/>
      <color rgb="FFFF0000"/>
      <name val="ＭＳ Ｐゴシック"/>
      <family val="3"/>
      <charset val="128"/>
    </font>
    <font>
      <b/>
      <sz val="14"/>
      <color theme="4"/>
      <name val="ＭＳ Ｐゴシック"/>
      <family val="3"/>
      <charset val="128"/>
    </font>
    <font>
      <sz val="11"/>
      <color theme="1"/>
      <name val="Meiryo"/>
      <family val="3"/>
      <charset val="128"/>
    </font>
    <font>
      <sz val="6"/>
      <name val="ＭＳ Ｐゴシック"/>
      <family val="3"/>
      <charset val="128"/>
      <scheme val="minor"/>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11"/>
      <color indexed="63"/>
      <name val="ＭＳ Ｐゴシック"/>
      <family val="3"/>
      <charset val="128"/>
    </font>
    <font>
      <b/>
      <sz val="12"/>
      <name val="ＭＳ Ｐゴシック"/>
      <family val="3"/>
      <charset val="128"/>
      <scheme val="minor"/>
    </font>
    <font>
      <b/>
      <sz val="11"/>
      <color theme="1"/>
      <name val="ＭＳ Ｐゴシック"/>
      <family val="3"/>
      <charset val="128"/>
    </font>
    <font>
      <sz val="11"/>
      <color rgb="FF000000"/>
      <name val="ＭＳ Ｐゴシック"/>
      <family val="3"/>
      <charset val="128"/>
    </font>
    <font>
      <sz val="11"/>
      <color theme="1"/>
      <name val="ＭＳ Ｐゴシック"/>
      <family val="3"/>
      <charset val="128"/>
      <scheme val="major"/>
    </font>
    <font>
      <sz val="11"/>
      <name val="ＭＳ Ｐゴシック"/>
      <family val="3"/>
      <charset val="128"/>
      <scheme val="major"/>
    </font>
    <font>
      <b/>
      <sz val="11"/>
      <name val="游ゴシック"/>
      <family val="3"/>
      <charset val="128"/>
    </font>
    <font>
      <b/>
      <sz val="11"/>
      <color theme="1"/>
      <name val="游ゴシック"/>
      <family val="3"/>
      <charset val="128"/>
    </font>
    <font>
      <b/>
      <sz val="9"/>
      <color rgb="FFFF000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9"/>
      <name val="ＭＳ Ｐゴシック"/>
      <family val="3"/>
      <charset val="128"/>
    </font>
    <font>
      <b/>
      <sz val="16"/>
      <color indexed="18"/>
      <name val="游ゴシック"/>
      <family val="3"/>
      <charset val="128"/>
    </font>
    <font>
      <b/>
      <sz val="20"/>
      <color rgb="FF000000"/>
      <name val="ＭＳ Ｐゴシック"/>
      <family val="3"/>
      <charset val="128"/>
    </font>
    <font>
      <b/>
      <sz val="8"/>
      <color rgb="FFFF0000"/>
      <name val="メイリオ"/>
      <family val="3"/>
      <charset val="128"/>
    </font>
    <font>
      <b/>
      <sz val="8"/>
      <color rgb="FFFF0000"/>
      <name val="ＭＳ Ｐゴシック"/>
      <family val="3"/>
      <charset val="128"/>
    </font>
    <font>
      <sz val="9"/>
      <name val="Meiryo UI"/>
      <family val="3"/>
      <charset val="128"/>
    </font>
    <font>
      <sz val="9"/>
      <color theme="1"/>
      <name val="Meiryo"/>
      <family val="3"/>
      <charset val="128"/>
    </font>
    <font>
      <b/>
      <sz val="14"/>
      <name val="游ゴシック"/>
      <family val="3"/>
      <charset val="128"/>
    </font>
    <font>
      <b/>
      <sz val="14"/>
      <color rgb="FF000000"/>
      <name val="游ゴシック"/>
      <family val="3"/>
      <charset val="128"/>
    </font>
    <font>
      <sz val="14"/>
      <color rgb="FF000000"/>
      <name val="Meiryo"/>
      <family val="3"/>
      <charset val="128"/>
    </font>
    <font>
      <b/>
      <sz val="18"/>
      <color rgb="FF333333"/>
      <name val="メイリオ"/>
      <family val="3"/>
      <charset val="128"/>
    </font>
    <font>
      <b/>
      <sz val="9"/>
      <color indexed="81"/>
      <name val="ＭＳ Ｐゴシック"/>
      <family val="3"/>
      <charset val="128"/>
    </font>
    <font>
      <sz val="9"/>
      <color indexed="81"/>
      <name val="ＭＳ Ｐゴシック"/>
      <family val="3"/>
      <charset val="128"/>
    </font>
    <font>
      <b/>
      <sz val="14"/>
      <color rgb="FFFF0000"/>
      <name val="ＭＳ Ｐゴシック"/>
      <family val="3"/>
      <charset val="128"/>
    </font>
    <font>
      <b/>
      <sz val="20"/>
      <color rgb="FF333333"/>
      <name val="メイリオ"/>
      <family val="3"/>
      <charset val="128"/>
    </font>
    <font>
      <sz val="12"/>
      <name val="ＭＳ Ｐゴシック"/>
      <family val="3"/>
      <charset val="128"/>
      <scheme val="minor"/>
    </font>
    <font>
      <b/>
      <sz val="11"/>
      <color rgb="FF222324"/>
      <name val="ＭＳ Ｐゴシック"/>
      <family val="2"/>
      <charset val="128"/>
    </font>
    <font>
      <b/>
      <sz val="14"/>
      <color indexed="8"/>
      <name val="ＭＳ Ｐゴシック"/>
      <family val="3"/>
      <charset val="128"/>
    </font>
    <font>
      <sz val="8"/>
      <color theme="1"/>
      <name val="ＭＳ Ｐゴシック"/>
      <family val="3"/>
      <charset val="128"/>
      <scheme val="minor"/>
    </font>
    <font>
      <u/>
      <sz val="11"/>
      <color theme="10"/>
      <name val="ＭＳ Ｐゴシック"/>
      <family val="3"/>
      <charset val="128"/>
      <scheme val="minor"/>
    </font>
    <font>
      <b/>
      <sz val="14"/>
      <color indexed="10"/>
      <name val="HG創英ﾌﾟﾚｾﾞﾝｽEB"/>
      <family val="1"/>
      <charset val="128"/>
    </font>
    <font>
      <b/>
      <sz val="12"/>
      <color indexed="10"/>
      <name val="HG創英ﾌﾟﾚｾﾞﾝｽEB"/>
      <family val="1"/>
      <charset val="128"/>
    </font>
    <font>
      <sz val="11"/>
      <color rgb="FFFFFF00"/>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6"/>
      <name val="游ゴシック"/>
      <family val="3"/>
      <charset val="128"/>
    </font>
    <font>
      <b/>
      <sz val="16"/>
      <color rgb="FF000000"/>
      <name val="游ゴシック"/>
      <family val="3"/>
      <charset val="128"/>
    </font>
    <font>
      <b/>
      <sz val="10"/>
      <name val="ＭＳ Ｐゴシック"/>
      <family val="3"/>
      <charset val="128"/>
    </font>
    <font>
      <b/>
      <sz val="11"/>
      <color rgb="FF000000"/>
      <name val="ＭＳ Ｐゴシック"/>
      <family val="3"/>
      <charset val="128"/>
    </font>
    <font>
      <b/>
      <sz val="10"/>
      <color rgb="FFFF0000"/>
      <name val="ＭＳ Ｐゴシック"/>
      <family val="3"/>
      <charset val="128"/>
    </font>
    <font>
      <b/>
      <sz val="10"/>
      <color rgb="FF666666"/>
      <name val="ＭＳ Ｐゴシック"/>
      <family val="2"/>
      <charset val="128"/>
    </font>
    <font>
      <sz val="11"/>
      <color theme="1"/>
      <name val="Noto Sans JP"/>
      <family val="3"/>
      <charset val="128"/>
    </font>
    <font>
      <sz val="22"/>
      <color theme="1"/>
      <name val="AR Pゴシック体S"/>
      <family val="3"/>
      <charset val="128"/>
    </font>
    <font>
      <b/>
      <sz val="20"/>
      <color theme="0"/>
      <name val="ＭＳ Ｐゴシック"/>
      <family val="3"/>
      <charset val="128"/>
    </font>
    <font>
      <b/>
      <sz val="20"/>
      <color theme="1"/>
      <name val="ＭＳ Ｐゴシック"/>
      <family val="3"/>
      <charset val="128"/>
      <scheme val="minor"/>
    </font>
    <font>
      <b/>
      <i/>
      <sz val="14"/>
      <color indexed="10"/>
      <name val="ＭＳ Ｐゴシック"/>
      <family val="3"/>
      <charset val="128"/>
    </font>
    <font>
      <sz val="22"/>
      <name val="ＭＳ Ｐゴシック"/>
      <family val="3"/>
      <charset val="128"/>
    </font>
    <font>
      <b/>
      <sz val="12"/>
      <color theme="1"/>
      <name val="ＭＳ Ｐゴシック"/>
      <family val="3"/>
      <charset val="128"/>
      <scheme val="minor"/>
    </font>
    <font>
      <b/>
      <sz val="12"/>
      <color theme="1"/>
      <name val="メイリオ"/>
      <family val="3"/>
      <charset val="128"/>
    </font>
    <font>
      <b/>
      <sz val="20"/>
      <color theme="1"/>
      <name val="メイリオ"/>
      <family val="3"/>
      <charset val="128"/>
    </font>
    <font>
      <b/>
      <u/>
      <sz val="11"/>
      <color indexed="12"/>
      <name val="ＭＳ Ｐゴシック"/>
      <family val="3"/>
      <charset val="128"/>
    </font>
    <font>
      <sz val="14"/>
      <color theme="1"/>
      <name val="ＭＳ Ｐゴシック"/>
      <family val="3"/>
      <charset val="128"/>
      <scheme val="minor"/>
    </font>
    <font>
      <b/>
      <sz val="14"/>
      <color theme="1"/>
      <name val="メイリオ"/>
      <family val="3"/>
      <charset val="128"/>
    </font>
    <font>
      <b/>
      <sz val="18"/>
      <color theme="1"/>
      <name val="メイリオ"/>
      <family val="3"/>
      <charset val="128"/>
    </font>
    <font>
      <b/>
      <sz val="16"/>
      <color rgb="FFFFFF00"/>
      <name val="メイリオ"/>
      <family val="3"/>
      <charset val="128"/>
    </font>
    <font>
      <sz val="16"/>
      <name val="Arial"/>
      <family val="2"/>
    </font>
    <font>
      <sz val="22"/>
      <color theme="1"/>
      <name val="メイリオ"/>
      <family val="3"/>
      <charset val="128"/>
    </font>
    <font>
      <b/>
      <sz val="16"/>
      <color theme="1"/>
      <name val="ＭＳ Ｐゴシック"/>
      <family val="3"/>
      <charset val="128"/>
      <scheme val="minor"/>
    </font>
    <font>
      <b/>
      <sz val="11"/>
      <color theme="1"/>
      <name val="Courier New"/>
      <family val="3"/>
    </font>
    <font>
      <b/>
      <sz val="11"/>
      <color rgb="FFFF0000"/>
      <name val="游ゴシック"/>
      <family val="3"/>
      <charset val="128"/>
    </font>
    <font>
      <b/>
      <sz val="20"/>
      <color rgb="FF002060"/>
      <name val="Courier New"/>
      <family val="3"/>
    </font>
    <font>
      <b/>
      <sz val="16"/>
      <color rgb="FF7030A0"/>
      <name val="游ゴシック"/>
      <family val="3"/>
      <charset val="128"/>
    </font>
    <font>
      <sz val="16"/>
      <color rgb="FF7030A0"/>
      <name val="ＭＳ Ｐゴシック"/>
      <family val="3"/>
      <charset val="128"/>
      <scheme val="minor"/>
    </font>
    <font>
      <sz val="16"/>
      <color rgb="FF7030A0"/>
      <name val="AR Pゴシック体S"/>
      <family val="3"/>
      <charset val="128"/>
    </font>
    <font>
      <sz val="10"/>
      <color rgb="FF7030A0"/>
      <name val="メイリオ"/>
      <family val="3"/>
      <charset val="128"/>
    </font>
    <font>
      <sz val="10"/>
      <color rgb="FF7030A0"/>
      <name val="ＭＳ Ｐゴシック"/>
      <family val="3"/>
      <charset val="128"/>
      <scheme val="minor"/>
    </font>
    <font>
      <b/>
      <sz val="10"/>
      <color rgb="FF7030A0"/>
      <name val="メイリオ"/>
      <family val="3"/>
      <charset val="128"/>
    </font>
    <font>
      <b/>
      <sz val="16"/>
      <color rgb="FF7030A0"/>
      <name val="メイリオ"/>
      <family val="3"/>
      <charset val="128"/>
    </font>
    <font>
      <sz val="14"/>
      <color theme="1"/>
      <name val="メイリオ"/>
      <family val="3"/>
      <charset val="128"/>
    </font>
    <font>
      <b/>
      <sz val="14"/>
      <color rgb="FFFF0000"/>
      <name val="游ゴシック"/>
      <family val="3"/>
      <charset val="128"/>
    </font>
    <font>
      <b/>
      <sz val="24"/>
      <color theme="1"/>
      <name val="メイリオ"/>
      <family val="3"/>
      <charset val="128"/>
    </font>
    <font>
      <sz val="20"/>
      <color theme="1"/>
      <name val="ＭＳ Ｐゴシック"/>
      <family val="3"/>
      <charset val="128"/>
    </font>
    <font>
      <b/>
      <sz val="15.5"/>
      <color rgb="FF000000"/>
      <name val="游ゴシック"/>
      <family val="3"/>
      <charset val="128"/>
    </font>
    <font>
      <b/>
      <sz val="12"/>
      <color rgb="FFFFFF00"/>
      <name val="ＭＳ Ｐゴシック"/>
      <family val="3"/>
      <charset val="128"/>
    </font>
    <font>
      <b/>
      <u/>
      <sz val="14"/>
      <color indexed="12"/>
      <name val="HGP創英角ｺﾞｼｯｸUB"/>
      <family val="3"/>
      <charset val="128"/>
    </font>
    <font>
      <b/>
      <sz val="20"/>
      <name val="游ゴシック"/>
      <family val="3"/>
      <charset val="128"/>
    </font>
    <font>
      <b/>
      <sz val="14"/>
      <color theme="1"/>
      <name val="游ゴシック"/>
      <family val="3"/>
      <charset val="128"/>
    </font>
    <font>
      <sz val="20"/>
      <color indexed="9"/>
      <name val="ＭＳ Ｐゴシック"/>
      <family val="3"/>
      <charset val="128"/>
    </font>
    <font>
      <sz val="10"/>
      <name val="Arial"/>
      <family val="2"/>
    </font>
    <font>
      <b/>
      <sz val="14"/>
      <color indexed="53"/>
      <name val="ＭＳ Ｐゴシック"/>
      <family val="3"/>
      <charset val="128"/>
    </font>
    <font>
      <b/>
      <sz val="10"/>
      <color indexed="62"/>
      <name val="ＭＳ Ｐゴシック"/>
      <family val="3"/>
      <charset val="128"/>
    </font>
    <font>
      <sz val="10"/>
      <color indexed="62"/>
      <name val="ＭＳ Ｐゴシック"/>
      <family val="3"/>
      <charset val="128"/>
    </font>
    <font>
      <b/>
      <sz val="8"/>
      <color indexed="10"/>
      <name val="ＭＳ Ｐゴシック"/>
      <family val="3"/>
      <charset val="128"/>
    </font>
    <font>
      <b/>
      <sz val="10"/>
      <color indexed="9"/>
      <name val="ＭＳ Ｐゴシック"/>
      <family val="3"/>
      <charset val="128"/>
    </font>
    <font>
      <b/>
      <sz val="14"/>
      <color rgb="FFFFFF00"/>
      <name val="ＭＳ Ｐゴシック"/>
      <family val="3"/>
      <charset val="128"/>
    </font>
    <font>
      <sz val="11"/>
      <color indexed="8"/>
      <name val="HGSｺﾞｼｯｸM"/>
      <family val="3"/>
      <charset val="128"/>
    </font>
    <font>
      <sz val="11"/>
      <color theme="1"/>
      <name val="HGSｺﾞｼｯｸM"/>
      <family val="3"/>
      <charset val="128"/>
    </font>
    <font>
      <b/>
      <sz val="10"/>
      <color rgb="FF000000"/>
      <name val="ＭＳ Ｐゴシック"/>
      <family val="3"/>
      <charset val="128"/>
    </font>
    <font>
      <b/>
      <sz val="10.5"/>
      <color rgb="FF000000"/>
      <name val="ＭＳ Ｐゴシック"/>
      <family val="3"/>
      <charset val="128"/>
    </font>
    <font>
      <b/>
      <sz val="10.5"/>
      <color indexed="8"/>
      <name val="ＭＳ Ｐゴシック"/>
      <family val="3"/>
      <charset val="128"/>
    </font>
    <font>
      <b/>
      <sz val="14"/>
      <color rgb="FF454545"/>
      <name val="游ゴシック"/>
      <family val="3"/>
      <charset val="128"/>
    </font>
    <font>
      <sz val="11"/>
      <color theme="9" tint="0.79998168889431442"/>
      <name val="ＭＳ Ｐゴシック"/>
      <family val="3"/>
      <charset val="128"/>
      <scheme val="minor"/>
    </font>
    <font>
      <b/>
      <sz val="12"/>
      <color theme="9" tint="0.79998168889431442"/>
      <name val="ＭＳ Ｐゴシック"/>
      <family val="3"/>
      <charset val="128"/>
    </font>
    <font>
      <b/>
      <sz val="14"/>
      <color indexed="51"/>
      <name val="ＭＳ Ｐゴシック"/>
      <family val="3"/>
      <charset val="128"/>
    </font>
    <font>
      <b/>
      <sz val="16"/>
      <color indexed="13"/>
      <name val="ＭＳ Ｐゴシック"/>
      <family val="3"/>
      <charset val="128"/>
    </font>
    <font>
      <sz val="16"/>
      <name val="ＭＳ Ｐゴシック"/>
      <family val="3"/>
      <charset val="128"/>
    </font>
    <font>
      <b/>
      <sz val="16"/>
      <color indexed="9"/>
      <name val="ＭＳ Ｐゴシック"/>
      <family val="3"/>
      <charset val="128"/>
    </font>
    <font>
      <b/>
      <sz val="9"/>
      <color indexed="81"/>
      <name val="MS P ゴシック"/>
      <family val="2"/>
    </font>
    <font>
      <b/>
      <sz val="15"/>
      <color rgb="FFFF0000"/>
      <name val="ＭＳ Ｐゴシック"/>
      <family val="3"/>
      <charset val="128"/>
    </font>
    <font>
      <sz val="9"/>
      <color indexed="81"/>
      <name val="MS P ゴシック"/>
      <family val="2"/>
    </font>
    <font>
      <b/>
      <sz val="14"/>
      <color rgb="FF002060"/>
      <name val="ＭＳ Ｐゴシック"/>
      <family val="3"/>
      <charset val="128"/>
    </font>
    <font>
      <b/>
      <sz val="12"/>
      <color rgb="FF000000"/>
      <name val="ＭＳ Ｐゴシック"/>
      <family val="2"/>
      <charset val="128"/>
    </font>
    <font>
      <b/>
      <sz val="16"/>
      <color rgb="FF222324"/>
      <name val="ＭＳ ゴシック"/>
      <family val="3"/>
      <charset val="128"/>
    </font>
    <font>
      <b/>
      <sz val="10"/>
      <color theme="0"/>
      <name val="ＭＳ Ｐゴシック"/>
      <family val="3"/>
      <charset val="128"/>
    </font>
    <font>
      <b/>
      <sz val="12"/>
      <color theme="0"/>
      <name val="ＭＳ Ｐゴシック"/>
      <family val="3"/>
      <charset val="128"/>
    </font>
    <font>
      <sz val="16"/>
      <color theme="0"/>
      <name val="ＭＳ Ｐゴシック"/>
      <family val="3"/>
      <charset val="128"/>
    </font>
    <font>
      <b/>
      <u/>
      <sz val="11"/>
      <name val="ＭＳ Ｐゴシック"/>
      <family val="3"/>
      <charset val="128"/>
    </font>
    <font>
      <b/>
      <u/>
      <sz val="12"/>
      <name val="ＭＳ Ｐゴシック"/>
      <family val="3"/>
      <charset val="128"/>
    </font>
    <font>
      <sz val="10"/>
      <name val="ＭＳ Ｐゴシック"/>
      <family val="3"/>
      <charset val="128"/>
    </font>
    <font>
      <b/>
      <sz val="11"/>
      <name val="ＭＳ Ｐゴシック"/>
      <family val="3"/>
      <charset val="128"/>
      <scheme val="minor"/>
    </font>
    <font>
      <sz val="11"/>
      <color rgb="FFFFC000"/>
      <name val="ＭＳ Ｐゴシック"/>
      <family val="3"/>
      <charset val="128"/>
      <scheme val="minor"/>
    </font>
    <font>
      <sz val="9"/>
      <color theme="1"/>
      <name val="ＭＳ Ｐゴシック"/>
      <family val="3"/>
      <charset val="128"/>
      <scheme val="minor"/>
    </font>
    <font>
      <sz val="11"/>
      <color rgb="FF6EF729"/>
      <name val="ＭＳ Ｐゴシック"/>
      <family val="3"/>
      <charset val="128"/>
      <scheme val="minor"/>
    </font>
    <font>
      <sz val="11"/>
      <color theme="5" tint="0.39997558519241921"/>
      <name val="ＭＳ Ｐゴシック"/>
      <family val="3"/>
      <charset val="128"/>
      <scheme val="minor"/>
    </font>
    <font>
      <sz val="7"/>
      <color theme="1"/>
      <name val="ＭＳ Ｐゴシック"/>
      <family val="3"/>
      <charset val="128"/>
      <scheme val="minor"/>
    </font>
    <font>
      <sz val="11"/>
      <color theme="0" tint="-0.14999847407452621"/>
      <name val="ＭＳ Ｐゴシック"/>
      <family val="3"/>
      <charset val="128"/>
      <scheme val="minor"/>
    </font>
    <font>
      <sz val="11"/>
      <color theme="7" tint="0.39997558519241921"/>
      <name val="ＭＳ Ｐゴシック"/>
      <family val="3"/>
      <charset val="128"/>
      <scheme val="minor"/>
    </font>
    <font>
      <sz val="11"/>
      <color indexed="40"/>
      <name val="ＭＳ Ｐゴシック"/>
      <family val="3"/>
      <charset val="128"/>
      <scheme val="minor"/>
    </font>
    <font>
      <b/>
      <sz val="20"/>
      <color rgb="FF111111"/>
      <name val="Arial"/>
      <family val="2"/>
    </font>
    <font>
      <b/>
      <sz val="14"/>
      <name val="Calibri"/>
      <family val="3"/>
      <charset val="163"/>
    </font>
    <font>
      <b/>
      <sz val="14"/>
      <name val="HGｺﾞｼｯｸE"/>
      <family val="3"/>
      <charset val="128"/>
    </font>
    <font>
      <b/>
      <sz val="14"/>
      <color rgb="FFFF0000"/>
      <name val="HGｺﾞｼｯｸE"/>
      <family val="3"/>
      <charset val="128"/>
    </font>
    <font>
      <b/>
      <u/>
      <sz val="14"/>
      <color rgb="FFFF0000"/>
      <name val="HGｺﾞｼｯｸE"/>
      <family val="3"/>
      <charset val="128"/>
    </font>
    <font>
      <b/>
      <u/>
      <sz val="12"/>
      <color rgb="FFFFFF99"/>
      <name val="ＭＳ Ｐゴシック"/>
      <family val="3"/>
      <charset val="128"/>
    </font>
    <font>
      <b/>
      <sz val="12"/>
      <color rgb="FFFFFF99"/>
      <name val="ＭＳ Ｐゴシック"/>
      <family val="3"/>
      <charset val="128"/>
    </font>
  </fonts>
  <fills count="50">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5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2"/>
        <bgColor indexed="64"/>
      </patternFill>
    </fill>
    <fill>
      <patternFill patternType="solid">
        <fgColor rgb="FFFAFEC2"/>
        <bgColor indexed="64"/>
      </patternFill>
    </fill>
    <fill>
      <patternFill patternType="solid">
        <fgColor theme="7" tint="0.79998168889431442"/>
        <bgColor indexed="64"/>
      </patternFill>
    </fill>
    <fill>
      <patternFill patternType="solid">
        <fgColor rgb="FFD4FDC3"/>
        <bgColor indexed="64"/>
      </patternFill>
    </fill>
    <fill>
      <patternFill patternType="solid">
        <fgColor theme="2" tint="-9.9978637043366805E-2"/>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95F963"/>
        <bgColor indexed="64"/>
      </patternFill>
    </fill>
    <fill>
      <patternFill patternType="solid">
        <fgColor rgb="FF6DDDF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3399FF"/>
        <bgColor indexed="64"/>
      </patternFill>
    </fill>
    <fill>
      <patternFill patternType="solid">
        <fgColor rgb="FF00B050"/>
        <bgColor indexed="64"/>
      </patternFill>
    </fill>
    <fill>
      <patternFill patternType="solid">
        <fgColor theme="0" tint="-0.249977111117893"/>
        <bgColor indexed="64"/>
      </patternFill>
    </fill>
    <fill>
      <patternFill patternType="solid">
        <fgColor theme="7" tint="-0.249977111117893"/>
        <bgColor indexed="64"/>
      </patternFill>
    </fill>
    <fill>
      <patternFill patternType="solid">
        <fgColor theme="7"/>
        <bgColor indexed="64"/>
      </patternFill>
    </fill>
    <fill>
      <patternFill patternType="solid">
        <fgColor indexed="12"/>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1"/>
        <bgColor indexed="64"/>
      </patternFill>
    </fill>
    <fill>
      <patternFill patternType="solid">
        <fgColor theme="5" tint="0.39997558519241921"/>
        <bgColor indexed="64"/>
      </patternFill>
    </fill>
  </fills>
  <borders count="273">
    <border>
      <left/>
      <right/>
      <top/>
      <bottom/>
      <diagonal/>
    </border>
    <border>
      <left style="medium">
        <color indexed="12"/>
      </left>
      <right/>
      <top/>
      <bottom/>
      <diagonal/>
    </border>
    <border>
      <left style="medium">
        <color indexed="48"/>
      </left>
      <right/>
      <top/>
      <bottom/>
      <diagonal/>
    </border>
    <border>
      <left/>
      <right style="medium">
        <color indexed="48"/>
      </right>
      <top/>
      <bottom/>
      <diagonal/>
    </border>
    <border>
      <left/>
      <right style="medium">
        <color indexed="36"/>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thin">
        <color indexed="64"/>
      </left>
      <right/>
      <top/>
      <bottom/>
      <diagonal/>
    </border>
    <border>
      <left/>
      <right style="thin">
        <color indexed="64"/>
      </right>
      <top/>
      <bottom/>
      <diagonal/>
    </border>
    <border>
      <left/>
      <right style="medium">
        <color indexed="12"/>
      </right>
      <top/>
      <bottom/>
      <diagonal/>
    </border>
    <border>
      <left/>
      <right/>
      <top style="thin">
        <color auto="1"/>
      </top>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medium">
        <color indexed="23"/>
      </left>
      <right/>
      <top/>
      <bottom style="medium">
        <color indexed="55"/>
      </bottom>
      <diagonal/>
    </border>
    <border>
      <left style="medium">
        <color rgb="FF002060"/>
      </left>
      <right/>
      <top/>
      <bottom/>
      <diagonal/>
    </border>
    <border>
      <left/>
      <right style="medium">
        <color rgb="FF888888"/>
      </right>
      <top/>
      <bottom style="medium">
        <color rgb="FFD0D0D0"/>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right/>
      <top style="medium">
        <color auto="1"/>
      </top>
      <bottom/>
      <diagonal/>
    </border>
    <border>
      <left/>
      <right style="medium">
        <color auto="1"/>
      </right>
      <top style="medium">
        <color auto="1"/>
      </top>
      <bottom/>
      <diagonal/>
    </border>
    <border>
      <left/>
      <right style="medium">
        <color rgb="FFD0D0D0"/>
      </right>
      <top/>
      <bottom style="medium">
        <color rgb="FFD0D0D0"/>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23"/>
      </right>
      <top/>
      <bottom/>
      <diagonal/>
    </border>
    <border>
      <left style="medium">
        <color theme="0" tint="-0.499984740745262"/>
      </left>
      <right style="medium">
        <color theme="0" tint="-0.499984740745262"/>
      </right>
      <top/>
      <bottom style="medium">
        <color theme="0" tint="-0.499984740745262"/>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diagonal/>
    </border>
    <border>
      <left/>
      <right/>
      <top style="medium">
        <color rgb="FF888888"/>
      </top>
      <bottom style="medium">
        <color rgb="FF888888"/>
      </bottom>
      <diagonal/>
    </border>
    <border>
      <left style="medium">
        <color rgb="FF888888"/>
      </left>
      <right style="medium">
        <color theme="0" tint="-0.24994659260841701"/>
      </right>
      <top style="medium">
        <color rgb="FF888888"/>
      </top>
      <bottom style="medium">
        <color rgb="FF888888"/>
      </bottom>
      <diagonal/>
    </border>
    <border>
      <left style="medium">
        <color theme="0" tint="-0.24994659260841701"/>
      </left>
      <right/>
      <top style="medium">
        <color rgb="FF888888"/>
      </top>
      <bottom style="medium">
        <color rgb="FF888888"/>
      </bottom>
      <diagonal/>
    </border>
    <border>
      <left/>
      <right style="medium">
        <color theme="0" tint="-0.24994659260841701"/>
      </right>
      <top style="medium">
        <color rgb="FF888888"/>
      </top>
      <bottom style="medium">
        <color rgb="FF888888"/>
      </bottom>
      <diagonal/>
    </border>
    <border>
      <left/>
      <right style="medium">
        <color theme="3"/>
      </right>
      <top/>
      <bottom/>
      <diagonal/>
    </border>
    <border>
      <left/>
      <right/>
      <top/>
      <bottom style="thin">
        <color indexed="64"/>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style="thin">
        <color indexed="64"/>
      </right>
      <top style="thin">
        <color indexed="64"/>
      </top>
      <bottom/>
      <diagonal/>
    </border>
    <border>
      <left style="medium">
        <color indexed="23"/>
      </left>
      <right/>
      <top style="medium">
        <color indexed="23"/>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thick">
        <color indexed="23"/>
      </left>
      <right/>
      <top style="thin">
        <color indexed="23"/>
      </top>
      <bottom style="thin">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23"/>
      </left>
      <right style="medium">
        <color theme="0" tint="-0.24994659260841701"/>
      </right>
      <top style="medium">
        <color indexed="55"/>
      </top>
      <bottom/>
      <diagonal/>
    </border>
    <border>
      <left style="thin">
        <color indexed="23"/>
      </left>
      <right style="thin">
        <color indexed="23"/>
      </right>
      <top style="thin">
        <color indexed="23"/>
      </top>
      <bottom style="medium">
        <color indexed="23"/>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2"/>
      </bottom>
      <diagonal/>
    </border>
    <border>
      <left/>
      <right style="medium">
        <color indexed="64"/>
      </right>
      <top style="medium">
        <color indexed="64"/>
      </top>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medium">
        <color indexed="12"/>
      </left>
      <right style="medium">
        <color indexed="12"/>
      </right>
      <top style="medium">
        <color indexed="12"/>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style="medium">
        <color auto="1"/>
      </left>
      <right/>
      <top style="medium">
        <color indexed="12"/>
      </top>
      <bottom style="thin">
        <color indexed="12"/>
      </bottom>
      <diagonal/>
    </border>
    <border>
      <left style="medium">
        <color indexed="55"/>
      </left>
      <right style="medium">
        <color indexed="55"/>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55"/>
      </right>
      <top style="medium">
        <color indexed="55"/>
      </top>
      <bottom/>
      <diagonal/>
    </border>
    <border>
      <left style="medium">
        <color indexed="55"/>
      </left>
      <right/>
      <top style="medium">
        <color indexed="55"/>
      </top>
      <bottom/>
      <diagonal/>
    </border>
    <border>
      <left style="medium">
        <color indexed="55"/>
      </left>
      <right/>
      <top style="medium">
        <color indexed="55"/>
      </top>
      <bottom style="medium">
        <color indexed="55"/>
      </bottom>
      <diagonal/>
    </border>
    <border>
      <left style="medium">
        <color indexed="55"/>
      </left>
      <right style="medium">
        <color indexed="55"/>
      </right>
      <top style="medium">
        <color indexed="55"/>
      </top>
      <bottom/>
      <diagonal/>
    </border>
    <border>
      <left/>
      <right/>
      <top style="medium">
        <color indexed="55"/>
      </top>
      <bottom style="medium">
        <color indexed="55"/>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style="medium">
        <color indexed="12"/>
      </left>
      <right/>
      <top style="medium">
        <color indexed="12"/>
      </top>
      <bottom style="medium">
        <color indexed="12"/>
      </bottom>
      <diagonal/>
    </border>
    <border>
      <left/>
      <right/>
      <top style="thin">
        <color indexed="64"/>
      </top>
      <bottom style="medium">
        <color indexed="64"/>
      </bottom>
      <diagonal/>
    </border>
    <border>
      <left/>
      <right style="medium">
        <color indexed="12"/>
      </right>
      <top style="medium">
        <color indexed="12"/>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top style="thin">
        <color indexed="12"/>
      </top>
      <bottom/>
      <diagonal/>
    </border>
    <border>
      <left style="thin">
        <color indexed="12"/>
      </left>
      <right style="medium">
        <color indexed="12"/>
      </right>
      <top style="thick">
        <color indexed="12"/>
      </top>
      <bottom/>
      <diagonal/>
    </border>
    <border>
      <left style="thin">
        <color indexed="12"/>
      </left>
      <right style="medium">
        <color indexed="12"/>
      </right>
      <top/>
      <bottom/>
      <diagonal/>
    </border>
    <border>
      <left style="thin">
        <color indexed="12"/>
      </left>
      <right style="medium">
        <color indexed="12"/>
      </right>
      <top/>
      <bottom style="thick">
        <color indexed="12"/>
      </bottom>
      <diagonal/>
    </border>
    <border>
      <left/>
      <right style="thin">
        <color indexed="12"/>
      </right>
      <top style="thin">
        <color indexed="12"/>
      </top>
      <bottom style="medium">
        <color indexed="12"/>
      </bottom>
      <diagonal/>
    </border>
    <border>
      <left style="thin">
        <color indexed="64"/>
      </left>
      <right style="medium">
        <color indexed="23"/>
      </right>
      <top style="medium">
        <color indexed="23"/>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auto="1"/>
      </left>
      <right/>
      <top/>
      <bottom/>
      <diagonal/>
    </border>
    <border>
      <left style="thin">
        <color indexed="12"/>
      </left>
      <right style="thin">
        <color indexed="12"/>
      </right>
      <top/>
      <bottom/>
      <diagonal/>
    </border>
    <border>
      <left style="medium">
        <color auto="1"/>
      </left>
      <right/>
      <top style="medium">
        <color rgb="FF0070C0"/>
      </top>
      <bottom/>
      <diagonal/>
    </border>
    <border>
      <left style="medium">
        <color rgb="FF0070C0"/>
      </left>
      <right style="medium">
        <color rgb="FF0070C0"/>
      </right>
      <top style="thin">
        <color rgb="FF0070C0"/>
      </top>
      <bottom style="thin">
        <color rgb="FF0070C0"/>
      </bottom>
      <diagonal/>
    </border>
    <border>
      <left style="medium">
        <color auto="1"/>
      </left>
      <right/>
      <top/>
      <bottom style="medium">
        <color theme="3"/>
      </bottom>
      <diagonal/>
    </border>
    <border>
      <left/>
      <right style="medium">
        <color indexed="55"/>
      </right>
      <top style="medium">
        <color indexed="55"/>
      </top>
      <bottom/>
      <diagonal/>
    </border>
    <border>
      <left style="medium">
        <color indexed="23"/>
      </left>
      <right/>
      <top style="medium">
        <color indexed="23"/>
      </top>
      <bottom style="medium">
        <color indexed="23"/>
      </bottom>
      <diagonal/>
    </border>
    <border>
      <left style="thick">
        <color indexed="23"/>
      </left>
      <right/>
      <top style="thin">
        <color indexed="23"/>
      </top>
      <bottom style="medium">
        <color indexed="23"/>
      </bottom>
      <diagonal/>
    </border>
    <border>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thick">
        <color indexed="23"/>
      </right>
      <top style="thin">
        <color indexed="23"/>
      </top>
      <bottom style="medium">
        <color indexed="23"/>
      </bottom>
      <diagonal/>
    </border>
    <border>
      <left style="medium">
        <color indexed="23"/>
      </left>
      <right style="medium">
        <color indexed="23"/>
      </right>
      <top style="medium">
        <color indexed="23"/>
      </top>
      <bottom style="medium">
        <color auto="1"/>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48"/>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bottom style="medium">
        <color indexed="2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23"/>
      </left>
      <right/>
      <top/>
      <bottom style="medium">
        <color indexed="23"/>
      </bottom>
      <diagonal/>
    </border>
    <border>
      <left style="medium">
        <color indexed="23"/>
      </left>
      <right style="medium">
        <color indexed="12"/>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12"/>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right/>
      <top style="medium">
        <color indexed="23"/>
      </top>
      <bottom style="medium">
        <color indexed="23"/>
      </bottom>
      <diagonal/>
    </border>
    <border>
      <left style="medium">
        <color auto="1"/>
      </left>
      <right/>
      <top style="medium">
        <color auto="1"/>
      </top>
      <bottom style="medium">
        <color auto="1"/>
      </bottom>
      <diagonal/>
    </border>
    <border>
      <left style="medium">
        <color indexed="23"/>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thick">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style="thick">
        <color indexed="23"/>
      </right>
      <top style="thin">
        <color indexed="23"/>
      </top>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ck">
        <color indexed="23"/>
      </left>
      <right style="thin">
        <color indexed="23"/>
      </right>
      <top style="thin">
        <color indexed="23"/>
      </top>
      <bottom style="thin">
        <color indexed="23"/>
      </bottom>
      <diagonal/>
    </border>
    <border>
      <left/>
      <right/>
      <top/>
      <bottom style="medium">
        <color rgb="FFD0D0D0"/>
      </bottom>
      <diagonal/>
    </border>
    <border>
      <left style="medium">
        <color rgb="FF888888"/>
      </left>
      <right style="medium">
        <color rgb="FFD0D0D0"/>
      </right>
      <top style="medium">
        <color indexed="23"/>
      </top>
      <bottom style="medium">
        <color rgb="FF888888"/>
      </bottom>
      <diagonal/>
    </border>
    <border>
      <left style="medium">
        <color indexed="12"/>
      </left>
      <right style="medium">
        <color indexed="12"/>
      </right>
      <top style="medium">
        <color indexed="12"/>
      </top>
      <bottom style="medium">
        <color theme="3"/>
      </bottom>
      <diagonal/>
    </border>
    <border>
      <left style="medium">
        <color indexed="55"/>
      </left>
      <right style="medium">
        <color indexed="55"/>
      </right>
      <top/>
      <bottom style="medium">
        <color indexed="55"/>
      </bottom>
      <diagonal/>
    </border>
    <border>
      <left/>
      <right style="medium">
        <color auto="1"/>
      </right>
      <top/>
      <bottom/>
      <diagonal/>
    </border>
    <border>
      <left/>
      <right style="medium">
        <color auto="1"/>
      </right>
      <top/>
      <bottom style="medium">
        <color theme="3"/>
      </bottom>
      <diagonal/>
    </border>
    <border>
      <left style="medium">
        <color auto="1"/>
      </left>
      <right/>
      <top/>
      <bottom style="medium">
        <color auto="1"/>
      </bottom>
      <diagonal/>
    </border>
    <border>
      <left style="medium">
        <color indexed="12"/>
      </left>
      <right style="thin">
        <color indexed="12"/>
      </right>
      <top style="thick">
        <color indexed="12"/>
      </top>
      <bottom/>
      <diagonal/>
    </border>
    <border>
      <left style="medium">
        <color indexed="12"/>
      </left>
      <right style="thin">
        <color indexed="12"/>
      </right>
      <top/>
      <bottom/>
      <diagonal/>
    </border>
    <border>
      <left style="medium">
        <color rgb="FF0070C0"/>
      </left>
      <right/>
      <top/>
      <bottom/>
      <diagonal/>
    </border>
    <border>
      <left style="medium">
        <color rgb="FF0070C0"/>
      </left>
      <right/>
      <top/>
      <bottom style="medium">
        <color rgb="FF0070C0"/>
      </bottom>
      <diagonal/>
    </border>
    <border>
      <left/>
      <right style="medium">
        <color theme="3"/>
      </right>
      <top style="thin">
        <color theme="3"/>
      </top>
      <bottom style="medium">
        <color theme="3"/>
      </bottom>
      <diagonal/>
    </border>
    <border>
      <left/>
      <right style="medium">
        <color auto="1"/>
      </right>
      <top style="thin">
        <color theme="3"/>
      </top>
      <bottom style="medium">
        <color theme="3"/>
      </bottom>
      <diagonal/>
    </border>
    <border>
      <left style="medium">
        <color indexed="12"/>
      </left>
      <right style="medium">
        <color indexed="12"/>
      </right>
      <top/>
      <bottom style="thin">
        <color indexed="12"/>
      </bottom>
      <diagonal/>
    </border>
    <border>
      <left/>
      <right/>
      <top style="medium">
        <color auto="1"/>
      </top>
      <bottom style="medium">
        <color auto="1"/>
      </bottom>
      <diagonal/>
    </border>
    <border>
      <left/>
      <right style="medium">
        <color indexed="12"/>
      </right>
      <top style="medium">
        <color theme="1"/>
      </top>
      <bottom style="thin">
        <color indexed="12"/>
      </bottom>
      <diagonal/>
    </border>
    <border>
      <left/>
      <right/>
      <top/>
      <bottom style="medium">
        <color indexed="55"/>
      </bottom>
      <diagonal/>
    </border>
    <border>
      <left/>
      <right/>
      <top style="medium">
        <color theme="3"/>
      </top>
      <bottom style="medium">
        <color theme="3"/>
      </bottom>
      <diagonal/>
    </border>
    <border>
      <left style="medium">
        <color indexed="55"/>
      </left>
      <right/>
      <top style="medium">
        <color indexed="55"/>
      </top>
      <bottom/>
      <diagonal/>
    </border>
    <border>
      <left/>
      <right style="medium">
        <color indexed="55"/>
      </right>
      <top style="medium">
        <color indexed="55"/>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right>
      <top style="medium">
        <color theme="3"/>
      </top>
      <bottom style="medium">
        <color theme="3"/>
      </bottom>
      <diagonal/>
    </border>
    <border>
      <left style="medium">
        <color rgb="FF0070C0"/>
      </left>
      <right style="medium">
        <color rgb="FF0070C0"/>
      </right>
      <top style="thin">
        <color rgb="FF0070C0"/>
      </top>
      <bottom/>
      <diagonal/>
    </border>
    <border>
      <left style="medium">
        <color rgb="FF0070C0"/>
      </left>
      <right style="medium">
        <color rgb="FF0070C0"/>
      </right>
      <top/>
      <bottom style="thin">
        <color rgb="FF0070C0"/>
      </bottom>
      <diagonal/>
    </border>
    <border>
      <left style="medium">
        <color rgb="FF0070C0"/>
      </left>
      <right style="medium">
        <color rgb="FF0070C0"/>
      </right>
      <top style="medium">
        <color rgb="FF0070C0"/>
      </top>
      <bottom style="thin">
        <color rgb="FF0070C0"/>
      </bottom>
      <diagonal/>
    </border>
    <border>
      <left style="medium">
        <color rgb="FF0070C0"/>
      </left>
      <right/>
      <top style="medium">
        <color rgb="FF0070C0"/>
      </top>
      <bottom/>
      <diagonal/>
    </border>
    <border>
      <left/>
      <right/>
      <top style="thin">
        <color theme="3"/>
      </top>
      <bottom style="medium">
        <color theme="3"/>
      </bottom>
      <diagonal/>
    </border>
    <border>
      <left style="medium">
        <color theme="3"/>
      </left>
      <right/>
      <top style="medium">
        <color theme="3"/>
      </top>
      <bottom style="thin">
        <color theme="3"/>
      </bottom>
      <diagonal/>
    </border>
    <border>
      <left style="medium">
        <color auto="1"/>
      </left>
      <right style="medium">
        <color theme="3"/>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12"/>
      </left>
      <right style="medium">
        <color indexed="12"/>
      </right>
      <top style="thin">
        <color indexed="12"/>
      </top>
      <bottom style="thin">
        <color indexed="12"/>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indexed="12"/>
      </top>
      <bottom/>
      <diagonal/>
    </border>
    <border>
      <left/>
      <right/>
      <top style="thin">
        <color indexed="12"/>
      </top>
      <bottom style="medium">
        <color indexed="64"/>
      </bottom>
      <diagonal/>
    </border>
    <border>
      <left/>
      <right style="medium">
        <color rgb="FF888888"/>
      </right>
      <top style="medium">
        <color rgb="FF888888"/>
      </top>
      <bottom style="medium">
        <color rgb="FF888888"/>
      </bottom>
      <diagonal/>
    </border>
    <border>
      <left style="thin">
        <color indexed="23"/>
      </left>
      <right style="thin">
        <color indexed="23"/>
      </right>
      <top style="medium">
        <color indexed="23"/>
      </top>
      <bottom style="medium">
        <color indexed="23"/>
      </bottom>
      <diagonal/>
    </border>
    <border>
      <left/>
      <right/>
      <top/>
      <bottom style="medium">
        <color rgb="FF888888"/>
      </bottom>
      <diagonal/>
    </border>
    <border>
      <left style="medium">
        <color theme="0" tint="-0.24994659260841701"/>
      </left>
      <right/>
      <top style="medium">
        <color theme="0" tint="-0.24994659260841701"/>
      </top>
      <bottom style="medium">
        <color theme="0" tint="-0.24994659260841701"/>
      </bottom>
      <diagonal/>
    </border>
    <border>
      <left/>
      <right style="medium">
        <color theme="3"/>
      </right>
      <top style="thin">
        <color theme="3"/>
      </top>
      <bottom style="thin">
        <color theme="3"/>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thin">
        <color indexed="64"/>
      </left>
      <right style="medium">
        <color indexed="64"/>
      </right>
      <top/>
      <bottom style="thin">
        <color indexed="64"/>
      </bottom>
      <diagonal/>
    </border>
  </borders>
  <cellStyleXfs count="26">
    <xf numFmtId="0" fontId="0" fillId="0" borderId="0">
      <alignment vertical="center"/>
    </xf>
    <xf numFmtId="0" fontId="7" fillId="0" borderId="0" applyNumberFormat="0" applyFill="0" applyBorder="0" applyAlignment="0" applyProtection="0">
      <alignment vertical="top"/>
      <protection locked="0"/>
    </xf>
    <xf numFmtId="0" fontId="5" fillId="0" borderId="0">
      <alignment vertical="center"/>
    </xf>
    <xf numFmtId="0" fontId="61" fillId="0" borderId="0">
      <alignment vertical="center"/>
    </xf>
    <xf numFmtId="0" fontId="5" fillId="0" borderId="0"/>
    <xf numFmtId="0" fontId="61" fillId="0" borderId="0">
      <alignment vertical="center"/>
    </xf>
    <xf numFmtId="0" fontId="5" fillId="0" borderId="0"/>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2" fillId="0" borderId="0">
      <alignment vertical="center"/>
    </xf>
    <xf numFmtId="0" fontId="3" fillId="0" borderId="0">
      <alignment vertical="center"/>
    </xf>
    <xf numFmtId="0" fontId="6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95" fillId="0" borderId="0"/>
    <xf numFmtId="0" fontId="96" fillId="0" borderId="0" applyNumberFormat="0" applyFill="0" applyBorder="0" applyAlignment="0" applyProtection="0"/>
    <xf numFmtId="0" fontId="95" fillId="0" borderId="0"/>
    <xf numFmtId="0" fontId="116" fillId="0" borderId="0" applyNumberFormat="0" applyFill="0" applyBorder="0" applyAlignment="0" applyProtection="0">
      <alignment vertical="center"/>
    </xf>
    <xf numFmtId="0" fontId="1" fillId="0" borderId="0">
      <alignment vertical="center"/>
    </xf>
  </cellStyleXfs>
  <cellXfs count="911">
    <xf numFmtId="0" fontId="0" fillId="0" borderId="0" xfId="0">
      <alignment vertical="center"/>
    </xf>
    <xf numFmtId="0" fontId="5" fillId="0" borderId="0" xfId="2">
      <alignment vertical="center"/>
    </xf>
    <xf numFmtId="0" fontId="9" fillId="0" borderId="0" xfId="2" applyFont="1" applyAlignment="1">
      <alignment horizontal="center" vertical="center"/>
    </xf>
    <xf numFmtId="0" fontId="9" fillId="0" borderId="0" xfId="2" applyFont="1" applyAlignment="1">
      <alignment vertical="top" wrapText="1"/>
    </xf>
    <xf numFmtId="0" fontId="5" fillId="5" borderId="0" xfId="2" applyFill="1">
      <alignment vertical="center"/>
    </xf>
    <xf numFmtId="0" fontId="5" fillId="0" borderId="1" xfId="2" applyBorder="1">
      <alignment vertical="center"/>
    </xf>
    <xf numFmtId="0" fontId="19" fillId="5" borderId="2" xfId="2" applyFont="1" applyFill="1" applyBorder="1" applyAlignment="1">
      <alignment horizontal="center" vertical="center"/>
    </xf>
    <xf numFmtId="177" fontId="15" fillId="5" borderId="3" xfId="2" applyNumberFormat="1" applyFont="1" applyFill="1" applyBorder="1" applyAlignment="1">
      <alignment horizontal="center" vertical="center" wrapText="1"/>
    </xf>
    <xf numFmtId="0" fontId="19" fillId="5" borderId="1" xfId="2" applyFont="1" applyFill="1" applyBorder="1" applyAlignment="1">
      <alignment horizontal="center" vertical="center"/>
    </xf>
    <xf numFmtId="0" fontId="5" fillId="5" borderId="2" xfId="2" applyFill="1" applyBorder="1">
      <alignment vertical="center"/>
    </xf>
    <xf numFmtId="0" fontId="5" fillId="5" borderId="3" xfId="2" applyFill="1" applyBorder="1">
      <alignment vertical="center"/>
    </xf>
    <xf numFmtId="0" fontId="5" fillId="5" borderId="1" xfId="2" applyFill="1" applyBorder="1">
      <alignment vertical="center"/>
    </xf>
    <xf numFmtId="0" fontId="5" fillId="5" borderId="4" xfId="2" applyFill="1" applyBorder="1">
      <alignment vertical="center"/>
    </xf>
    <xf numFmtId="0" fontId="5" fillId="0" borderId="4" xfId="2" applyBorder="1">
      <alignment vertical="center"/>
    </xf>
    <xf numFmtId="0" fontId="21" fillId="0" borderId="0" xfId="2" applyFont="1">
      <alignment vertical="center"/>
    </xf>
    <xf numFmtId="0" fontId="5" fillId="0" borderId="0" xfId="2" applyAlignment="1">
      <alignment horizontal="center" vertical="center"/>
    </xf>
    <xf numFmtId="0" fontId="26" fillId="8" borderId="10" xfId="17" applyFont="1" applyFill="1" applyBorder="1" applyAlignment="1">
      <alignment horizontal="left" vertical="center"/>
    </xf>
    <xf numFmtId="0" fontId="26" fillId="8" borderId="11" xfId="17" applyFont="1" applyFill="1" applyBorder="1" applyAlignment="1">
      <alignment horizontal="center" vertical="center"/>
    </xf>
    <xf numFmtId="0" fontId="26" fillId="8" borderId="11" xfId="2" applyFont="1" applyFill="1" applyBorder="1" applyAlignment="1">
      <alignment horizontal="center" vertical="center"/>
    </xf>
    <xf numFmtId="0" fontId="27" fillId="8" borderId="11" xfId="2" applyFont="1" applyFill="1" applyBorder="1" applyAlignment="1">
      <alignment horizontal="center" vertical="center"/>
    </xf>
    <xf numFmtId="0" fontId="27" fillId="8" borderId="12" xfId="2" applyFont="1" applyFill="1" applyBorder="1" applyAlignment="1">
      <alignment horizontal="center" vertical="center"/>
    </xf>
    <xf numFmtId="0" fontId="1" fillId="0" borderId="0" xfId="17">
      <alignment vertical="center"/>
    </xf>
    <xf numFmtId="0" fontId="33" fillId="0" borderId="0" xfId="17" applyFont="1">
      <alignment vertical="center"/>
    </xf>
    <xf numFmtId="0" fontId="27" fillId="8" borderId="13" xfId="2" applyFont="1" applyFill="1" applyBorder="1" applyAlignment="1">
      <alignment horizontal="center" vertical="center"/>
    </xf>
    <xf numFmtId="0" fontId="27" fillId="8" borderId="14" xfId="2" applyFont="1" applyFill="1" applyBorder="1" applyAlignment="1">
      <alignment horizontal="center" vertical="center"/>
    </xf>
    <xf numFmtId="0" fontId="30" fillId="0" borderId="0" xfId="17" applyFont="1" applyAlignment="1">
      <alignment horizontal="center" vertical="center"/>
    </xf>
    <xf numFmtId="0" fontId="7" fillId="9" borderId="0" xfId="1" applyFill="1" applyBorder="1" applyAlignment="1" applyProtection="1">
      <alignment vertical="center" wrapText="1"/>
    </xf>
    <xf numFmtId="0" fontId="38" fillId="0" borderId="0" xfId="17" applyFont="1" applyAlignment="1">
      <alignment vertical="center" wrapText="1"/>
    </xf>
    <xf numFmtId="0" fontId="40" fillId="0" borderId="0" xfId="17" applyFont="1" applyAlignment="1">
      <alignment horizontal="left" vertical="center"/>
    </xf>
    <xf numFmtId="0" fontId="30" fillId="0" borderId="0" xfId="17" applyFont="1" applyAlignment="1">
      <alignment vertical="top" wrapText="1"/>
    </xf>
    <xf numFmtId="0" fontId="6" fillId="3" borderId="6" xfId="17" applyFont="1" applyFill="1" applyBorder="1" applyAlignment="1">
      <alignment horizontal="center" vertical="center" wrapText="1"/>
    </xf>
    <xf numFmtId="0" fontId="6" fillId="3" borderId="5" xfId="17" applyFont="1" applyFill="1" applyBorder="1" applyAlignment="1">
      <alignment horizontal="center" vertical="center" wrapText="1"/>
    </xf>
    <xf numFmtId="0" fontId="6" fillId="3" borderId="7" xfId="17" applyFont="1" applyFill="1" applyBorder="1" applyAlignment="1">
      <alignment horizontal="center" vertical="center" wrapText="1"/>
    </xf>
    <xf numFmtId="0" fontId="6" fillId="3" borderId="8" xfId="17" applyFont="1" applyFill="1" applyBorder="1" applyAlignment="1">
      <alignment horizontal="center" vertical="center" wrapText="1"/>
    </xf>
    <xf numFmtId="0" fontId="12" fillId="3" borderId="8" xfId="17" applyFont="1" applyFill="1" applyBorder="1" applyAlignment="1">
      <alignment horizontal="center" vertical="center" wrapText="1"/>
    </xf>
    <xf numFmtId="0" fontId="51" fillId="3" borderId="8" xfId="17" applyFont="1" applyFill="1" applyBorder="1" applyAlignment="1">
      <alignment horizontal="center" vertical="center" wrapText="1"/>
    </xf>
    <xf numFmtId="0" fontId="6" fillId="3" borderId="9" xfId="17" applyFont="1" applyFill="1" applyBorder="1" applyAlignment="1">
      <alignment horizontal="center" vertical="center" wrapText="1"/>
    </xf>
    <xf numFmtId="0" fontId="1" fillId="0" borderId="0" xfId="17" applyAlignment="1">
      <alignment horizontal="center" vertical="center"/>
    </xf>
    <xf numFmtId="0" fontId="5" fillId="0" borderId="0" xfId="2" applyAlignment="1">
      <alignment vertical="top" wrapText="1"/>
    </xf>
    <xf numFmtId="0" fontId="19" fillId="0" borderId="0" xfId="2" applyFont="1" applyAlignment="1">
      <alignment vertical="top" wrapText="1"/>
    </xf>
    <xf numFmtId="0" fontId="0" fillId="0" borderId="20" xfId="0" applyBorder="1">
      <alignment vertical="center"/>
    </xf>
    <xf numFmtId="0" fontId="13" fillId="0" borderId="20" xfId="0" applyFont="1" applyBorder="1">
      <alignment vertical="center"/>
    </xf>
    <xf numFmtId="0" fontId="0" fillId="0" borderId="21" xfId="0" applyBorder="1">
      <alignment vertical="center"/>
    </xf>
    <xf numFmtId="0" fontId="0" fillId="0" borderId="16" xfId="0" applyBorder="1">
      <alignment vertical="center"/>
    </xf>
    <xf numFmtId="0" fontId="5" fillId="17" borderId="0" xfId="2" applyFill="1">
      <alignment vertical="center"/>
    </xf>
    <xf numFmtId="0" fontId="0" fillId="17" borderId="0" xfId="0" applyFill="1">
      <alignment vertical="center"/>
    </xf>
    <xf numFmtId="0" fontId="1" fillId="5" borderId="0" xfId="2" applyFont="1" applyFill="1">
      <alignment vertical="center"/>
    </xf>
    <xf numFmtId="0" fontId="0" fillId="0" borderId="20" xfId="0" applyBorder="1" applyAlignment="1">
      <alignment vertical="top"/>
    </xf>
    <xf numFmtId="0" fontId="0" fillId="0" borderId="0" xfId="0" applyAlignment="1">
      <alignment vertical="top"/>
    </xf>
    <xf numFmtId="0" fontId="0" fillId="0" borderId="0" xfId="0" applyAlignment="1">
      <alignment horizontal="left" vertical="center"/>
    </xf>
    <xf numFmtId="0" fontId="64" fillId="0" borderId="0" xfId="0" applyFont="1" applyAlignment="1">
      <alignment horizontal="left" vertical="center"/>
    </xf>
    <xf numFmtId="0" fontId="65" fillId="0" borderId="0" xfId="0" applyFont="1" applyAlignment="1">
      <alignment horizontal="center" vertical="center" wrapText="1"/>
    </xf>
    <xf numFmtId="0" fontId="65" fillId="0" borderId="0" xfId="0" applyFont="1" applyAlignment="1">
      <alignment horizontal="left" vertical="center" wrapText="1"/>
    </xf>
    <xf numFmtId="0" fontId="75" fillId="0" borderId="0" xfId="17" applyFont="1">
      <alignment vertical="center"/>
    </xf>
    <xf numFmtId="0" fontId="74" fillId="0" borderId="0" xfId="2" applyFont="1">
      <alignment vertical="center"/>
    </xf>
    <xf numFmtId="0" fontId="83" fillId="0" borderId="0" xfId="2" applyFont="1" applyAlignment="1">
      <alignment horizontal="center" vertical="center"/>
    </xf>
    <xf numFmtId="14" fontId="82" fillId="0" borderId="0" xfId="2" applyNumberFormat="1" applyFont="1" applyAlignment="1">
      <alignment horizontal="center" vertical="center"/>
    </xf>
    <xf numFmtId="0" fontId="5" fillId="0" borderId="19" xfId="0" applyFont="1" applyBorder="1">
      <alignment vertical="center"/>
    </xf>
    <xf numFmtId="0" fontId="5" fillId="0" borderId="11" xfId="0" applyFont="1" applyBorder="1">
      <alignment vertical="center"/>
    </xf>
    <xf numFmtId="0" fontId="5" fillId="0" borderId="20" xfId="0" applyFont="1" applyBorder="1">
      <alignment vertical="center"/>
    </xf>
    <xf numFmtId="0" fontId="5" fillId="0" borderId="0" xfId="0" applyFont="1">
      <alignment vertical="center"/>
    </xf>
    <xf numFmtId="0" fontId="81" fillId="0" borderId="20" xfId="0" applyFont="1" applyBorder="1">
      <alignment vertical="center"/>
    </xf>
    <xf numFmtId="0" fontId="81" fillId="0" borderId="0" xfId="0" applyFont="1">
      <alignment vertical="center"/>
    </xf>
    <xf numFmtId="0" fontId="81" fillId="5" borderId="20" xfId="0" applyFont="1" applyFill="1" applyBorder="1">
      <alignment vertical="center"/>
    </xf>
    <xf numFmtId="0" fontId="81" fillId="5" borderId="0" xfId="0" applyFont="1" applyFill="1">
      <alignment vertical="center"/>
    </xf>
    <xf numFmtId="0" fontId="5" fillId="5" borderId="54" xfId="2" applyFill="1" applyBorder="1">
      <alignment vertical="center"/>
    </xf>
    <xf numFmtId="0" fontId="5" fillId="0" borderId="54" xfId="2" applyBorder="1">
      <alignment vertical="center"/>
    </xf>
    <xf numFmtId="0" fontId="5" fillId="0" borderId="0" xfId="2" applyAlignment="1">
      <alignment horizontal="left" vertical="top"/>
    </xf>
    <xf numFmtId="0" fontId="75" fillId="0" borderId="0" xfId="17" applyFont="1" applyAlignment="1">
      <alignment horizontal="left" vertical="center"/>
    </xf>
    <xf numFmtId="0" fontId="5" fillId="0" borderId="0" xfId="2" applyAlignment="1">
      <alignment horizontal="left" vertical="center"/>
    </xf>
    <xf numFmtId="0" fontId="91" fillId="5" borderId="20" xfId="0" applyFont="1" applyFill="1" applyBorder="1">
      <alignment vertical="center"/>
    </xf>
    <xf numFmtId="0" fontId="91" fillId="5" borderId="0" xfId="0" applyFont="1" applyFill="1" applyAlignment="1">
      <alignment horizontal="left" vertical="center"/>
    </xf>
    <xf numFmtId="0" fontId="91" fillId="5" borderId="0" xfId="0" applyFont="1" applyFill="1">
      <alignment vertical="center"/>
    </xf>
    <xf numFmtId="176" fontId="91" fillId="5" borderId="0" xfId="0" applyNumberFormat="1" applyFont="1" applyFill="1" applyAlignment="1">
      <alignment horizontal="left" vertical="center"/>
    </xf>
    <xf numFmtId="182" fontId="91" fillId="5" borderId="0" xfId="0" applyNumberFormat="1" applyFont="1" applyFill="1" applyAlignment="1">
      <alignment horizontal="center" vertical="center"/>
    </xf>
    <xf numFmtId="0" fontId="91" fillId="5" borderId="20" xfId="0" applyFont="1" applyFill="1" applyBorder="1" applyAlignment="1">
      <alignment vertical="top"/>
    </xf>
    <xf numFmtId="0" fontId="91" fillId="5" borderId="0" xfId="0" applyFont="1" applyFill="1" applyAlignment="1">
      <alignment vertical="top"/>
    </xf>
    <xf numFmtId="14" fontId="91" fillId="5" borderId="0" xfId="0" applyNumberFormat="1" applyFont="1" applyFill="1" applyAlignment="1">
      <alignment horizontal="left" vertical="center"/>
    </xf>
    <xf numFmtId="14" fontId="91" fillId="0" borderId="0" xfId="0" applyNumberFormat="1" applyFont="1">
      <alignment vertical="center"/>
    </xf>
    <xf numFmtId="0" fontId="92" fillId="0" borderId="0" xfId="0" applyFont="1">
      <alignment vertical="center"/>
    </xf>
    <xf numFmtId="0" fontId="27" fillId="8" borderId="0" xfId="2" applyFont="1" applyFill="1" applyAlignment="1">
      <alignment horizontal="center" vertical="center"/>
    </xf>
    <xf numFmtId="0" fontId="1" fillId="9" borderId="0" xfId="17" applyFill="1">
      <alignment vertical="center"/>
    </xf>
    <xf numFmtId="0" fontId="5" fillId="9" borderId="0" xfId="2" applyFill="1" applyAlignment="1">
      <alignment vertical="center" wrapText="1"/>
    </xf>
    <xf numFmtId="0" fontId="41" fillId="0" borderId="0" xfId="17" applyFont="1" applyAlignment="1">
      <alignment horizontal="left" vertical="center"/>
    </xf>
    <xf numFmtId="0" fontId="42" fillId="0" borderId="16" xfId="17" applyFont="1" applyBorder="1">
      <alignment vertical="center"/>
    </xf>
    <xf numFmtId="0" fontId="42" fillId="0" borderId="16" xfId="17" applyFont="1" applyBorder="1" applyAlignment="1">
      <alignment horizontal="right" vertical="center"/>
    </xf>
    <xf numFmtId="0" fontId="30" fillId="0" borderId="18" xfId="17" applyFont="1" applyBorder="1" applyAlignment="1">
      <alignment horizontal="center" vertical="center"/>
    </xf>
    <xf numFmtId="0" fontId="44" fillId="0" borderId="0" xfId="17" applyFont="1" applyAlignment="1">
      <alignment horizontal="center" vertical="center"/>
    </xf>
    <xf numFmtId="0" fontId="45" fillId="0" borderId="0" xfId="17" applyFont="1" applyAlignment="1">
      <alignment horizontal="center" vertical="center" wrapText="1"/>
    </xf>
    <xf numFmtId="0" fontId="1" fillId="0" borderId="0" xfId="17" applyAlignment="1">
      <alignment vertical="center" shrinkToFit="1"/>
    </xf>
    <xf numFmtId="0" fontId="11" fillId="0" borderId="53" xfId="2" applyFont="1" applyBorder="1" applyAlignment="1">
      <alignment horizontal="center" vertical="center" wrapText="1"/>
    </xf>
    <xf numFmtId="0" fontId="6" fillId="5" borderId="0" xfId="17" applyFont="1" applyFill="1" applyAlignment="1">
      <alignment horizontal="center" vertical="center" wrapText="1"/>
    </xf>
    <xf numFmtId="0" fontId="6" fillId="3" borderId="0" xfId="17" applyFont="1" applyFill="1" applyAlignment="1">
      <alignment horizontal="center" vertical="center" wrapText="1"/>
    </xf>
    <xf numFmtId="0" fontId="12" fillId="3" borderId="0" xfId="17" applyFont="1" applyFill="1" applyAlignment="1">
      <alignment horizontal="center" vertical="center" wrapText="1"/>
    </xf>
    <xf numFmtId="0" fontId="51" fillId="3" borderId="0" xfId="17" applyFont="1" applyFill="1" applyAlignment="1">
      <alignment horizontal="center" vertical="center" wrapText="1"/>
    </xf>
    <xf numFmtId="0" fontId="1" fillId="5" borderId="0" xfId="2" applyFont="1" applyFill="1" applyAlignment="1">
      <alignment horizontal="center" vertical="center"/>
    </xf>
    <xf numFmtId="0" fontId="38" fillId="5" borderId="0" xfId="0" applyFont="1" applyFill="1" applyAlignment="1">
      <alignment horizontal="center" vertical="center" wrapText="1"/>
    </xf>
    <xf numFmtId="180" fontId="42"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2" fillId="0" borderId="0" xfId="16" applyFont="1">
      <alignment vertical="center"/>
    </xf>
    <xf numFmtId="0" fontId="9" fillId="0" borderId="0" xfId="16" applyFont="1">
      <alignment vertical="center"/>
    </xf>
    <xf numFmtId="177" fontId="5" fillId="5" borderId="0" xfId="2" applyNumberFormat="1" applyFill="1" applyAlignment="1">
      <alignment horizontal="center" vertical="center" wrapText="1"/>
    </xf>
    <xf numFmtId="0" fontId="5" fillId="5" borderId="0" xfId="2" applyFill="1" applyAlignment="1">
      <alignment horizontal="center" vertical="center" wrapText="1"/>
    </xf>
    <xf numFmtId="0" fontId="1" fillId="0" borderId="0" xfId="2" applyFont="1">
      <alignment vertical="center"/>
    </xf>
    <xf numFmtId="0" fontId="42" fillId="17" borderId="63" xfId="16" applyFont="1" applyFill="1" applyBorder="1">
      <alignment vertical="center"/>
    </xf>
    <xf numFmtId="0" fontId="9" fillId="17" borderId="63" xfId="16" applyFont="1" applyFill="1" applyBorder="1">
      <alignment vertical="center"/>
    </xf>
    <xf numFmtId="0" fontId="29" fillId="0" borderId="0" xfId="17" applyFont="1" applyAlignment="1">
      <alignment horizontal="left" vertical="center" indent="2"/>
    </xf>
    <xf numFmtId="0" fontId="93" fillId="0" borderId="0" xfId="17" applyFont="1">
      <alignment vertical="center"/>
    </xf>
    <xf numFmtId="0" fontId="1" fillId="17" borderId="0" xfId="2" applyFont="1" applyFill="1">
      <alignment vertical="center"/>
    </xf>
    <xf numFmtId="0" fontId="33" fillId="17" borderId="0" xfId="17" applyFont="1" applyFill="1">
      <alignment vertical="center"/>
    </xf>
    <xf numFmtId="0" fontId="11" fillId="0" borderId="0" xfId="2" applyFont="1" applyAlignment="1">
      <alignment horizontal="center" vertical="center"/>
    </xf>
    <xf numFmtId="14" fontId="78" fillId="0" borderId="0" xfId="2" applyNumberFormat="1" applyFont="1" applyAlignment="1">
      <alignment horizontal="center" vertical="center"/>
    </xf>
    <xf numFmtId="0" fontId="11" fillId="0" borderId="0" xfId="2" applyFont="1" applyAlignment="1">
      <alignment vertical="top" wrapText="1"/>
    </xf>
    <xf numFmtId="0" fontId="33" fillId="0" borderId="0" xfId="17" applyFont="1" applyAlignment="1">
      <alignment horizontal="center" vertical="center"/>
    </xf>
    <xf numFmtId="0" fontId="97" fillId="17" borderId="0" xfId="17" applyFont="1" applyFill="1" applyAlignment="1">
      <alignment horizontal="left" vertical="center"/>
    </xf>
    <xf numFmtId="0" fontId="78" fillId="0" borderId="0" xfId="2" applyFont="1" applyAlignment="1">
      <alignment vertical="top" wrapText="1"/>
    </xf>
    <xf numFmtId="0" fontId="62" fillId="0" borderId="0" xfId="0" applyFont="1">
      <alignment vertical="center"/>
    </xf>
    <xf numFmtId="0" fontId="101" fillId="5" borderId="2" xfId="2" applyFont="1" applyFill="1" applyBorder="1">
      <alignment vertical="center"/>
    </xf>
    <xf numFmtId="0" fontId="100" fillId="0" borderId="54" xfId="0" applyFont="1" applyBorder="1">
      <alignment vertical="center"/>
    </xf>
    <xf numFmtId="0" fontId="93" fillId="0" borderId="0" xfId="17" applyFont="1" applyAlignment="1">
      <alignment horizontal="left" vertical="center"/>
    </xf>
    <xf numFmtId="177" fontId="1" fillId="17" borderId="64" xfId="2" applyNumberFormat="1" applyFont="1" applyFill="1" applyBorder="1" applyAlignment="1">
      <alignment horizontal="center" vertical="center" wrapText="1"/>
    </xf>
    <xf numFmtId="0" fontId="102" fillId="17" borderId="65" xfId="2" applyFont="1" applyFill="1" applyBorder="1" applyAlignment="1">
      <alignment horizontal="center" vertical="center"/>
    </xf>
    <xf numFmtId="177" fontId="102" fillId="17" borderId="65" xfId="2" applyNumberFormat="1" applyFont="1" applyFill="1" applyBorder="1" applyAlignment="1">
      <alignment horizontal="center" vertical="center" shrinkToFit="1"/>
    </xf>
    <xf numFmtId="0" fontId="103" fillId="0" borderId="65" xfId="0" applyFont="1" applyBorder="1" applyAlignment="1">
      <alignment horizontal="center" vertical="center" wrapText="1"/>
    </xf>
    <xf numFmtId="177" fontId="11" fillId="17" borderId="65" xfId="2" applyNumberFormat="1" applyFont="1" applyFill="1" applyBorder="1" applyAlignment="1">
      <alignment horizontal="center" vertical="center" wrapText="1"/>
    </xf>
    <xf numFmtId="0" fontId="106" fillId="0" borderId="0" xfId="0" applyFont="1">
      <alignment vertical="center"/>
    </xf>
    <xf numFmtId="0" fontId="5" fillId="0" borderId="34" xfId="2" applyBorder="1">
      <alignment vertical="center"/>
    </xf>
    <xf numFmtId="0" fontId="91" fillId="5" borderId="20" xfId="0" applyFont="1" applyFill="1" applyBorder="1" applyAlignment="1">
      <alignment horizontal="left" vertical="top"/>
    </xf>
    <xf numFmtId="0" fontId="28" fillId="17" borderId="0" xfId="2" applyFont="1" applyFill="1">
      <alignment vertical="center"/>
    </xf>
    <xf numFmtId="0" fontId="29" fillId="17" borderId="0" xfId="17" applyFont="1" applyFill="1">
      <alignment vertical="center"/>
    </xf>
    <xf numFmtId="0" fontId="30" fillId="17" borderId="0" xfId="17" applyFont="1" applyFill="1" applyAlignment="1">
      <alignment vertical="top" wrapText="1"/>
    </xf>
    <xf numFmtId="0" fontId="31" fillId="17" borderId="0" xfId="2" applyFont="1" applyFill="1" applyAlignment="1">
      <alignment horizontal="center" vertical="center"/>
    </xf>
    <xf numFmtId="0" fontId="73" fillId="17" borderId="0" xfId="17" applyFont="1" applyFill="1" applyAlignment="1">
      <alignment horizontal="left" vertical="center"/>
    </xf>
    <xf numFmtId="0" fontId="32" fillId="17" borderId="0" xfId="2" applyFont="1" applyFill="1" applyAlignment="1">
      <alignment vertical="center" wrapText="1"/>
    </xf>
    <xf numFmtId="0" fontId="34" fillId="17" borderId="0" xfId="2" applyFont="1" applyFill="1" applyAlignment="1">
      <alignment vertical="center" wrapText="1"/>
    </xf>
    <xf numFmtId="0" fontId="36" fillId="17" borderId="0" xfId="2" applyFont="1" applyFill="1">
      <alignment vertical="center"/>
    </xf>
    <xf numFmtId="0" fontId="37" fillId="17" borderId="0" xfId="2" applyFont="1" applyFill="1" applyAlignment="1">
      <alignment horizontal="center" vertical="center"/>
    </xf>
    <xf numFmtId="0" fontId="30" fillId="17" borderId="0" xfId="17" applyFont="1" applyFill="1" applyAlignment="1">
      <alignment horizontal="center" vertical="center"/>
    </xf>
    <xf numFmtId="0" fontId="35" fillId="17" borderId="0" xfId="17" applyFont="1" applyFill="1" applyAlignment="1">
      <alignment vertical="top" wrapText="1"/>
    </xf>
    <xf numFmtId="0" fontId="1" fillId="17" borderId="0" xfId="17" applyFill="1" applyAlignment="1">
      <alignment horizontal="center" vertical="center"/>
    </xf>
    <xf numFmtId="0" fontId="38" fillId="17" borderId="0" xfId="2" applyFont="1" applyFill="1" applyAlignment="1">
      <alignment vertical="center" wrapText="1"/>
    </xf>
    <xf numFmtId="0" fontId="34" fillId="17" borderId="0" xfId="2" applyFont="1" applyFill="1">
      <alignment vertical="center"/>
    </xf>
    <xf numFmtId="0" fontId="30" fillId="17" borderId="0" xfId="17" applyFont="1" applyFill="1">
      <alignment vertical="center"/>
    </xf>
    <xf numFmtId="0" fontId="39" fillId="17" borderId="0" xfId="17" applyFont="1" applyFill="1" applyAlignment="1">
      <alignment horizontal="center" vertical="center" wrapText="1"/>
    </xf>
    <xf numFmtId="0" fontId="40" fillId="17" borderId="0" xfId="17" applyFont="1" applyFill="1">
      <alignment vertical="center"/>
    </xf>
    <xf numFmtId="0" fontId="5" fillId="17" borderId="0" xfId="2" applyFill="1" applyAlignment="1">
      <alignment horizontal="center" vertical="center"/>
    </xf>
    <xf numFmtId="0" fontId="38" fillId="17" borderId="0" xfId="17" applyFont="1" applyFill="1" applyAlignment="1">
      <alignment vertical="center" wrapText="1"/>
    </xf>
    <xf numFmtId="0" fontId="43" fillId="17" borderId="0" xfId="17" applyFont="1" applyFill="1" applyAlignment="1">
      <alignment horizontal="center" vertical="center"/>
    </xf>
    <xf numFmtId="0" fontId="7" fillId="17" borderId="0" xfId="1" applyFill="1" applyAlignment="1" applyProtection="1">
      <alignment horizontal="center" vertical="center"/>
    </xf>
    <xf numFmtId="0" fontId="46" fillId="17" borderId="0" xfId="17" applyFont="1" applyFill="1" applyAlignment="1">
      <alignment horizontal="center" vertical="center"/>
    </xf>
    <xf numFmtId="0" fontId="0" fillId="17" borderId="0" xfId="0" applyFill="1" applyAlignment="1">
      <alignment vertical="center" wrapText="1"/>
    </xf>
    <xf numFmtId="0" fontId="1" fillId="17" borderId="51" xfId="17" applyFill="1" applyBorder="1" applyAlignment="1">
      <alignment horizontal="center" vertical="center" wrapText="1"/>
    </xf>
    <xf numFmtId="0" fontId="1" fillId="17" borderId="0" xfId="17" applyFill="1">
      <alignment vertical="center"/>
    </xf>
    <xf numFmtId="0" fontId="1" fillId="17" borderId="52" xfId="17" applyFill="1" applyBorder="1" applyAlignment="1">
      <alignment horizontal="center" vertical="center"/>
    </xf>
    <xf numFmtId="182" fontId="91" fillId="5" borderId="0" xfId="0" applyNumberFormat="1" applyFont="1" applyFill="1" applyAlignment="1">
      <alignment horizontal="left" vertical="center"/>
    </xf>
    <xf numFmtId="14" fontId="82" fillId="19" borderId="66" xfId="2" applyNumberFormat="1" applyFont="1" applyFill="1" applyBorder="1" applyAlignment="1">
      <alignment horizontal="center" vertical="center"/>
    </xf>
    <xf numFmtId="14" fontId="82" fillId="19" borderId="67" xfId="2" applyNumberFormat="1" applyFont="1" applyFill="1" applyBorder="1" applyAlignment="1">
      <alignment horizontal="center" vertical="center"/>
    </xf>
    <xf numFmtId="14" fontId="82" fillId="19" borderId="68" xfId="2" applyNumberFormat="1" applyFont="1" applyFill="1" applyBorder="1" applyAlignment="1">
      <alignment horizontal="center" vertical="center"/>
    </xf>
    <xf numFmtId="0" fontId="111" fillId="30" borderId="0" xfId="0" applyFont="1" applyFill="1" applyAlignment="1">
      <alignment horizontal="center" vertical="center" wrapText="1"/>
    </xf>
    <xf numFmtId="0" fontId="11" fillId="0" borderId="72" xfId="2" applyFont="1" applyBorder="1" applyAlignment="1">
      <alignment horizontal="center" vertical="center" wrapText="1"/>
    </xf>
    <xf numFmtId="0" fontId="98" fillId="19" borderId="67" xfId="2" applyFont="1" applyFill="1" applyBorder="1" applyAlignment="1">
      <alignment horizontal="center" vertical="center"/>
    </xf>
    <xf numFmtId="0" fontId="98" fillId="19" borderId="66" xfId="2" applyFont="1" applyFill="1" applyBorder="1" applyAlignment="1">
      <alignment horizontal="center" vertical="center"/>
    </xf>
    <xf numFmtId="0" fontId="110" fillId="0" borderId="0" xfId="2" applyFont="1">
      <alignment vertical="center"/>
    </xf>
    <xf numFmtId="0" fontId="107" fillId="30" borderId="0" xfId="0" applyFont="1" applyFill="1" applyAlignment="1">
      <alignment horizontal="center" vertical="center" wrapText="1"/>
    </xf>
    <xf numFmtId="0" fontId="19" fillId="17" borderId="64" xfId="2" applyFont="1" applyFill="1" applyBorder="1" applyAlignment="1">
      <alignment horizontal="center" vertical="center" wrapText="1"/>
    </xf>
    <xf numFmtId="0" fontId="80" fillId="0" borderId="0" xfId="2" applyFont="1" applyAlignment="1">
      <alignment vertical="top" wrapText="1"/>
    </xf>
    <xf numFmtId="0" fontId="38" fillId="5" borderId="0" xfId="17" applyFont="1" applyFill="1" applyAlignment="1">
      <alignment vertical="center" wrapText="1"/>
    </xf>
    <xf numFmtId="0" fontId="103" fillId="21" borderId="65" xfId="0" applyFont="1" applyFill="1" applyBorder="1" applyAlignment="1">
      <alignment horizontal="center" vertical="center" wrapText="1"/>
    </xf>
    <xf numFmtId="0" fontId="103" fillId="32" borderId="65" xfId="0" applyFont="1" applyFill="1" applyBorder="1" applyAlignment="1">
      <alignment horizontal="center" vertical="center" wrapText="1"/>
    </xf>
    <xf numFmtId="0" fontId="5" fillId="0" borderId="76" xfId="2" applyBorder="1">
      <alignment vertical="center"/>
    </xf>
    <xf numFmtId="0" fontId="10" fillId="0" borderId="79" xfId="17" applyFont="1" applyBorder="1" applyAlignment="1">
      <alignment horizontal="center" vertical="center" shrinkToFit="1"/>
    </xf>
    <xf numFmtId="0" fontId="42" fillId="0" borderId="80" xfId="17" applyFont="1" applyBorder="1" applyAlignment="1">
      <alignment vertical="center" shrinkToFit="1"/>
    </xf>
    <xf numFmtId="0" fontId="84" fillId="17" borderId="86" xfId="17" applyFont="1" applyFill="1" applyBorder="1" applyAlignment="1">
      <alignment horizontal="center" vertical="center" wrapText="1"/>
    </xf>
    <xf numFmtId="14" fontId="84" fillId="17" borderId="87" xfId="17" applyNumberFormat="1" applyFont="1" applyFill="1" applyBorder="1" applyAlignment="1">
      <alignment horizontal="center" vertical="center"/>
    </xf>
    <xf numFmtId="0" fontId="11" fillId="0" borderId="89" xfId="2" applyFont="1" applyBorder="1" applyAlignment="1">
      <alignment horizontal="center" vertical="center" wrapText="1"/>
    </xf>
    <xf numFmtId="14" fontId="29" fillId="17" borderId="87" xfId="17" applyNumberFormat="1" applyFont="1" applyFill="1" applyBorder="1" applyAlignment="1">
      <alignment horizontal="center" vertical="center"/>
    </xf>
    <xf numFmtId="0" fontId="11" fillId="0" borderId="90" xfId="2" applyFont="1" applyBorder="1" applyAlignment="1">
      <alignment horizontal="center" vertical="center" wrapText="1"/>
    </xf>
    <xf numFmtId="0" fontId="11" fillId="0" borderId="91" xfId="2" applyFont="1" applyBorder="1" applyAlignment="1">
      <alignment horizontal="center" vertical="center" wrapText="1"/>
    </xf>
    <xf numFmtId="0" fontId="11" fillId="0" borderId="92" xfId="2" applyFont="1" applyBorder="1" applyAlignment="1">
      <alignment horizontal="center" vertical="center" wrapText="1"/>
    </xf>
    <xf numFmtId="0" fontId="11" fillId="0" borderId="89" xfId="2" applyFont="1" applyBorder="1" applyAlignment="1">
      <alignment horizontal="center" vertical="center"/>
    </xf>
    <xf numFmtId="0" fontId="11" fillId="5" borderId="92" xfId="2" applyFont="1" applyFill="1" applyBorder="1" applyAlignment="1">
      <alignment horizontal="center" vertical="center" wrapText="1"/>
    </xf>
    <xf numFmtId="0" fontId="1" fillId="17" borderId="93" xfId="17" applyFill="1" applyBorder="1" applyAlignment="1">
      <alignment horizontal="center" vertical="center" wrapText="1"/>
    </xf>
    <xf numFmtId="0" fontId="49" fillId="3" borderId="94" xfId="17" applyFont="1" applyFill="1" applyBorder="1" applyAlignment="1">
      <alignment horizontal="center" vertical="center" wrapText="1"/>
    </xf>
    <xf numFmtId="0" fontId="6" fillId="3" borderId="95" xfId="17" applyFont="1" applyFill="1" applyBorder="1" applyAlignment="1">
      <alignment horizontal="center" vertical="center" wrapText="1"/>
    </xf>
    <xf numFmtId="0" fontId="12" fillId="3" borderId="95" xfId="17" applyFont="1" applyFill="1" applyBorder="1" applyAlignment="1">
      <alignment horizontal="center" vertical="center" wrapText="1"/>
    </xf>
    <xf numFmtId="0" fontId="51" fillId="3" borderId="95" xfId="17" applyFont="1" applyFill="1" applyBorder="1" applyAlignment="1">
      <alignment horizontal="center" vertical="center" wrapText="1"/>
    </xf>
    <xf numFmtId="0" fontId="6" fillId="3" borderId="97" xfId="17" applyFont="1" applyFill="1" applyBorder="1" applyAlignment="1">
      <alignment horizontal="center" vertical="center" wrapText="1"/>
    </xf>
    <xf numFmtId="176" fontId="52" fillId="3" borderId="101" xfId="17" applyNumberFormat="1" applyFont="1" applyFill="1" applyBorder="1" applyAlignment="1">
      <alignment horizontal="center" vertical="center" wrapText="1"/>
    </xf>
    <xf numFmtId="0" fontId="52" fillId="3" borderId="101" xfId="17" applyFont="1" applyFill="1" applyBorder="1" applyAlignment="1">
      <alignment horizontal="left" vertical="center" wrapText="1"/>
    </xf>
    <xf numFmtId="176" fontId="52" fillId="11" borderId="102" xfId="17" applyNumberFormat="1" applyFont="1" applyFill="1" applyBorder="1" applyAlignment="1">
      <alignment horizontal="center" vertical="center" wrapText="1"/>
    </xf>
    <xf numFmtId="0" fontId="52" fillId="11" borderId="102" xfId="17" applyFont="1" applyFill="1" applyBorder="1" applyAlignment="1">
      <alignment horizontal="left" vertical="center" wrapText="1"/>
    </xf>
    <xf numFmtId="0" fontId="42" fillId="17" borderId="79" xfId="16" applyFont="1" applyFill="1" applyBorder="1">
      <alignment vertical="center"/>
    </xf>
    <xf numFmtId="0" fontId="56" fillId="12" borderId="103" xfId="17" applyFont="1" applyFill="1" applyBorder="1" applyAlignment="1">
      <alignment horizontal="center" vertical="center" wrapText="1"/>
    </xf>
    <xf numFmtId="176" fontId="54" fillId="12" borderId="103" xfId="17" applyNumberFormat="1" applyFont="1" applyFill="1" applyBorder="1" applyAlignment="1">
      <alignment horizontal="center" vertical="center" wrapText="1"/>
    </xf>
    <xf numFmtId="181" fontId="56" fillId="9" borderId="103" xfId="0" applyNumberFormat="1" applyFont="1" applyFill="1" applyBorder="1" applyAlignment="1">
      <alignment horizontal="center" vertical="center"/>
    </xf>
    <xf numFmtId="0" fontId="56" fillId="12" borderId="104" xfId="17" applyFont="1" applyFill="1" applyBorder="1" applyAlignment="1">
      <alignment horizontal="center" vertical="center" wrapText="1"/>
    </xf>
    <xf numFmtId="0" fontId="1" fillId="2" borderId="109" xfId="2" applyFont="1" applyFill="1" applyBorder="1" applyAlignment="1">
      <alignment vertical="top" wrapText="1"/>
    </xf>
    <xf numFmtId="0" fontId="88" fillId="2" borderId="112" xfId="2" applyFont="1" applyFill="1" applyBorder="1" applyAlignment="1">
      <alignment vertical="top" wrapText="1"/>
    </xf>
    <xf numFmtId="0" fontId="1" fillId="3" borderId="113" xfId="2" applyFont="1" applyFill="1" applyBorder="1" applyAlignment="1">
      <alignment vertical="top" wrapText="1"/>
    </xf>
    <xf numFmtId="0" fontId="0" fillId="19" borderId="107" xfId="0" applyFill="1" applyBorder="1" applyAlignment="1">
      <alignment vertical="top" wrapText="1"/>
    </xf>
    <xf numFmtId="0" fontId="16" fillId="3" borderId="114" xfId="2" applyFont="1" applyFill="1" applyBorder="1" applyAlignment="1">
      <alignment horizontal="center" vertical="center" wrapText="1"/>
    </xf>
    <xf numFmtId="0" fontId="82" fillId="19" borderId="115" xfId="2" applyFont="1" applyFill="1" applyBorder="1" applyAlignment="1">
      <alignment horizontal="center" vertical="center"/>
    </xf>
    <xf numFmtId="14" fontId="17" fillId="3" borderId="1" xfId="2" applyNumberFormat="1" applyFont="1" applyFill="1" applyBorder="1" applyAlignment="1">
      <alignment horizontal="center" vertical="center" shrinkToFit="1"/>
    </xf>
    <xf numFmtId="14" fontId="22" fillId="3" borderId="1" xfId="1" applyNumberFormat="1" applyFont="1" applyFill="1" applyBorder="1" applyAlignment="1" applyProtection="1">
      <alignment horizontal="center" vertical="center" wrapText="1" shrinkToFit="1"/>
    </xf>
    <xf numFmtId="14" fontId="17" fillId="3" borderId="0" xfId="2" applyNumberFormat="1" applyFont="1" applyFill="1" applyAlignment="1">
      <alignment horizontal="center" vertical="center" shrinkToFit="1"/>
    </xf>
    <xf numFmtId="14" fontId="22" fillId="3" borderId="0" xfId="1" applyNumberFormat="1" applyFont="1" applyFill="1" applyBorder="1" applyAlignment="1" applyProtection="1">
      <alignment horizontal="center" vertical="center" wrapText="1" shrinkToFit="1"/>
    </xf>
    <xf numFmtId="0" fontId="79" fillId="0" borderId="76" xfId="2" applyFont="1" applyBorder="1" applyAlignment="1">
      <alignment vertical="center" shrinkToFit="1"/>
    </xf>
    <xf numFmtId="14" fontId="82" fillId="19" borderId="67" xfId="2" applyNumberFormat="1" applyFont="1" applyFill="1" applyBorder="1" applyAlignment="1">
      <alignment horizontal="center" vertical="center" wrapText="1"/>
    </xf>
    <xf numFmtId="0" fontId="7" fillId="0" borderId="125" xfId="1" applyFill="1" applyBorder="1" applyAlignment="1" applyProtection="1">
      <alignment horizontal="left" vertical="top" wrapText="1"/>
    </xf>
    <xf numFmtId="0" fontId="5" fillId="0" borderId="125" xfId="2" applyBorder="1">
      <alignment vertical="center"/>
    </xf>
    <xf numFmtId="0" fontId="80" fillId="19" borderId="116" xfId="2" applyFont="1" applyFill="1" applyBorder="1" applyAlignment="1">
      <alignment horizontal="center" vertical="center" wrapText="1"/>
    </xf>
    <xf numFmtId="14" fontId="78" fillId="19" borderId="129" xfId="1" applyNumberFormat="1" applyFont="1" applyFill="1" applyBorder="1" applyAlignment="1" applyProtection="1">
      <alignment horizontal="center" vertical="center" shrinkToFit="1"/>
    </xf>
    <xf numFmtId="14" fontId="78" fillId="19" borderId="129" xfId="2" applyNumberFormat="1" applyFont="1" applyFill="1" applyBorder="1" applyAlignment="1">
      <alignment horizontal="center" vertical="center" wrapText="1" shrinkToFit="1"/>
    </xf>
    <xf numFmtId="0" fontId="19" fillId="17" borderId="131" xfId="2" applyFont="1" applyFill="1" applyBorder="1" applyAlignment="1">
      <alignment horizontal="center" vertical="center" wrapText="1"/>
    </xf>
    <xf numFmtId="0" fontId="78" fillId="19" borderId="119" xfId="2" applyFont="1" applyFill="1" applyBorder="1" applyAlignment="1">
      <alignment horizontal="center" vertical="center"/>
    </xf>
    <xf numFmtId="0" fontId="119" fillId="0" borderId="0" xfId="0" applyFont="1">
      <alignment vertical="center"/>
    </xf>
    <xf numFmtId="0" fontId="115" fillId="0" borderId="0" xfId="0" applyFont="1">
      <alignment vertical="center"/>
    </xf>
    <xf numFmtId="0" fontId="0" fillId="19" borderId="124" xfId="0" applyFill="1" applyBorder="1" applyAlignment="1">
      <alignment horizontal="center" vertical="center"/>
    </xf>
    <xf numFmtId="0" fontId="0" fillId="17" borderId="124" xfId="0" applyFill="1" applyBorder="1" applyAlignment="1">
      <alignment horizontal="center" vertical="center"/>
    </xf>
    <xf numFmtId="9" fontId="0" fillId="19" borderId="124" xfId="0" applyNumberFormat="1" applyFill="1" applyBorder="1" applyAlignment="1">
      <alignment horizontal="center" vertical="center"/>
    </xf>
    <xf numFmtId="9" fontId="0" fillId="0" borderId="124" xfId="0" applyNumberFormat="1" applyBorder="1" applyAlignment="1">
      <alignment horizontal="center" vertical="center"/>
    </xf>
    <xf numFmtId="9" fontId="0" fillId="17" borderId="124" xfId="0" applyNumberFormat="1" applyFill="1" applyBorder="1" applyAlignment="1">
      <alignment horizontal="center" vertical="center"/>
    </xf>
    <xf numFmtId="0" fontId="120" fillId="0" borderId="137" xfId="0" applyFont="1" applyBorder="1" applyAlignment="1">
      <alignment horizontal="center" vertical="center"/>
    </xf>
    <xf numFmtId="0" fontId="120" fillId="0" borderId="138" xfId="0" applyFont="1" applyBorder="1" applyAlignment="1">
      <alignment horizontal="center" vertical="center"/>
    </xf>
    <xf numFmtId="0" fontId="120" fillId="0" borderId="139" xfId="0" applyFont="1" applyBorder="1" applyAlignment="1">
      <alignment horizontal="center" vertical="center"/>
    </xf>
    <xf numFmtId="0" fontId="120" fillId="0" borderId="140" xfId="0" applyFont="1" applyBorder="1" applyAlignment="1">
      <alignment horizontal="center" vertical="center"/>
    </xf>
    <xf numFmtId="0" fontId="120" fillId="0" borderId="141" xfId="0" applyFont="1" applyBorder="1" applyAlignment="1">
      <alignment horizontal="center" vertical="center"/>
    </xf>
    <xf numFmtId="0" fontId="120" fillId="0" borderId="142" xfId="0" applyFont="1" applyBorder="1" applyAlignment="1">
      <alignment horizontal="center" vertical="center"/>
    </xf>
    <xf numFmtId="0" fontId="120" fillId="0" borderId="143" xfId="0" applyFont="1" applyBorder="1" applyAlignment="1">
      <alignment horizontal="center" vertical="center"/>
    </xf>
    <xf numFmtId="0" fontId="120" fillId="0" borderId="144" xfId="0" applyFont="1"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121" fillId="0" borderId="137" xfId="0" applyFont="1" applyBorder="1" applyAlignment="1">
      <alignment horizontal="center" vertical="center"/>
    </xf>
    <xf numFmtId="0" fontId="121" fillId="0" borderId="138" xfId="0" applyFont="1" applyBorder="1" applyAlignment="1">
      <alignment horizontal="center" vertical="center"/>
    </xf>
    <xf numFmtId="0" fontId="121" fillId="0" borderId="139" xfId="0" applyFont="1" applyBorder="1" applyAlignment="1">
      <alignment horizontal="center" vertical="center"/>
    </xf>
    <xf numFmtId="0" fontId="121" fillId="0" borderId="140" xfId="0" applyFont="1" applyBorder="1" applyAlignment="1">
      <alignment horizontal="center" vertical="center"/>
    </xf>
    <xf numFmtId="9" fontId="0" fillId="0" borderId="148" xfId="0" applyNumberFormat="1" applyBorder="1" applyAlignment="1">
      <alignment horizontal="center" vertical="center"/>
    </xf>
    <xf numFmtId="9" fontId="0" fillId="0" borderId="146" xfId="0" applyNumberFormat="1" applyBorder="1" applyAlignment="1">
      <alignment horizontal="center" vertical="center"/>
    </xf>
    <xf numFmtId="9" fontId="0" fillId="0" borderId="147" xfId="0" applyNumberFormat="1" applyBorder="1" applyAlignment="1">
      <alignment horizontal="center" vertical="center"/>
    </xf>
    <xf numFmtId="9" fontId="0" fillId="0" borderId="149" xfId="0" applyNumberFormat="1" applyBorder="1" applyAlignment="1">
      <alignment horizontal="center" vertical="center"/>
    </xf>
    <xf numFmtId="0" fontId="78" fillId="19" borderId="59" xfId="2" applyFont="1" applyFill="1" applyBorder="1" applyAlignment="1">
      <alignment horizontal="center" vertical="center"/>
    </xf>
    <xf numFmtId="14" fontId="78" fillId="2" borderId="118" xfId="2" applyNumberFormat="1" applyFont="1" applyFill="1" applyBorder="1" applyAlignment="1">
      <alignment horizontal="center" vertical="center"/>
    </xf>
    <xf numFmtId="0" fontId="78" fillId="19" borderId="0" xfId="2" applyFont="1" applyFill="1">
      <alignment vertical="center"/>
    </xf>
    <xf numFmtId="0" fontId="6" fillId="36" borderId="95" xfId="17" applyFont="1" applyFill="1" applyBorder="1" applyAlignment="1">
      <alignment horizontal="center" vertical="center" wrapText="1"/>
    </xf>
    <xf numFmtId="0" fontId="83" fillId="19" borderId="150" xfId="2" applyFont="1" applyFill="1" applyBorder="1" applyAlignment="1">
      <alignment horizontal="center" vertical="center"/>
    </xf>
    <xf numFmtId="0" fontId="83" fillId="19" borderId="151" xfId="2" applyFont="1" applyFill="1" applyBorder="1" applyAlignment="1">
      <alignment horizontal="center" vertical="center"/>
    </xf>
    <xf numFmtId="0" fontId="83" fillId="19" borderId="152" xfId="2" applyFont="1" applyFill="1" applyBorder="1" applyAlignment="1">
      <alignment horizontal="center" vertical="center"/>
    </xf>
    <xf numFmtId="14" fontId="82" fillId="19" borderId="150" xfId="2" applyNumberFormat="1" applyFont="1" applyFill="1" applyBorder="1" applyAlignment="1">
      <alignment horizontal="center" vertical="center"/>
    </xf>
    <xf numFmtId="14" fontId="82" fillId="19" borderId="151" xfId="2" applyNumberFormat="1" applyFont="1" applyFill="1" applyBorder="1" applyAlignment="1">
      <alignment horizontal="center" vertical="center"/>
    </xf>
    <xf numFmtId="14" fontId="82" fillId="19" borderId="152" xfId="2" applyNumberFormat="1" applyFont="1" applyFill="1" applyBorder="1" applyAlignment="1">
      <alignment horizontal="center" vertical="center"/>
    </xf>
    <xf numFmtId="0" fontId="78" fillId="19" borderId="67" xfId="1" applyFont="1" applyFill="1" applyBorder="1" applyAlignment="1" applyProtection="1">
      <alignment horizontal="center" vertical="center" wrapText="1"/>
    </xf>
    <xf numFmtId="0" fontId="89" fillId="35" borderId="55" xfId="0" applyFont="1" applyFill="1" applyBorder="1" applyAlignment="1">
      <alignment horizontal="center" vertical="center" wrapText="1"/>
    </xf>
    <xf numFmtId="0" fontId="89" fillId="35" borderId="61" xfId="0" applyFont="1" applyFill="1" applyBorder="1" applyAlignment="1">
      <alignment horizontal="center" vertical="center" wrapText="1"/>
    </xf>
    <xf numFmtId="177" fontId="11" fillId="35" borderId="33" xfId="2" applyNumberFormat="1" applyFont="1" applyFill="1" applyBorder="1" applyAlignment="1">
      <alignment horizontal="center" vertical="center" wrapText="1"/>
    </xf>
    <xf numFmtId="0" fontId="20" fillId="17" borderId="153" xfId="2" applyFont="1" applyFill="1" applyBorder="1" applyAlignment="1">
      <alignment horizontal="center" vertical="center" wrapText="1"/>
    </xf>
    <xf numFmtId="0" fontId="20" fillId="17" borderId="154" xfId="2" applyFont="1" applyFill="1" applyBorder="1" applyAlignment="1">
      <alignment horizontal="center" vertical="center" wrapText="1"/>
    </xf>
    <xf numFmtId="0" fontId="98" fillId="19" borderId="68" xfId="2" applyFont="1" applyFill="1" applyBorder="1" applyAlignment="1">
      <alignment horizontal="center" vertical="center"/>
    </xf>
    <xf numFmtId="0" fontId="126" fillId="0" borderId="62" xfId="17" applyFont="1" applyBorder="1" applyAlignment="1">
      <alignment horizontal="center" vertical="center" wrapText="1"/>
    </xf>
    <xf numFmtId="14" fontId="78" fillId="19" borderId="132" xfId="2" applyNumberFormat="1" applyFont="1" applyFill="1" applyBorder="1" applyAlignment="1">
      <alignment horizontal="center" vertical="center"/>
    </xf>
    <xf numFmtId="14" fontId="78" fillId="19" borderId="155" xfId="2" applyNumberFormat="1" applyFont="1" applyFill="1" applyBorder="1" applyAlignment="1">
      <alignment horizontal="center" vertical="center"/>
    </xf>
    <xf numFmtId="0" fontId="16" fillId="21" borderId="155" xfId="2" applyFont="1" applyFill="1" applyBorder="1" applyAlignment="1">
      <alignment horizontal="center" vertical="center" wrapText="1"/>
    </xf>
    <xf numFmtId="0" fontId="78" fillId="21" borderId="156" xfId="2" applyFont="1" applyFill="1" applyBorder="1" applyAlignment="1">
      <alignment horizontal="center" vertical="center"/>
    </xf>
    <xf numFmtId="0" fontId="78" fillId="21" borderId="0" xfId="2" applyFont="1" applyFill="1" applyAlignment="1">
      <alignment horizontal="center" vertical="center"/>
    </xf>
    <xf numFmtId="14" fontId="78" fillId="21" borderId="0" xfId="2" applyNumberFormat="1" applyFont="1" applyFill="1" applyAlignment="1">
      <alignment horizontal="center" vertical="center"/>
    </xf>
    <xf numFmtId="0" fontId="78" fillId="19" borderId="0" xfId="2" applyFont="1" applyFill="1" applyAlignment="1">
      <alignment horizontal="center" vertical="center"/>
    </xf>
    <xf numFmtId="0" fontId="78" fillId="19" borderId="120" xfId="2" applyFont="1" applyFill="1" applyBorder="1" applyAlignment="1">
      <alignment horizontal="center" vertical="center"/>
    </xf>
    <xf numFmtId="0" fontId="104" fillId="0" borderId="158" xfId="2" applyFont="1" applyBorder="1" applyAlignment="1">
      <alignment vertical="top" wrapText="1"/>
    </xf>
    <xf numFmtId="14" fontId="78" fillId="19" borderId="159" xfId="2" applyNumberFormat="1" applyFont="1" applyFill="1" applyBorder="1" applyAlignment="1">
      <alignment horizontal="center" vertical="center"/>
    </xf>
    <xf numFmtId="14" fontId="78" fillId="19" borderId="120" xfId="2" applyNumberFormat="1" applyFont="1" applyFill="1" applyBorder="1" applyAlignment="1">
      <alignment horizontal="center" vertical="center"/>
    </xf>
    <xf numFmtId="14" fontId="27" fillId="19" borderId="155" xfId="2" applyNumberFormat="1" applyFont="1" applyFill="1" applyBorder="1" applyAlignment="1">
      <alignment horizontal="center" vertical="center"/>
    </xf>
    <xf numFmtId="0" fontId="16" fillId="19" borderId="69" xfId="1" applyFont="1" applyFill="1" applyBorder="1" applyAlignment="1" applyProtection="1">
      <alignment horizontal="center" vertical="center" wrapText="1"/>
    </xf>
    <xf numFmtId="178" fontId="78" fillId="3" borderId="119" xfId="2" applyNumberFormat="1" applyFont="1" applyFill="1" applyBorder="1">
      <alignment vertical="center"/>
    </xf>
    <xf numFmtId="183" fontId="58" fillId="12" borderId="105" xfId="17" applyNumberFormat="1" applyFont="1" applyFill="1" applyBorder="1" applyAlignment="1">
      <alignment horizontal="center" vertical="center" wrapText="1"/>
    </xf>
    <xf numFmtId="178" fontId="78" fillId="3" borderId="120" xfId="0" applyNumberFormat="1" applyFont="1" applyFill="1" applyBorder="1" applyAlignment="1">
      <alignment horizontal="center" vertical="center"/>
    </xf>
    <xf numFmtId="0" fontId="11" fillId="0" borderId="161" xfId="2" applyFont="1" applyBorder="1" applyAlignment="1">
      <alignment horizontal="center" vertical="center" wrapText="1"/>
    </xf>
    <xf numFmtId="14" fontId="84" fillId="17" borderId="165" xfId="17" applyNumberFormat="1" applyFont="1" applyFill="1" applyBorder="1" applyAlignment="1">
      <alignment horizontal="center" vertical="center"/>
    </xf>
    <xf numFmtId="14" fontId="84" fillId="17" borderId="87" xfId="17" applyNumberFormat="1" applyFont="1" applyFill="1" applyBorder="1" applyAlignment="1">
      <alignment horizontal="center" vertical="center" wrapText="1"/>
    </xf>
    <xf numFmtId="0" fontId="19" fillId="17" borderId="166" xfId="2" applyFont="1" applyFill="1" applyBorder="1" applyAlignment="1">
      <alignment horizontal="center" vertical="center" wrapText="1"/>
    </xf>
    <xf numFmtId="14" fontId="78" fillId="19" borderId="120" xfId="2" applyNumberFormat="1" applyFont="1" applyFill="1" applyBorder="1">
      <alignment vertical="center"/>
    </xf>
    <xf numFmtId="14" fontId="78" fillId="19" borderId="119" xfId="2" applyNumberFormat="1" applyFont="1" applyFill="1" applyBorder="1">
      <alignment vertical="center"/>
    </xf>
    <xf numFmtId="46" fontId="107" fillId="30" borderId="0" xfId="0" applyNumberFormat="1" applyFont="1" applyFill="1" applyAlignment="1">
      <alignment horizontal="center" vertical="center" wrapText="1"/>
    </xf>
    <xf numFmtId="0" fontId="0" fillId="39" borderId="0" xfId="0" applyFill="1">
      <alignment vertical="center"/>
    </xf>
    <xf numFmtId="0" fontId="29" fillId="17" borderId="86" xfId="17" applyFont="1" applyFill="1" applyBorder="1" applyAlignment="1">
      <alignment horizontal="center" vertical="center" wrapText="1"/>
    </xf>
    <xf numFmtId="0" fontId="79" fillId="19" borderId="0" xfId="2" applyFont="1" applyFill="1" applyAlignment="1">
      <alignment horizontal="center" vertical="center" wrapText="1"/>
    </xf>
    <xf numFmtId="0" fontId="0" fillId="32" borderId="0" xfId="0" applyFill="1">
      <alignment vertical="center"/>
    </xf>
    <xf numFmtId="0" fontId="105" fillId="17" borderId="0" xfId="1" applyFont="1" applyFill="1" applyBorder="1" applyAlignment="1" applyProtection="1">
      <alignment vertical="top" wrapText="1"/>
    </xf>
    <xf numFmtId="0" fontId="19" fillId="4" borderId="183" xfId="2" applyFont="1" applyFill="1" applyBorder="1" applyAlignment="1">
      <alignment horizontal="center" vertical="center" wrapText="1"/>
    </xf>
    <xf numFmtId="0" fontId="19" fillId="38" borderId="184" xfId="2" applyFont="1" applyFill="1" applyBorder="1" applyAlignment="1">
      <alignment horizontal="center" vertical="center" wrapText="1"/>
    </xf>
    <xf numFmtId="0" fontId="19" fillId="19" borderId="184" xfId="2" applyFont="1" applyFill="1" applyBorder="1" applyAlignment="1">
      <alignment horizontal="center" vertical="center" wrapText="1"/>
    </xf>
    <xf numFmtId="0" fontId="19" fillId="4" borderId="184" xfId="2" applyFont="1" applyFill="1" applyBorder="1" applyAlignment="1">
      <alignment horizontal="center" vertical="center" wrapText="1"/>
    </xf>
    <xf numFmtId="0" fontId="19" fillId="4" borderId="185" xfId="2" applyFont="1" applyFill="1" applyBorder="1" applyAlignment="1">
      <alignment horizontal="center" vertical="center" wrapText="1"/>
    </xf>
    <xf numFmtId="0" fontId="19" fillId="4" borderId="186" xfId="2" applyFont="1" applyFill="1" applyBorder="1" applyAlignment="1">
      <alignment horizontal="center" vertical="center" wrapText="1"/>
    </xf>
    <xf numFmtId="0" fontId="20" fillId="21" borderId="187" xfId="2" applyFont="1" applyFill="1" applyBorder="1" applyAlignment="1">
      <alignment horizontal="center" vertical="top" wrapText="1"/>
    </xf>
    <xf numFmtId="177" fontId="1" fillId="21" borderId="188" xfId="2" applyNumberFormat="1" applyFont="1" applyFill="1" applyBorder="1" applyAlignment="1">
      <alignment horizontal="center" vertical="center" wrapText="1"/>
    </xf>
    <xf numFmtId="0" fontId="20" fillId="21" borderId="187" xfId="2" applyFont="1" applyFill="1" applyBorder="1" applyAlignment="1">
      <alignment horizontal="center" vertical="center" wrapText="1"/>
    </xf>
    <xf numFmtId="0" fontId="20" fillId="17" borderId="188" xfId="2" applyFont="1" applyFill="1" applyBorder="1" applyAlignment="1">
      <alignment horizontal="center" vertical="top" wrapText="1"/>
    </xf>
    <xf numFmtId="177" fontId="19" fillId="19" borderId="153" xfId="2" applyNumberFormat="1" applyFont="1" applyFill="1" applyBorder="1" applyAlignment="1">
      <alignment horizontal="center" vertical="center" shrinkToFit="1"/>
    </xf>
    <xf numFmtId="177" fontId="1" fillId="17" borderId="188" xfId="2" applyNumberFormat="1" applyFont="1" applyFill="1" applyBorder="1" applyAlignment="1">
      <alignment horizontal="center" vertical="center" wrapText="1"/>
    </xf>
    <xf numFmtId="0" fontId="19" fillId="17" borderId="161" xfId="2" applyFont="1" applyFill="1" applyBorder="1" applyAlignment="1">
      <alignment horizontal="left" vertical="center"/>
    </xf>
    <xf numFmtId="177" fontId="19" fillId="17" borderId="153" xfId="2" applyNumberFormat="1" applyFont="1" applyFill="1" applyBorder="1" applyAlignment="1">
      <alignment horizontal="center" vertical="center" shrinkToFit="1"/>
    </xf>
    <xf numFmtId="177" fontId="29" fillId="37" borderId="153" xfId="2" applyNumberFormat="1" applyFont="1" applyFill="1" applyBorder="1" applyAlignment="1">
      <alignment horizontal="center" vertical="center" wrapText="1"/>
    </xf>
    <xf numFmtId="177" fontId="42" fillId="37" borderId="153" xfId="2" applyNumberFormat="1" applyFont="1" applyFill="1" applyBorder="1" applyAlignment="1">
      <alignment horizontal="center" vertical="center" wrapText="1"/>
    </xf>
    <xf numFmtId="0" fontId="76" fillId="0" borderId="189" xfId="0" applyFont="1" applyBorder="1" applyAlignment="1">
      <alignment horizontal="center" vertical="center" wrapText="1"/>
    </xf>
    <xf numFmtId="0" fontId="76" fillId="0" borderId="154" xfId="0" applyFont="1" applyBorder="1" applyAlignment="1">
      <alignment horizontal="center" vertical="center" wrapText="1"/>
    </xf>
    <xf numFmtId="0" fontId="76" fillId="21" borderId="154" xfId="0" applyFont="1" applyFill="1" applyBorder="1" applyAlignment="1">
      <alignment horizontal="center" vertical="center" wrapText="1"/>
    </xf>
    <xf numFmtId="0" fontId="76" fillId="17" borderId="154" xfId="0" applyFont="1" applyFill="1" applyBorder="1" applyAlignment="1">
      <alignment horizontal="center" vertical="center" wrapText="1"/>
    </xf>
    <xf numFmtId="0" fontId="76" fillId="32" borderId="154" xfId="0" applyFont="1" applyFill="1" applyBorder="1" applyAlignment="1">
      <alignment horizontal="center" vertical="center" wrapText="1"/>
    </xf>
    <xf numFmtId="0" fontId="19" fillId="17" borderId="154" xfId="2" applyFont="1" applyFill="1" applyBorder="1" applyAlignment="1">
      <alignment horizontal="center" vertical="center" wrapText="1"/>
    </xf>
    <xf numFmtId="0" fontId="19" fillId="27" borderId="154" xfId="2" applyFont="1" applyFill="1" applyBorder="1" applyAlignment="1">
      <alignment horizontal="center" vertical="center" wrapText="1"/>
    </xf>
    <xf numFmtId="0" fontId="19" fillId="33" borderId="154" xfId="2" applyFont="1" applyFill="1" applyBorder="1" applyAlignment="1">
      <alignment horizontal="center" vertical="center" wrapText="1"/>
    </xf>
    <xf numFmtId="0" fontId="19" fillId="34" borderId="154" xfId="2" applyFont="1" applyFill="1" applyBorder="1" applyAlignment="1">
      <alignment horizontal="center" vertical="center" wrapText="1"/>
    </xf>
    <xf numFmtId="0" fontId="19" fillId="17" borderId="190" xfId="2" applyFont="1" applyFill="1" applyBorder="1" applyAlignment="1">
      <alignment horizontal="center" vertical="center" wrapText="1"/>
    </xf>
    <xf numFmtId="177" fontId="19" fillId="17" borderId="190" xfId="2" applyNumberFormat="1" applyFont="1" applyFill="1" applyBorder="1" applyAlignment="1">
      <alignment horizontal="center" vertical="center" shrinkToFit="1"/>
    </xf>
    <xf numFmtId="0" fontId="0" fillId="0" borderId="191" xfId="0" applyBorder="1" applyAlignment="1">
      <alignment horizontal="center" vertical="center" wrapText="1"/>
    </xf>
    <xf numFmtId="177" fontId="19" fillId="21" borderId="191" xfId="2" applyNumberFormat="1" applyFont="1" applyFill="1" applyBorder="1" applyAlignment="1">
      <alignment horizontal="center" vertical="center" shrinkToFit="1"/>
    </xf>
    <xf numFmtId="177" fontId="19" fillId="17" borderId="191" xfId="2" applyNumberFormat="1" applyFont="1" applyFill="1" applyBorder="1" applyAlignment="1">
      <alignment horizontal="center" vertical="center" shrinkToFit="1"/>
    </xf>
    <xf numFmtId="0" fontId="19" fillId="0" borderId="190" xfId="2" applyFont="1" applyBorder="1" applyAlignment="1">
      <alignment horizontal="center" vertical="center"/>
    </xf>
    <xf numFmtId="177" fontId="29" fillId="17" borderId="190" xfId="2" applyNumberFormat="1" applyFont="1" applyFill="1" applyBorder="1" applyAlignment="1">
      <alignment horizontal="center" vertical="center" wrapText="1"/>
    </xf>
    <xf numFmtId="0" fontId="19" fillId="17" borderId="192" xfId="2" applyFont="1" applyFill="1" applyBorder="1" applyAlignment="1">
      <alignment horizontal="left" vertical="center"/>
    </xf>
    <xf numFmtId="0" fontId="19" fillId="29" borderId="190" xfId="2" applyFont="1" applyFill="1" applyBorder="1" applyAlignment="1">
      <alignment horizontal="center" vertical="center" wrapText="1"/>
    </xf>
    <xf numFmtId="177" fontId="19" fillId="29" borderId="190" xfId="2" applyNumberFormat="1" applyFont="1" applyFill="1" applyBorder="1" applyAlignment="1">
      <alignment horizontal="center" vertical="center" shrinkToFit="1"/>
    </xf>
    <xf numFmtId="177" fontId="19" fillId="27" borderId="190" xfId="2" applyNumberFormat="1" applyFont="1" applyFill="1" applyBorder="1" applyAlignment="1">
      <alignment horizontal="center" vertical="center" shrinkToFit="1"/>
    </xf>
    <xf numFmtId="0" fontId="5" fillId="27" borderId="190" xfId="2" applyFill="1" applyBorder="1" applyAlignment="1">
      <alignment horizontal="center" vertical="center"/>
    </xf>
    <xf numFmtId="177" fontId="1" fillId="17" borderId="190" xfId="2" applyNumberFormat="1" applyFont="1" applyFill="1" applyBorder="1" applyAlignment="1">
      <alignment horizontal="center" vertical="center" wrapText="1"/>
    </xf>
    <xf numFmtId="0" fontId="19" fillId="17" borderId="154" xfId="2" applyFont="1" applyFill="1" applyBorder="1" applyAlignment="1">
      <alignment horizontal="left" vertical="center"/>
    </xf>
    <xf numFmtId="0" fontId="19" fillId="29" borderId="154" xfId="2" applyFont="1" applyFill="1" applyBorder="1" applyAlignment="1">
      <alignment horizontal="left" vertical="center"/>
    </xf>
    <xf numFmtId="0" fontId="81" fillId="29" borderId="189" xfId="2" applyFont="1" applyFill="1" applyBorder="1" applyAlignment="1">
      <alignment horizontal="center" vertical="center"/>
    </xf>
    <xf numFmtId="177" fontId="81" fillId="29" borderId="189" xfId="2" applyNumberFormat="1" applyFont="1" applyFill="1" applyBorder="1" applyAlignment="1">
      <alignment horizontal="center" vertical="center" shrinkToFit="1"/>
    </xf>
    <xf numFmtId="177" fontId="9" fillId="29" borderId="189" xfId="2" applyNumberFormat="1" applyFont="1" applyFill="1" applyBorder="1" applyAlignment="1">
      <alignment horizontal="center" vertical="center" wrapText="1"/>
    </xf>
    <xf numFmtId="177" fontId="11" fillId="35" borderId="193" xfId="2" applyNumberFormat="1" applyFont="1" applyFill="1" applyBorder="1" applyAlignment="1">
      <alignment horizontal="center" vertical="center" wrapText="1"/>
    </xf>
    <xf numFmtId="177" fontId="81" fillId="29" borderId="154" xfId="2" applyNumberFormat="1" applyFont="1" applyFill="1" applyBorder="1" applyAlignment="1">
      <alignment horizontal="center" vertical="center" shrinkToFit="1"/>
    </xf>
    <xf numFmtId="177" fontId="112" fillId="29" borderId="154" xfId="2" applyNumberFormat="1" applyFont="1" applyFill="1" applyBorder="1" applyAlignment="1">
      <alignment horizontal="center" vertical="center" wrapText="1"/>
    </xf>
    <xf numFmtId="0" fontId="19" fillId="17" borderId="194" xfId="2" applyFont="1" applyFill="1" applyBorder="1" applyAlignment="1">
      <alignment horizontal="left" vertical="center"/>
    </xf>
    <xf numFmtId="0" fontId="89" fillId="35" borderId="154" xfId="0" applyFont="1" applyFill="1" applyBorder="1" applyAlignment="1">
      <alignment horizontal="center" vertical="center" wrapText="1"/>
    </xf>
    <xf numFmtId="177" fontId="90" fillId="35" borderId="154" xfId="2" applyNumberFormat="1" applyFont="1" applyFill="1" applyBorder="1" applyAlignment="1">
      <alignment horizontal="center" vertical="center" shrinkToFit="1"/>
    </xf>
    <xf numFmtId="177" fontId="5" fillId="17" borderId="154" xfId="2" applyNumberFormat="1" applyFill="1" applyBorder="1" applyAlignment="1">
      <alignment horizontal="center" vertical="center" shrinkToFit="1"/>
    </xf>
    <xf numFmtId="177" fontId="5" fillId="21" borderId="154" xfId="2" applyNumberFormat="1" applyFill="1" applyBorder="1" applyAlignment="1">
      <alignment horizontal="center" vertical="center" shrinkToFit="1"/>
    </xf>
    <xf numFmtId="177" fontId="11" fillId="37" borderId="154" xfId="2" applyNumberFormat="1" applyFont="1" applyFill="1" applyBorder="1" applyAlignment="1">
      <alignment horizontal="center" vertical="center" shrinkToFit="1"/>
    </xf>
    <xf numFmtId="0" fontId="19" fillId="5" borderId="194" xfId="2" applyFont="1" applyFill="1" applyBorder="1" applyAlignment="1">
      <alignment horizontal="left" vertical="center"/>
    </xf>
    <xf numFmtId="177" fontId="5" fillId="6" borderId="189" xfId="2" applyNumberFormat="1" applyFill="1" applyBorder="1" applyAlignment="1">
      <alignment horizontal="center" vertical="center" shrinkToFit="1"/>
    </xf>
    <xf numFmtId="177" fontId="5" fillId="5" borderId="189" xfId="2" applyNumberFormat="1" applyFill="1" applyBorder="1" applyAlignment="1">
      <alignment horizontal="center" vertical="center" shrinkToFit="1"/>
    </xf>
    <xf numFmtId="0" fontId="0" fillId="0" borderId="189" xfId="0" applyBorder="1" applyAlignment="1">
      <alignment horizontal="center" vertical="center" wrapText="1"/>
    </xf>
    <xf numFmtId="0" fontId="23" fillId="0" borderId="189" xfId="0" applyFont="1" applyBorder="1" applyAlignment="1">
      <alignment horizontal="center" vertical="center" wrapText="1"/>
    </xf>
    <xf numFmtId="0" fontId="0" fillId="21" borderId="189" xfId="0" applyFill="1" applyBorder="1" applyAlignment="1">
      <alignment horizontal="center" vertical="center" wrapText="1"/>
    </xf>
    <xf numFmtId="0" fontId="1" fillId="0" borderId="189" xfId="0" applyFont="1" applyBorder="1" applyAlignment="1">
      <alignment horizontal="center" vertical="center" wrapText="1"/>
    </xf>
    <xf numFmtId="177" fontId="5" fillId="0" borderId="189" xfId="2" applyNumberFormat="1" applyBorder="1" applyAlignment="1">
      <alignment horizontal="center" vertical="center" shrinkToFit="1"/>
    </xf>
    <xf numFmtId="177" fontId="11" fillId="37" borderId="195" xfId="2" applyNumberFormat="1" applyFont="1" applyFill="1" applyBorder="1" applyAlignment="1">
      <alignment horizontal="center" vertical="center" wrapText="1"/>
    </xf>
    <xf numFmtId="0" fontId="19" fillId="0" borderId="154" xfId="2" applyFont="1" applyBorder="1" applyAlignment="1">
      <alignment horizontal="left" vertical="center"/>
    </xf>
    <xf numFmtId="177" fontId="5" fillId="0" borderId="154" xfId="2" applyNumberFormat="1" applyBorder="1" applyAlignment="1">
      <alignment horizontal="center" vertical="center" shrinkToFit="1"/>
    </xf>
    <xf numFmtId="177" fontId="5" fillId="5" borderId="154" xfId="2" applyNumberFormat="1" applyFill="1" applyBorder="1" applyAlignment="1">
      <alignment horizontal="center" vertical="center" shrinkToFit="1"/>
    </xf>
    <xf numFmtId="177" fontId="5" fillId="20" borderId="154" xfId="2" applyNumberFormat="1" applyFill="1" applyBorder="1" applyAlignment="1">
      <alignment horizontal="center" vertical="center" shrinkToFit="1"/>
    </xf>
    <xf numFmtId="177" fontId="9" fillId="0" borderId="154" xfId="2" applyNumberFormat="1" applyFont="1" applyBorder="1" applyAlignment="1">
      <alignment horizontal="center" vertical="center" shrinkToFit="1"/>
    </xf>
    <xf numFmtId="0" fontId="19" fillId="5" borderId="154" xfId="2" applyFont="1" applyFill="1" applyBorder="1" applyAlignment="1">
      <alignment horizontal="left" vertical="center"/>
    </xf>
    <xf numFmtId="177" fontId="5" fillId="6" borderId="154" xfId="2" applyNumberFormat="1" applyFill="1" applyBorder="1" applyAlignment="1">
      <alignment horizontal="center" vertical="center" shrinkToFit="1"/>
    </xf>
    <xf numFmtId="177" fontId="5" fillId="2" borderId="154" xfId="2" applyNumberFormat="1" applyFill="1" applyBorder="1" applyAlignment="1">
      <alignment horizontal="center" vertical="center" shrinkToFit="1"/>
    </xf>
    <xf numFmtId="0" fontId="0" fillId="0" borderId="154" xfId="0" applyBorder="1" applyAlignment="1">
      <alignment horizontal="center" vertical="center" wrapText="1"/>
    </xf>
    <xf numFmtId="0" fontId="0" fillId="2" borderId="154" xfId="0" applyFill="1" applyBorder="1" applyAlignment="1">
      <alignment horizontal="center" vertical="center" wrapText="1"/>
    </xf>
    <xf numFmtId="0" fontId="1" fillId="0" borderId="154" xfId="0" applyFont="1" applyBorder="1" applyAlignment="1">
      <alignment horizontal="center" vertical="center" wrapText="1"/>
    </xf>
    <xf numFmtId="0" fontId="5" fillId="5" borderId="154" xfId="2" applyFill="1" applyBorder="1" applyAlignment="1">
      <alignment horizontal="center" vertical="center" wrapText="1"/>
    </xf>
    <xf numFmtId="177" fontId="11" fillId="25" borderId="195" xfId="2" applyNumberFormat="1" applyFont="1" applyFill="1" applyBorder="1" applyAlignment="1">
      <alignment horizontal="center" vertical="center" wrapText="1"/>
    </xf>
    <xf numFmtId="0" fontId="5" fillId="0" borderId="154" xfId="2" applyBorder="1" applyAlignment="1">
      <alignment horizontal="center" vertical="center"/>
    </xf>
    <xf numFmtId="177" fontId="1" fillId="0" borderId="154" xfId="2" applyNumberFormat="1" applyFont="1" applyBorder="1" applyAlignment="1">
      <alignment horizontal="center" vertical="center" shrinkToFit="1"/>
    </xf>
    <xf numFmtId="177" fontId="11" fillId="0" borderId="154" xfId="2" applyNumberFormat="1" applyFont="1" applyBorder="1" applyAlignment="1">
      <alignment horizontal="center" vertical="center" shrinkToFit="1"/>
    </xf>
    <xf numFmtId="0" fontId="19" fillId="5" borderId="194" xfId="2" applyFont="1" applyFill="1" applyBorder="1" applyAlignment="1">
      <alignment horizontal="center" vertical="center"/>
    </xf>
    <xf numFmtId="177" fontId="5" fillId="5" borderId="154" xfId="2" applyNumberFormat="1" applyFill="1" applyBorder="1" applyAlignment="1">
      <alignment horizontal="center" vertical="center" wrapText="1"/>
    </xf>
    <xf numFmtId="177" fontId="5" fillId="0" borderId="154" xfId="2" applyNumberFormat="1" applyBorder="1" applyAlignment="1">
      <alignment horizontal="center" vertical="center" wrapText="1"/>
    </xf>
    <xf numFmtId="177" fontId="5" fillId="6" borderId="154" xfId="2" applyNumberFormat="1" applyFill="1" applyBorder="1" applyAlignment="1">
      <alignment horizontal="center" vertical="center" wrapText="1"/>
    </xf>
    <xf numFmtId="0" fontId="5" fillId="0" borderId="154" xfId="2" applyBorder="1" applyAlignment="1">
      <alignment horizontal="center" vertical="center" wrapText="1"/>
    </xf>
    <xf numFmtId="0" fontId="19" fillId="5" borderId="196" xfId="2" applyFont="1" applyFill="1" applyBorder="1" applyAlignment="1">
      <alignment horizontal="left" vertical="center"/>
    </xf>
    <xf numFmtId="177" fontId="11" fillId="0" borderId="154" xfId="2" applyNumberFormat="1" applyFont="1" applyBorder="1" applyAlignment="1">
      <alignment horizontal="center" vertical="center" wrapText="1"/>
    </xf>
    <xf numFmtId="0" fontId="19" fillId="5" borderId="187" xfId="2" applyFont="1" applyFill="1" applyBorder="1" applyAlignment="1">
      <alignment horizontal="center" vertical="center"/>
    </xf>
    <xf numFmtId="177" fontId="5" fillId="7" borderId="195" xfId="2" applyNumberFormat="1" applyFill="1" applyBorder="1" applyAlignment="1">
      <alignment horizontal="center" vertical="center" wrapText="1"/>
    </xf>
    <xf numFmtId="0" fontId="19" fillId="5" borderId="196" xfId="2" applyFont="1" applyFill="1" applyBorder="1" applyAlignment="1">
      <alignment horizontal="center" vertical="center"/>
    </xf>
    <xf numFmtId="0" fontId="19" fillId="0" borderId="187" xfId="2" applyFont="1" applyBorder="1" applyAlignment="1">
      <alignment horizontal="center" vertical="center"/>
    </xf>
    <xf numFmtId="0" fontId="5" fillId="6" borderId="154" xfId="2" applyFill="1" applyBorder="1" applyAlignment="1">
      <alignment horizontal="center" vertical="center" wrapText="1"/>
    </xf>
    <xf numFmtId="0" fontId="19" fillId="0" borderId="196" xfId="2" applyFont="1" applyBorder="1" applyAlignment="1">
      <alignment horizontal="center" vertical="center"/>
    </xf>
    <xf numFmtId="177" fontId="5" fillId="0" borderId="195" xfId="2" applyNumberFormat="1" applyBorder="1" applyAlignment="1">
      <alignment horizontal="center" vertical="center" wrapText="1"/>
    </xf>
    <xf numFmtId="177" fontId="5" fillId="7" borderId="154" xfId="2" applyNumberFormat="1" applyFill="1" applyBorder="1" applyAlignment="1">
      <alignment horizontal="center" vertical="center" wrapText="1"/>
    </xf>
    <xf numFmtId="0" fontId="5" fillId="0" borderId="197" xfId="2" applyBorder="1" applyAlignment="1">
      <alignment horizontal="center" vertical="center" wrapText="1"/>
    </xf>
    <xf numFmtId="0" fontId="5" fillId="6" borderId="197" xfId="2" applyFill="1" applyBorder="1" applyAlignment="1">
      <alignment horizontal="center" vertical="center" wrapText="1"/>
    </xf>
    <xf numFmtId="177" fontId="5" fillId="0" borderId="198" xfId="2" applyNumberFormat="1" applyBorder="1" applyAlignment="1">
      <alignment horizontal="center" vertical="center" wrapText="1"/>
    </xf>
    <xf numFmtId="0" fontId="5" fillId="2" borderId="154" xfId="2" applyFill="1" applyBorder="1" applyAlignment="1">
      <alignment horizontal="center" vertical="center" wrapText="1"/>
    </xf>
    <xf numFmtId="0" fontId="63" fillId="5" borderId="203" xfId="2" applyFont="1" applyFill="1" applyBorder="1" applyAlignment="1">
      <alignment horizontal="center" vertical="center"/>
    </xf>
    <xf numFmtId="0" fontId="5" fillId="5" borderId="207" xfId="2" applyFill="1" applyBorder="1">
      <alignment vertical="center"/>
    </xf>
    <xf numFmtId="0" fontId="5" fillId="5" borderId="208" xfId="2" applyFill="1" applyBorder="1">
      <alignment vertical="center"/>
    </xf>
    <xf numFmtId="0" fontId="5" fillId="5" borderId="209" xfId="2" applyFill="1" applyBorder="1">
      <alignment vertical="center"/>
    </xf>
    <xf numFmtId="0" fontId="5" fillId="0" borderId="210" xfId="2" applyBorder="1">
      <alignment vertical="center"/>
    </xf>
    <xf numFmtId="0" fontId="5" fillId="0" borderId="211" xfId="2" applyBorder="1">
      <alignment vertical="center"/>
    </xf>
    <xf numFmtId="0" fontId="5" fillId="0" borderId="212" xfId="2" applyBorder="1">
      <alignment vertical="center"/>
    </xf>
    <xf numFmtId="0" fontId="5" fillId="0" borderId="213" xfId="2" applyBorder="1">
      <alignment vertical="center"/>
    </xf>
    <xf numFmtId="0" fontId="85" fillId="17" borderId="0" xfId="0" applyFont="1" applyFill="1" applyAlignment="1">
      <alignment horizontal="center" vertical="center" wrapText="1"/>
    </xf>
    <xf numFmtId="0" fontId="128" fillId="0" borderId="55" xfId="0" applyFont="1" applyBorder="1" applyAlignment="1">
      <alignment horizontal="center" vertical="center" wrapText="1"/>
    </xf>
    <xf numFmtId="0" fontId="84" fillId="17" borderId="223" xfId="17" applyFont="1" applyFill="1" applyBorder="1" applyAlignment="1">
      <alignment horizontal="center" vertical="center" wrapText="1"/>
    </xf>
    <xf numFmtId="14" fontId="84" fillId="17" borderId="221" xfId="17" applyNumberFormat="1" applyFont="1" applyFill="1" applyBorder="1" applyAlignment="1">
      <alignment horizontal="center" vertical="center"/>
    </xf>
    <xf numFmtId="0" fontId="89" fillId="35" borderId="225" xfId="0" applyFont="1" applyFill="1" applyBorder="1" applyAlignment="1">
      <alignment horizontal="center" vertical="center" wrapText="1"/>
    </xf>
    <xf numFmtId="0" fontId="128" fillId="0" borderId="154" xfId="0" applyFont="1" applyBorder="1" applyAlignment="1">
      <alignment horizontal="center" vertical="center" wrapText="1"/>
    </xf>
    <xf numFmtId="0" fontId="128" fillId="0" borderId="226" xfId="0" applyFont="1" applyBorder="1" applyAlignment="1">
      <alignment horizontal="center" vertical="center" wrapText="1"/>
    </xf>
    <xf numFmtId="14" fontId="82" fillId="19" borderId="227" xfId="2" applyNumberFormat="1" applyFont="1" applyFill="1" applyBorder="1" applyAlignment="1">
      <alignment horizontal="center" vertical="center"/>
    </xf>
    <xf numFmtId="0" fontId="132" fillId="3" borderId="0" xfId="17" applyFont="1" applyFill="1" applyAlignment="1">
      <alignment horizontal="center" vertical="center" wrapText="1"/>
    </xf>
    <xf numFmtId="0" fontId="133" fillId="26" borderId="0" xfId="0" applyFont="1" applyFill="1" applyAlignment="1">
      <alignment horizontal="center" vertical="center" wrapText="1"/>
    </xf>
    <xf numFmtId="0" fontId="5" fillId="2" borderId="107" xfId="2" applyFill="1" applyBorder="1" applyAlignment="1">
      <alignment horizontal="center" vertical="center" wrapText="1"/>
    </xf>
    <xf numFmtId="0" fontId="5" fillId="3" borderId="107" xfId="2" applyFill="1" applyBorder="1" applyAlignment="1">
      <alignment horizontal="center" vertical="center"/>
    </xf>
    <xf numFmtId="0" fontId="5" fillId="14" borderId="107" xfId="2" applyFill="1" applyBorder="1" applyAlignment="1">
      <alignment horizontal="center" vertical="center"/>
    </xf>
    <xf numFmtId="0" fontId="7" fillId="0" borderId="0" xfId="1" applyAlignment="1" applyProtection="1">
      <alignment vertical="center"/>
    </xf>
    <xf numFmtId="0" fontId="128" fillId="17" borderId="226" xfId="0" applyFont="1" applyFill="1" applyBorder="1" applyAlignment="1">
      <alignment horizontal="center" vertical="center" wrapText="1"/>
    </xf>
    <xf numFmtId="0" fontId="0" fillId="37" borderId="0" xfId="0" applyFill="1">
      <alignment vertical="center"/>
    </xf>
    <xf numFmtId="0" fontId="129" fillId="37" borderId="0" xfId="0" applyFont="1" applyFill="1" applyAlignment="1">
      <alignment vertical="center" wrapText="1"/>
    </xf>
    <xf numFmtId="0" fontId="79" fillId="41" borderId="0" xfId="1" applyFont="1" applyFill="1" applyAlignment="1" applyProtection="1">
      <alignment horizontal="center" vertical="center" wrapText="1"/>
    </xf>
    <xf numFmtId="0" fontId="24" fillId="19" borderId="67" xfId="2" applyFont="1" applyFill="1" applyBorder="1" applyAlignment="1">
      <alignment horizontal="center" vertical="center" wrapText="1"/>
    </xf>
    <xf numFmtId="0" fontId="11" fillId="19" borderId="153" xfId="2" applyFont="1" applyFill="1" applyBorder="1" applyAlignment="1">
      <alignment horizontal="center" vertical="center" wrapText="1"/>
    </xf>
    <xf numFmtId="0" fontId="16" fillId="19" borderId="157" xfId="1" applyFont="1" applyFill="1" applyBorder="1" applyAlignment="1" applyProtection="1">
      <alignment horizontal="center" vertical="center" wrapText="1"/>
    </xf>
    <xf numFmtId="177" fontId="11" fillId="17" borderId="153" xfId="2" applyNumberFormat="1" applyFont="1" applyFill="1" applyBorder="1" applyAlignment="1">
      <alignment horizontal="center" vertical="center" shrinkToFit="1"/>
    </xf>
    <xf numFmtId="177" fontId="11" fillId="19" borderId="153" xfId="2" applyNumberFormat="1" applyFont="1" applyFill="1" applyBorder="1" applyAlignment="1">
      <alignment horizontal="center" vertical="center" shrinkToFit="1"/>
    </xf>
    <xf numFmtId="0" fontId="122" fillId="17" borderId="75" xfId="1" applyFont="1" applyFill="1" applyBorder="1" applyAlignment="1" applyProtection="1">
      <alignment horizontal="left" vertical="top" wrapText="1"/>
    </xf>
    <xf numFmtId="0" fontId="144" fillId="19" borderId="0" xfId="0" applyFont="1" applyFill="1" applyAlignment="1">
      <alignment horizontal="center" vertical="center" wrapText="1"/>
    </xf>
    <xf numFmtId="0" fontId="122" fillId="17" borderId="0" xfId="1" applyFont="1" applyFill="1" applyAlignment="1" applyProtection="1">
      <alignment vertical="top" wrapText="1"/>
    </xf>
    <xf numFmtId="0" fontId="50" fillId="36" borderId="96" xfId="17" applyFont="1" applyFill="1" applyBorder="1" applyAlignment="1">
      <alignment vertical="center" wrapText="1"/>
    </xf>
    <xf numFmtId="0" fontId="0" fillId="36" borderId="96" xfId="0" applyFill="1" applyBorder="1" applyAlignment="1">
      <alignment vertical="center" wrapText="1"/>
    </xf>
    <xf numFmtId="0" fontId="158" fillId="41" borderId="238" xfId="1" applyFont="1" applyFill="1" applyBorder="1" applyAlignment="1" applyProtection="1">
      <alignment horizontal="center" vertical="center" wrapText="1"/>
    </xf>
    <xf numFmtId="0" fontId="5" fillId="0" borderId="239" xfId="2" applyBorder="1">
      <alignment vertical="center"/>
    </xf>
    <xf numFmtId="14" fontId="78" fillId="19" borderId="191" xfId="2" applyNumberFormat="1" applyFont="1" applyFill="1" applyBorder="1">
      <alignment vertical="center"/>
    </xf>
    <xf numFmtId="0" fontId="111" fillId="30" borderId="240" xfId="0" applyFont="1" applyFill="1" applyBorder="1" applyAlignment="1">
      <alignment horizontal="center" vertical="center" wrapText="1"/>
    </xf>
    <xf numFmtId="0" fontId="5" fillId="0" borderId="107" xfId="2" applyBorder="1" applyAlignment="1">
      <alignment horizontal="left" vertical="center" wrapText="1"/>
    </xf>
    <xf numFmtId="0" fontId="5" fillId="0" borderId="108" xfId="2" applyBorder="1" applyAlignment="1">
      <alignment horizontal="left" vertical="center" wrapText="1"/>
    </xf>
    <xf numFmtId="0" fontId="5" fillId="13" borderId="107" xfId="2" applyFill="1" applyBorder="1" applyAlignment="1">
      <alignment vertical="center" wrapText="1"/>
    </xf>
    <xf numFmtId="0" fontId="84" fillId="13" borderId="109" xfId="2" applyFont="1" applyFill="1" applyBorder="1" applyAlignment="1">
      <alignment vertical="center" wrapText="1"/>
    </xf>
    <xf numFmtId="0" fontId="7" fillId="23" borderId="47" xfId="1" applyFill="1" applyBorder="1" applyAlignment="1" applyProtection="1">
      <alignment horizontal="left" vertical="center"/>
    </xf>
    <xf numFmtId="0" fontId="5" fillId="23" borderId="56" xfId="2" applyFill="1" applyBorder="1" applyAlignment="1">
      <alignment horizontal="left" vertical="center"/>
    </xf>
    <xf numFmtId="0" fontId="7" fillId="23" borderId="57" xfId="1" applyFill="1" applyBorder="1" applyAlignment="1" applyProtection="1">
      <alignment horizontal="left" vertical="center"/>
    </xf>
    <xf numFmtId="0" fontId="5" fillId="23" borderId="58" xfId="2" applyFill="1" applyBorder="1" applyAlignment="1">
      <alignment horizontal="left" vertical="center"/>
    </xf>
    <xf numFmtId="0" fontId="7" fillId="0" borderId="242" xfId="1" applyBorder="1" applyAlignment="1" applyProtection="1">
      <alignment vertical="center"/>
    </xf>
    <xf numFmtId="0" fontId="119" fillId="21" borderId="0" xfId="0" applyFont="1" applyFill="1">
      <alignment vertical="center"/>
    </xf>
    <xf numFmtId="178" fontId="78" fillId="3" borderId="120" xfId="2" applyNumberFormat="1" applyFont="1" applyFill="1" applyBorder="1" applyAlignment="1">
      <alignment horizontal="center" vertical="center"/>
    </xf>
    <xf numFmtId="0" fontId="11" fillId="17" borderId="153" xfId="2" applyFont="1" applyFill="1" applyBorder="1" applyAlignment="1">
      <alignment horizontal="center" vertical="center" wrapText="1"/>
    </xf>
    <xf numFmtId="0" fontId="7" fillId="0" borderId="236" xfId="1" applyBorder="1" applyAlignment="1" applyProtection="1">
      <alignment vertical="center" wrapText="1"/>
    </xf>
    <xf numFmtId="178" fontId="78" fillId="3" borderId="120" xfId="0" applyNumberFormat="1" applyFont="1" applyFill="1" applyBorder="1">
      <alignment vertical="center"/>
    </xf>
    <xf numFmtId="178" fontId="78" fillId="3" borderId="191" xfId="2" applyNumberFormat="1" applyFont="1" applyFill="1" applyBorder="1">
      <alignment vertical="center"/>
    </xf>
    <xf numFmtId="0" fontId="22" fillId="0" borderId="0" xfId="2" applyFont="1" applyAlignment="1">
      <alignment vertical="top" wrapText="1"/>
    </xf>
    <xf numFmtId="0" fontId="122" fillId="0" borderId="0" xfId="2" applyFont="1" applyAlignment="1">
      <alignment horizontal="left" vertical="top" wrapText="1"/>
    </xf>
    <xf numFmtId="0" fontId="111" fillId="19" borderId="0" xfId="0" applyFont="1" applyFill="1" applyAlignment="1">
      <alignment horizontal="center" vertical="center" wrapText="1"/>
    </xf>
    <xf numFmtId="0" fontId="7" fillId="0" borderId="237" xfId="1" applyBorder="1" applyAlignment="1" applyProtection="1">
      <alignment vertical="center" wrapText="1"/>
    </xf>
    <xf numFmtId="0" fontId="7" fillId="0" borderId="242" xfId="1" applyBorder="1" applyAlignment="1" applyProtection="1">
      <alignment vertical="center" wrapText="1"/>
    </xf>
    <xf numFmtId="0" fontId="7" fillId="0" borderId="248" xfId="1" applyBorder="1" applyAlignment="1" applyProtection="1">
      <alignment vertical="center"/>
    </xf>
    <xf numFmtId="0" fontId="7" fillId="0" borderId="130" xfId="1" applyBorder="1" applyAlignment="1" applyProtection="1">
      <alignment vertical="center" wrapText="1"/>
    </xf>
    <xf numFmtId="0" fontId="7" fillId="0" borderId="249" xfId="1" applyBorder="1" applyAlignment="1" applyProtection="1">
      <alignment vertical="center" wrapText="1"/>
    </xf>
    <xf numFmtId="0" fontId="24" fillId="21" borderId="250" xfId="2" applyFont="1" applyFill="1" applyBorder="1" applyAlignment="1">
      <alignment horizontal="center" vertical="center" wrapText="1"/>
    </xf>
    <xf numFmtId="0" fontId="24" fillId="21" borderId="251" xfId="2" applyFont="1" applyFill="1" applyBorder="1" applyAlignment="1">
      <alignment horizontal="center" vertical="center" wrapText="1"/>
    </xf>
    <xf numFmtId="0" fontId="24" fillId="21" borderId="252" xfId="2" applyFont="1" applyFill="1" applyBorder="1" applyAlignment="1">
      <alignment horizontal="center" vertical="center" wrapText="1"/>
    </xf>
    <xf numFmtId="0" fontId="7" fillId="17" borderId="235" xfId="1" applyFill="1" applyBorder="1" applyAlignment="1" applyProtection="1">
      <alignment vertical="top" wrapText="1"/>
    </xf>
    <xf numFmtId="0" fontId="24" fillId="21" borderId="106" xfId="2" applyFont="1" applyFill="1" applyBorder="1" applyAlignment="1">
      <alignment horizontal="center" vertical="center" wrapText="1"/>
    </xf>
    <xf numFmtId="0" fontId="104" fillId="0" borderId="126" xfId="1" applyFont="1" applyFill="1" applyBorder="1" applyAlignment="1" applyProtection="1">
      <alignment vertical="top" wrapText="1"/>
    </xf>
    <xf numFmtId="0" fontId="0" fillId="21" borderId="0" xfId="0" applyFill="1">
      <alignment vertical="center"/>
    </xf>
    <xf numFmtId="0" fontId="147" fillId="21" borderId="0" xfId="0" applyFont="1" applyFill="1">
      <alignment vertical="center"/>
    </xf>
    <xf numFmtId="0" fontId="148" fillId="21" borderId="0" xfId="0" applyFont="1" applyFill="1">
      <alignment vertical="center"/>
    </xf>
    <xf numFmtId="0" fontId="149" fillId="21" borderId="0" xfId="0" applyFont="1" applyFill="1">
      <alignment vertical="center"/>
    </xf>
    <xf numFmtId="0" fontId="150" fillId="21" borderId="0" xfId="0" applyFont="1" applyFill="1" applyAlignment="1">
      <alignment vertical="center" wrapText="1"/>
    </xf>
    <xf numFmtId="0" fontId="92" fillId="21" borderId="0" xfId="0" applyFont="1" applyFill="1">
      <alignment vertical="center"/>
    </xf>
    <xf numFmtId="0" fontId="131" fillId="21" borderId="0" xfId="0" applyFont="1" applyFill="1">
      <alignment vertical="center"/>
    </xf>
    <xf numFmtId="0" fontId="136" fillId="21" borderId="0" xfId="0" applyFont="1" applyFill="1">
      <alignment vertical="center"/>
    </xf>
    <xf numFmtId="0" fontId="129" fillId="21" borderId="0" xfId="0" applyFont="1" applyFill="1" applyAlignment="1">
      <alignment vertical="center" wrapText="1"/>
    </xf>
    <xf numFmtId="0" fontId="145" fillId="21" borderId="0" xfId="0" applyFont="1" applyFill="1">
      <alignment vertical="center"/>
    </xf>
    <xf numFmtId="0" fontId="135" fillId="21" borderId="0" xfId="0" applyFont="1" applyFill="1">
      <alignment vertical="center"/>
    </xf>
    <xf numFmtId="0" fontId="146" fillId="21" borderId="0" xfId="0" applyFont="1" applyFill="1">
      <alignment vertical="center"/>
    </xf>
    <xf numFmtId="0" fontId="138" fillId="21" borderId="0" xfId="0" applyFont="1" applyFill="1">
      <alignment vertical="center"/>
    </xf>
    <xf numFmtId="0" fontId="139" fillId="21" borderId="0" xfId="0" applyFont="1" applyFill="1">
      <alignment vertical="center"/>
    </xf>
    <xf numFmtId="0" fontId="134" fillId="21" borderId="0" xfId="0" applyFont="1" applyFill="1">
      <alignment vertical="center"/>
    </xf>
    <xf numFmtId="0" fontId="62" fillId="21" borderId="0" xfId="0" applyFont="1" applyFill="1" applyAlignment="1">
      <alignment vertical="center" wrapText="1"/>
    </xf>
    <xf numFmtId="0" fontId="0" fillId="43" borderId="0" xfId="0" applyFill="1">
      <alignment vertical="center"/>
    </xf>
    <xf numFmtId="0" fontId="151" fillId="43" borderId="0" xfId="0" applyFont="1" applyFill="1" applyAlignment="1">
      <alignment vertical="top" wrapText="1"/>
    </xf>
    <xf numFmtId="0" fontId="152" fillId="43" borderId="0" xfId="0" applyFont="1" applyFill="1">
      <alignment vertical="center"/>
    </xf>
    <xf numFmtId="0" fontId="149" fillId="43" borderId="0" xfId="0" applyFont="1" applyFill="1">
      <alignment vertical="center"/>
    </xf>
    <xf numFmtId="0" fontId="153" fillId="43" borderId="0" xfId="0" applyFont="1" applyFill="1" applyAlignment="1">
      <alignment vertical="top" wrapText="1"/>
    </xf>
    <xf numFmtId="0" fontId="150" fillId="43" borderId="0" xfId="0" applyFont="1" applyFill="1" applyAlignment="1">
      <alignment vertical="center" wrapText="1"/>
    </xf>
    <xf numFmtId="0" fontId="129" fillId="43" borderId="0" xfId="0" applyFont="1" applyFill="1" applyAlignment="1">
      <alignment vertical="center" wrapText="1"/>
    </xf>
    <xf numFmtId="0" fontId="140" fillId="43" borderId="0" xfId="0" applyFont="1" applyFill="1" applyAlignment="1">
      <alignment vertical="top" wrapText="1"/>
    </xf>
    <xf numFmtId="0" fontId="141" fillId="43" borderId="0" xfId="0" applyFont="1" applyFill="1">
      <alignment vertical="center"/>
    </xf>
    <xf numFmtId="0" fontId="135" fillId="43" borderId="0" xfId="0" applyFont="1" applyFill="1">
      <alignment vertical="center"/>
    </xf>
    <xf numFmtId="0" fontId="143" fillId="43" borderId="0" xfId="0" applyFont="1" applyFill="1" applyAlignment="1">
      <alignment vertical="top" wrapText="1"/>
    </xf>
    <xf numFmtId="0" fontId="92" fillId="43" borderId="0" xfId="0" applyFont="1" applyFill="1">
      <alignment vertical="center"/>
    </xf>
    <xf numFmtId="0" fontId="156" fillId="43" borderId="0" xfId="0" applyFont="1" applyFill="1" applyAlignment="1">
      <alignment horizontal="left" vertical="center"/>
    </xf>
    <xf numFmtId="0" fontId="155" fillId="43" borderId="0" xfId="0" applyFont="1" applyFill="1" applyAlignment="1">
      <alignment horizontal="left" vertical="top" wrapText="1"/>
    </xf>
    <xf numFmtId="0" fontId="138" fillId="43" borderId="0" xfId="0" applyFont="1" applyFill="1" applyAlignment="1">
      <alignment horizontal="left" vertical="center"/>
    </xf>
    <xf numFmtId="0" fontId="144" fillId="43" borderId="0" xfId="0" applyFont="1" applyFill="1" applyAlignment="1">
      <alignment vertical="center" wrapText="1"/>
    </xf>
    <xf numFmtId="0" fontId="0" fillId="43" borderId="0" xfId="0" applyFill="1" applyAlignment="1">
      <alignment vertical="center" wrapText="1"/>
    </xf>
    <xf numFmtId="0" fontId="104" fillId="0" borderId="70" xfId="2" applyFont="1" applyBorder="1" applyAlignment="1">
      <alignment horizontal="left" vertical="top" wrapText="1"/>
    </xf>
    <xf numFmtId="0" fontId="0" fillId="0" borderId="0" xfId="0" applyAlignment="1">
      <alignment horizontal="center" vertical="center"/>
    </xf>
    <xf numFmtId="0" fontId="0" fillId="0" borderId="31" xfId="0" applyBorder="1">
      <alignment vertical="center"/>
    </xf>
    <xf numFmtId="0" fontId="127" fillId="17" borderId="0" xfId="0" applyFont="1" applyFill="1" applyAlignment="1">
      <alignment horizontal="center" vertical="center" wrapText="1"/>
    </xf>
    <xf numFmtId="56" fontId="84" fillId="17" borderId="86" xfId="17" applyNumberFormat="1" applyFont="1" applyFill="1" applyBorder="1" applyAlignment="1">
      <alignment horizontal="center" vertical="center" wrapText="1"/>
    </xf>
    <xf numFmtId="14" fontId="84" fillId="17" borderId="217" xfId="17" applyNumberFormat="1" applyFont="1" applyFill="1" applyBorder="1" applyAlignment="1">
      <alignment horizontal="center" vertical="center"/>
    </xf>
    <xf numFmtId="0" fontId="7" fillId="0" borderId="234" xfId="1" applyBorder="1" applyAlignment="1" applyProtection="1">
      <alignment vertical="top" wrapText="1"/>
    </xf>
    <xf numFmtId="0" fontId="105" fillId="17" borderId="0" xfId="0" applyFont="1" applyFill="1" applyAlignment="1">
      <alignment horizontal="left" vertical="top" wrapText="1"/>
    </xf>
    <xf numFmtId="0" fontId="5" fillId="0" borderId="0" xfId="4"/>
    <xf numFmtId="0" fontId="26" fillId="5" borderId="0" xfId="4" applyFont="1" applyFill="1"/>
    <xf numFmtId="0" fontId="170" fillId="5" borderId="0" xfId="4" applyFont="1" applyFill="1"/>
    <xf numFmtId="0" fontId="15" fillId="5" borderId="0" xfId="4" applyFont="1" applyFill="1"/>
    <xf numFmtId="0" fontId="91" fillId="5" borderId="0" xfId="0" applyFont="1" applyFill="1" applyAlignment="1">
      <alignment horizontal="left" vertical="center" wrapText="1"/>
    </xf>
    <xf numFmtId="0" fontId="91" fillId="5" borderId="22" xfId="0" applyFont="1" applyFill="1" applyBorder="1" applyAlignment="1">
      <alignment horizontal="left" vertical="center" wrapText="1"/>
    </xf>
    <xf numFmtId="0" fontId="91" fillId="5" borderId="0" xfId="0" applyFont="1" applyFill="1" applyAlignment="1">
      <alignment horizontal="left" vertical="top" wrapText="1"/>
    </xf>
    <xf numFmtId="14" fontId="19" fillId="17" borderId="221" xfId="17" applyNumberFormat="1" applyFont="1" applyFill="1" applyBorder="1" applyAlignment="1">
      <alignment horizontal="center" vertical="center"/>
    </xf>
    <xf numFmtId="0" fontId="7" fillId="0" borderId="253" xfId="1" applyBorder="1" applyAlignment="1" applyProtection="1">
      <alignment vertical="center"/>
    </xf>
    <xf numFmtId="0" fontId="16" fillId="19" borderId="254" xfId="1" applyFont="1" applyFill="1" applyBorder="1" applyAlignment="1" applyProtection="1">
      <alignment horizontal="center" vertical="center" wrapText="1"/>
    </xf>
    <xf numFmtId="0" fontId="122" fillId="17" borderId="0" xfId="1" applyFont="1" applyFill="1" applyBorder="1" applyAlignment="1" applyProtection="1">
      <alignment horizontal="left" vertical="top" wrapText="1"/>
    </xf>
    <xf numFmtId="0" fontId="78" fillId="19" borderId="132" xfId="2" applyFont="1" applyFill="1" applyBorder="1" applyAlignment="1">
      <alignment horizontal="center" vertical="center"/>
    </xf>
    <xf numFmtId="0" fontId="78" fillId="19" borderId="255" xfId="1" applyFont="1" applyFill="1" applyBorder="1" applyAlignment="1" applyProtection="1">
      <alignment horizontal="center" vertical="center" wrapText="1"/>
    </xf>
    <xf numFmtId="0" fontId="78" fillId="19" borderId="155" xfId="2" applyFont="1" applyFill="1" applyBorder="1" applyAlignment="1">
      <alignment horizontal="center" vertical="center"/>
    </xf>
    <xf numFmtId="0" fontId="7" fillId="19" borderId="67" xfId="1" applyFill="1" applyBorder="1" applyAlignment="1" applyProtection="1">
      <alignment horizontal="center" vertical="center"/>
    </xf>
    <xf numFmtId="0" fontId="163" fillId="0" borderId="258" xfId="1" applyFont="1" applyBorder="1" applyAlignment="1" applyProtection="1">
      <alignment horizontal="left" vertical="top" wrapText="1"/>
    </xf>
    <xf numFmtId="0" fontId="5" fillId="0" borderId="259" xfId="2" applyBorder="1">
      <alignment vertical="center"/>
    </xf>
    <xf numFmtId="56" fontId="78" fillId="19" borderId="191" xfId="2" applyNumberFormat="1" applyFont="1" applyFill="1" applyBorder="1">
      <alignment vertical="center"/>
    </xf>
    <xf numFmtId="0" fontId="7" fillId="17" borderId="260" xfId="1" applyFill="1" applyBorder="1" applyAlignment="1" applyProtection="1">
      <alignment horizontal="left" vertical="center" wrapText="1" shrinkToFit="1"/>
    </xf>
    <xf numFmtId="0" fontId="162" fillId="23" borderId="261" xfId="1" applyFont="1" applyFill="1" applyBorder="1" applyAlignment="1" applyProtection="1">
      <alignment horizontal="center" vertical="center" wrapText="1"/>
    </xf>
    <xf numFmtId="0" fontId="22" fillId="0" borderId="259" xfId="2" applyFont="1" applyBorder="1" applyAlignment="1">
      <alignment vertical="top" wrapText="1"/>
    </xf>
    <xf numFmtId="0" fontId="122" fillId="0" borderId="261" xfId="1" applyFont="1" applyBorder="1" applyAlignment="1" applyProtection="1">
      <alignment horizontal="left" vertical="top" wrapText="1"/>
    </xf>
    <xf numFmtId="0" fontId="7" fillId="0" borderId="260" xfId="1" applyFill="1" applyBorder="1" applyAlignment="1" applyProtection="1">
      <alignment vertical="center" wrapText="1"/>
    </xf>
    <xf numFmtId="0" fontId="104" fillId="0" borderId="262" xfId="1" applyFont="1" applyBorder="1" applyAlignment="1" applyProtection="1">
      <alignment horizontal="left" vertical="top" wrapText="1"/>
    </xf>
    <xf numFmtId="0" fontId="7" fillId="0" borderId="263" xfId="1" applyFill="1" applyBorder="1" applyAlignment="1" applyProtection="1">
      <alignment vertical="center" wrapText="1"/>
    </xf>
    <xf numFmtId="0" fontId="78" fillId="19" borderId="191" xfId="2" applyFont="1" applyFill="1" applyBorder="1">
      <alignment vertical="center"/>
    </xf>
    <xf numFmtId="0" fontId="105" fillId="0" borderId="263" xfId="1" applyFont="1" applyFill="1" applyBorder="1" applyAlignment="1" applyProtection="1">
      <alignment horizontal="left" vertical="top" wrapText="1"/>
    </xf>
    <xf numFmtId="0" fontId="123" fillId="0" borderId="263" xfId="1" applyFont="1" applyFill="1" applyBorder="1" applyAlignment="1" applyProtection="1">
      <alignment horizontal="left" vertical="top" wrapText="1"/>
    </xf>
    <xf numFmtId="0" fontId="113" fillId="17" borderId="0" xfId="0" applyFont="1" applyFill="1" applyAlignment="1">
      <alignment horizontal="center" vertical="center" wrapText="1"/>
    </xf>
    <xf numFmtId="0" fontId="7" fillId="0" borderId="34" xfId="1" applyBorder="1" applyAlignment="1" applyProtection="1">
      <alignment vertical="center" wrapText="1"/>
    </xf>
    <xf numFmtId="0" fontId="177" fillId="0" borderId="0" xfId="0" applyFont="1" applyAlignment="1">
      <alignment horizontal="left" vertical="top" wrapText="1"/>
    </xf>
    <xf numFmtId="0" fontId="61" fillId="0" borderId="0" xfId="3" applyAlignment="1">
      <alignment vertical="top"/>
    </xf>
    <xf numFmtId="0" fontId="178" fillId="45" borderId="0" xfId="3" applyFont="1" applyFill="1" applyAlignment="1">
      <alignment horizontal="left" vertical="top"/>
    </xf>
    <xf numFmtId="0" fontId="5" fillId="45" borderId="0" xfId="4" applyFill="1" applyAlignment="1">
      <alignment horizontal="left" vertical="top"/>
    </xf>
    <xf numFmtId="0" fontId="5" fillId="45" borderId="0" xfId="4" applyFill="1"/>
    <xf numFmtId="0" fontId="15" fillId="45" borderId="0" xfId="4" applyFont="1" applyFill="1"/>
    <xf numFmtId="0" fontId="5" fillId="0" borderId="0" xfId="4" applyAlignment="1">
      <alignment horizontal="center" vertical="center"/>
    </xf>
    <xf numFmtId="0" fontId="179" fillId="45" borderId="0" xfId="4" applyFont="1" applyFill="1" applyAlignment="1">
      <alignment horizontal="left" vertical="top"/>
    </xf>
    <xf numFmtId="0" fontId="15" fillId="45" borderId="0" xfId="4" applyFont="1" applyFill="1" applyAlignment="1">
      <alignment horizontal="left" vertical="top"/>
    </xf>
    <xf numFmtId="0" fontId="6" fillId="3" borderId="0" xfId="19" applyFont="1" applyFill="1" applyAlignment="1">
      <alignment vertical="top"/>
    </xf>
    <xf numFmtId="0" fontId="169" fillId="3" borderId="0" xfId="19" applyFont="1" applyFill="1" applyAlignment="1">
      <alignment vertical="top"/>
    </xf>
    <xf numFmtId="0" fontId="180" fillId="3" borderId="0" xfId="19" applyFont="1" applyFill="1" applyAlignment="1">
      <alignment horizontal="center" vertical="center"/>
    </xf>
    <xf numFmtId="0" fontId="26" fillId="3" borderId="0" xfId="19" applyFont="1" applyFill="1" applyAlignment="1">
      <alignment vertical="top"/>
    </xf>
    <xf numFmtId="0" fontId="165" fillId="0" borderId="0" xfId="19" applyFont="1">
      <alignment vertical="center"/>
    </xf>
    <xf numFmtId="0" fontId="180" fillId="3" borderId="0" xfId="19" applyFont="1" applyFill="1" applyAlignment="1">
      <alignment vertical="top"/>
    </xf>
    <xf numFmtId="0" fontId="180" fillId="3" borderId="0" xfId="4" applyFont="1" applyFill="1" applyAlignment="1">
      <alignment vertical="top"/>
    </xf>
    <xf numFmtId="0" fontId="60" fillId="8" borderId="0" xfId="19" applyFont="1" applyFill="1" applyAlignment="1">
      <alignment vertical="top"/>
    </xf>
    <xf numFmtId="0" fontId="60" fillId="8" borderId="0" xfId="4" applyFont="1" applyFill="1" applyAlignment="1">
      <alignment vertical="top"/>
    </xf>
    <xf numFmtId="0" fontId="5" fillId="0" borderId="0" xfId="19">
      <alignment vertical="center"/>
    </xf>
    <xf numFmtId="56" fontId="83" fillId="19" borderId="151" xfId="2" applyNumberFormat="1" applyFont="1" applyFill="1" applyBorder="1" applyAlignment="1">
      <alignment horizontal="center" vertical="center"/>
    </xf>
    <xf numFmtId="180" fontId="42" fillId="10" borderId="264" xfId="17" applyNumberFormat="1" applyFont="1" applyFill="1" applyBorder="1" applyAlignment="1">
      <alignment horizontal="center" vertical="center"/>
    </xf>
    <xf numFmtId="0" fontId="6" fillId="5" borderId="8" xfId="17" applyFont="1" applyFill="1" applyBorder="1" applyAlignment="1">
      <alignment vertical="center" wrapText="1"/>
    </xf>
    <xf numFmtId="56" fontId="33" fillId="17" borderId="0" xfId="17" applyNumberFormat="1" applyFont="1" applyFill="1">
      <alignment vertical="center"/>
    </xf>
    <xf numFmtId="9" fontId="0" fillId="0" borderId="0" xfId="0" applyNumberFormat="1">
      <alignment vertical="center"/>
    </xf>
    <xf numFmtId="0" fontId="42" fillId="10" borderId="80" xfId="17" applyFont="1" applyFill="1" applyBorder="1" applyAlignment="1">
      <alignment horizontal="center" vertical="center"/>
    </xf>
    <xf numFmtId="0" fontId="128" fillId="18" borderId="266" xfId="0" applyFont="1" applyFill="1" applyBorder="1" applyAlignment="1">
      <alignment horizontal="center" vertical="center" wrapText="1"/>
    </xf>
    <xf numFmtId="0" fontId="128" fillId="0" borderId="266" xfId="0" applyFont="1" applyBorder="1" applyAlignment="1">
      <alignment horizontal="center" vertical="center" wrapText="1"/>
    </xf>
    <xf numFmtId="0" fontId="128" fillId="31" borderId="266" xfId="0" applyFont="1" applyFill="1" applyBorder="1" applyAlignment="1">
      <alignment horizontal="center" vertical="center" wrapText="1"/>
    </xf>
    <xf numFmtId="0" fontId="128" fillId="47" borderId="266" xfId="0" applyFont="1" applyFill="1" applyBorder="1" applyAlignment="1">
      <alignment horizontal="center" vertical="center" wrapText="1"/>
    </xf>
    <xf numFmtId="0" fontId="128" fillId="31" borderId="0" xfId="0" applyFont="1" applyFill="1" applyAlignment="1">
      <alignment horizontal="center" vertical="center" wrapText="1"/>
    </xf>
    <xf numFmtId="0" fontId="128" fillId="18" borderId="267" xfId="0" applyFont="1" applyFill="1" applyBorder="1" applyAlignment="1">
      <alignment horizontal="center" vertical="center" wrapText="1"/>
    </xf>
    <xf numFmtId="0" fontId="42" fillId="0" borderId="82" xfId="17" applyFont="1" applyBorder="1" applyAlignment="1">
      <alignment horizontal="center" vertical="center"/>
    </xf>
    <xf numFmtId="0" fontId="42" fillId="10" borderId="265" xfId="17" applyFont="1" applyFill="1" applyBorder="1" applyAlignment="1">
      <alignment horizontal="center" vertical="center"/>
    </xf>
    <xf numFmtId="0" fontId="1" fillId="18" borderId="265" xfId="17" applyFill="1" applyBorder="1" applyAlignment="1">
      <alignment horizontal="center" vertical="center"/>
    </xf>
    <xf numFmtId="0" fontId="1" fillId="46" borderId="265" xfId="17" applyFill="1" applyBorder="1" applyAlignment="1">
      <alignment horizontal="center" vertical="center"/>
    </xf>
    <xf numFmtId="0" fontId="1" fillId="0" borderId="265" xfId="17" applyBorder="1" applyAlignment="1">
      <alignment horizontal="center" vertical="center"/>
    </xf>
    <xf numFmtId="0" fontId="1" fillId="47" borderId="265" xfId="17" applyFill="1" applyBorder="1" applyAlignment="1">
      <alignment horizontal="center" vertical="center"/>
    </xf>
    <xf numFmtId="0" fontId="173" fillId="17" borderId="223" xfId="17" applyFont="1" applyFill="1" applyBorder="1" applyAlignment="1">
      <alignment horizontal="center" vertical="center" wrapText="1"/>
    </xf>
    <xf numFmtId="14" fontId="172" fillId="17" borderId="221" xfId="17" applyNumberFormat="1" applyFont="1" applyFill="1" applyBorder="1" applyAlignment="1">
      <alignment horizontal="center" vertical="center"/>
    </xf>
    <xf numFmtId="0" fontId="62" fillId="19" borderId="0" xfId="0" applyFont="1" applyFill="1" applyAlignment="1">
      <alignment horizontal="center" vertical="center" wrapText="1"/>
    </xf>
    <xf numFmtId="14" fontId="84" fillId="19" borderId="221" xfId="17" applyNumberFormat="1" applyFont="1" applyFill="1" applyBorder="1" applyAlignment="1">
      <alignment horizontal="center" vertical="center"/>
    </xf>
    <xf numFmtId="0" fontId="84" fillId="19" borderId="86" xfId="17" applyFont="1" applyFill="1" applyBorder="1" applyAlignment="1">
      <alignment horizontal="center" vertical="center" wrapText="1"/>
    </xf>
    <xf numFmtId="14" fontId="84" fillId="19" borderId="87" xfId="17" applyNumberFormat="1" applyFont="1" applyFill="1" applyBorder="1" applyAlignment="1">
      <alignment horizontal="center" vertical="center"/>
    </xf>
    <xf numFmtId="0" fontId="62" fillId="19" borderId="223" xfId="0" applyFont="1" applyFill="1" applyBorder="1" applyAlignment="1">
      <alignment horizontal="center" vertical="center" wrapText="1"/>
    </xf>
    <xf numFmtId="14" fontId="87" fillId="19" borderId="221" xfId="17" applyNumberFormat="1" applyFont="1" applyFill="1" applyBorder="1" applyAlignment="1">
      <alignment horizontal="center" vertical="center" wrapText="1"/>
    </xf>
    <xf numFmtId="0" fontId="29" fillId="19" borderId="223" xfId="17" applyFont="1" applyFill="1" applyBorder="1" applyAlignment="1">
      <alignment horizontal="center" vertical="center" wrapText="1"/>
    </xf>
    <xf numFmtId="14" fontId="29" fillId="19" borderId="221" xfId="17" applyNumberFormat="1" applyFont="1" applyFill="1" applyBorder="1" applyAlignment="1">
      <alignment horizontal="center" vertical="center"/>
    </xf>
    <xf numFmtId="0" fontId="86" fillId="19" borderId="0" xfId="0" applyFont="1" applyFill="1" applyAlignment="1">
      <alignment horizontal="center" vertical="center" wrapText="1"/>
    </xf>
    <xf numFmtId="14" fontId="11" fillId="19" borderId="87" xfId="17" applyNumberFormat="1" applyFont="1" applyFill="1" applyBorder="1" applyAlignment="1">
      <alignment horizontal="center" vertical="center" wrapText="1"/>
    </xf>
    <xf numFmtId="14" fontId="11" fillId="19" borderId="221" xfId="17" applyNumberFormat="1" applyFont="1" applyFill="1" applyBorder="1" applyAlignment="1">
      <alignment horizontal="center" vertical="center"/>
    </xf>
    <xf numFmtId="0" fontId="0" fillId="19" borderId="0" xfId="0" applyFill="1" applyAlignment="1">
      <alignment vertical="center" wrapText="1"/>
    </xf>
    <xf numFmtId="0" fontId="188" fillId="19" borderId="0" xfId="0" applyFont="1" applyFill="1" applyAlignment="1">
      <alignment horizontal="center" vertical="center"/>
    </xf>
    <xf numFmtId="14" fontId="19" fillId="19" borderId="221" xfId="17" applyNumberFormat="1" applyFont="1" applyFill="1" applyBorder="1" applyAlignment="1">
      <alignment horizontal="center" vertical="center"/>
    </xf>
    <xf numFmtId="0" fontId="7" fillId="0" borderId="259" xfId="1" applyBorder="1" applyAlignment="1" applyProtection="1">
      <alignment vertical="center" wrapText="1"/>
    </xf>
    <xf numFmtId="0" fontId="189" fillId="0" borderId="0" xfId="0" applyFont="1" applyAlignment="1">
      <alignment horizontal="left" vertical="top" wrapText="1"/>
    </xf>
    <xf numFmtId="0" fontId="122" fillId="17" borderId="268" xfId="1" applyFont="1" applyFill="1" applyBorder="1" applyAlignment="1" applyProtection="1">
      <alignment horizontal="left" vertical="top" wrapText="1"/>
    </xf>
    <xf numFmtId="0" fontId="65" fillId="0" borderId="0" xfId="0" applyFont="1" applyAlignment="1">
      <alignment horizontal="left" vertical="center" wrapText="1"/>
    </xf>
    <xf numFmtId="0" fontId="69" fillId="0" borderId="0" xfId="0" applyFont="1" applyAlignment="1">
      <alignment horizontal="left" vertical="center" wrapText="1"/>
    </xf>
    <xf numFmtId="0" fontId="68" fillId="0" borderId="0" xfId="0" applyFont="1" applyAlignment="1">
      <alignment horizontal="left" vertical="center" wrapText="1"/>
    </xf>
    <xf numFmtId="0" fontId="69" fillId="0" borderId="0" xfId="0" applyFont="1" applyAlignment="1">
      <alignment horizontal="left" vertical="top" wrapText="1"/>
    </xf>
    <xf numFmtId="0" fontId="65" fillId="0" borderId="0" xfId="0" applyFont="1" applyAlignment="1">
      <alignment horizontal="left" vertical="top" wrapText="1"/>
    </xf>
    <xf numFmtId="0" fontId="66" fillId="0" borderId="0" xfId="0" applyFont="1" applyAlignment="1">
      <alignment horizontal="left" vertical="center" wrapTex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22" xfId="0" applyFont="1" applyBorder="1" applyAlignment="1">
      <alignment horizontal="left" vertical="center"/>
    </xf>
    <xf numFmtId="0" fontId="7" fillId="0" borderId="0" xfId="1" applyAlignment="1" applyProtection="1">
      <alignment horizontal="center" vertical="center" wrapText="1"/>
    </xf>
    <xf numFmtId="0" fontId="161" fillId="21" borderId="0" xfId="1" applyFont="1" applyFill="1" applyAlignment="1" applyProtection="1">
      <alignment horizontal="center" vertical="center" wrapText="1"/>
    </xf>
    <xf numFmtId="0" fontId="161" fillId="21" borderId="0" xfId="1" applyFont="1" applyFill="1" applyAlignment="1" applyProtection="1">
      <alignment horizontal="center" vertical="center"/>
    </xf>
    <xf numFmtId="0" fontId="135" fillId="43" borderId="0" xfId="0" applyFont="1" applyFill="1" applyAlignment="1">
      <alignment horizontal="center" vertical="center"/>
    </xf>
    <xf numFmtId="0" fontId="139" fillId="21" borderId="0" xfId="0" applyFont="1" applyFill="1" applyAlignment="1">
      <alignment horizontal="center" vertical="center"/>
    </xf>
    <xf numFmtId="0" fontId="154" fillId="43" borderId="0" xfId="0" applyFont="1" applyFill="1" applyAlignment="1">
      <alignment horizontal="center" vertical="center" wrapText="1"/>
    </xf>
    <xf numFmtId="0" fontId="157" fillId="43" borderId="0" xfId="0" applyFont="1" applyFill="1" applyAlignment="1">
      <alignment horizontal="center" vertical="center"/>
    </xf>
    <xf numFmtId="0" fontId="137" fillId="21" borderId="0" xfId="1" applyFont="1" applyFill="1" applyAlignment="1" applyProtection="1">
      <alignment horizontal="center" vertical="center"/>
    </xf>
    <xf numFmtId="0" fontId="140" fillId="21" borderId="0" xfId="0" applyFont="1" applyFill="1" applyAlignment="1">
      <alignment horizontal="center" vertical="center"/>
    </xf>
    <xf numFmtId="0" fontId="139" fillId="21" borderId="0" xfId="0" applyFont="1" applyFill="1" applyAlignment="1">
      <alignment horizontal="left" vertical="center"/>
    </xf>
    <xf numFmtId="0" fontId="1" fillId="9" borderId="0" xfId="17" applyFill="1" applyAlignment="1">
      <alignment horizontal="center" vertical="center"/>
    </xf>
    <xf numFmtId="0" fontId="1" fillId="9" borderId="14" xfId="17" applyFill="1" applyBorder="1" applyAlignment="1">
      <alignment horizontal="center" vertical="center"/>
    </xf>
    <xf numFmtId="0" fontId="35" fillId="17" borderId="0" xfId="17" applyFont="1" applyFill="1" applyAlignment="1">
      <alignment horizontal="left" vertical="center"/>
    </xf>
    <xf numFmtId="0" fontId="42" fillId="17" borderId="15" xfId="17" applyFont="1" applyFill="1" applyBorder="1" applyAlignment="1">
      <alignment horizontal="center" vertical="center"/>
    </xf>
    <xf numFmtId="0" fontId="42" fillId="17" borderId="16" xfId="17" applyFont="1" applyFill="1" applyBorder="1" applyAlignment="1">
      <alignment horizontal="center" vertical="center"/>
    </xf>
    <xf numFmtId="0" fontId="42" fillId="0" borderId="16" xfId="17" applyFont="1" applyBorder="1" applyAlignment="1">
      <alignment horizontal="center" vertical="center"/>
    </xf>
    <xf numFmtId="0" fontId="42" fillId="0" borderId="17" xfId="17" applyFont="1" applyBorder="1" applyAlignment="1">
      <alignment horizontal="center" vertical="center"/>
    </xf>
    <xf numFmtId="0" fontId="1" fillId="0" borderId="23" xfId="17" applyBorder="1" applyAlignment="1">
      <alignment horizontal="center" vertical="center"/>
    </xf>
    <xf numFmtId="0" fontId="1" fillId="0" borderId="24" xfId="17" applyBorder="1" applyAlignment="1">
      <alignment horizontal="center" vertical="center"/>
    </xf>
    <xf numFmtId="0" fontId="1" fillId="0" borderId="25" xfId="17" applyBorder="1" applyAlignment="1">
      <alignment horizontal="center" vertical="center"/>
    </xf>
    <xf numFmtId="0" fontId="30" fillId="0" borderId="26" xfId="17" applyFont="1" applyBorder="1" applyAlignment="1">
      <alignment horizontal="center" vertical="center" wrapText="1"/>
    </xf>
    <xf numFmtId="0" fontId="30" fillId="0" borderId="11" xfId="17" applyFont="1" applyBorder="1" applyAlignment="1">
      <alignment horizontal="center" vertical="center" wrapText="1"/>
    </xf>
    <xf numFmtId="0" fontId="26" fillId="15" borderId="0" xfId="17" applyFont="1" applyFill="1" applyAlignment="1">
      <alignment horizontal="center" vertical="center"/>
    </xf>
    <xf numFmtId="179" fontId="114" fillId="0" borderId="77" xfId="17" applyNumberFormat="1" applyFont="1" applyBorder="1" applyAlignment="1">
      <alignment horizontal="center" vertical="center" shrinkToFit="1"/>
    </xf>
    <xf numFmtId="179" fontId="114" fillId="0" borderId="78" xfId="17" applyNumberFormat="1" applyFont="1" applyBorder="1" applyAlignment="1">
      <alignment horizontal="center" vertical="center" shrinkToFit="1"/>
    </xf>
    <xf numFmtId="0" fontId="40" fillId="0" borderId="27" xfId="17" applyFont="1" applyBorder="1" applyAlignment="1">
      <alignment horizontal="center" vertical="center"/>
    </xf>
    <xf numFmtId="0" fontId="40" fillId="0" borderId="28" xfId="17" applyFont="1" applyBorder="1" applyAlignment="1">
      <alignment horizontal="center" vertical="center"/>
    </xf>
    <xf numFmtId="0" fontId="1" fillId="9" borderId="0" xfId="17" applyFill="1" applyAlignment="1">
      <alignment horizontal="center" vertical="center" wrapText="1"/>
    </xf>
    <xf numFmtId="0" fontId="1" fillId="9" borderId="14" xfId="17" applyFill="1" applyBorder="1" applyAlignment="1">
      <alignment horizontal="center" vertical="center" wrapText="1"/>
    </xf>
    <xf numFmtId="0" fontId="9" fillId="6" borderId="73" xfId="17" applyFont="1" applyFill="1" applyBorder="1" applyAlignment="1">
      <alignment horizontal="center" vertical="center" wrapText="1"/>
    </xf>
    <xf numFmtId="0" fontId="9" fillId="6" borderId="71" xfId="17" applyFont="1" applyFill="1" applyBorder="1" applyAlignment="1">
      <alignment horizontal="center" vertical="center" wrapText="1"/>
    </xf>
    <xf numFmtId="0" fontId="9" fillId="6" borderId="74" xfId="17" applyFont="1" applyFill="1" applyBorder="1" applyAlignment="1">
      <alignment horizontal="center" vertical="center" wrapText="1"/>
    </xf>
    <xf numFmtId="0" fontId="84" fillId="17" borderId="88" xfId="17" applyFont="1" applyFill="1" applyBorder="1" applyAlignment="1">
      <alignment horizontal="left" vertical="top" wrapText="1"/>
    </xf>
    <xf numFmtId="0" fontId="84" fillId="17" borderId="84" xfId="17" applyFont="1" applyFill="1" applyBorder="1" applyAlignment="1">
      <alignment horizontal="left" vertical="top" wrapText="1"/>
    </xf>
    <xf numFmtId="0" fontId="84" fillId="17" borderId="85" xfId="17" applyFont="1" applyFill="1" applyBorder="1" applyAlignment="1">
      <alignment horizontal="left" vertical="top" wrapText="1"/>
    </xf>
    <xf numFmtId="0" fontId="172" fillId="17" borderId="218" xfId="17" applyFont="1" applyFill="1" applyBorder="1" applyAlignment="1">
      <alignment horizontal="left" vertical="top" wrapText="1"/>
    </xf>
    <xf numFmtId="0" fontId="172" fillId="17" borderId="219" xfId="17" applyFont="1" applyFill="1" applyBorder="1" applyAlignment="1">
      <alignment horizontal="left" vertical="top" wrapText="1"/>
    </xf>
    <xf numFmtId="0" fontId="172" fillId="17" borderId="220" xfId="17" applyFont="1" applyFill="1" applyBorder="1" applyAlignment="1">
      <alignment horizontal="left" vertical="top" wrapText="1"/>
    </xf>
    <xf numFmtId="0" fontId="29" fillId="17" borderId="29" xfId="18" applyFont="1" applyFill="1" applyBorder="1" applyAlignment="1">
      <alignment horizontal="center" vertical="center"/>
    </xf>
    <xf numFmtId="0" fontId="29" fillId="17" borderId="30" xfId="18" applyFont="1" applyFill="1" applyBorder="1" applyAlignment="1">
      <alignment horizontal="center" vertical="center"/>
    </xf>
    <xf numFmtId="0" fontId="10" fillId="0" borderId="81" xfId="17" applyFont="1" applyBorder="1" applyAlignment="1">
      <alignment horizontal="center" vertical="center" wrapText="1"/>
    </xf>
    <xf numFmtId="0" fontId="10" fillId="0" borderId="82" xfId="17" applyFont="1" applyBorder="1" applyAlignment="1">
      <alignment horizontal="center" vertical="center" wrapText="1"/>
    </xf>
    <xf numFmtId="0" fontId="10" fillId="0" borderId="83" xfId="17" applyFont="1" applyBorder="1" applyAlignment="1">
      <alignment horizontal="center" vertical="center" wrapText="1"/>
    </xf>
    <xf numFmtId="0" fontId="47" fillId="17" borderId="48" xfId="17" applyFont="1" applyFill="1" applyBorder="1" applyAlignment="1">
      <alignment horizontal="center" vertical="center"/>
    </xf>
    <xf numFmtId="0" fontId="47" fillId="17" borderId="49" xfId="17" applyFont="1" applyFill="1" applyBorder="1" applyAlignment="1">
      <alignment horizontal="center" vertical="center"/>
    </xf>
    <xf numFmtId="0" fontId="47" fillId="17" borderId="50" xfId="17" applyFont="1" applyFill="1" applyBorder="1" applyAlignment="1">
      <alignment horizontal="center" vertical="center"/>
    </xf>
    <xf numFmtId="0" fontId="174" fillId="19" borderId="222" xfId="17" applyFont="1" applyFill="1" applyBorder="1" applyAlignment="1">
      <alignment horizontal="left" vertical="top" wrapText="1"/>
    </xf>
    <xf numFmtId="0" fontId="174" fillId="19" borderId="219" xfId="17" applyFont="1" applyFill="1" applyBorder="1" applyAlignment="1">
      <alignment horizontal="left" vertical="top" wrapText="1"/>
    </xf>
    <xf numFmtId="0" fontId="174" fillId="19" borderId="220" xfId="17" applyFont="1" applyFill="1" applyBorder="1" applyAlignment="1">
      <alignment horizontal="left" vertical="top" wrapText="1"/>
    </xf>
    <xf numFmtId="0" fontId="94" fillId="17" borderId="218" xfId="17" applyFont="1" applyFill="1" applyBorder="1" applyAlignment="1">
      <alignment horizontal="left" vertical="top" wrapText="1"/>
    </xf>
    <xf numFmtId="0" fontId="94" fillId="17" borderId="219" xfId="17" applyFont="1" applyFill="1" applyBorder="1" applyAlignment="1">
      <alignment horizontal="left" vertical="top" wrapText="1"/>
    </xf>
    <xf numFmtId="0" fontId="94" fillId="17" borderId="220" xfId="17" applyFont="1" applyFill="1" applyBorder="1" applyAlignment="1">
      <alignment horizontal="left" vertical="top" wrapText="1"/>
    </xf>
    <xf numFmtId="0" fontId="29" fillId="19" borderId="88" xfId="17" applyFont="1" applyFill="1" applyBorder="1" applyAlignment="1">
      <alignment horizontal="left" vertical="top" wrapText="1"/>
    </xf>
    <xf numFmtId="0" fontId="29" fillId="19" borderId="84" xfId="17" applyFont="1" applyFill="1" applyBorder="1" applyAlignment="1">
      <alignment horizontal="left" vertical="top" wrapText="1"/>
    </xf>
    <xf numFmtId="0" fontId="29" fillId="19" borderId="85" xfId="17" applyFont="1" applyFill="1" applyBorder="1" applyAlignment="1">
      <alignment horizontal="left" vertical="top" wrapText="1"/>
    </xf>
    <xf numFmtId="0" fontId="125" fillId="17" borderId="88" xfId="17" applyFont="1" applyFill="1" applyBorder="1" applyAlignment="1">
      <alignment horizontal="left" vertical="top" wrapText="1"/>
    </xf>
    <xf numFmtId="0" fontId="29" fillId="17" borderId="84" xfId="17" applyFont="1" applyFill="1" applyBorder="1" applyAlignment="1">
      <alignment horizontal="left" vertical="top" wrapText="1"/>
    </xf>
    <xf numFmtId="0" fontId="29" fillId="17" borderId="85" xfId="17" applyFont="1" applyFill="1" applyBorder="1" applyAlignment="1">
      <alignment horizontal="left" vertical="top" wrapText="1"/>
    </xf>
    <xf numFmtId="0" fontId="125" fillId="19" borderId="88" xfId="17" applyFont="1" applyFill="1" applyBorder="1" applyAlignment="1">
      <alignment horizontal="left" vertical="top" wrapText="1"/>
    </xf>
    <xf numFmtId="0" fontId="84" fillId="19" borderId="84" xfId="17" applyFont="1" applyFill="1" applyBorder="1" applyAlignment="1">
      <alignment horizontal="left" vertical="top" wrapText="1"/>
    </xf>
    <xf numFmtId="0" fontId="84" fillId="19" borderId="85" xfId="17" applyFont="1" applyFill="1" applyBorder="1" applyAlignment="1">
      <alignment horizontal="left" vertical="top" wrapText="1"/>
    </xf>
    <xf numFmtId="0" fontId="84" fillId="19" borderId="88" xfId="17" applyFont="1" applyFill="1" applyBorder="1" applyAlignment="1">
      <alignment horizontal="left" vertical="top" wrapText="1"/>
    </xf>
    <xf numFmtId="0" fontId="124" fillId="19" borderId="88" xfId="17" applyFont="1" applyFill="1" applyBorder="1" applyAlignment="1">
      <alignment horizontal="left" vertical="top" wrapText="1"/>
    </xf>
    <xf numFmtId="0" fontId="124" fillId="19" borderId="84" xfId="17" applyFont="1" applyFill="1" applyBorder="1" applyAlignment="1">
      <alignment horizontal="left" vertical="top" wrapText="1"/>
    </xf>
    <xf numFmtId="0" fontId="124" fillId="19" borderId="85" xfId="17" applyFont="1" applyFill="1" applyBorder="1" applyAlignment="1">
      <alignment horizontal="left" vertical="top" wrapText="1"/>
    </xf>
    <xf numFmtId="0" fontId="125" fillId="19" borderId="218" xfId="17" applyFont="1" applyFill="1" applyBorder="1" applyAlignment="1">
      <alignment horizontal="left" vertical="top" wrapText="1"/>
    </xf>
    <xf numFmtId="0" fontId="29" fillId="19" borderId="219" xfId="17" applyFont="1" applyFill="1" applyBorder="1" applyAlignment="1">
      <alignment horizontal="left" vertical="top" wrapText="1"/>
    </xf>
    <xf numFmtId="0" fontId="29" fillId="19" borderId="220" xfId="17" applyFont="1" applyFill="1" applyBorder="1" applyAlignment="1">
      <alignment horizontal="left" vertical="top" wrapText="1"/>
    </xf>
    <xf numFmtId="0" fontId="29" fillId="17" borderId="88" xfId="17" applyFont="1" applyFill="1" applyBorder="1" applyAlignment="1">
      <alignment horizontal="left" vertical="top" wrapText="1"/>
    </xf>
    <xf numFmtId="0" fontId="19" fillId="19" borderId="218" xfId="17" applyFont="1" applyFill="1" applyBorder="1" applyAlignment="1">
      <alignment horizontal="left" vertical="top" wrapText="1"/>
    </xf>
    <xf numFmtId="0" fontId="11" fillId="19" borderId="219" xfId="17" applyFont="1" applyFill="1" applyBorder="1" applyAlignment="1">
      <alignment horizontal="left" vertical="top" wrapText="1"/>
    </xf>
    <xf numFmtId="0" fontId="11" fillId="19" borderId="220" xfId="17" applyFont="1" applyFill="1" applyBorder="1" applyAlignment="1">
      <alignment horizontal="left" vertical="top" wrapText="1"/>
    </xf>
    <xf numFmtId="0" fontId="175" fillId="19" borderId="218" xfId="17" applyFont="1" applyFill="1" applyBorder="1" applyAlignment="1">
      <alignment horizontal="left" vertical="top" wrapText="1"/>
    </xf>
    <xf numFmtId="0" fontId="176" fillId="19" borderId="219" xfId="17" applyFont="1" applyFill="1" applyBorder="1" applyAlignment="1">
      <alignment horizontal="left" vertical="top" wrapText="1"/>
    </xf>
    <xf numFmtId="0" fontId="176" fillId="19" borderId="220" xfId="17" applyFont="1" applyFill="1" applyBorder="1" applyAlignment="1">
      <alignment horizontal="left" vertical="top" wrapText="1"/>
    </xf>
    <xf numFmtId="0" fontId="84" fillId="17" borderId="218" xfId="17" applyFont="1" applyFill="1" applyBorder="1" applyAlignment="1">
      <alignment horizontal="left" vertical="top" wrapText="1"/>
    </xf>
    <xf numFmtId="0" fontId="84" fillId="17" borderId="219" xfId="17" applyFont="1" applyFill="1" applyBorder="1" applyAlignment="1">
      <alignment horizontal="left" vertical="top" wrapText="1"/>
    </xf>
    <xf numFmtId="0" fontId="84" fillId="17" borderId="220" xfId="17" applyFont="1" applyFill="1" applyBorder="1" applyAlignment="1">
      <alignment horizontal="left" vertical="top" wrapText="1"/>
    </xf>
    <xf numFmtId="0" fontId="125" fillId="19" borderId="224" xfId="17" applyFont="1" applyFill="1" applyBorder="1" applyAlignment="1">
      <alignment horizontal="left" vertical="top" wrapText="1"/>
    </xf>
    <xf numFmtId="0" fontId="29" fillId="19" borderId="223" xfId="17" applyFont="1" applyFill="1" applyBorder="1" applyAlignment="1">
      <alignment horizontal="left" vertical="top" wrapText="1"/>
    </xf>
    <xf numFmtId="0" fontId="125" fillId="17" borderId="123" xfId="17" applyFont="1" applyFill="1" applyBorder="1" applyAlignment="1">
      <alignment horizontal="left" vertical="top" wrapText="1"/>
    </xf>
    <xf numFmtId="0" fontId="42" fillId="17" borderId="121" xfId="17" applyFont="1" applyFill="1" applyBorder="1" applyAlignment="1">
      <alignment horizontal="left" vertical="top" wrapText="1"/>
    </xf>
    <xf numFmtId="0" fontId="42" fillId="17" borderId="122" xfId="17" applyFont="1" applyFill="1" applyBorder="1" applyAlignment="1">
      <alignment horizontal="left" vertical="top" wrapText="1"/>
    </xf>
    <xf numFmtId="0" fontId="19" fillId="17" borderId="218" xfId="2" applyFont="1" applyFill="1" applyBorder="1" applyAlignment="1">
      <alignment horizontal="left" vertical="top" wrapText="1"/>
    </xf>
    <xf numFmtId="0" fontId="19" fillId="17" borderId="219" xfId="2" applyFont="1" applyFill="1" applyBorder="1" applyAlignment="1">
      <alignment horizontal="left" vertical="top" wrapText="1"/>
    </xf>
    <xf numFmtId="0" fontId="19" fillId="17" borderId="220" xfId="2" applyFont="1" applyFill="1" applyBorder="1" applyAlignment="1">
      <alignment horizontal="left" vertical="top" wrapText="1"/>
    </xf>
    <xf numFmtId="0" fontId="52" fillId="11" borderId="102" xfId="17" applyFont="1" applyFill="1" applyBorder="1" applyAlignment="1">
      <alignment horizontal="right" vertical="center" wrapText="1"/>
    </xf>
    <xf numFmtId="0" fontId="53" fillId="11" borderId="102" xfId="0" applyFont="1" applyFill="1" applyBorder="1" applyAlignment="1">
      <alignment horizontal="right" vertical="center"/>
    </xf>
    <xf numFmtId="0" fontId="0" fillId="11" borderId="102" xfId="0" applyFill="1" applyBorder="1" applyAlignment="1">
      <alignment horizontal="right" vertical="center"/>
    </xf>
    <xf numFmtId="180" fontId="52" fillId="11" borderId="102" xfId="17" applyNumberFormat="1" applyFont="1" applyFill="1" applyBorder="1" applyAlignment="1">
      <alignment horizontal="center" vertical="center" wrapText="1"/>
    </xf>
    <xf numFmtId="180" fontId="0" fillId="11" borderId="102" xfId="0" applyNumberFormat="1" applyFill="1" applyBorder="1" applyAlignment="1">
      <alignment horizontal="center" vertical="center" wrapText="1"/>
    </xf>
    <xf numFmtId="0" fontId="54" fillId="12" borderId="103" xfId="17" applyFont="1" applyFill="1" applyBorder="1" applyAlignment="1">
      <alignment horizontal="center" vertical="center" wrapText="1"/>
    </xf>
    <xf numFmtId="0" fontId="55" fillId="12" borderId="103" xfId="0" applyFont="1" applyFill="1" applyBorder="1" applyAlignment="1">
      <alignment horizontal="center" vertical="center"/>
    </xf>
    <xf numFmtId="0" fontId="54" fillId="9" borderId="103" xfId="0" applyFont="1" applyFill="1" applyBorder="1" applyAlignment="1">
      <alignment horizontal="center" vertical="center"/>
    </xf>
    <xf numFmtId="0" fontId="57" fillId="9" borderId="103" xfId="0" applyFont="1" applyFill="1" applyBorder="1" applyAlignment="1">
      <alignment horizontal="center" vertical="center"/>
    </xf>
    <xf numFmtId="0" fontId="59" fillId="16" borderId="35" xfId="16" applyFont="1" applyFill="1" applyBorder="1" applyAlignment="1">
      <alignment horizontal="center" vertical="center"/>
    </xf>
    <xf numFmtId="0" fontId="59" fillId="16" borderId="40" xfId="16" applyFont="1" applyFill="1" applyBorder="1" applyAlignment="1">
      <alignment horizontal="center" vertical="center"/>
    </xf>
    <xf numFmtId="0" fontId="59" fillId="16" borderId="42" xfId="16" applyFont="1" applyFill="1" applyBorder="1" applyAlignment="1">
      <alignment horizontal="center" vertical="center"/>
    </xf>
    <xf numFmtId="0" fontId="185" fillId="2" borderId="36" xfId="16" applyFont="1" applyFill="1" applyBorder="1" applyAlignment="1">
      <alignment vertical="center" wrapText="1"/>
    </xf>
    <xf numFmtId="0" fontId="60" fillId="2" borderId="37" xfId="16" applyFont="1" applyFill="1" applyBorder="1" applyAlignment="1">
      <alignment vertical="center" wrapText="1"/>
    </xf>
    <xf numFmtId="0" fontId="60" fillId="2" borderId="38" xfId="16" applyFont="1" applyFill="1" applyBorder="1" applyAlignment="1">
      <alignment vertical="center" wrapText="1"/>
    </xf>
    <xf numFmtId="0" fontId="60" fillId="2" borderId="31" xfId="16" applyFont="1" applyFill="1" applyBorder="1" applyAlignment="1">
      <alignment vertical="center" wrapText="1"/>
    </xf>
    <xf numFmtId="0" fontId="60" fillId="2" borderId="0" xfId="16" applyFont="1" applyFill="1" applyAlignment="1">
      <alignment vertical="center" wrapText="1"/>
    </xf>
    <xf numFmtId="0" fontId="60" fillId="2" borderId="32" xfId="16" applyFont="1" applyFill="1" applyBorder="1" applyAlignment="1">
      <alignment vertical="center" wrapText="1"/>
    </xf>
    <xf numFmtId="0" fontId="60" fillId="2" borderId="43" xfId="16" applyFont="1" applyFill="1" applyBorder="1" applyAlignment="1">
      <alignment vertical="center" wrapText="1"/>
    </xf>
    <xf numFmtId="0" fontId="60" fillId="2" borderId="44" xfId="16" applyFont="1" applyFill="1" applyBorder="1" applyAlignment="1">
      <alignment vertical="center" wrapText="1"/>
    </xf>
    <xf numFmtId="0" fontId="60" fillId="2" borderId="45" xfId="16" applyFont="1" applyFill="1" applyBorder="1" applyAlignment="1">
      <alignment vertical="center" wrapText="1"/>
    </xf>
    <xf numFmtId="0" fontId="60" fillId="2" borderId="36" xfId="16" applyFont="1" applyFill="1" applyBorder="1" applyAlignment="1">
      <alignment horizontal="left" vertical="top" wrapText="1"/>
    </xf>
    <xf numFmtId="0" fontId="60" fillId="2" borderId="37" xfId="16" applyFont="1" applyFill="1" applyBorder="1" applyAlignment="1">
      <alignment horizontal="left" vertical="top" wrapText="1"/>
    </xf>
    <xf numFmtId="0" fontId="60" fillId="2" borderId="39" xfId="16" applyFont="1" applyFill="1" applyBorder="1" applyAlignment="1">
      <alignment horizontal="left" vertical="top" wrapText="1"/>
    </xf>
    <xf numFmtId="0" fontId="60" fillId="2" borderId="31" xfId="16" applyFont="1" applyFill="1" applyBorder="1" applyAlignment="1">
      <alignment horizontal="left" vertical="top" wrapText="1"/>
    </xf>
    <xf numFmtId="0" fontId="60" fillId="2" borderId="0" xfId="16" applyFont="1" applyFill="1" applyAlignment="1">
      <alignment horizontal="left" vertical="top" wrapText="1"/>
    </xf>
    <xf numFmtId="0" fontId="60" fillId="2" borderId="41" xfId="16" applyFont="1" applyFill="1" applyBorder="1" applyAlignment="1">
      <alignment horizontal="left" vertical="top" wrapText="1"/>
    </xf>
    <xf numFmtId="0" fontId="60" fillId="2" borderId="43" xfId="16" applyFont="1" applyFill="1" applyBorder="1" applyAlignment="1">
      <alignment horizontal="left" vertical="top" wrapText="1"/>
    </xf>
    <xf numFmtId="0" fontId="60" fillId="2" borderId="44" xfId="16" applyFont="1" applyFill="1" applyBorder="1" applyAlignment="1">
      <alignment horizontal="left" vertical="top" wrapText="1"/>
    </xf>
    <xf numFmtId="0" fontId="60" fillId="2" borderId="46" xfId="16" applyFont="1" applyFill="1" applyBorder="1" applyAlignment="1">
      <alignment horizontal="left" vertical="top" wrapText="1"/>
    </xf>
    <xf numFmtId="0" fontId="29" fillId="17" borderId="162" xfId="17" applyFont="1" applyFill="1" applyBorder="1" applyAlignment="1">
      <alignment horizontal="left" vertical="top" wrapText="1"/>
    </xf>
    <xf numFmtId="0" fontId="29" fillId="17" borderId="163" xfId="17" applyFont="1" applyFill="1" applyBorder="1" applyAlignment="1">
      <alignment horizontal="left" vertical="top" wrapText="1"/>
    </xf>
    <xf numFmtId="0" fontId="29" fillId="17" borderId="164" xfId="17" applyFont="1" applyFill="1" applyBorder="1" applyAlignment="1">
      <alignment horizontal="left" vertical="top" wrapText="1"/>
    </xf>
    <xf numFmtId="0" fontId="52" fillId="36" borderId="96" xfId="17" applyFont="1" applyFill="1" applyBorder="1" applyAlignment="1">
      <alignment horizontal="center" vertical="center" wrapText="1"/>
    </xf>
    <xf numFmtId="180" fontId="52" fillId="3" borderId="98" xfId="17" applyNumberFormat="1" applyFont="1" applyFill="1" applyBorder="1" applyAlignment="1">
      <alignment horizontal="center" vertical="center" wrapText="1"/>
    </xf>
    <xf numFmtId="180" fontId="52" fillId="3" borderId="100" xfId="17" applyNumberFormat="1" applyFont="1" applyFill="1" applyBorder="1" applyAlignment="1">
      <alignment horizontal="center" vertical="center" wrapText="1"/>
    </xf>
    <xf numFmtId="0" fontId="60" fillId="3" borderId="98" xfId="17" applyFont="1" applyFill="1" applyBorder="1" applyAlignment="1">
      <alignment horizontal="center" vertical="center" wrapText="1"/>
    </xf>
    <xf numFmtId="0" fontId="60" fillId="3" borderId="99" xfId="17" applyFont="1" applyFill="1" applyBorder="1" applyAlignment="1">
      <alignment horizontal="center" vertical="center" wrapText="1"/>
    </xf>
    <xf numFmtId="0" fontId="60" fillId="3" borderId="100" xfId="17" applyFont="1" applyFill="1" applyBorder="1" applyAlignment="1">
      <alignment horizontal="center" vertical="center" wrapText="1"/>
    </xf>
    <xf numFmtId="0" fontId="19" fillId="17" borderId="88" xfId="2" applyFont="1" applyFill="1" applyBorder="1" applyAlignment="1">
      <alignment horizontal="left" vertical="top" wrapText="1"/>
    </xf>
    <xf numFmtId="0" fontId="19" fillId="17" borderId="84" xfId="2" applyFont="1" applyFill="1" applyBorder="1" applyAlignment="1">
      <alignment horizontal="left" vertical="top" wrapText="1"/>
    </xf>
    <xf numFmtId="0" fontId="19" fillId="17" borderId="85" xfId="2" applyFont="1" applyFill="1" applyBorder="1" applyAlignment="1">
      <alignment horizontal="left" vertical="top" wrapText="1"/>
    </xf>
    <xf numFmtId="0" fontId="29" fillId="17" borderId="214" xfId="17" applyFont="1" applyFill="1" applyBorder="1" applyAlignment="1">
      <alignment horizontal="left" vertical="top" wrapText="1"/>
    </xf>
    <xf numFmtId="0" fontId="29" fillId="17" borderId="215" xfId="17" applyFont="1" applyFill="1" applyBorder="1" applyAlignment="1">
      <alignment horizontal="left" vertical="top" wrapText="1"/>
    </xf>
    <xf numFmtId="0" fontId="29" fillId="17" borderId="216" xfId="17" applyFont="1" applyFill="1" applyBorder="1" applyAlignment="1">
      <alignment horizontal="left" vertical="top" wrapText="1"/>
    </xf>
    <xf numFmtId="0" fontId="125" fillId="17" borderId="218" xfId="17" applyFont="1" applyFill="1" applyBorder="1" applyAlignment="1">
      <alignment horizontal="left" vertical="top" wrapText="1"/>
    </xf>
    <xf numFmtId="0" fontId="29" fillId="17" borderId="219" xfId="17" applyFont="1" applyFill="1" applyBorder="1" applyAlignment="1">
      <alignment horizontal="left" vertical="top" wrapText="1"/>
    </xf>
    <xf numFmtId="0" fontId="29" fillId="17" borderId="220" xfId="17" applyFont="1" applyFill="1" applyBorder="1" applyAlignment="1">
      <alignment horizontal="left" vertical="top" wrapText="1"/>
    </xf>
    <xf numFmtId="0" fontId="43" fillId="45" borderId="0" xfId="4" applyFont="1" applyFill="1" applyAlignment="1">
      <alignment horizontal="left" vertical="top" wrapText="1"/>
    </xf>
    <xf numFmtId="0" fontId="164" fillId="44" borderId="0" xfId="19" applyFont="1" applyFill="1" applyAlignment="1">
      <alignment horizontal="center" vertical="center"/>
    </xf>
    <xf numFmtId="0" fontId="5" fillId="0" borderId="0" xfId="19">
      <alignment vertical="center"/>
    </xf>
    <xf numFmtId="0" fontId="182" fillId="19" borderId="0" xfId="19" applyFont="1" applyFill="1" applyAlignment="1">
      <alignment horizontal="center" vertical="center" wrapText="1"/>
    </xf>
    <xf numFmtId="0" fontId="166" fillId="0" borderId="0" xfId="19" applyFont="1" applyAlignment="1">
      <alignment horizontal="center" vertical="center"/>
    </xf>
    <xf numFmtId="0" fontId="5" fillId="0" borderId="0" xfId="19" applyAlignment="1">
      <alignment horizontal="center" vertical="center"/>
    </xf>
    <xf numFmtId="0" fontId="183" fillId="8" borderId="0" xfId="19" applyFont="1" applyFill="1" applyAlignment="1">
      <alignment horizontal="center" vertical="center"/>
    </xf>
    <xf numFmtId="0" fontId="182" fillId="8" borderId="0" xfId="19" applyFont="1" applyFill="1" applyAlignment="1">
      <alignment horizontal="center" vertical="center"/>
    </xf>
    <xf numFmtId="0" fontId="181" fillId="8" borderId="0" xfId="19" applyFont="1" applyFill="1" applyAlignment="1">
      <alignment horizontal="center" vertical="center" wrapText="1"/>
    </xf>
    <xf numFmtId="0" fontId="181" fillId="8" borderId="0" xfId="19" applyFont="1" applyFill="1" applyAlignment="1">
      <alignment horizontal="center" vertical="center"/>
    </xf>
    <xf numFmtId="14" fontId="82" fillId="19" borderId="119" xfId="2" applyNumberFormat="1" applyFont="1" applyFill="1" applyBorder="1" applyAlignment="1">
      <alignment horizontal="center" vertical="center" wrapText="1"/>
    </xf>
    <xf numFmtId="14" fontId="82" fillId="19" borderId="120" xfId="2" applyNumberFormat="1" applyFont="1" applyFill="1" applyBorder="1" applyAlignment="1">
      <alignment horizontal="center" vertical="center" wrapText="1"/>
    </xf>
    <xf numFmtId="14" fontId="82" fillId="19" borderId="191" xfId="2" applyNumberFormat="1" applyFont="1" applyFill="1" applyBorder="1" applyAlignment="1">
      <alignment horizontal="center" vertical="center" wrapText="1"/>
    </xf>
    <xf numFmtId="14" fontId="122" fillId="19" borderId="60" xfId="2" applyNumberFormat="1" applyFont="1" applyFill="1" applyBorder="1" applyAlignment="1">
      <alignment horizontal="center" vertical="center" wrapText="1"/>
    </xf>
    <xf numFmtId="14" fontId="82" fillId="19" borderId="229" xfId="2" applyNumberFormat="1" applyFont="1" applyFill="1" applyBorder="1" applyAlignment="1">
      <alignment horizontal="center" vertical="center" wrapText="1"/>
    </xf>
    <xf numFmtId="14" fontId="82" fillId="19" borderId="230" xfId="2" applyNumberFormat="1" applyFont="1" applyFill="1" applyBorder="1" applyAlignment="1">
      <alignment horizontal="center" vertical="center" wrapText="1"/>
    </xf>
    <xf numFmtId="14" fontId="78" fillId="19" borderId="132" xfId="2" applyNumberFormat="1" applyFont="1" applyFill="1" applyBorder="1" applyAlignment="1">
      <alignment horizontal="center" vertical="center"/>
    </xf>
    <xf numFmtId="14" fontId="78" fillId="19" borderId="155" xfId="2" applyNumberFormat="1" applyFont="1" applyFill="1" applyBorder="1" applyAlignment="1">
      <alignment horizontal="center" vertical="center"/>
    </xf>
    <xf numFmtId="14" fontId="78" fillId="19" borderId="231" xfId="2" applyNumberFormat="1" applyFont="1" applyFill="1" applyBorder="1" applyAlignment="1">
      <alignment horizontal="center" vertical="center"/>
    </xf>
    <xf numFmtId="0" fontId="98" fillId="19" borderId="67" xfId="2" applyFont="1" applyFill="1" applyBorder="1" applyAlignment="1">
      <alignment horizontal="center" vertical="center"/>
    </xf>
    <xf numFmtId="14" fontId="142" fillId="19" borderId="232" xfId="0" applyNumberFormat="1" applyFont="1" applyFill="1" applyBorder="1" applyAlignment="1">
      <alignment horizontal="center" vertical="center" wrapText="1"/>
    </xf>
    <xf numFmtId="14" fontId="142" fillId="19" borderId="233" xfId="0" applyNumberFormat="1" applyFont="1" applyFill="1" applyBorder="1" applyAlignment="1">
      <alignment horizontal="center" vertical="center" wrapText="1"/>
    </xf>
    <xf numFmtId="14" fontId="78" fillId="19" borderId="127" xfId="1" applyNumberFormat="1" applyFont="1" applyFill="1" applyBorder="1" applyAlignment="1" applyProtection="1">
      <alignment horizontal="center" vertical="center" shrinkToFit="1"/>
    </xf>
    <xf numFmtId="14" fontId="78" fillId="19" borderId="128" xfId="1" applyNumberFormat="1" applyFont="1" applyFill="1" applyBorder="1" applyAlignment="1" applyProtection="1">
      <alignment horizontal="center" vertical="center" shrinkToFit="1"/>
    </xf>
    <xf numFmtId="0" fontId="160" fillId="42" borderId="0" xfId="2" applyFont="1" applyFill="1" applyAlignment="1">
      <alignment horizontal="left" vertical="center" wrapText="1"/>
    </xf>
    <xf numFmtId="0" fontId="5" fillId="0" borderId="0" xfId="2" applyAlignment="1">
      <alignment horizontal="center" vertical="center" wrapText="1"/>
    </xf>
    <xf numFmtId="0" fontId="72" fillId="28" borderId="0" xfId="2" applyFont="1" applyFill="1" applyAlignment="1">
      <alignment horizontal="left" vertical="center" wrapText="1"/>
    </xf>
    <xf numFmtId="0" fontId="72" fillId="28" borderId="0" xfId="2" applyFont="1" applyFill="1" applyAlignment="1">
      <alignment horizontal="left" vertical="center"/>
    </xf>
    <xf numFmtId="0" fontId="1" fillId="14" borderId="113" xfId="2" applyFont="1" applyFill="1" applyBorder="1" applyAlignment="1">
      <alignment vertical="top" wrapText="1"/>
    </xf>
    <xf numFmtId="0" fontId="5" fillId="0" borderId="108" xfId="2" applyBorder="1" applyAlignment="1">
      <alignment vertical="top" wrapText="1"/>
    </xf>
    <xf numFmtId="0" fontId="5" fillId="22" borderId="110" xfId="2" applyFill="1" applyBorder="1" applyAlignment="1">
      <alignment horizontal="left" vertical="center" wrapText="1"/>
    </xf>
    <xf numFmtId="0" fontId="5" fillId="22" borderId="47" xfId="2" applyFill="1" applyBorder="1" applyAlignment="1">
      <alignment horizontal="left" vertical="center" wrapText="1"/>
    </xf>
    <xf numFmtId="0" fontId="5" fillId="22" borderId="57" xfId="2" applyFill="1" applyBorder="1" applyAlignment="1">
      <alignment horizontal="left" vertical="center" wrapText="1"/>
    </xf>
    <xf numFmtId="0" fontId="1" fillId="23" borderId="110" xfId="2" applyFont="1" applyFill="1" applyBorder="1" applyAlignment="1">
      <alignment horizontal="left" vertical="center" wrapText="1"/>
    </xf>
    <xf numFmtId="0" fontId="1" fillId="23" borderId="109" xfId="2" applyFont="1" applyFill="1" applyBorder="1" applyAlignment="1">
      <alignment horizontal="left" vertical="center" wrapText="1"/>
    </xf>
    <xf numFmtId="0" fontId="7" fillId="23" borderId="47" xfId="1" applyFill="1" applyBorder="1" applyAlignment="1" applyProtection="1">
      <alignment horizontal="left" vertical="center"/>
    </xf>
    <xf numFmtId="0" fontId="5" fillId="23" borderId="56" xfId="2" applyFill="1" applyBorder="1" applyAlignment="1">
      <alignment horizontal="left" vertical="center"/>
    </xf>
    <xf numFmtId="0" fontId="1" fillId="2" borderId="111" xfId="2" applyFont="1" applyFill="1" applyBorder="1" applyAlignment="1">
      <alignment horizontal="left" vertical="top" wrapText="1"/>
    </xf>
    <xf numFmtId="0" fontId="1" fillId="2" borderId="108" xfId="2" applyFont="1" applyFill="1" applyBorder="1" applyAlignment="1">
      <alignment horizontal="left" vertical="top" wrapText="1"/>
    </xf>
    <xf numFmtId="0" fontId="1" fillId="2" borderId="111" xfId="2" applyFont="1" applyFill="1" applyBorder="1" applyAlignment="1">
      <alignment horizontal="left" vertical="center" wrapText="1"/>
    </xf>
    <xf numFmtId="0" fontId="1" fillId="2" borderId="108" xfId="2" applyFont="1" applyFill="1" applyBorder="1" applyAlignment="1">
      <alignment horizontal="left" vertical="center" wrapText="1"/>
    </xf>
    <xf numFmtId="0" fontId="5" fillId="2" borderId="160" xfId="2" applyFill="1" applyBorder="1" applyAlignment="1">
      <alignment horizontal="center" vertical="top" wrapText="1"/>
    </xf>
    <xf numFmtId="0" fontId="5" fillId="2" borderId="58" xfId="2" applyFill="1" applyBorder="1" applyAlignment="1">
      <alignment horizontal="center" vertical="top" wrapText="1"/>
    </xf>
    <xf numFmtId="0" fontId="5" fillId="2" borderId="112" xfId="2" applyFill="1" applyBorder="1" applyAlignment="1">
      <alignment horizontal="center" vertical="center" wrapText="1"/>
    </xf>
    <xf numFmtId="0" fontId="5" fillId="2" borderId="228" xfId="2" applyFill="1" applyBorder="1" applyAlignment="1">
      <alignment horizontal="center" vertical="center" wrapText="1"/>
    </xf>
    <xf numFmtId="0" fontId="62" fillId="21" borderId="241" xfId="0" applyFont="1" applyFill="1" applyBorder="1" applyAlignment="1">
      <alignment horizontal="left" vertical="center" wrapText="1"/>
    </xf>
    <xf numFmtId="0" fontId="5" fillId="21" borderId="243" xfId="1" applyFont="1" applyFill="1" applyBorder="1" applyAlignment="1" applyProtection="1">
      <alignment horizontal="left" vertical="top" wrapText="1"/>
    </xf>
    <xf numFmtId="0" fontId="5" fillId="21" borderId="244" xfId="1" applyFont="1" applyFill="1" applyBorder="1" applyAlignment="1" applyProtection="1">
      <alignment horizontal="left" vertical="top" wrapText="1"/>
    </xf>
    <xf numFmtId="0" fontId="5" fillId="21" borderId="57" xfId="1" applyFont="1" applyFill="1" applyBorder="1" applyAlignment="1" applyProtection="1">
      <alignment horizontal="left" vertical="top" wrapText="1"/>
    </xf>
    <xf numFmtId="0" fontId="5" fillId="21" borderId="58" xfId="1" applyFont="1" applyFill="1" applyBorder="1" applyAlignment="1" applyProtection="1">
      <alignment horizontal="left" vertical="top" wrapText="1"/>
    </xf>
    <xf numFmtId="0" fontId="72" fillId="5" borderId="199" xfId="2" applyFont="1" applyFill="1" applyBorder="1" applyAlignment="1">
      <alignment horizontal="center" vertical="center"/>
    </xf>
    <xf numFmtId="0" fontId="72" fillId="5" borderId="200" xfId="2" applyFont="1" applyFill="1" applyBorder="1" applyAlignment="1">
      <alignment horizontal="center" vertical="center"/>
    </xf>
    <xf numFmtId="0" fontId="72" fillId="5" borderId="201" xfId="2" applyFont="1" applyFill="1" applyBorder="1" applyAlignment="1">
      <alignment horizontal="center" vertical="center"/>
    </xf>
    <xf numFmtId="0" fontId="118" fillId="17" borderId="202" xfId="2" applyFont="1" applyFill="1" applyBorder="1" applyAlignment="1">
      <alignment horizontal="center" vertical="center" shrinkToFit="1"/>
    </xf>
    <xf numFmtId="0" fontId="118" fillId="17" borderId="185" xfId="2" applyFont="1" applyFill="1" applyBorder="1" applyAlignment="1">
      <alignment horizontal="center" vertical="center" shrinkToFit="1"/>
    </xf>
    <xf numFmtId="0" fontId="117" fillId="17" borderId="204" xfId="2" applyFont="1" applyFill="1" applyBorder="1" applyAlignment="1">
      <alignment horizontal="center" vertical="center" wrapText="1"/>
    </xf>
    <xf numFmtId="0" fontId="117" fillId="17" borderId="205" xfId="2" applyFont="1" applyFill="1" applyBorder="1" applyAlignment="1">
      <alignment horizontal="center" vertical="center" wrapText="1"/>
    </xf>
    <xf numFmtId="0" fontId="117" fillId="17" borderId="206" xfId="2" applyFont="1" applyFill="1" applyBorder="1" applyAlignment="1">
      <alignment horizontal="center" vertical="center" wrapText="1"/>
    </xf>
    <xf numFmtId="0" fontId="5" fillId="5" borderId="175" xfId="2" applyFill="1" applyBorder="1">
      <alignment vertical="center"/>
    </xf>
    <xf numFmtId="0" fontId="5" fillId="5" borderId="176" xfId="2" applyFill="1" applyBorder="1">
      <alignment vertical="center"/>
    </xf>
    <xf numFmtId="0" fontId="5" fillId="5" borderId="177" xfId="2" applyFill="1" applyBorder="1">
      <alignment vertical="center"/>
    </xf>
    <xf numFmtId="0" fontId="18" fillId="5" borderId="178" xfId="2" applyFont="1" applyFill="1" applyBorder="1" applyAlignment="1">
      <alignment horizontal="center" vertical="top" wrapText="1"/>
    </xf>
    <xf numFmtId="0" fontId="18" fillId="5" borderId="179" xfId="2" applyFont="1" applyFill="1" applyBorder="1" applyAlignment="1">
      <alignment horizontal="center" vertical="top" wrapText="1"/>
    </xf>
    <xf numFmtId="0" fontId="18" fillId="5" borderId="180" xfId="2" applyFont="1" applyFill="1" applyBorder="1" applyAlignment="1">
      <alignment horizontal="center" vertical="top" wrapText="1"/>
    </xf>
    <xf numFmtId="0" fontId="18" fillId="5" borderId="181" xfId="2" applyFont="1" applyFill="1" applyBorder="1" applyAlignment="1">
      <alignment horizontal="center" vertical="top" wrapText="1"/>
    </xf>
    <xf numFmtId="0" fontId="18" fillId="5" borderId="182" xfId="2" applyFont="1" applyFill="1" applyBorder="1" applyAlignment="1">
      <alignment horizontal="center" vertical="top" wrapText="1"/>
    </xf>
    <xf numFmtId="0" fontId="125" fillId="5" borderId="2" xfId="2" applyFont="1" applyFill="1" applyBorder="1" applyAlignment="1">
      <alignment vertical="top" wrapText="1"/>
    </xf>
    <xf numFmtId="0" fontId="5" fillId="5" borderId="0" xfId="2" applyFill="1" applyAlignment="1">
      <alignment vertical="top" wrapText="1"/>
    </xf>
    <xf numFmtId="0" fontId="5" fillId="5" borderId="3" xfId="2" applyFill="1" applyBorder="1" applyAlignment="1">
      <alignment vertical="top" wrapText="1"/>
    </xf>
    <xf numFmtId="0" fontId="84" fillId="5" borderId="2" xfId="2" applyFont="1" applyFill="1" applyBorder="1" applyAlignment="1">
      <alignment vertical="top" wrapText="1"/>
    </xf>
    <xf numFmtId="0" fontId="19" fillId="5" borderId="0" xfId="2" applyFont="1" applyFill="1" applyAlignment="1">
      <alignment vertical="top" wrapText="1"/>
    </xf>
    <xf numFmtId="0" fontId="19" fillId="5" borderId="3" xfId="2" applyFont="1" applyFill="1" applyBorder="1" applyAlignment="1">
      <alignment vertical="top" wrapText="1"/>
    </xf>
    <xf numFmtId="0" fontId="62" fillId="21" borderId="132" xfId="0" applyFont="1" applyFill="1" applyBorder="1" applyAlignment="1">
      <alignment horizontal="center" vertical="center"/>
    </xf>
    <xf numFmtId="0" fontId="62" fillId="21" borderId="59" xfId="0" applyFont="1" applyFill="1" applyBorder="1" applyAlignment="1">
      <alignment horizontal="center" vertical="center"/>
    </xf>
    <xf numFmtId="0" fontId="62" fillId="24" borderId="132" xfId="0" applyFont="1" applyFill="1" applyBorder="1" applyAlignment="1">
      <alignment horizontal="center" vertical="center"/>
    </xf>
    <xf numFmtId="0" fontId="62" fillId="24" borderId="59" xfId="0" applyFont="1" applyFill="1" applyBorder="1" applyAlignment="1">
      <alignment horizontal="center" vertical="center"/>
    </xf>
    <xf numFmtId="0" fontId="62" fillId="24" borderId="60" xfId="0" applyFont="1" applyFill="1" applyBorder="1" applyAlignment="1">
      <alignment horizontal="center" vertical="center"/>
    </xf>
    <xf numFmtId="0" fontId="62" fillId="33" borderId="133" xfId="0" applyFont="1" applyFill="1" applyBorder="1" applyAlignment="1">
      <alignment horizontal="center" vertical="center"/>
    </xf>
    <xf numFmtId="0" fontId="62" fillId="33" borderId="134" xfId="0" applyFont="1" applyFill="1" applyBorder="1" applyAlignment="1">
      <alignment horizontal="center" vertical="center"/>
    </xf>
    <xf numFmtId="0" fontId="62" fillId="21" borderId="133" xfId="0" applyFont="1" applyFill="1" applyBorder="1" applyAlignment="1">
      <alignment horizontal="center" vertical="center"/>
    </xf>
    <xf numFmtId="0" fontId="62" fillId="21" borderId="135" xfId="0" applyFont="1" applyFill="1" applyBorder="1" applyAlignment="1">
      <alignment horizontal="center" vertical="center"/>
    </xf>
    <xf numFmtId="0" fontId="62" fillId="21" borderId="136" xfId="0" applyFont="1" applyFill="1" applyBorder="1" applyAlignment="1">
      <alignment horizontal="center" vertical="center"/>
    </xf>
    <xf numFmtId="0" fontId="62" fillId="24" borderId="133" xfId="0" applyFont="1" applyFill="1" applyBorder="1" applyAlignment="1">
      <alignment horizontal="center" vertical="center"/>
    </xf>
    <xf numFmtId="0" fontId="62" fillId="24" borderId="135" xfId="0" applyFont="1" applyFill="1" applyBorder="1" applyAlignment="1">
      <alignment horizontal="center" vertical="center"/>
    </xf>
    <xf numFmtId="0" fontId="62" fillId="24" borderId="134" xfId="0" applyFont="1" applyFill="1" applyBorder="1" applyAlignment="1">
      <alignment horizontal="center" vertical="center"/>
    </xf>
    <xf numFmtId="0" fontId="7" fillId="17" borderId="173" xfId="1" applyFill="1" applyBorder="1" applyAlignment="1" applyProtection="1">
      <alignment horizontal="left" vertical="top" wrapText="1"/>
    </xf>
    <xf numFmtId="0" fontId="7" fillId="17" borderId="117" xfId="1" applyFill="1" applyBorder="1" applyAlignment="1" applyProtection="1">
      <alignment horizontal="left" vertical="top" wrapText="1"/>
    </xf>
    <xf numFmtId="0" fontId="7" fillId="17" borderId="174" xfId="1" applyFill="1" applyBorder="1" applyAlignment="1" applyProtection="1">
      <alignment horizontal="left" vertical="top" wrapText="1"/>
    </xf>
    <xf numFmtId="0" fontId="5" fillId="0" borderId="59" xfId="2" applyBorder="1" applyAlignment="1">
      <alignment horizontal="center" vertical="center"/>
    </xf>
    <xf numFmtId="0" fontId="5" fillId="0" borderId="0" xfId="2" applyAlignment="1">
      <alignment horizontal="center" vertical="center"/>
    </xf>
    <xf numFmtId="0" fontId="99" fillId="24" borderId="168" xfId="2" quotePrefix="1" applyFont="1" applyFill="1" applyBorder="1" applyAlignment="1">
      <alignment horizontal="center" vertical="center" wrapText="1" shrinkToFit="1"/>
    </xf>
    <xf numFmtId="0" fontId="24" fillId="24" borderId="169" xfId="2" applyFont="1" applyFill="1" applyBorder="1" applyAlignment="1">
      <alignment horizontal="center" vertical="center" shrinkToFit="1"/>
    </xf>
    <xf numFmtId="0" fontId="24" fillId="24" borderId="170" xfId="2" applyFont="1" applyFill="1" applyBorder="1" applyAlignment="1">
      <alignment horizontal="center" vertical="center" shrinkToFit="1"/>
    </xf>
    <xf numFmtId="0" fontId="159" fillId="17" borderId="171" xfId="1" applyFont="1" applyFill="1" applyBorder="1" applyAlignment="1" applyProtection="1">
      <alignment horizontal="left" vertical="top" wrapText="1"/>
    </xf>
    <xf numFmtId="0" fontId="159" fillId="17" borderId="167" xfId="1" applyFont="1" applyFill="1" applyBorder="1" applyAlignment="1" applyProtection="1">
      <alignment horizontal="left" vertical="top" wrapText="1"/>
    </xf>
    <xf numFmtId="0" fontId="159" fillId="17" borderId="172" xfId="1" applyFont="1" applyFill="1" applyBorder="1" applyAlignment="1" applyProtection="1">
      <alignment horizontal="left" vertical="top" wrapText="1"/>
    </xf>
    <xf numFmtId="0" fontId="99" fillId="24" borderId="168" xfId="2" applyFont="1" applyFill="1" applyBorder="1" applyAlignment="1">
      <alignment horizontal="center" vertical="center" wrapText="1" shrinkToFit="1"/>
    </xf>
    <xf numFmtId="0" fontId="105" fillId="17" borderId="171" xfId="1" applyFont="1" applyFill="1" applyBorder="1" applyAlignment="1" applyProtection="1">
      <alignment horizontal="left" vertical="top" wrapText="1"/>
    </xf>
    <xf numFmtId="0" fontId="105" fillId="17" borderId="167" xfId="1" applyFont="1" applyFill="1" applyBorder="1" applyAlignment="1" applyProtection="1">
      <alignment horizontal="left" vertical="top" wrapText="1"/>
    </xf>
    <xf numFmtId="0" fontId="105" fillId="17" borderId="172" xfId="1" applyFont="1" applyFill="1" applyBorder="1" applyAlignment="1" applyProtection="1">
      <alignment horizontal="left" vertical="top" wrapText="1"/>
    </xf>
    <xf numFmtId="0" fontId="130" fillId="40" borderId="168" xfId="2" applyFont="1" applyFill="1" applyBorder="1" applyAlignment="1">
      <alignment horizontal="center" vertical="center" shrinkToFit="1"/>
    </xf>
    <xf numFmtId="0" fontId="130" fillId="40" borderId="169" xfId="2" applyFont="1" applyFill="1" applyBorder="1" applyAlignment="1">
      <alignment horizontal="center" vertical="center" shrinkToFit="1"/>
    </xf>
    <xf numFmtId="0" fontId="130" fillId="40" borderId="170" xfId="2" applyFont="1" applyFill="1" applyBorder="1" applyAlignment="1">
      <alignment horizontal="center" vertical="center" shrinkToFit="1"/>
    </xf>
    <xf numFmtId="0" fontId="99" fillId="35" borderId="168" xfId="2" applyFont="1" applyFill="1" applyBorder="1" applyAlignment="1">
      <alignment horizontal="center" vertical="center" wrapText="1" shrinkToFit="1"/>
    </xf>
    <xf numFmtId="0" fontId="24" fillId="35" borderId="169" xfId="2" applyFont="1" applyFill="1" applyBorder="1" applyAlignment="1">
      <alignment horizontal="center" vertical="center" shrinkToFit="1"/>
    </xf>
    <xf numFmtId="0" fontId="24" fillId="35" borderId="170" xfId="2" applyFont="1" applyFill="1" applyBorder="1" applyAlignment="1">
      <alignment horizontal="center" vertical="center" shrinkToFit="1"/>
    </xf>
    <xf numFmtId="0" fontId="123" fillId="17" borderId="171" xfId="1" applyFont="1" applyFill="1" applyBorder="1" applyAlignment="1" applyProtection="1">
      <alignment horizontal="left" vertical="top" wrapText="1"/>
    </xf>
    <xf numFmtId="0" fontId="123" fillId="17" borderId="167" xfId="1" applyFont="1" applyFill="1" applyBorder="1" applyAlignment="1" applyProtection="1">
      <alignment horizontal="left" vertical="top" wrapText="1"/>
    </xf>
    <xf numFmtId="0" fontId="123" fillId="17" borderId="172" xfId="1" applyFont="1" applyFill="1" applyBorder="1" applyAlignment="1" applyProtection="1">
      <alignment horizontal="left" vertical="top" wrapText="1"/>
    </xf>
    <xf numFmtId="0" fontId="7" fillId="17" borderId="167" xfId="1" applyFill="1" applyBorder="1" applyAlignment="1" applyProtection="1">
      <alignment horizontal="left" vertical="center" wrapText="1"/>
    </xf>
    <xf numFmtId="0" fontId="105" fillId="17" borderId="167" xfId="1" applyFont="1" applyFill="1" applyBorder="1" applyAlignment="1" applyProtection="1">
      <alignment horizontal="left" vertical="center" wrapText="1"/>
    </xf>
    <xf numFmtId="0" fontId="7" fillId="17" borderId="246" xfId="1" applyFill="1" applyBorder="1" applyAlignment="1" applyProtection="1">
      <alignment horizontal="left" vertical="center" wrapText="1"/>
    </xf>
    <xf numFmtId="0" fontId="105" fillId="17" borderId="246" xfId="1" applyFont="1" applyFill="1" applyBorder="1" applyAlignment="1" applyProtection="1">
      <alignment horizontal="left" vertical="center" wrapText="1"/>
    </xf>
    <xf numFmtId="0" fontId="99" fillId="35" borderId="168" xfId="2" quotePrefix="1" applyFont="1" applyFill="1" applyBorder="1" applyAlignment="1">
      <alignment horizontal="center" vertical="center" wrapText="1" shrinkToFit="1"/>
    </xf>
    <xf numFmtId="0" fontId="105" fillId="17" borderId="34" xfId="1" applyFont="1" applyFill="1" applyBorder="1" applyAlignment="1" applyProtection="1">
      <alignment horizontal="left" vertical="top" wrapText="1"/>
    </xf>
    <xf numFmtId="0" fontId="105" fillId="17" borderId="257" xfId="1" applyFont="1" applyFill="1" applyBorder="1" applyAlignment="1" applyProtection="1">
      <alignment horizontal="left" vertical="top" wrapText="1"/>
    </xf>
    <xf numFmtId="0" fontId="7" fillId="17" borderId="245" xfId="1" applyFill="1" applyBorder="1" applyAlignment="1" applyProtection="1">
      <alignment horizontal="left" vertical="center" wrapText="1"/>
    </xf>
    <xf numFmtId="0" fontId="7" fillId="17" borderId="247" xfId="1" applyFill="1" applyBorder="1" applyAlignment="1" applyProtection="1">
      <alignment horizontal="left" vertical="center" wrapText="1"/>
    </xf>
    <xf numFmtId="178" fontId="78" fillId="3" borderId="120" xfId="2" applyNumberFormat="1" applyFont="1" applyFill="1" applyBorder="1" applyAlignment="1">
      <alignment horizontal="center" vertical="center"/>
    </xf>
    <xf numFmtId="178" fontId="78" fillId="3" borderId="120" xfId="0" applyNumberFormat="1" applyFont="1" applyFill="1" applyBorder="1" applyAlignment="1">
      <alignment horizontal="center" vertical="center"/>
    </xf>
    <xf numFmtId="178" fontId="78" fillId="3" borderId="119" xfId="2" applyNumberFormat="1" applyFont="1" applyFill="1" applyBorder="1" applyAlignment="1">
      <alignment horizontal="center" vertical="center"/>
    </xf>
    <xf numFmtId="178" fontId="78" fillId="3" borderId="191" xfId="0" applyNumberFormat="1" applyFont="1" applyFill="1" applyBorder="1" applyAlignment="1">
      <alignment horizontal="center" vertical="center"/>
    </xf>
    <xf numFmtId="0" fontId="190" fillId="48" borderId="269" xfId="2" applyFont="1" applyFill="1" applyBorder="1" applyAlignment="1">
      <alignment horizontal="center" vertical="center" wrapText="1"/>
    </xf>
    <xf numFmtId="0" fontId="191" fillId="48" borderId="270" xfId="2" applyFont="1" applyFill="1" applyBorder="1" applyAlignment="1">
      <alignment horizontal="center" vertical="center" wrapText="1"/>
    </xf>
    <xf numFmtId="0" fontId="192" fillId="48" borderId="270" xfId="2" applyFont="1" applyFill="1" applyBorder="1" applyAlignment="1">
      <alignment horizontal="center" vertical="center" shrinkToFit="1"/>
    </xf>
    <xf numFmtId="0" fontId="191" fillId="48" borderId="270" xfId="2" applyFont="1" applyFill="1" applyBorder="1" applyAlignment="1">
      <alignment horizontal="center" vertical="center"/>
    </xf>
    <xf numFmtId="0" fontId="191" fillId="48" borderId="271" xfId="2" applyFont="1" applyFill="1" applyBorder="1" applyAlignment="1">
      <alignment horizontal="center" vertical="center"/>
    </xf>
    <xf numFmtId="0" fontId="5" fillId="41" borderId="0" xfId="2" applyFill="1">
      <alignment vertical="center"/>
    </xf>
    <xf numFmtId="0" fontId="124" fillId="19" borderId="18" xfId="2" applyFont="1" applyFill="1" applyBorder="1" applyAlignment="1">
      <alignment horizontal="center" vertical="center" wrapText="1"/>
    </xf>
    <xf numFmtId="0" fontId="193" fillId="19" borderId="18" xfId="2" applyFont="1" applyFill="1" applyBorder="1" applyAlignment="1">
      <alignment horizontal="center" vertical="center" wrapText="1"/>
    </xf>
    <xf numFmtId="0" fontId="19" fillId="19" borderId="18" xfId="2" applyFont="1" applyFill="1" applyBorder="1" applyAlignment="1">
      <alignment horizontal="left" vertical="center" shrinkToFit="1"/>
    </xf>
    <xf numFmtId="14" fontId="19" fillId="19" borderId="18" xfId="2" applyNumberFormat="1" applyFont="1" applyFill="1" applyBorder="1" applyAlignment="1">
      <alignment horizontal="center" vertical="center"/>
    </xf>
    <xf numFmtId="14" fontId="19" fillId="19" borderId="272" xfId="2" applyNumberFormat="1" applyFont="1" applyFill="1" applyBorder="1" applyAlignment="1">
      <alignment horizontal="center" vertical="center"/>
    </xf>
    <xf numFmtId="0" fontId="5" fillId="24" borderId="0" xfId="2" applyFill="1">
      <alignment vertical="center"/>
    </xf>
    <xf numFmtId="0" fontId="124" fillId="24" borderId="18" xfId="2" applyFont="1" applyFill="1" applyBorder="1" applyAlignment="1">
      <alignment horizontal="center" vertical="center" wrapText="1"/>
    </xf>
    <xf numFmtId="0" fontId="193" fillId="24" borderId="18" xfId="2" applyFont="1" applyFill="1" applyBorder="1" applyAlignment="1">
      <alignment horizontal="center" vertical="center" wrapText="1"/>
    </xf>
    <xf numFmtId="0" fontId="19" fillId="24" borderId="18" xfId="2" applyFont="1" applyFill="1" applyBorder="1" applyAlignment="1">
      <alignment horizontal="left" vertical="center" shrinkToFit="1"/>
    </xf>
    <xf numFmtId="14" fontId="19" fillId="24" borderId="18" xfId="2" applyNumberFormat="1" applyFont="1" applyFill="1" applyBorder="1" applyAlignment="1">
      <alignment horizontal="center" vertical="center"/>
    </xf>
    <xf numFmtId="14" fontId="19" fillId="24" borderId="272" xfId="2" applyNumberFormat="1" applyFont="1" applyFill="1" applyBorder="1" applyAlignment="1">
      <alignment horizontal="center" vertical="center"/>
    </xf>
    <xf numFmtId="0" fontId="124" fillId="23" borderId="18" xfId="2" applyFont="1" applyFill="1" applyBorder="1" applyAlignment="1">
      <alignment horizontal="center" vertical="center" wrapText="1"/>
    </xf>
    <xf numFmtId="0" fontId="193" fillId="23" borderId="18" xfId="2" applyFont="1" applyFill="1" applyBorder="1" applyAlignment="1">
      <alignment horizontal="center" vertical="center" wrapText="1"/>
    </xf>
    <xf numFmtId="0" fontId="19" fillId="23" borderId="18" xfId="2" applyFont="1" applyFill="1" applyBorder="1" applyAlignment="1">
      <alignment horizontal="left" vertical="center" shrinkToFit="1"/>
    </xf>
    <xf numFmtId="14" fontId="19" fillId="23" borderId="18" xfId="2" applyNumberFormat="1" applyFont="1" applyFill="1" applyBorder="1" applyAlignment="1">
      <alignment horizontal="center" vertical="center"/>
    </xf>
    <xf numFmtId="14" fontId="19" fillId="23" borderId="272" xfId="2" applyNumberFormat="1" applyFont="1" applyFill="1" applyBorder="1" applyAlignment="1">
      <alignment horizontal="center" vertical="center"/>
    </xf>
    <xf numFmtId="0" fontId="124" fillId="49" borderId="18" xfId="2" applyFont="1" applyFill="1" applyBorder="1" applyAlignment="1">
      <alignment horizontal="center" vertical="center" wrapText="1"/>
    </xf>
    <xf numFmtId="0" fontId="193" fillId="49" borderId="18" xfId="2" applyFont="1" applyFill="1" applyBorder="1" applyAlignment="1">
      <alignment horizontal="center" vertical="center" wrapText="1"/>
    </xf>
    <xf numFmtId="0" fontId="19" fillId="49" borderId="18" xfId="2" applyFont="1" applyFill="1" applyBorder="1" applyAlignment="1">
      <alignment horizontal="left" vertical="center" shrinkToFit="1"/>
    </xf>
    <xf numFmtId="14" fontId="19" fillId="49" borderId="18" xfId="2" applyNumberFormat="1" applyFont="1" applyFill="1" applyBorder="1" applyAlignment="1">
      <alignment horizontal="center" vertical="center"/>
    </xf>
    <xf numFmtId="14" fontId="19" fillId="49" borderId="272" xfId="2" applyNumberFormat="1" applyFont="1" applyFill="1" applyBorder="1" applyAlignment="1">
      <alignment horizontal="center" vertical="center"/>
    </xf>
    <xf numFmtId="0" fontId="5" fillId="35" borderId="0" xfId="2" applyFill="1">
      <alignment vertical="center"/>
    </xf>
    <xf numFmtId="0" fontId="124" fillId="17" borderId="18" xfId="2" applyFont="1" applyFill="1" applyBorder="1" applyAlignment="1">
      <alignment horizontal="center" vertical="center" wrapText="1"/>
    </xf>
    <xf numFmtId="0" fontId="193" fillId="17" borderId="18" xfId="2" applyFont="1" applyFill="1" applyBorder="1" applyAlignment="1">
      <alignment horizontal="center" vertical="center" wrapText="1"/>
    </xf>
    <xf numFmtId="0" fontId="19" fillId="17" borderId="18" xfId="2" applyFont="1" applyFill="1" applyBorder="1" applyAlignment="1">
      <alignment horizontal="left" vertical="center" shrinkToFit="1"/>
    </xf>
    <xf numFmtId="14" fontId="19" fillId="17" borderId="18" xfId="2" applyNumberFormat="1" applyFont="1" applyFill="1" applyBorder="1" applyAlignment="1">
      <alignment horizontal="center" vertical="center"/>
    </xf>
    <xf numFmtId="14" fontId="19" fillId="17" borderId="272" xfId="2" applyNumberFormat="1" applyFont="1" applyFill="1" applyBorder="1" applyAlignment="1">
      <alignment horizontal="center" vertical="center"/>
    </xf>
    <xf numFmtId="0" fontId="124" fillId="36" borderId="18" xfId="2" applyFont="1" applyFill="1" applyBorder="1" applyAlignment="1">
      <alignment horizontal="center" vertical="center" wrapText="1"/>
    </xf>
    <xf numFmtId="0" fontId="193" fillId="36" borderId="18" xfId="2" applyFont="1" applyFill="1" applyBorder="1" applyAlignment="1">
      <alignment horizontal="center" vertical="center" wrapText="1"/>
    </xf>
    <xf numFmtId="0" fontId="19" fillId="36" borderId="18" xfId="2" applyFont="1" applyFill="1" applyBorder="1" applyAlignment="1">
      <alignment horizontal="left" vertical="center" shrinkToFit="1"/>
    </xf>
    <xf numFmtId="14" fontId="19" fillId="36" borderId="18" xfId="2" applyNumberFormat="1" applyFont="1" applyFill="1" applyBorder="1" applyAlignment="1">
      <alignment horizontal="center" vertical="center"/>
    </xf>
    <xf numFmtId="14" fontId="19" fillId="36" borderId="272" xfId="2" applyNumberFormat="1" applyFont="1" applyFill="1" applyBorder="1" applyAlignment="1">
      <alignment horizontal="center" vertical="center"/>
    </xf>
    <xf numFmtId="0" fontId="5" fillId="36" borderId="0" xfId="2" applyFill="1">
      <alignment vertical="center"/>
    </xf>
    <xf numFmtId="0" fontId="194" fillId="17" borderId="0" xfId="2" applyFont="1" applyFill="1" applyAlignment="1">
      <alignment horizontal="center" vertical="center" wrapText="1"/>
    </xf>
    <xf numFmtId="184" fontId="194" fillId="17" borderId="0" xfId="2" applyNumberFormat="1" applyFont="1" applyFill="1" applyAlignment="1">
      <alignment horizontal="center" vertical="center"/>
    </xf>
    <xf numFmtId="0" fontId="195" fillId="17" borderId="0" xfId="25" applyFont="1" applyFill="1" applyAlignment="1">
      <alignment horizontal="left" vertical="center"/>
    </xf>
    <xf numFmtId="0" fontId="195" fillId="17" borderId="0" xfId="25" applyFont="1" applyFill="1" applyAlignment="1">
      <alignment horizontal="center" vertical="center"/>
    </xf>
    <xf numFmtId="14" fontId="196" fillId="17" borderId="34" xfId="2" applyNumberFormat="1" applyFont="1" applyFill="1" applyBorder="1" applyAlignment="1">
      <alignment horizontal="left" vertical="center"/>
    </xf>
    <xf numFmtId="0" fontId="195" fillId="17" borderId="0" xfId="2" applyFont="1" applyFill="1" applyAlignment="1">
      <alignment horizontal="center" vertical="center"/>
    </xf>
    <xf numFmtId="0" fontId="195" fillId="17" borderId="0" xfId="25" applyFont="1" applyFill="1" applyAlignment="1">
      <alignment horizontal="center" vertical="center" wrapText="1"/>
    </xf>
    <xf numFmtId="14" fontId="196" fillId="17" borderId="0" xfId="2" applyNumberFormat="1" applyFont="1" applyFill="1" applyAlignment="1">
      <alignment horizontal="left" vertical="center"/>
    </xf>
    <xf numFmtId="0" fontId="195" fillId="17" borderId="0" xfId="2" applyFont="1" applyFill="1" applyAlignment="1">
      <alignment horizontal="left" vertical="center"/>
    </xf>
    <xf numFmtId="0" fontId="195" fillId="17" borderId="0" xfId="25" applyFont="1" applyFill="1">
      <alignment vertical="center"/>
    </xf>
    <xf numFmtId="0" fontId="195" fillId="0" borderId="0" xfId="2" applyFont="1" applyAlignment="1">
      <alignment horizontal="center" vertical="center"/>
    </xf>
    <xf numFmtId="0" fontId="195" fillId="17" borderId="0" xfId="25" applyFont="1" applyFill="1" applyAlignment="1">
      <alignment vertical="center" wrapText="1"/>
    </xf>
    <xf numFmtId="0" fontId="123" fillId="17" borderId="117" xfId="1" applyFont="1" applyFill="1" applyBorder="1" applyAlignment="1" applyProtection="1">
      <alignment horizontal="left" vertical="top" wrapText="1"/>
    </xf>
    <xf numFmtId="0" fontId="123" fillId="17" borderId="256" xfId="1" applyFont="1" applyFill="1" applyBorder="1" applyAlignment="1" applyProtection="1">
      <alignment horizontal="left" vertical="top" wrapText="1"/>
    </xf>
    <xf numFmtId="0" fontId="122" fillId="0" borderId="258" xfId="2" applyFont="1" applyBorder="1" applyAlignment="1">
      <alignment horizontal="left" vertical="top" wrapText="1"/>
    </xf>
    <xf numFmtId="0" fontId="205" fillId="23" borderId="0" xfId="0" applyFont="1" applyFill="1" applyAlignment="1">
      <alignment horizontal="center" vertical="center" wrapText="1"/>
    </xf>
    <xf numFmtId="0" fontId="16" fillId="21" borderId="66" xfId="2" applyFont="1" applyFill="1" applyBorder="1" applyAlignment="1">
      <alignment horizontal="center" vertical="center" wrapText="1"/>
    </xf>
    <xf numFmtId="0" fontId="16" fillId="21" borderId="0" xfId="1" applyFont="1" applyFill="1" applyAlignment="1" applyProtection="1">
      <alignment horizontal="center" vertical="center"/>
    </xf>
    <xf numFmtId="0" fontId="104" fillId="17" borderId="0" xfId="0" applyFont="1" applyFill="1" applyAlignment="1">
      <alignment horizontal="left" vertical="top" wrapText="1"/>
    </xf>
    <xf numFmtId="0" fontId="167" fillId="3" borderId="0" xfId="19" applyFont="1" applyFill="1" applyAlignment="1">
      <alignment vertical="top" wrapText="1"/>
    </xf>
    <xf numFmtId="0" fontId="168" fillId="3" borderId="0" xfId="19" applyFont="1" applyFill="1" applyAlignment="1">
      <alignment vertical="top" wrapText="1"/>
    </xf>
    <xf numFmtId="0" fontId="27" fillId="21" borderId="0" xfId="19" applyFont="1" applyFill="1" applyAlignment="1">
      <alignment horizontal="left" vertical="top" wrapText="1"/>
    </xf>
    <xf numFmtId="0" fontId="5" fillId="3" borderId="0" xfId="19" applyFill="1" applyAlignment="1">
      <alignment vertical="top" wrapText="1"/>
    </xf>
    <xf numFmtId="0" fontId="5" fillId="3" borderId="0" xfId="19" applyFill="1" applyAlignment="1">
      <alignment horizontal="left" vertical="center"/>
    </xf>
    <xf numFmtId="0" fontId="171" fillId="3" borderId="0" xfId="19" applyFont="1" applyFill="1" applyAlignment="1">
      <alignment vertical="top"/>
    </xf>
  </cellXfs>
  <cellStyles count="26">
    <cellStyle name="Hyperlink" xfId="24" xr:uid="{00000000-000B-0000-0000-000008000000}"/>
    <cellStyle name="ハイパーリンク" xfId="1" builtinId="8"/>
    <cellStyle name="ハイパーリンク 2" xfId="22" xr:uid="{B5D3DB61-D240-4C3A-8915-4D98031A8B84}"/>
    <cellStyle name="標準" xfId="0" builtinId="0"/>
    <cellStyle name="標準 2" xfId="2" xr:uid="{00000000-0005-0000-0000-000002000000}"/>
    <cellStyle name="標準 2 2" xfId="3" xr:uid="{00000000-0005-0000-0000-000003000000}"/>
    <cellStyle name="標準 2 2 2" xfId="19" xr:uid="{1064B219-AC4F-414B-BDBF-39C21F29F659}"/>
    <cellStyle name="標準 2 2 2 2" xfId="20"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1" xr:uid="{E1CB95E9-5BB4-4D51-9DF8-AED85455084B}"/>
    <cellStyle name="標準 9" xfId="23"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25" xr:uid="{D0182B88-E01E-4612-A76E-E4248FAF8288}"/>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FFD653"/>
      <color rgb="FFFFFF99"/>
      <color rgb="FF6DDDF7"/>
      <color rgb="FF6EF729"/>
      <color rgb="FFFFF5D5"/>
      <color rgb="FFFFA3C2"/>
      <color rgb="FFFFFFCC"/>
      <color rgb="FFC8FCAE"/>
      <color rgb="FF379B4F"/>
      <color rgb="FF95F9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22/10/relationships/richValueRel" Target="richData/richValueRel.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腸管出血性大腸菌</a:t>
            </a:r>
          </a:p>
        </c:rich>
      </c:tx>
      <c:layout>
        <c:manualLayout>
          <c:xMode val="edge"/>
          <c:yMode val="edge"/>
          <c:x val="0.36349963903190607"/>
          <c:y val="2.47989774923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822459675442242"/>
          <c:y val="2.5313967465744814E-2"/>
          <c:w val="0.77210613690956476"/>
          <c:h val="0.60984543598716823"/>
        </c:manualLayout>
      </c:layout>
      <c:lineChart>
        <c:grouping val="standard"/>
        <c:varyColors val="0"/>
        <c:ser>
          <c:idx val="9"/>
          <c:order val="0"/>
          <c:tx>
            <c:strRef>
              <c:f>'52　感染症統計'!$A$7</c:f>
              <c:strCache>
                <c:ptCount val="1"/>
                <c:pt idx="0">
                  <c:v>2025年</c:v>
                </c:pt>
              </c:strCache>
            </c:strRef>
          </c:tx>
          <c:spPr>
            <a:ln w="38100" cap="rnd">
              <a:solidFill>
                <a:srgbClr val="FF0000"/>
              </a:solidFill>
              <a:round/>
            </a:ln>
            <a:effectLst/>
          </c:spPr>
          <c:marker>
            <c:symbol val="circle"/>
            <c:size val="5"/>
            <c:spPr>
              <a:solidFill>
                <a:schemeClr val="accent4">
                  <a:lumMod val="60000"/>
                </a:schemeClr>
              </a:solidFill>
              <a:ln w="38100">
                <a:solidFill>
                  <a:srgbClr val="FF0000"/>
                </a:solidFill>
              </a:ln>
              <a:effectLst/>
            </c:spPr>
          </c:marker>
          <c:val>
            <c:numRef>
              <c:f>'52　感染症統計'!$B$7:$M$7</c:f>
              <c:numCache>
                <c:formatCode>General</c:formatCode>
                <c:ptCount val="12"/>
                <c:pt idx="0">
                  <c:v>142</c:v>
                </c:pt>
                <c:pt idx="1">
                  <c:v>95</c:v>
                </c:pt>
                <c:pt idx="2">
                  <c:v>86</c:v>
                </c:pt>
                <c:pt idx="3">
                  <c:v>111</c:v>
                </c:pt>
                <c:pt idx="4">
                  <c:v>217</c:v>
                </c:pt>
                <c:pt idx="5">
                  <c:v>308</c:v>
                </c:pt>
                <c:pt idx="6">
                  <c:v>838</c:v>
                </c:pt>
                <c:pt idx="7">
                  <c:v>715</c:v>
                </c:pt>
                <c:pt idx="8">
                  <c:v>646</c:v>
                </c:pt>
                <c:pt idx="9">
                  <c:v>646</c:v>
                </c:pt>
                <c:pt idx="10">
                  <c:v>300</c:v>
                </c:pt>
                <c:pt idx="11">
                  <c:v>209</c:v>
                </c:pt>
              </c:numCache>
            </c:numRef>
          </c:val>
          <c:smooth val="0"/>
          <c:extLst>
            <c:ext xmlns:c16="http://schemas.microsoft.com/office/drawing/2014/chart" uri="{C3380CC4-5D6E-409C-BE32-E72D297353CC}">
              <c16:uniqueId val="{00000000-258B-4D78-9FAF-C894CF0226E0}"/>
            </c:ext>
          </c:extLst>
        </c:ser>
        <c:ser>
          <c:idx val="6"/>
          <c:order val="1"/>
          <c:tx>
            <c:strRef>
              <c:f>'52　感染症統計'!$A$8</c:f>
              <c:strCache>
                <c:ptCount val="1"/>
                <c:pt idx="0">
                  <c:v>2024年</c:v>
                </c:pt>
              </c:strCache>
            </c:strRef>
          </c:tx>
          <c:spPr>
            <a:ln w="38100" cap="rnd">
              <a:solidFill>
                <a:srgbClr val="379B4F"/>
              </a:solidFill>
              <a:round/>
            </a:ln>
            <a:effectLst/>
          </c:spPr>
          <c:marker>
            <c:symbol val="circle"/>
            <c:size val="5"/>
            <c:spPr>
              <a:solidFill>
                <a:srgbClr val="FF0000"/>
              </a:solidFill>
              <a:ln w="38100">
                <a:solidFill>
                  <a:srgbClr val="379B4F"/>
                </a:solidFill>
              </a:ln>
              <a:effectLst/>
            </c:spPr>
          </c:marker>
          <c:val>
            <c:numRef>
              <c:f>'52　感染症統計'!$B$8:$M$8</c:f>
              <c:numCache>
                <c:formatCode>General</c:formatCode>
                <c:ptCount val="12"/>
                <c:pt idx="0">
                  <c:v>103</c:v>
                </c:pt>
                <c:pt idx="1">
                  <c:v>102</c:v>
                </c:pt>
                <c:pt idx="2">
                  <c:v>114</c:v>
                </c:pt>
                <c:pt idx="3">
                  <c:v>122</c:v>
                </c:pt>
                <c:pt idx="4">
                  <c:v>257</c:v>
                </c:pt>
                <c:pt idx="5">
                  <c:v>308</c:v>
                </c:pt>
                <c:pt idx="6">
                  <c:v>519</c:v>
                </c:pt>
                <c:pt idx="7">
                  <c:v>708</c:v>
                </c:pt>
                <c:pt idx="8">
                  <c:v>541</c:v>
                </c:pt>
                <c:pt idx="9">
                  <c:v>533</c:v>
                </c:pt>
                <c:pt idx="10">
                  <c:v>277</c:v>
                </c:pt>
                <c:pt idx="11">
                  <c:v>158</c:v>
                </c:pt>
              </c:numCache>
            </c:numRef>
          </c:val>
          <c:smooth val="0"/>
          <c:extLst>
            <c:ext xmlns:c16="http://schemas.microsoft.com/office/drawing/2014/chart" uri="{C3380CC4-5D6E-409C-BE32-E72D297353CC}">
              <c16:uniqueId val="{00000001-258B-4D78-9FAF-C894CF0226E0}"/>
            </c:ext>
          </c:extLst>
        </c:ser>
        <c:ser>
          <c:idx val="0"/>
          <c:order val="2"/>
          <c:tx>
            <c:strRef>
              <c:f>'52　感染症統計'!$A$9</c:f>
              <c:strCache>
                <c:ptCount val="1"/>
                <c:pt idx="0">
                  <c:v>2023年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'52　感染症統計'!$B$9:$M$9</c:f>
              <c:numCache>
                <c:formatCode>#,##0_ </c:formatCode>
                <c:ptCount val="12"/>
                <c:pt idx="0" formatCode="General">
                  <c:v>84</c:v>
                </c:pt>
                <c:pt idx="1">
                  <c:v>62</c:v>
                </c:pt>
                <c:pt idx="2">
                  <c:v>99</c:v>
                </c:pt>
                <c:pt idx="3">
                  <c:v>112</c:v>
                </c:pt>
                <c:pt idx="4" formatCode="General">
                  <c:v>224</c:v>
                </c:pt>
                <c:pt idx="5" formatCode="General">
                  <c:v>526</c:v>
                </c:pt>
                <c:pt idx="6" formatCode="General">
                  <c:v>521</c:v>
                </c:pt>
                <c:pt idx="7">
                  <c:v>768</c:v>
                </c:pt>
                <c:pt idx="8">
                  <c:v>454</c:v>
                </c:pt>
                <c:pt idx="9">
                  <c:v>390</c:v>
                </c:pt>
                <c:pt idx="10">
                  <c:v>416</c:v>
                </c:pt>
                <c:pt idx="11" formatCode="General">
                  <c:v>154</c:v>
                </c:pt>
              </c:numCache>
            </c:numRef>
          </c:val>
          <c:smooth val="0"/>
          <c:extLst>
            <c:ext xmlns:c16="http://schemas.microsoft.com/office/drawing/2014/chart" uri="{C3380CC4-5D6E-409C-BE32-E72D297353CC}">
              <c16:uniqueId val="{00000002-258B-4D78-9FAF-C894CF0226E0}"/>
            </c:ext>
          </c:extLst>
        </c:ser>
        <c:ser>
          <c:idx val="1"/>
          <c:order val="3"/>
          <c:tx>
            <c:strRef>
              <c:f>'52　感染症統計'!$A$10</c:f>
              <c:strCache>
                <c:ptCount val="1"/>
                <c:pt idx="0">
                  <c:v>2022年</c:v>
                </c:pt>
              </c:strCache>
            </c:strRef>
          </c:tx>
          <c:spPr>
            <a:ln w="28575" cap="rnd">
              <a:solidFill>
                <a:schemeClr val="accent2"/>
              </a:solidFill>
              <a:round/>
            </a:ln>
            <a:effectLst/>
          </c:spPr>
          <c:marker>
            <c:symbol val="none"/>
          </c:marker>
          <c:val>
            <c:numRef>
              <c:f>'52　感染症統計'!$B$10:$M$10</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3-258B-4D78-9FAF-C894CF0226E0}"/>
            </c:ext>
          </c:extLst>
        </c:ser>
        <c:ser>
          <c:idx val="2"/>
          <c:order val="4"/>
          <c:tx>
            <c:strRef>
              <c:f>'52　感染症統計'!$A$11</c:f>
              <c:strCache>
                <c:ptCount val="1"/>
                <c:pt idx="0">
                  <c:v>2021年</c:v>
                </c:pt>
              </c:strCache>
            </c:strRef>
          </c:tx>
          <c:spPr>
            <a:ln w="28575" cap="rnd">
              <a:solidFill>
                <a:schemeClr val="accent3"/>
              </a:solidFill>
              <a:round/>
            </a:ln>
            <a:effectLst/>
          </c:spPr>
          <c:marker>
            <c:symbol val="none"/>
          </c:marker>
          <c:val>
            <c:numRef>
              <c:f>'52　感染症統計'!$B$11:$M$11</c:f>
              <c:numCache>
                <c:formatCode>General</c:formatCode>
                <c:ptCount val="12"/>
                <c:pt idx="0">
                  <c:v>81</c:v>
                </c:pt>
                <c:pt idx="1">
                  <c:v>48</c:v>
                </c:pt>
                <c:pt idx="2">
                  <c:v>71</c:v>
                </c:pt>
                <c:pt idx="3">
                  <c:v>128</c:v>
                </c:pt>
                <c:pt idx="4">
                  <c:v>171</c:v>
                </c:pt>
                <c:pt idx="5">
                  <c:v>350</c:v>
                </c:pt>
                <c:pt idx="6">
                  <c:v>569</c:v>
                </c:pt>
                <c:pt idx="7">
                  <c:v>553</c:v>
                </c:pt>
                <c:pt idx="8">
                  <c:v>458</c:v>
                </c:pt>
                <c:pt idx="9">
                  <c:v>306</c:v>
                </c:pt>
                <c:pt idx="10">
                  <c:v>221</c:v>
                </c:pt>
                <c:pt idx="11">
                  <c:v>229</c:v>
                </c:pt>
              </c:numCache>
            </c:numRef>
          </c:val>
          <c:smooth val="0"/>
          <c:extLst>
            <c:ext xmlns:c16="http://schemas.microsoft.com/office/drawing/2014/chart" uri="{C3380CC4-5D6E-409C-BE32-E72D297353CC}">
              <c16:uniqueId val="{00000004-258B-4D78-9FAF-C894CF0226E0}"/>
            </c:ext>
          </c:extLst>
        </c:ser>
        <c:ser>
          <c:idx val="5"/>
          <c:order val="5"/>
          <c:tx>
            <c:strRef>
              <c:f>'52　感染症統計'!$A$12</c:f>
              <c:strCache>
                <c:ptCount val="1"/>
                <c:pt idx="0">
                  <c:v>2020年</c:v>
                </c:pt>
              </c:strCache>
            </c:strRef>
          </c:tx>
          <c:spPr>
            <a:ln w="28575" cap="rnd">
              <a:solidFill>
                <a:schemeClr val="accent6"/>
              </a:solidFill>
              <a:round/>
            </a:ln>
            <a:effectLst/>
          </c:spPr>
          <c:marker>
            <c:symbol val="none"/>
          </c:marker>
          <c:val>
            <c:numRef>
              <c:f>'52　感染症統計'!$B$12:$M$12</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5-258B-4D78-9FAF-C894CF0226E0}"/>
            </c:ext>
          </c:extLst>
        </c:ser>
        <c:dLbls>
          <c:showLegendKey val="0"/>
          <c:showVal val="0"/>
          <c:showCatName val="0"/>
          <c:showSerName val="0"/>
          <c:showPercent val="0"/>
          <c:showBubbleSize val="0"/>
        </c:dLbls>
        <c:marker val="1"/>
        <c:smooth val="0"/>
        <c:axId val="473875992"/>
        <c:axId val="473875208"/>
      </c:lineChart>
      <c:catAx>
        <c:axId val="473875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538985472520936"/>
          <c:y val="1.0689411766239484E-2"/>
          <c:w val="0.1187992146550145"/>
          <c:h val="0.48126258319837928"/>
        </c:manualLayout>
      </c:layout>
      <c:overlay val="0"/>
      <c:spPr>
        <a:no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747074113369755"/>
          <c:y val="5.692857851974642E-2"/>
          <c:w val="0.70100967673797776"/>
          <c:h val="0.62589415129079018"/>
        </c:manualLayout>
      </c:layout>
      <c:lineChart>
        <c:grouping val="standard"/>
        <c:varyColors val="0"/>
        <c:ser>
          <c:idx val="6"/>
          <c:order val="0"/>
          <c:tx>
            <c:strRef>
              <c:f>'52　感染症統計'!$P$7</c:f>
              <c:strCache>
                <c:ptCount val="1"/>
                <c:pt idx="0">
                  <c:v>2025年</c:v>
                </c:pt>
              </c:strCache>
            </c:strRef>
          </c:tx>
          <c:spPr>
            <a:ln w="38100" cap="rnd">
              <a:solidFill>
                <a:srgbClr val="FF0000"/>
              </a:solidFill>
              <a:round/>
            </a:ln>
            <a:effectLst/>
          </c:spPr>
          <c:marker>
            <c:symbol val="none"/>
          </c:marker>
          <c:val>
            <c:numRef>
              <c:f>'52　感染症統計'!$Q$7:$AB$7</c:f>
              <c:numCache>
                <c:formatCode>#,##0_ </c:formatCode>
                <c:ptCount val="12"/>
                <c:pt idx="0">
                  <c:v>2</c:v>
                </c:pt>
                <c:pt idx="1">
                  <c:v>4</c:v>
                </c:pt>
                <c:pt idx="2">
                  <c:v>6</c:v>
                </c:pt>
                <c:pt idx="3">
                  <c:v>4</c:v>
                </c:pt>
                <c:pt idx="4">
                  <c:v>8</c:v>
                </c:pt>
                <c:pt idx="5">
                  <c:v>0</c:v>
                </c:pt>
                <c:pt idx="6">
                  <c:v>5</c:v>
                </c:pt>
                <c:pt idx="7">
                  <c:v>7</c:v>
                </c:pt>
                <c:pt idx="8">
                  <c:v>5</c:v>
                </c:pt>
                <c:pt idx="9">
                  <c:v>8</c:v>
                </c:pt>
                <c:pt idx="10">
                  <c:v>3</c:v>
                </c:pt>
                <c:pt idx="11" formatCode="General">
                  <c:v>4</c:v>
                </c:pt>
              </c:numCache>
            </c:numRef>
          </c:val>
          <c:smooth val="0"/>
          <c:extLst>
            <c:ext xmlns:c16="http://schemas.microsoft.com/office/drawing/2014/chart" uri="{C3380CC4-5D6E-409C-BE32-E72D297353CC}">
              <c16:uniqueId val="{00000000-1B18-4E7B-939D-82A450FC20BD}"/>
            </c:ext>
          </c:extLst>
        </c:ser>
        <c:ser>
          <c:idx val="0"/>
          <c:order val="1"/>
          <c:tx>
            <c:strRef>
              <c:f>'52　感染症統計'!$P$8</c:f>
              <c:strCache>
                <c:ptCount val="1"/>
                <c:pt idx="0">
                  <c:v>2024年</c:v>
                </c:pt>
              </c:strCache>
            </c:strRef>
          </c:tx>
          <c:spPr>
            <a:ln w="19050" cap="rnd">
              <a:solidFill>
                <a:srgbClr val="00B050"/>
              </a:solidFill>
              <a:round/>
            </a:ln>
            <a:effectLst/>
          </c:spPr>
          <c:marker>
            <c:symbol val="none"/>
          </c:marker>
          <c:val>
            <c:numRef>
              <c:f>'52　感染症統計'!$Q$8:$AB$8</c:f>
              <c:numCache>
                <c:formatCode>General</c:formatCode>
                <c:ptCount val="12"/>
                <c:pt idx="0" formatCode="#,##0_ ">
                  <c:v>4</c:v>
                </c:pt>
                <c:pt idx="1">
                  <c:v>4</c:v>
                </c:pt>
                <c:pt idx="2">
                  <c:v>4</c:v>
                </c:pt>
                <c:pt idx="3">
                  <c:v>8</c:v>
                </c:pt>
                <c:pt idx="4">
                  <c:v>1</c:v>
                </c:pt>
                <c:pt idx="5">
                  <c:v>2</c:v>
                </c:pt>
                <c:pt idx="6">
                  <c:v>6</c:v>
                </c:pt>
                <c:pt idx="7">
                  <c:v>21</c:v>
                </c:pt>
                <c:pt idx="8">
                  <c:v>12</c:v>
                </c:pt>
                <c:pt idx="9">
                  <c:v>8</c:v>
                </c:pt>
                <c:pt idx="10">
                  <c:v>0</c:v>
                </c:pt>
                <c:pt idx="11">
                  <c:v>4</c:v>
                </c:pt>
              </c:numCache>
            </c:numRef>
          </c:val>
          <c:smooth val="0"/>
          <c:extLst>
            <c:ext xmlns:c16="http://schemas.microsoft.com/office/drawing/2014/chart" uri="{C3380CC4-5D6E-409C-BE32-E72D297353CC}">
              <c16:uniqueId val="{00000001-1B18-4E7B-939D-82A450FC20BD}"/>
            </c:ext>
          </c:extLst>
        </c:ser>
        <c:ser>
          <c:idx val="1"/>
          <c:order val="2"/>
          <c:tx>
            <c:strRef>
              <c:f>'52　感染症統計'!$P$9</c:f>
              <c:strCache>
                <c:ptCount val="1"/>
                <c:pt idx="0">
                  <c:v>2023年</c:v>
                </c:pt>
              </c:strCache>
            </c:strRef>
          </c:tx>
          <c:spPr>
            <a:ln w="28575" cap="rnd">
              <a:solidFill>
                <a:schemeClr val="accent2"/>
              </a:solidFill>
              <a:round/>
            </a:ln>
            <a:effectLst/>
          </c:spPr>
          <c:marker>
            <c:symbol val="none"/>
          </c:marker>
          <c:val>
            <c:numRef>
              <c:f>'52　感染症統計'!$Q$9:$AB$9</c:f>
              <c:numCache>
                <c:formatCode>#,##0_ </c:formatCode>
                <c:ptCount val="12"/>
                <c:pt idx="0" formatCode="General">
                  <c:v>1</c:v>
                </c:pt>
                <c:pt idx="1">
                  <c:v>1</c:v>
                </c:pt>
                <c:pt idx="2">
                  <c:v>4</c:v>
                </c:pt>
                <c:pt idx="3">
                  <c:v>2</c:v>
                </c:pt>
                <c:pt idx="4">
                  <c:v>2</c:v>
                </c:pt>
                <c:pt idx="5">
                  <c:v>7</c:v>
                </c:pt>
                <c:pt idx="6">
                  <c:v>7</c:v>
                </c:pt>
                <c:pt idx="7">
                  <c:v>3</c:v>
                </c:pt>
                <c:pt idx="8">
                  <c:v>1</c:v>
                </c:pt>
                <c:pt idx="9">
                  <c:v>7</c:v>
                </c:pt>
                <c:pt idx="10">
                  <c:v>7</c:v>
                </c:pt>
                <c:pt idx="11" formatCode="General">
                  <c:v>5</c:v>
                </c:pt>
              </c:numCache>
            </c:numRef>
          </c:val>
          <c:smooth val="0"/>
          <c:extLst>
            <c:ext xmlns:c16="http://schemas.microsoft.com/office/drawing/2014/chart" uri="{C3380CC4-5D6E-409C-BE32-E72D297353CC}">
              <c16:uniqueId val="{00000002-1B18-4E7B-939D-82A450FC20BD}"/>
            </c:ext>
          </c:extLst>
        </c:ser>
        <c:ser>
          <c:idx val="2"/>
          <c:order val="3"/>
          <c:tx>
            <c:strRef>
              <c:f>'52　感染症統計'!$P$10</c:f>
              <c:strCache>
                <c:ptCount val="1"/>
                <c:pt idx="0">
                  <c:v>2022年</c:v>
                </c:pt>
              </c:strCache>
            </c:strRef>
          </c:tx>
          <c:spPr>
            <a:ln w="28575" cap="rnd">
              <a:solidFill>
                <a:schemeClr val="accent3"/>
              </a:solidFill>
              <a:round/>
            </a:ln>
            <a:effectLst/>
          </c:spPr>
          <c:marker>
            <c:symbol val="none"/>
          </c:marker>
          <c:val>
            <c:numRef>
              <c:f>'52　感染症統計'!$Q$10:$AB$10</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3-1B18-4E7B-939D-82A450FC20BD}"/>
            </c:ext>
          </c:extLst>
        </c:ser>
        <c:ser>
          <c:idx val="3"/>
          <c:order val="4"/>
          <c:tx>
            <c:strRef>
              <c:f>'52　感染症統計'!$P$11</c:f>
              <c:strCache>
                <c:ptCount val="1"/>
                <c:pt idx="0">
                  <c:v>2021年</c:v>
                </c:pt>
              </c:strCache>
            </c:strRef>
          </c:tx>
          <c:spPr>
            <a:ln w="28575" cap="rnd">
              <a:solidFill>
                <a:schemeClr val="accent4"/>
              </a:solidFill>
              <a:round/>
            </a:ln>
            <a:effectLst/>
          </c:spPr>
          <c:marker>
            <c:symbol val="none"/>
          </c:marker>
          <c:val>
            <c:numRef>
              <c:f>'52　感染症統計'!$Q$11:$AB$11</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4-1B18-4E7B-939D-82A450FC20BD}"/>
            </c:ext>
          </c:extLst>
        </c:ser>
        <c:ser>
          <c:idx val="5"/>
          <c:order val="5"/>
          <c:tx>
            <c:strRef>
              <c:f>'52　感染症統計'!$P$12</c:f>
              <c:strCache>
                <c:ptCount val="1"/>
                <c:pt idx="0">
                  <c:v>2020年</c:v>
                </c:pt>
              </c:strCache>
            </c:strRef>
          </c:tx>
          <c:spPr>
            <a:ln w="28575" cap="rnd">
              <a:solidFill>
                <a:schemeClr val="accent6"/>
              </a:solidFill>
              <a:round/>
            </a:ln>
            <a:effectLst/>
          </c:spPr>
          <c:marker>
            <c:symbol val="none"/>
          </c:marker>
          <c:val>
            <c:numRef>
              <c:f>'52　感染症統計'!$Q$12:$AB$12</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2</c:v>
                </c:pt>
              </c:numCache>
            </c:numRef>
          </c:val>
          <c:smooth val="0"/>
          <c:extLst>
            <c:ext xmlns:c16="http://schemas.microsoft.com/office/drawing/2014/chart" uri="{C3380CC4-5D6E-409C-BE32-E72D297353CC}">
              <c16:uniqueId val="{00000005-1B18-4E7B-939D-82A450FC20BD}"/>
            </c:ext>
          </c:extLst>
        </c:ser>
        <c:dLbls>
          <c:showLegendKey val="0"/>
          <c:showVal val="0"/>
          <c:showCatName val="0"/>
          <c:showSerName val="0"/>
          <c:showPercent val="0"/>
          <c:showBubbleSize val="0"/>
        </c:dLbls>
        <c:smooth val="0"/>
        <c:axId val="473874032"/>
        <c:axId val="473874424"/>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3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850136558176928"/>
          <c:y val="8.9866993536922485E-2"/>
          <c:w val="0.12149863441823069"/>
          <c:h val="0.51339236753271933"/>
        </c:manualLayout>
      </c:layout>
      <c:overlay val="0"/>
      <c:spPr>
        <a:noFill/>
        <a:ln>
          <a:solidFill>
            <a:schemeClr val="accent3">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gif"/></Relationships>
</file>

<file path=xl/drawings/_rels/drawing4.xml.rels><?xml version="1.0" encoding="UTF-8" standalone="yes"?>
<Relationships xmlns="http://schemas.openxmlformats.org/package/2006/relationships"><Relationship Id="rId1" Type="http://schemas.openxmlformats.org/officeDocument/2006/relationships/image" Target="../media/image9.gif"/></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76200</xdr:rowOff>
    </xdr:from>
    <xdr:to>
      <xdr:col>6</xdr:col>
      <xdr:colOff>28575</xdr:colOff>
      <xdr:row>29</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37</xdr:row>
      <xdr:rowOff>0</xdr:rowOff>
    </xdr:from>
    <xdr:to>
      <xdr:col>10</xdr:col>
      <xdr:colOff>50165</xdr:colOff>
      <xdr:row>37</xdr:row>
      <xdr:rowOff>12065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363794</xdr:colOff>
      <xdr:row>0</xdr:row>
      <xdr:rowOff>147483</xdr:rowOff>
    </xdr:from>
    <xdr:to>
      <xdr:col>19</xdr:col>
      <xdr:colOff>457201</xdr:colOff>
      <xdr:row>8</xdr:row>
      <xdr:rowOff>108154</xdr:rowOff>
    </xdr:to>
    <xdr:grpSp>
      <xdr:nvGrpSpPr>
        <xdr:cNvPr id="12" name="グループ化 11">
          <a:extLst>
            <a:ext uri="{FF2B5EF4-FFF2-40B4-BE49-F238E27FC236}">
              <a16:creationId xmlns:a16="http://schemas.microsoft.com/office/drawing/2014/main" id="{A917A796-18D2-C651-34B3-95780D091CAF}"/>
            </a:ext>
          </a:extLst>
        </xdr:cNvPr>
        <xdr:cNvGrpSpPr/>
      </xdr:nvGrpSpPr>
      <xdr:grpSpPr>
        <a:xfrm>
          <a:off x="7747820" y="147483"/>
          <a:ext cx="2649794" cy="2261419"/>
          <a:chOff x="9729020" y="78657"/>
          <a:chExt cx="2649794" cy="2261419"/>
        </a:xfrm>
      </xdr:grpSpPr>
      <xdr:sp macro="" textlink="">
        <xdr:nvSpPr>
          <xdr:cNvPr id="8" name="四角形: 角を丸くする 7">
            <a:extLst>
              <a:ext uri="{FF2B5EF4-FFF2-40B4-BE49-F238E27FC236}">
                <a16:creationId xmlns:a16="http://schemas.microsoft.com/office/drawing/2014/main" id="{CB1992A4-2080-A640-E500-172C4C0C1204}"/>
              </a:ext>
            </a:extLst>
          </xdr:cNvPr>
          <xdr:cNvSpPr/>
        </xdr:nvSpPr>
        <xdr:spPr>
          <a:xfrm>
            <a:off x="9729020" y="78657"/>
            <a:ext cx="2649794" cy="2261419"/>
          </a:xfrm>
          <a:prstGeom prst="roundRect">
            <a:avLst/>
          </a:prstGeom>
          <a:solidFill>
            <a:srgbClr val="FFFFCC">
              <a:alpha val="90000"/>
            </a:srgb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solidFill>
                  <a:schemeClr val="accent2">
                    <a:lumMod val="75000"/>
                  </a:schemeClr>
                </a:solidFill>
              </a:rPr>
              <a:t>今年度で販売終了</a:t>
            </a:r>
          </a:p>
          <a:p>
            <a:pPr algn="l"/>
            <a:r>
              <a:rPr kumimoji="1" lang="ja-JP" altLang="en-US" sz="2000" b="1"/>
              <a:t>年末期間限定販売</a:t>
            </a:r>
            <a:endParaRPr kumimoji="1" lang="en-US" altLang="ja-JP" sz="2000" b="1"/>
          </a:p>
          <a:p>
            <a:pPr algn="l"/>
            <a:endParaRPr kumimoji="1" lang="en-US" altLang="ja-JP" sz="2000" b="1"/>
          </a:p>
          <a:p>
            <a:pPr algn="l"/>
            <a:r>
              <a:rPr kumimoji="1" lang="ja-JP" altLang="en-US" sz="2000" b="1"/>
              <a:t>ご注文はこちらまで</a:t>
            </a:r>
          </a:p>
          <a:p>
            <a:pPr algn="l"/>
            <a:r>
              <a:rPr kumimoji="1" lang="ja-JP" altLang="en-US" sz="2000" b="1" baseline="0"/>
              <a:t>      </a:t>
            </a:r>
            <a:r>
              <a:rPr kumimoji="1" lang="en-US" altLang="ja-JP" sz="1050" b="1"/>
              <a:t>hy_food-safety@outlook.jp</a:t>
            </a:r>
          </a:p>
          <a:p>
            <a:pPr algn="l"/>
            <a:r>
              <a:rPr kumimoji="1" lang="en-US" altLang="ja-JP" sz="1050" b="1"/>
              <a:t>    </a:t>
            </a:r>
          </a:p>
          <a:p>
            <a:pPr algn="l"/>
            <a:r>
              <a:rPr kumimoji="1" lang="en-US" altLang="ja-JP" sz="1050" b="1"/>
              <a:t>      </a:t>
            </a:r>
            <a:r>
              <a:rPr kumimoji="1" lang="en-US" altLang="ja-JP" sz="1050" b="1" baseline="0"/>
              <a:t>     </a:t>
            </a:r>
            <a:r>
              <a:rPr kumimoji="1" lang="ja-JP" altLang="en-US" sz="1050" b="1" baseline="0"/>
              <a:t>氏名・会社名・住所・台数</a:t>
            </a:r>
            <a:endParaRPr kumimoji="1" lang="ja-JP" altLang="en-US" sz="2000" b="1"/>
          </a:p>
        </xdr:txBody>
      </xdr:sp>
      <xdr:sp macro="" textlink="">
        <xdr:nvSpPr>
          <xdr:cNvPr id="10" name="四角形: 角を丸くする 9">
            <a:extLst>
              <a:ext uri="{FF2B5EF4-FFF2-40B4-BE49-F238E27FC236}">
                <a16:creationId xmlns:a16="http://schemas.microsoft.com/office/drawing/2014/main" id="{D2D30A15-4145-5358-69BD-11D018C5CC53}"/>
              </a:ext>
            </a:extLst>
          </xdr:cNvPr>
          <xdr:cNvSpPr/>
        </xdr:nvSpPr>
        <xdr:spPr>
          <a:xfrm>
            <a:off x="9856839" y="1086465"/>
            <a:ext cx="2369574" cy="781664"/>
          </a:xfrm>
          <a:prstGeom prst="roundRect">
            <a:avLst/>
          </a:prstGeom>
          <a:solidFill>
            <a:srgbClr val="FFFF00">
              <a:alpha val="28000"/>
            </a:srgbClr>
          </a:solidFill>
          <a:ln>
            <a:solidFill>
              <a:srgbClr val="379B4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2000" b="1"/>
          </a:p>
        </xdr:txBody>
      </xdr:sp>
      <xdr:sp macro="" textlink="">
        <xdr:nvSpPr>
          <xdr:cNvPr id="11" name="正方形/長方形 10">
            <a:extLst>
              <a:ext uri="{FF2B5EF4-FFF2-40B4-BE49-F238E27FC236}">
                <a16:creationId xmlns:a16="http://schemas.microsoft.com/office/drawing/2014/main" id="{9F8BF561-9A23-230D-80F0-F225A472EBF0}"/>
              </a:ext>
            </a:extLst>
          </xdr:cNvPr>
          <xdr:cNvSpPr/>
        </xdr:nvSpPr>
        <xdr:spPr>
          <a:xfrm>
            <a:off x="10146890" y="1976284"/>
            <a:ext cx="1705897" cy="280219"/>
          </a:xfrm>
          <a:prstGeom prst="rect">
            <a:avLst/>
          </a:prstGeom>
          <a:solidFill>
            <a:srgbClr val="FFFF00">
              <a:alpha val="28000"/>
            </a:srgb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2000" b="1"/>
          </a:p>
        </xdr:txBody>
      </xdr:sp>
    </xdr:grpSp>
    <xdr:clientData/>
  </xdr:twoCellAnchor>
  <xdr:twoCellAnchor editAs="oneCell">
    <xdr:from>
      <xdr:col>0</xdr:col>
      <xdr:colOff>0</xdr:colOff>
      <xdr:row>0</xdr:row>
      <xdr:rowOff>0</xdr:rowOff>
    </xdr:from>
    <xdr:to>
      <xdr:col>13</xdr:col>
      <xdr:colOff>395508</xdr:colOff>
      <xdr:row>10</xdr:row>
      <xdr:rowOff>181897</xdr:rowOff>
    </xdr:to>
    <xdr:pic>
      <xdr:nvPicPr>
        <xdr:cNvPr id="2" name="図 1">
          <a:extLst>
            <a:ext uri="{FF2B5EF4-FFF2-40B4-BE49-F238E27FC236}">
              <a16:creationId xmlns:a16="http://schemas.microsoft.com/office/drawing/2014/main" id="{BC33667F-FA89-DBEE-53C9-D68A26F6F594}"/>
            </a:ext>
          </a:extLst>
        </xdr:cNvPr>
        <xdr:cNvPicPr>
          <a:picLocks noChangeAspect="1"/>
        </xdr:cNvPicPr>
      </xdr:nvPicPr>
      <xdr:blipFill>
        <a:blip xmlns:r="http://schemas.openxmlformats.org/officeDocument/2006/relationships" r:embed="rId1"/>
        <a:stretch>
          <a:fillRect/>
        </a:stretch>
      </xdr:blipFill>
      <xdr:spPr>
        <a:xfrm>
          <a:off x="0" y="0"/>
          <a:ext cx="7268256" cy="2925097"/>
        </a:xfrm>
        <a:prstGeom prst="rect">
          <a:avLst/>
        </a:prstGeom>
      </xdr:spPr>
    </xdr:pic>
    <xdr:clientData/>
  </xdr:twoCellAnchor>
  <xdr:twoCellAnchor editAs="oneCell">
    <xdr:from>
      <xdr:col>8</xdr:col>
      <xdr:colOff>231059</xdr:colOff>
      <xdr:row>0</xdr:row>
      <xdr:rowOff>0</xdr:rowOff>
    </xdr:from>
    <xdr:to>
      <xdr:col>13</xdr:col>
      <xdr:colOff>263011</xdr:colOff>
      <xdr:row>1</xdr:row>
      <xdr:rowOff>216309</xdr:rowOff>
    </xdr:to>
    <xdr:pic>
      <xdr:nvPicPr>
        <xdr:cNvPr id="3" name="図 2">
          <a:extLst>
            <a:ext uri="{FF2B5EF4-FFF2-40B4-BE49-F238E27FC236}">
              <a16:creationId xmlns:a16="http://schemas.microsoft.com/office/drawing/2014/main" id="{EE0E3E96-86D6-1C39-4DBF-4A4F9AB09CC1}"/>
            </a:ext>
          </a:extLst>
        </xdr:cNvPr>
        <xdr:cNvPicPr>
          <a:picLocks noChangeAspect="1"/>
        </xdr:cNvPicPr>
      </xdr:nvPicPr>
      <xdr:blipFill>
        <a:blip xmlns:r="http://schemas.openxmlformats.org/officeDocument/2006/relationships" r:embed="rId2"/>
        <a:stretch>
          <a:fillRect/>
        </a:stretch>
      </xdr:blipFill>
      <xdr:spPr>
        <a:xfrm>
          <a:off x="4547420" y="0"/>
          <a:ext cx="2588339" cy="575186"/>
        </a:xfrm>
        <a:prstGeom prst="rect">
          <a:avLst/>
        </a:prstGeom>
      </xdr:spPr>
    </xdr:pic>
    <xdr:clientData/>
  </xdr:twoCellAnchor>
  <xdr:twoCellAnchor>
    <xdr:from>
      <xdr:col>9</xdr:col>
      <xdr:colOff>245808</xdr:colOff>
      <xdr:row>4</xdr:row>
      <xdr:rowOff>206476</xdr:rowOff>
    </xdr:from>
    <xdr:to>
      <xdr:col>17</xdr:col>
      <xdr:colOff>83575</xdr:colOff>
      <xdr:row>12</xdr:row>
      <xdr:rowOff>216308</xdr:rowOff>
    </xdr:to>
    <xdr:grpSp>
      <xdr:nvGrpSpPr>
        <xdr:cNvPr id="5" name="グループ化 4">
          <a:extLst>
            <a:ext uri="{FF2B5EF4-FFF2-40B4-BE49-F238E27FC236}">
              <a16:creationId xmlns:a16="http://schemas.microsoft.com/office/drawing/2014/main" id="{6334E7EF-6002-449F-8760-D185835F140E}"/>
            </a:ext>
          </a:extLst>
        </xdr:cNvPr>
        <xdr:cNvGrpSpPr/>
      </xdr:nvGrpSpPr>
      <xdr:grpSpPr>
        <a:xfrm>
          <a:off x="5073447" y="1455173"/>
          <a:ext cx="3927986" cy="1946787"/>
          <a:chOff x="5623559" y="617220"/>
          <a:chExt cx="4371762" cy="2240280"/>
        </a:xfrm>
      </xdr:grpSpPr>
      <xdr:sp macro="" textlink="">
        <xdr:nvSpPr>
          <xdr:cNvPr id="6" name="吹き出し: 円形 5">
            <a:extLst>
              <a:ext uri="{FF2B5EF4-FFF2-40B4-BE49-F238E27FC236}">
                <a16:creationId xmlns:a16="http://schemas.microsoft.com/office/drawing/2014/main" id="{229DA4D5-8346-BAA6-03AF-03534D4A16EC}"/>
              </a:ext>
            </a:extLst>
          </xdr:cNvPr>
          <xdr:cNvSpPr/>
        </xdr:nvSpPr>
        <xdr:spPr>
          <a:xfrm>
            <a:off x="5623560" y="617220"/>
            <a:ext cx="3261360" cy="2240280"/>
          </a:xfrm>
          <a:prstGeom prst="wedgeEllipseCallout">
            <a:avLst>
              <a:gd name="adj1" fmla="val -138247"/>
              <a:gd name="adj2" fmla="val -36025"/>
            </a:avLst>
          </a:prstGeom>
          <a:ln w="50800" cmpd="sng">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ja-JP" altLang="en-US" sz="2000" b="1"/>
          </a:p>
        </xdr:txBody>
      </xdr:sp>
      <xdr:sp macro="" textlink="">
        <xdr:nvSpPr>
          <xdr:cNvPr id="7" name="テキスト ボックス 6">
            <a:extLst>
              <a:ext uri="{FF2B5EF4-FFF2-40B4-BE49-F238E27FC236}">
                <a16:creationId xmlns:a16="http://schemas.microsoft.com/office/drawing/2014/main" id="{0817DB8F-2200-A609-A2EE-530A3A513E1F}"/>
              </a:ext>
            </a:extLst>
          </xdr:cNvPr>
          <xdr:cNvSpPr txBox="1"/>
        </xdr:nvSpPr>
        <xdr:spPr>
          <a:xfrm>
            <a:off x="5623559" y="1218462"/>
            <a:ext cx="4371762" cy="1237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800">
                <a:solidFill>
                  <a:srgbClr val="002060"/>
                </a:solidFill>
                <a:latin typeface="AR P明朝体U" panose="02020A00000000000000" pitchFamily="18" charset="-128"/>
                <a:ea typeface="AR P明朝体U" panose="02020A00000000000000" pitchFamily="18" charset="-128"/>
              </a:rPr>
              <a:t>++++Foo</a:t>
            </a:r>
            <a:r>
              <a:rPr kumimoji="1" lang="en-US" altLang="ja-JP" sz="2000">
                <a:solidFill>
                  <a:srgbClr val="002060"/>
                </a:solidFill>
                <a:latin typeface="AR P明朝体U" panose="02020A00000000000000" pitchFamily="18" charset="-128"/>
                <a:ea typeface="AR P明朝体U" panose="02020A00000000000000" pitchFamily="18" charset="-128"/>
              </a:rPr>
              <a:t>d</a:t>
            </a:r>
            <a:r>
              <a:rPr kumimoji="1" lang="ja-JP" altLang="en-US" sz="2000">
                <a:solidFill>
                  <a:srgbClr val="002060"/>
                </a:solidFill>
                <a:latin typeface="AR P明朝体U" panose="02020A00000000000000" pitchFamily="18" charset="-128"/>
                <a:ea typeface="AR P明朝体U" panose="02020A00000000000000" pitchFamily="18" charset="-128"/>
              </a:rPr>
              <a:t>・</a:t>
            </a:r>
            <a:r>
              <a:rPr kumimoji="1" lang="en-US" altLang="ja-JP" sz="2000">
                <a:solidFill>
                  <a:srgbClr val="002060"/>
                </a:solidFill>
                <a:latin typeface="AR P明朝体U" panose="02020A00000000000000" pitchFamily="18" charset="-128"/>
                <a:ea typeface="AR P明朝体U" panose="02020A00000000000000" pitchFamily="18" charset="-128"/>
              </a:rPr>
              <a:t>Safty</a:t>
            </a:r>
            <a:r>
              <a:rPr kumimoji="1" lang="ja-JP" altLang="en-US" sz="1400">
                <a:solidFill>
                  <a:srgbClr val="002060"/>
                </a:solidFill>
              </a:rPr>
              <a:t>なら　</a:t>
            </a:r>
            <a:endParaRPr kumimoji="1" lang="ja-JP" altLang="en-US" sz="1600">
              <a:solidFill>
                <a:srgbClr val="002060"/>
              </a:solidFill>
            </a:endParaRPr>
          </a:p>
          <a:p>
            <a:pPr algn="l"/>
            <a:r>
              <a:rPr kumimoji="1" lang="ja-JP" altLang="en-US" sz="1600">
                <a:solidFill>
                  <a:srgbClr val="002060"/>
                </a:solidFill>
              </a:rPr>
              <a:t>なんと</a:t>
            </a:r>
            <a:r>
              <a:rPr kumimoji="1" lang="en-US" altLang="ja-JP" sz="2400">
                <a:solidFill>
                  <a:sysClr val="windowText" lastClr="000000"/>
                </a:solidFill>
                <a:latin typeface="AR P明朝体U" panose="02020A00000000000000" pitchFamily="18" charset="-128"/>
                <a:ea typeface="AR P明朝体U" panose="02020A00000000000000" pitchFamily="18" charset="-128"/>
              </a:rPr>
              <a:t>32,142</a:t>
            </a:r>
            <a:r>
              <a:rPr kumimoji="1" lang="ja-JP" altLang="en-US" sz="2400">
                <a:solidFill>
                  <a:schemeClr val="accent4">
                    <a:lumMod val="75000"/>
                  </a:schemeClr>
                </a:solidFill>
                <a:latin typeface="AR P明朝体U" panose="02020A00000000000000" pitchFamily="18" charset="-128"/>
                <a:ea typeface="AR P明朝体U" panose="02020A00000000000000" pitchFamily="18" charset="-128"/>
              </a:rPr>
              <a:t>円引き</a:t>
            </a:r>
            <a:endParaRPr kumimoji="1" lang="ja-JP" altLang="en-US" sz="2000">
              <a:solidFill>
                <a:schemeClr val="accent4">
                  <a:lumMod val="75000"/>
                </a:schemeClr>
              </a:solidFill>
              <a:latin typeface="AR P明朝体U" panose="02020A00000000000000" pitchFamily="18" charset="-128"/>
              <a:ea typeface="AR P明朝体U" panose="02020A00000000000000" pitchFamily="18" charset="-128"/>
            </a:endParaRPr>
          </a:p>
        </xdr:txBody>
      </xdr:sp>
    </xdr:grpSp>
    <xdr:clientData/>
  </xdr:twoCellAnchor>
  <xdr:twoCellAnchor>
    <xdr:from>
      <xdr:col>10</xdr:col>
      <xdr:colOff>181898</xdr:colOff>
      <xdr:row>1</xdr:row>
      <xdr:rowOff>206477</xdr:rowOff>
    </xdr:from>
    <xdr:to>
      <xdr:col>14</xdr:col>
      <xdr:colOff>299885</xdr:colOff>
      <xdr:row>4</xdr:row>
      <xdr:rowOff>132734</xdr:rowOff>
    </xdr:to>
    <xdr:sp macro="" textlink="">
      <xdr:nvSpPr>
        <xdr:cNvPr id="13" name="四角形: 角を丸くする 12">
          <a:extLst>
            <a:ext uri="{FF2B5EF4-FFF2-40B4-BE49-F238E27FC236}">
              <a16:creationId xmlns:a16="http://schemas.microsoft.com/office/drawing/2014/main" id="{56C758DC-3061-13A8-8FD5-F2C109F2EFB1}"/>
            </a:ext>
          </a:extLst>
        </xdr:cNvPr>
        <xdr:cNvSpPr/>
      </xdr:nvSpPr>
      <xdr:spPr>
        <a:xfrm>
          <a:off x="5520814" y="565354"/>
          <a:ext cx="2163097" cy="816077"/>
        </a:xfrm>
        <a:prstGeom prst="roundRect">
          <a:avLst/>
        </a:prstGeom>
        <a:solidFill>
          <a:srgbClr val="FFFF00"/>
        </a:solidFill>
        <a:ln>
          <a:solidFill>
            <a:srgbClr val="FFA3C2"/>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3600" b="1"/>
            <a:t>56,500</a:t>
          </a:r>
          <a:r>
            <a:rPr kumimoji="1" lang="ja-JP" altLang="en-US" sz="3600" b="1"/>
            <a:t>円</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15240</xdr:colOff>
      <xdr:row>4</xdr:row>
      <xdr:rowOff>0</xdr:rowOff>
    </xdr:from>
    <xdr:to>
      <xdr:col>13</xdr:col>
      <xdr:colOff>160020</xdr:colOff>
      <xdr:row>18</xdr:row>
      <xdr:rowOff>45720</xdr:rowOff>
    </xdr:to>
    <xdr:pic>
      <xdr:nvPicPr>
        <xdr:cNvPr id="10" name="図 9" descr="感染性胃腸炎患者報告数　直近5シーズン">
          <a:extLst>
            <a:ext uri="{FF2B5EF4-FFF2-40B4-BE49-F238E27FC236}">
              <a16:creationId xmlns:a16="http://schemas.microsoft.com/office/drawing/2014/main" id="{608664FC-AAB2-084E-8DCC-046CF606D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9160" y="990600"/>
          <a:ext cx="7437120" cy="280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449580</xdr:colOff>
      <xdr:row>7</xdr:row>
      <xdr:rowOff>152400</xdr:rowOff>
    </xdr:from>
    <xdr:to>
      <xdr:col>13</xdr:col>
      <xdr:colOff>430398</xdr:colOff>
      <xdr:row>16</xdr:row>
      <xdr:rowOff>51938</xdr:rowOff>
    </xdr:to>
    <xdr:pic>
      <xdr:nvPicPr>
        <xdr:cNvPr id="115" name="図 114">
          <a:extLst>
            <a:ext uri="{FF2B5EF4-FFF2-40B4-BE49-F238E27FC236}">
              <a16:creationId xmlns:a16="http://schemas.microsoft.com/office/drawing/2014/main" id="{A4498515-AA3C-051E-F18D-E3E7BFE787A9}"/>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19000"/>
                  </a14:imgEffect>
                </a14:imgLayer>
              </a14:imgProps>
            </a:ext>
          </a:extLst>
        </a:blip>
        <a:stretch>
          <a:fillRect/>
        </a:stretch>
      </xdr:blipFill>
      <xdr:spPr>
        <a:xfrm>
          <a:off x="5143500" y="1645920"/>
          <a:ext cx="7273158" cy="1408298"/>
        </a:xfrm>
        <a:prstGeom prst="rect">
          <a:avLst/>
        </a:prstGeom>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754380</xdr:colOff>
      <xdr:row>21</xdr:row>
      <xdr:rowOff>99060</xdr:rowOff>
    </xdr:from>
    <xdr:to>
      <xdr:col>10</xdr:col>
      <xdr:colOff>205740</xdr:colOff>
      <xdr:row>21</xdr:row>
      <xdr:rowOff>365760</xdr:rowOff>
    </xdr:to>
    <xdr:sp macro="" textlink="">
      <xdr:nvSpPr>
        <xdr:cNvPr id="30" name="テキスト ボックス 29">
          <a:extLst>
            <a:ext uri="{FF2B5EF4-FFF2-40B4-BE49-F238E27FC236}">
              <a16:creationId xmlns:a16="http://schemas.microsoft.com/office/drawing/2014/main" id="{02C65A6D-3A04-947A-2B56-E9ECE88156A7}"/>
            </a:ext>
          </a:extLst>
        </xdr:cNvPr>
        <xdr:cNvSpPr txBox="1"/>
      </xdr:nvSpPr>
      <xdr:spPr>
        <a:xfrm>
          <a:off x="8008620" y="4716780"/>
          <a:ext cx="556260" cy="2667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先週</a:t>
          </a:r>
        </a:p>
      </xdr:txBody>
    </xdr:sp>
    <xdr:clientData/>
  </xdr:twoCellAnchor>
  <xdr:twoCellAnchor>
    <xdr:from>
      <xdr:col>10</xdr:col>
      <xdr:colOff>259080</xdr:colOff>
      <xdr:row>21</xdr:row>
      <xdr:rowOff>106680</xdr:rowOff>
    </xdr:from>
    <xdr:to>
      <xdr:col>10</xdr:col>
      <xdr:colOff>838200</xdr:colOff>
      <xdr:row>21</xdr:row>
      <xdr:rowOff>373380</xdr:rowOff>
    </xdr:to>
    <xdr:sp macro="" textlink="">
      <xdr:nvSpPr>
        <xdr:cNvPr id="33" name="テキスト ボックス 32">
          <a:extLst>
            <a:ext uri="{FF2B5EF4-FFF2-40B4-BE49-F238E27FC236}">
              <a16:creationId xmlns:a16="http://schemas.microsoft.com/office/drawing/2014/main" id="{67036CB7-03DF-4E83-9651-8F18F051F9E9}"/>
            </a:ext>
          </a:extLst>
        </xdr:cNvPr>
        <xdr:cNvSpPr txBox="1"/>
      </xdr:nvSpPr>
      <xdr:spPr>
        <a:xfrm>
          <a:off x="8618220" y="4724400"/>
          <a:ext cx="579120" cy="266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今週</a:t>
          </a:r>
        </a:p>
      </xdr:txBody>
    </xdr:sp>
    <xdr:clientData/>
  </xdr:twoCellAnchor>
  <xdr:twoCellAnchor editAs="oneCell">
    <xdr:from>
      <xdr:col>4</xdr:col>
      <xdr:colOff>0</xdr:colOff>
      <xdr:row>23</xdr:row>
      <xdr:rowOff>0</xdr:rowOff>
    </xdr:from>
    <xdr:to>
      <xdr:col>4</xdr:col>
      <xdr:colOff>45720</xdr:colOff>
      <xdr:row>23</xdr:row>
      <xdr:rowOff>7620</xdr:rowOff>
    </xdr:to>
    <xdr:pic>
      <xdr:nvPicPr>
        <xdr:cNvPr id="38" name="図 37">
          <a:extLst>
            <a:ext uri="{FF2B5EF4-FFF2-40B4-BE49-F238E27FC236}">
              <a16:creationId xmlns:a16="http://schemas.microsoft.com/office/drawing/2014/main" id="{E3FB0C9B-4FA0-4EFC-998B-3EAA57465FD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39" name="図 38">
          <a:extLst>
            <a:ext uri="{FF2B5EF4-FFF2-40B4-BE49-F238E27FC236}">
              <a16:creationId xmlns:a16="http://schemas.microsoft.com/office/drawing/2014/main" id="{A58AF400-0AD0-4B90-8751-2BB14F0D0D2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358588</xdr:colOff>
      <xdr:row>36</xdr:row>
      <xdr:rowOff>769470</xdr:rowOff>
    </xdr:from>
    <xdr:to>
      <xdr:col>3</xdr:col>
      <xdr:colOff>404308</xdr:colOff>
      <xdr:row>36</xdr:row>
      <xdr:rowOff>777951</xdr:rowOff>
    </xdr:to>
    <xdr:pic>
      <xdr:nvPicPr>
        <xdr:cNvPr id="40" name="図 39">
          <a:extLst>
            <a:ext uri="{FF2B5EF4-FFF2-40B4-BE49-F238E27FC236}">
              <a16:creationId xmlns:a16="http://schemas.microsoft.com/office/drawing/2014/main" id="{04C67915-B922-49AF-8C6B-F06F7F1DD58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45720</xdr:colOff>
      <xdr:row>47</xdr:row>
      <xdr:rowOff>7620</xdr:rowOff>
    </xdr:to>
    <xdr:pic>
      <xdr:nvPicPr>
        <xdr:cNvPr id="41" name="図 40">
          <a:extLst>
            <a:ext uri="{FF2B5EF4-FFF2-40B4-BE49-F238E27FC236}">
              <a16:creationId xmlns:a16="http://schemas.microsoft.com/office/drawing/2014/main" id="{2DB09E40-B22F-4534-B9A7-518A5BA9418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45720</xdr:colOff>
      <xdr:row>53</xdr:row>
      <xdr:rowOff>7620</xdr:rowOff>
    </xdr:to>
    <xdr:pic>
      <xdr:nvPicPr>
        <xdr:cNvPr id="42" name="図 41">
          <a:extLst>
            <a:ext uri="{FF2B5EF4-FFF2-40B4-BE49-F238E27FC236}">
              <a16:creationId xmlns:a16="http://schemas.microsoft.com/office/drawing/2014/main" id="{A95777CC-1965-4058-BB35-71304C7A1CE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45720</xdr:colOff>
      <xdr:row>58</xdr:row>
      <xdr:rowOff>7620</xdr:rowOff>
    </xdr:to>
    <xdr:pic>
      <xdr:nvPicPr>
        <xdr:cNvPr id="43" name="図 42">
          <a:extLst>
            <a:ext uri="{FF2B5EF4-FFF2-40B4-BE49-F238E27FC236}">
              <a16:creationId xmlns:a16="http://schemas.microsoft.com/office/drawing/2014/main" id="{43B6D77D-722F-4EC9-BDA6-CD7177E76E2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45720</xdr:colOff>
      <xdr:row>62</xdr:row>
      <xdr:rowOff>7620</xdr:rowOff>
    </xdr:to>
    <xdr:pic>
      <xdr:nvPicPr>
        <xdr:cNvPr id="44" name="図 43">
          <a:extLst>
            <a:ext uri="{FF2B5EF4-FFF2-40B4-BE49-F238E27FC236}">
              <a16:creationId xmlns:a16="http://schemas.microsoft.com/office/drawing/2014/main" id="{3D4C9275-4456-408F-BED5-D9FE53D0255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37</xdr:row>
      <xdr:rowOff>769470</xdr:rowOff>
    </xdr:from>
    <xdr:ext cx="45720" cy="7620"/>
    <xdr:pic>
      <xdr:nvPicPr>
        <xdr:cNvPr id="13" name="図 12">
          <a:extLst>
            <a:ext uri="{FF2B5EF4-FFF2-40B4-BE49-F238E27FC236}">
              <a16:creationId xmlns:a16="http://schemas.microsoft.com/office/drawing/2014/main" id="{3A57D59B-9D89-4363-ADBA-8B29E9CE43A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31" name="図 30">
          <a:extLst>
            <a:ext uri="{FF2B5EF4-FFF2-40B4-BE49-F238E27FC236}">
              <a16:creationId xmlns:a16="http://schemas.microsoft.com/office/drawing/2014/main" id="{19505261-9274-4683-A4D4-4D389E04B05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16" name="図 15">
          <a:extLst>
            <a:ext uri="{FF2B5EF4-FFF2-40B4-BE49-F238E27FC236}">
              <a16:creationId xmlns:a16="http://schemas.microsoft.com/office/drawing/2014/main" id="{61747D7D-116A-4685-A7F4-5A4B34D578B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28" name="図 27">
          <a:extLst>
            <a:ext uri="{FF2B5EF4-FFF2-40B4-BE49-F238E27FC236}">
              <a16:creationId xmlns:a16="http://schemas.microsoft.com/office/drawing/2014/main" id="{9C89F63A-0C2D-44CC-9D80-4142F0170C1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29" name="図 28">
          <a:extLst>
            <a:ext uri="{FF2B5EF4-FFF2-40B4-BE49-F238E27FC236}">
              <a16:creationId xmlns:a16="http://schemas.microsoft.com/office/drawing/2014/main" id="{550164BA-3ABC-42ED-ACC9-07CCFCD5229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36" name="図 35">
          <a:extLst>
            <a:ext uri="{FF2B5EF4-FFF2-40B4-BE49-F238E27FC236}">
              <a16:creationId xmlns:a16="http://schemas.microsoft.com/office/drawing/2014/main" id="{6BC65310-B27F-47DF-B66F-64F6801BB3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37" name="図 36">
          <a:extLst>
            <a:ext uri="{FF2B5EF4-FFF2-40B4-BE49-F238E27FC236}">
              <a16:creationId xmlns:a16="http://schemas.microsoft.com/office/drawing/2014/main" id="{E929A0B5-F69C-4E61-B5FA-8E334F8624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5" name="図 44">
          <a:extLst>
            <a:ext uri="{FF2B5EF4-FFF2-40B4-BE49-F238E27FC236}">
              <a16:creationId xmlns:a16="http://schemas.microsoft.com/office/drawing/2014/main" id="{14787536-E9EF-4D09-BA30-21AE684BC86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6" name="図 45">
          <a:extLst>
            <a:ext uri="{FF2B5EF4-FFF2-40B4-BE49-F238E27FC236}">
              <a16:creationId xmlns:a16="http://schemas.microsoft.com/office/drawing/2014/main" id="{0D5CCC66-B548-436F-A91E-71C5A4ED00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7" name="図 46">
          <a:extLst>
            <a:ext uri="{FF2B5EF4-FFF2-40B4-BE49-F238E27FC236}">
              <a16:creationId xmlns:a16="http://schemas.microsoft.com/office/drawing/2014/main" id="{E9879E01-A516-4DD7-A429-1550EA472EB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8" name="図 47">
          <a:extLst>
            <a:ext uri="{FF2B5EF4-FFF2-40B4-BE49-F238E27FC236}">
              <a16:creationId xmlns:a16="http://schemas.microsoft.com/office/drawing/2014/main" id="{2E8073A6-461F-4E74-9E49-3DE037F703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9" name="図 48">
          <a:extLst>
            <a:ext uri="{FF2B5EF4-FFF2-40B4-BE49-F238E27FC236}">
              <a16:creationId xmlns:a16="http://schemas.microsoft.com/office/drawing/2014/main" id="{D46EFE26-25A4-4C83-B258-BF35C22825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50" name="図 49">
          <a:extLst>
            <a:ext uri="{FF2B5EF4-FFF2-40B4-BE49-F238E27FC236}">
              <a16:creationId xmlns:a16="http://schemas.microsoft.com/office/drawing/2014/main" id="{B3508170-2062-4442-936E-5B534BAEBF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51" name="図 50">
          <a:extLst>
            <a:ext uri="{FF2B5EF4-FFF2-40B4-BE49-F238E27FC236}">
              <a16:creationId xmlns:a16="http://schemas.microsoft.com/office/drawing/2014/main" id="{6CF1EC18-9141-4F73-85CD-48E50203087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52" name="図 51">
          <a:extLst>
            <a:ext uri="{FF2B5EF4-FFF2-40B4-BE49-F238E27FC236}">
              <a16:creationId xmlns:a16="http://schemas.microsoft.com/office/drawing/2014/main" id="{095E9CCD-D5B8-4874-8C78-503938BAA81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53" name="図 52">
          <a:extLst>
            <a:ext uri="{FF2B5EF4-FFF2-40B4-BE49-F238E27FC236}">
              <a16:creationId xmlns:a16="http://schemas.microsoft.com/office/drawing/2014/main" id="{C89B616C-DADF-4297-AD41-06B1D20DEF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54" name="図 53">
          <a:extLst>
            <a:ext uri="{FF2B5EF4-FFF2-40B4-BE49-F238E27FC236}">
              <a16:creationId xmlns:a16="http://schemas.microsoft.com/office/drawing/2014/main" id="{3EE27F0B-D664-4FB8-BB1E-B6CD6E6B10A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55" name="図 54">
          <a:extLst>
            <a:ext uri="{FF2B5EF4-FFF2-40B4-BE49-F238E27FC236}">
              <a16:creationId xmlns:a16="http://schemas.microsoft.com/office/drawing/2014/main" id="{5E297243-3668-4492-8EBD-0807F933FA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xdr:row>
      <xdr:rowOff>0</xdr:rowOff>
    </xdr:from>
    <xdr:ext cx="45720" cy="7620"/>
    <xdr:pic>
      <xdr:nvPicPr>
        <xdr:cNvPr id="56" name="図 55">
          <a:extLst>
            <a:ext uri="{FF2B5EF4-FFF2-40B4-BE49-F238E27FC236}">
              <a16:creationId xmlns:a16="http://schemas.microsoft.com/office/drawing/2014/main" id="{4E7C3126-0B62-4493-89E6-AD2477DFF9F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617375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xdr:row>
      <xdr:rowOff>0</xdr:rowOff>
    </xdr:from>
    <xdr:ext cx="45720" cy="7620"/>
    <xdr:pic>
      <xdr:nvPicPr>
        <xdr:cNvPr id="57" name="図 56">
          <a:extLst>
            <a:ext uri="{FF2B5EF4-FFF2-40B4-BE49-F238E27FC236}">
              <a16:creationId xmlns:a16="http://schemas.microsoft.com/office/drawing/2014/main" id="{D2CFD870-3759-4F4C-9219-37ED77F8954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1233973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47</xdr:row>
      <xdr:rowOff>0</xdr:rowOff>
    </xdr:from>
    <xdr:ext cx="45720" cy="7620"/>
    <xdr:pic>
      <xdr:nvPicPr>
        <xdr:cNvPr id="58" name="図 57">
          <a:extLst>
            <a:ext uri="{FF2B5EF4-FFF2-40B4-BE49-F238E27FC236}">
              <a16:creationId xmlns:a16="http://schemas.microsoft.com/office/drawing/2014/main" id="{AEA3E453-ADD2-42A7-8C64-B923F641FDE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30689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53</xdr:row>
      <xdr:rowOff>0</xdr:rowOff>
    </xdr:from>
    <xdr:ext cx="45720" cy="7620"/>
    <xdr:pic>
      <xdr:nvPicPr>
        <xdr:cNvPr id="59" name="図 58">
          <a:extLst>
            <a:ext uri="{FF2B5EF4-FFF2-40B4-BE49-F238E27FC236}">
              <a16:creationId xmlns:a16="http://schemas.microsoft.com/office/drawing/2014/main" id="{6DD7DCF5-0544-4E1A-B630-0854DD6BB2B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3663042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58</xdr:row>
      <xdr:rowOff>0</xdr:rowOff>
    </xdr:from>
    <xdr:ext cx="45720" cy="7620"/>
    <xdr:pic>
      <xdr:nvPicPr>
        <xdr:cNvPr id="60" name="図 59">
          <a:extLst>
            <a:ext uri="{FF2B5EF4-FFF2-40B4-BE49-F238E27FC236}">
              <a16:creationId xmlns:a16="http://schemas.microsoft.com/office/drawing/2014/main" id="{51A6C239-A701-492B-9F69-EBDD5467319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4107024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62</xdr:row>
      <xdr:rowOff>0</xdr:rowOff>
    </xdr:from>
    <xdr:ext cx="45720" cy="7620"/>
    <xdr:pic>
      <xdr:nvPicPr>
        <xdr:cNvPr id="61" name="図 60">
          <a:extLst>
            <a:ext uri="{FF2B5EF4-FFF2-40B4-BE49-F238E27FC236}">
              <a16:creationId xmlns:a16="http://schemas.microsoft.com/office/drawing/2014/main" id="{52C3E77E-D8CE-4350-BBA6-BC860DD576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44996878"/>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35" name="図 34">
          <a:extLst>
            <a:ext uri="{FF2B5EF4-FFF2-40B4-BE49-F238E27FC236}">
              <a16:creationId xmlns:a16="http://schemas.microsoft.com/office/drawing/2014/main" id="{137CC7FA-74FC-4A04-B4ED-2727715BF36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2" name="図 61">
          <a:extLst>
            <a:ext uri="{FF2B5EF4-FFF2-40B4-BE49-F238E27FC236}">
              <a16:creationId xmlns:a16="http://schemas.microsoft.com/office/drawing/2014/main" id="{4C979020-6F78-4D09-A475-315DC152C5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3" name="図 62">
          <a:extLst>
            <a:ext uri="{FF2B5EF4-FFF2-40B4-BE49-F238E27FC236}">
              <a16:creationId xmlns:a16="http://schemas.microsoft.com/office/drawing/2014/main" id="{73FE766B-A692-4AC4-8BE0-FB1DC08DB2E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4" name="図 63">
          <a:extLst>
            <a:ext uri="{FF2B5EF4-FFF2-40B4-BE49-F238E27FC236}">
              <a16:creationId xmlns:a16="http://schemas.microsoft.com/office/drawing/2014/main" id="{1F246A63-6116-4096-91D3-F4FB859B91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5" name="図 64">
          <a:extLst>
            <a:ext uri="{FF2B5EF4-FFF2-40B4-BE49-F238E27FC236}">
              <a16:creationId xmlns:a16="http://schemas.microsoft.com/office/drawing/2014/main" id="{CC12C8E7-31DB-4814-9321-B9C28571E4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7" name="図 66">
          <a:extLst>
            <a:ext uri="{FF2B5EF4-FFF2-40B4-BE49-F238E27FC236}">
              <a16:creationId xmlns:a16="http://schemas.microsoft.com/office/drawing/2014/main" id="{EE352F92-3108-42C2-B197-E8BB3D68BE5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75" name="図 74">
          <a:extLst>
            <a:ext uri="{FF2B5EF4-FFF2-40B4-BE49-F238E27FC236}">
              <a16:creationId xmlns:a16="http://schemas.microsoft.com/office/drawing/2014/main" id="{DAF6B4C6-EF79-43A3-B2F5-D95C56A1632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653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76" name="図 75">
          <a:extLst>
            <a:ext uri="{FF2B5EF4-FFF2-40B4-BE49-F238E27FC236}">
              <a16:creationId xmlns:a16="http://schemas.microsoft.com/office/drawing/2014/main" id="{38517835-670D-4F19-B0B2-20BE04DC942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02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77" name="図 76">
          <a:extLst>
            <a:ext uri="{FF2B5EF4-FFF2-40B4-BE49-F238E27FC236}">
              <a16:creationId xmlns:a16="http://schemas.microsoft.com/office/drawing/2014/main" id="{B20F5CDC-4485-4657-9BDB-CF6F35F3BAA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625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78" name="図 77">
          <a:extLst>
            <a:ext uri="{FF2B5EF4-FFF2-40B4-BE49-F238E27FC236}">
              <a16:creationId xmlns:a16="http://schemas.microsoft.com/office/drawing/2014/main" id="{5082DC80-C901-4B3C-B840-B56E81FE82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911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79" name="図 78">
          <a:extLst>
            <a:ext uri="{FF2B5EF4-FFF2-40B4-BE49-F238E27FC236}">
              <a16:creationId xmlns:a16="http://schemas.microsoft.com/office/drawing/2014/main" id="{218E4C63-3CE7-4CB3-A194-DDD6DA7ADBC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282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80" name="図 79">
          <a:extLst>
            <a:ext uri="{FF2B5EF4-FFF2-40B4-BE49-F238E27FC236}">
              <a16:creationId xmlns:a16="http://schemas.microsoft.com/office/drawing/2014/main" id="{3A1E18A0-8174-4D42-B463-7CE85CA8783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425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81" name="図 80">
          <a:extLst>
            <a:ext uri="{FF2B5EF4-FFF2-40B4-BE49-F238E27FC236}">
              <a16:creationId xmlns:a16="http://schemas.microsoft.com/office/drawing/2014/main" id="{962BD5C9-F0D9-4058-BDAA-9D8C3EF155B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340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38</xdr:row>
      <xdr:rowOff>769470</xdr:rowOff>
    </xdr:from>
    <xdr:ext cx="45720" cy="7620"/>
    <xdr:pic>
      <xdr:nvPicPr>
        <xdr:cNvPr id="66" name="図 65">
          <a:extLst>
            <a:ext uri="{FF2B5EF4-FFF2-40B4-BE49-F238E27FC236}">
              <a16:creationId xmlns:a16="http://schemas.microsoft.com/office/drawing/2014/main" id="{E3E7495D-D134-4655-AC96-B4C97C0C05D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1320143"/>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37</xdr:row>
      <xdr:rowOff>769470</xdr:rowOff>
    </xdr:from>
    <xdr:ext cx="45720" cy="7620"/>
    <xdr:pic>
      <xdr:nvPicPr>
        <xdr:cNvPr id="69" name="図 68">
          <a:extLst>
            <a:ext uri="{FF2B5EF4-FFF2-40B4-BE49-F238E27FC236}">
              <a16:creationId xmlns:a16="http://schemas.microsoft.com/office/drawing/2014/main" id="{8B560CD8-F28D-4CF9-A97D-DC00F580E96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70" name="図 69">
          <a:extLst>
            <a:ext uri="{FF2B5EF4-FFF2-40B4-BE49-F238E27FC236}">
              <a16:creationId xmlns:a16="http://schemas.microsoft.com/office/drawing/2014/main" id="{971D621A-CD19-4CAF-A5B4-089ABE1BFD2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29</xdr:row>
      <xdr:rowOff>0</xdr:rowOff>
    </xdr:from>
    <xdr:to>
      <xdr:col>4</xdr:col>
      <xdr:colOff>45720</xdr:colOff>
      <xdr:row>29</xdr:row>
      <xdr:rowOff>7620</xdr:rowOff>
    </xdr:to>
    <xdr:pic>
      <xdr:nvPicPr>
        <xdr:cNvPr id="86" name="図 85">
          <a:extLst>
            <a:ext uri="{FF2B5EF4-FFF2-40B4-BE49-F238E27FC236}">
              <a16:creationId xmlns:a16="http://schemas.microsoft.com/office/drawing/2014/main" id="{AB5E0F5B-9A3B-4822-9446-60B3DD3079C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87" name="図 86">
          <a:extLst>
            <a:ext uri="{FF2B5EF4-FFF2-40B4-BE49-F238E27FC236}">
              <a16:creationId xmlns:a16="http://schemas.microsoft.com/office/drawing/2014/main" id="{E5204CB0-78DD-4E3A-9040-EC4036D39C1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86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88" name="図 87">
          <a:extLst>
            <a:ext uri="{FF2B5EF4-FFF2-40B4-BE49-F238E27FC236}">
              <a16:creationId xmlns:a16="http://schemas.microsoft.com/office/drawing/2014/main" id="{94AFDD48-3BCF-4A25-9C0A-EEBD842CF71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89" name="図 88">
          <a:extLst>
            <a:ext uri="{FF2B5EF4-FFF2-40B4-BE49-F238E27FC236}">
              <a16:creationId xmlns:a16="http://schemas.microsoft.com/office/drawing/2014/main" id="{20A7496F-27F8-4044-B9F3-716D30E7BE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90" name="図 89">
          <a:extLst>
            <a:ext uri="{FF2B5EF4-FFF2-40B4-BE49-F238E27FC236}">
              <a16:creationId xmlns:a16="http://schemas.microsoft.com/office/drawing/2014/main" id="{3455C973-8B43-49DB-BEB4-C6E241F0A0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91" name="図 90">
          <a:extLst>
            <a:ext uri="{FF2B5EF4-FFF2-40B4-BE49-F238E27FC236}">
              <a16:creationId xmlns:a16="http://schemas.microsoft.com/office/drawing/2014/main" id="{F3D7FCBC-3777-4F55-A127-4A6BFB4C351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981075</xdr:colOff>
      <xdr:row>2</xdr:row>
      <xdr:rowOff>6016</xdr:rowOff>
    </xdr:from>
    <xdr:to>
      <xdr:col>13</xdr:col>
      <xdr:colOff>2139</xdr:colOff>
      <xdr:row>3</xdr:row>
      <xdr:rowOff>214731</xdr:rowOff>
    </xdr:to>
    <xdr:sp macro="" textlink="">
      <xdr:nvSpPr>
        <xdr:cNvPr id="83" name="Text Box 435">
          <a:extLst>
            <a:ext uri="{FF2B5EF4-FFF2-40B4-BE49-F238E27FC236}">
              <a16:creationId xmlns:a16="http://schemas.microsoft.com/office/drawing/2014/main" id="{E24747AE-9D86-44FB-9D5C-C2C99087CE5F}"/>
            </a:ext>
          </a:extLst>
        </xdr:cNvPr>
        <xdr:cNvSpPr txBox="1">
          <a:spLocks noChangeArrowheads="1"/>
        </xdr:cNvSpPr>
      </xdr:nvSpPr>
      <xdr:spPr bwMode="auto">
        <a:xfrm>
          <a:off x="5514975" y="554656"/>
          <a:ext cx="622958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a:t>
          </a:r>
          <a:r>
            <a:rPr lang="ja-JP" altLang="en-US" sz="1400" b="1" i="0" u="none" strike="noStrike" baseline="0">
              <a:solidFill>
                <a:srgbClr val="FF0000"/>
              </a:solidFill>
              <a:latin typeface="ＭＳ Ｐゴシック"/>
              <a:ea typeface="ＭＳ Ｐゴシック"/>
            </a:rPr>
            <a:t>レベル </a:t>
          </a:r>
          <a:r>
            <a:rPr lang="en-US" altLang="ja-JP" sz="1400" b="1" i="0" u="none" strike="noStrike" baseline="0">
              <a:solidFill>
                <a:srgbClr val="FF0000"/>
              </a:solidFill>
              <a:latin typeface="ＭＳ Ｐゴシック"/>
              <a:ea typeface="ＭＳ Ｐゴシック"/>
            </a:rPr>
            <a:t>2</a:t>
          </a:r>
          <a:r>
            <a:rPr lang="ja-JP" altLang="en-US" sz="1400" b="1" i="0" u="none" strike="noStrike" baseline="0">
              <a:solidFill>
                <a:srgbClr val="FF0000"/>
              </a:solidFill>
              <a:latin typeface="ＭＳ Ｐゴシック"/>
              <a:ea typeface="ＭＳ Ｐゴシック"/>
            </a:rPr>
            <a:t>　</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2</a:t>
          </a:r>
          <a:r>
            <a:rPr lang="en-US" altLang="ja-JP"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5.59</a:t>
          </a:r>
        </a:p>
        <a:p>
          <a:pPr algn="ctr" rtl="0">
            <a:defRPr sz="1000"/>
          </a:pPr>
          <a:r>
            <a:rPr lang="ja-JP" altLang="en-US"/>
            <a:t> </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84" name="右矢印 4">
          <a:extLst>
            <a:ext uri="{FF2B5EF4-FFF2-40B4-BE49-F238E27FC236}">
              <a16:creationId xmlns:a16="http://schemas.microsoft.com/office/drawing/2014/main" id="{3FB94375-287C-4732-B68D-D695893BEBAD}"/>
            </a:ext>
          </a:extLst>
        </xdr:cNvPr>
        <xdr:cNvSpPr/>
      </xdr:nvSpPr>
      <xdr:spPr>
        <a:xfrm>
          <a:off x="2025014" y="176593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651376</xdr:colOff>
      <xdr:row>4</xdr:row>
      <xdr:rowOff>40122</xdr:rowOff>
    </xdr:from>
    <xdr:to>
      <xdr:col>12</xdr:col>
      <xdr:colOff>617220</xdr:colOff>
      <xdr:row>8</xdr:row>
      <xdr:rowOff>45720</xdr:rowOff>
    </xdr:to>
    <xdr:sp macro="" textlink="">
      <xdr:nvSpPr>
        <xdr:cNvPr id="92" name="線吹き出し 2 (枠付き) 14">
          <a:extLst>
            <a:ext uri="{FF2B5EF4-FFF2-40B4-BE49-F238E27FC236}">
              <a16:creationId xmlns:a16="http://schemas.microsoft.com/office/drawing/2014/main" id="{D801708E-22C7-4F6A-AE0A-F12F2675DC83}"/>
            </a:ext>
          </a:extLst>
        </xdr:cNvPr>
        <xdr:cNvSpPr/>
      </xdr:nvSpPr>
      <xdr:spPr bwMode="auto">
        <a:xfrm>
          <a:off x="9170536" y="1030722"/>
          <a:ext cx="2510924" cy="676158"/>
        </a:xfrm>
        <a:prstGeom prst="borderCallout2">
          <a:avLst>
            <a:gd name="adj1" fmla="val 49518"/>
            <a:gd name="adj2" fmla="val 427"/>
            <a:gd name="adj3" fmla="val 139161"/>
            <a:gd name="adj4" fmla="val -52538"/>
            <a:gd name="adj5" fmla="val 269727"/>
            <a:gd name="adj6" fmla="val -63226"/>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ysClr val="windowText" lastClr="000000"/>
              </a:solidFill>
              <a:latin typeface="ＭＳ Ｐゴシック"/>
              <a:ea typeface="ＭＳ Ｐゴシック"/>
            </a:rPr>
            <a:t>ノロウイルス今週のニュース</a:t>
          </a:r>
        </a:p>
        <a:p>
          <a:pPr algn="l" rtl="0">
            <a:defRPr sz="1000"/>
          </a:pPr>
          <a:r>
            <a:rPr lang="ja-JP" altLang="en-US" sz="1300" b="1" i="0" u="none" strike="noStrike" baseline="0">
              <a:solidFill>
                <a:sysClr val="windowText" lastClr="000000"/>
              </a:solidFill>
              <a:latin typeface="ＭＳ Ｐゴシック"/>
              <a:ea typeface="ＭＳ Ｐゴシック"/>
            </a:rPr>
            <a:t>今週ですが、　　</a:t>
          </a:r>
          <a:r>
            <a:rPr lang="ja-JP" altLang="en-US" sz="1600" b="1" i="0" u="none" strike="noStrike" baseline="0">
              <a:solidFill>
                <a:srgbClr val="FF0000"/>
              </a:solidFill>
              <a:latin typeface="ＭＳ Ｐゴシック"/>
              <a:ea typeface="ＭＳ Ｐゴシック"/>
            </a:rPr>
            <a:t>全国で </a:t>
          </a:r>
          <a:r>
            <a:rPr lang="en-US" altLang="ja-JP" sz="1600" b="1" i="0" u="none" strike="noStrike" baseline="0">
              <a:solidFill>
                <a:srgbClr val="FF0000"/>
              </a:solidFill>
              <a:latin typeface="ＭＳ Ｐゴシック"/>
              <a:ea typeface="ＭＳ Ｐゴシック"/>
            </a:rPr>
            <a:t>11</a:t>
          </a:r>
          <a:r>
            <a:rPr lang="ja-JP" altLang="en-US" sz="1600" b="1" i="0" u="none" strike="noStrike" baseline="0">
              <a:solidFill>
                <a:srgbClr val="FF0000"/>
              </a:solidFill>
              <a:latin typeface="ＭＳ Ｐゴシック"/>
              <a:ea typeface="ＭＳ Ｐゴシック"/>
            </a:rPr>
            <a:t>件</a:t>
          </a:r>
        </a:p>
      </xdr:txBody>
    </xdr:sp>
    <xdr:clientData/>
  </xdr:twoCellAnchor>
  <xdr:twoCellAnchor>
    <xdr:from>
      <xdr:col>8</xdr:col>
      <xdr:colOff>870101</xdr:colOff>
      <xdr:row>14</xdr:row>
      <xdr:rowOff>82023</xdr:rowOff>
    </xdr:from>
    <xdr:to>
      <xdr:col>9</xdr:col>
      <xdr:colOff>297180</xdr:colOff>
      <xdr:row>16</xdr:row>
      <xdr:rowOff>37228</xdr:rowOff>
    </xdr:to>
    <xdr:sp macro="" textlink="">
      <xdr:nvSpPr>
        <xdr:cNvPr id="93" name="円/楕円 17">
          <a:extLst>
            <a:ext uri="{FF2B5EF4-FFF2-40B4-BE49-F238E27FC236}">
              <a16:creationId xmlns:a16="http://schemas.microsoft.com/office/drawing/2014/main" id="{713E092F-2C84-4316-B359-D44311A5E9D1}"/>
            </a:ext>
          </a:extLst>
        </xdr:cNvPr>
        <xdr:cNvSpPr>
          <a:spLocks noChangeArrowheads="1"/>
        </xdr:cNvSpPr>
      </xdr:nvSpPr>
      <xdr:spPr bwMode="auto">
        <a:xfrm>
          <a:off x="7392821" y="2749023"/>
          <a:ext cx="318619" cy="290485"/>
        </a:xfrm>
        <a:prstGeom prst="ellipse">
          <a:avLst/>
        </a:prstGeom>
        <a:noFill/>
        <a:ln w="25400" algn="ctr">
          <a:solidFill>
            <a:srgbClr val="00B050"/>
          </a:solidFill>
          <a:round/>
          <a:headEnd/>
          <a:tailEnd/>
        </a:ln>
      </xdr:spPr>
      <xdr:txBody>
        <a:bodyPr/>
        <a:lstStyle/>
        <a:p>
          <a:r>
            <a:rPr lang="ja-JP" altLang="en-US"/>
            <a:t>                                                           </a:t>
          </a:r>
        </a:p>
      </xdr:txBody>
    </xdr:sp>
    <xdr:clientData/>
  </xdr:twoCellAnchor>
  <xdr:twoCellAnchor editAs="oneCell">
    <xdr:from>
      <xdr:col>4</xdr:col>
      <xdr:colOff>721898</xdr:colOff>
      <xdr:row>2</xdr:row>
      <xdr:rowOff>0</xdr:rowOff>
    </xdr:from>
    <xdr:to>
      <xdr:col>6</xdr:col>
      <xdr:colOff>678180</xdr:colOff>
      <xdr:row>16</xdr:row>
      <xdr:rowOff>45720</xdr:rowOff>
    </xdr:to>
    <xdr:pic>
      <xdr:nvPicPr>
        <xdr:cNvPr id="7" name="図 6">
          <a:extLst>
            <a:ext uri="{FF2B5EF4-FFF2-40B4-BE49-F238E27FC236}">
              <a16:creationId xmlns:a16="http://schemas.microsoft.com/office/drawing/2014/main" id="{A2BA5B79-6D47-3B1E-981E-EE6FDBA8BEEE}"/>
            </a:ext>
          </a:extLst>
        </xdr:cNvPr>
        <xdr:cNvPicPr>
          <a:picLocks noChangeAspect="1"/>
        </xdr:cNvPicPr>
      </xdr:nvPicPr>
      <xdr:blipFill>
        <a:blip xmlns:r="http://schemas.openxmlformats.org/officeDocument/2006/relationships" r:embed="rId5"/>
        <a:stretch>
          <a:fillRect/>
        </a:stretch>
      </xdr:blipFill>
      <xdr:spPr>
        <a:xfrm>
          <a:off x="2924078" y="548640"/>
          <a:ext cx="1754602" cy="2499360"/>
        </a:xfrm>
        <a:prstGeom prst="rect">
          <a:avLst/>
        </a:prstGeom>
      </xdr:spPr>
    </xdr:pic>
    <xdr:clientData/>
  </xdr:twoCellAnchor>
  <xdr:twoCellAnchor editAs="oneCell">
    <xdr:from>
      <xdr:col>0</xdr:col>
      <xdr:colOff>53340</xdr:colOff>
      <xdr:row>2</xdr:row>
      <xdr:rowOff>1</xdr:rowOff>
    </xdr:from>
    <xdr:to>
      <xdr:col>2</xdr:col>
      <xdr:colOff>251460</xdr:colOff>
      <xdr:row>16</xdr:row>
      <xdr:rowOff>33907</xdr:rowOff>
    </xdr:to>
    <xdr:pic>
      <xdr:nvPicPr>
        <xdr:cNvPr id="8" name="図 7">
          <a:extLst>
            <a:ext uri="{FF2B5EF4-FFF2-40B4-BE49-F238E27FC236}">
              <a16:creationId xmlns:a16="http://schemas.microsoft.com/office/drawing/2014/main" id="{A3960061-DB17-C83D-1F86-3E8E16F4BF37}"/>
            </a:ext>
          </a:extLst>
        </xdr:cNvPr>
        <xdr:cNvPicPr>
          <a:picLocks noChangeAspect="1"/>
        </xdr:cNvPicPr>
      </xdr:nvPicPr>
      <xdr:blipFill>
        <a:blip xmlns:r="http://schemas.openxmlformats.org/officeDocument/2006/relationships" r:embed="rId6"/>
        <a:stretch>
          <a:fillRect/>
        </a:stretch>
      </xdr:blipFill>
      <xdr:spPr>
        <a:xfrm>
          <a:off x="53340" y="548641"/>
          <a:ext cx="1668780" cy="24875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176463</xdr:colOff>
      <xdr:row>6</xdr:row>
      <xdr:rowOff>128337</xdr:rowOff>
    </xdr:from>
    <xdr:to>
      <xdr:col>7</xdr:col>
      <xdr:colOff>518082</xdr:colOff>
      <xdr:row>15</xdr:row>
      <xdr:rowOff>264695</xdr:rowOff>
    </xdr:to>
    <xdr:pic>
      <xdr:nvPicPr>
        <xdr:cNvPr id="2" name="図 1">
          <a:extLst>
            <a:ext uri="{FF2B5EF4-FFF2-40B4-BE49-F238E27FC236}">
              <a16:creationId xmlns:a16="http://schemas.microsoft.com/office/drawing/2014/main" id="{4BA74563-78FE-42F7-BEFD-E54986815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463" y="2505777"/>
          <a:ext cx="4098279" cy="2605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49306</xdr:colOff>
      <xdr:row>0</xdr:row>
      <xdr:rowOff>13335</xdr:rowOff>
    </xdr:from>
    <xdr:to>
      <xdr:col>2</xdr:col>
      <xdr:colOff>245204</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9306" y="13335"/>
          <a:ext cx="2303817" cy="217170"/>
        </a:xfrm>
        <a:prstGeom prst="rect">
          <a:avLst/>
        </a:prstGeom>
        <a:noFill/>
        <a:ln w="9525">
          <a:noFill/>
          <a:miter lim="800000"/>
          <a:headEnd/>
          <a:tailEnd/>
        </a:ln>
      </xdr:spPr>
    </xdr:pic>
    <xdr:clientData/>
  </xdr:twoCellAnchor>
  <xdr:twoCellAnchor editAs="oneCell">
    <xdr:from>
      <xdr:col>2</xdr:col>
      <xdr:colOff>0</xdr:colOff>
      <xdr:row>15</xdr:row>
      <xdr:rowOff>15876</xdr:rowOff>
    </xdr:from>
    <xdr:to>
      <xdr:col>2</xdr:col>
      <xdr:colOff>4153260</xdr:colOff>
      <xdr:row>33</xdr:row>
      <xdr:rowOff>115859</xdr:rowOff>
    </xdr:to>
    <xdr:pic>
      <xdr:nvPicPr>
        <xdr:cNvPr id="4" name="図 3">
          <a:extLst>
            <a:ext uri="{FF2B5EF4-FFF2-40B4-BE49-F238E27FC236}">
              <a16:creationId xmlns:a16="http://schemas.microsoft.com/office/drawing/2014/main" id="{23845028-C232-065A-9091-E112FB0CA1E4}"/>
            </a:ext>
          </a:extLst>
        </xdr:cNvPr>
        <xdr:cNvPicPr>
          <a:picLocks noChangeAspect="1"/>
        </xdr:cNvPicPr>
      </xdr:nvPicPr>
      <xdr:blipFill>
        <a:blip xmlns:r="http://schemas.openxmlformats.org/officeDocument/2006/relationships" r:embed="rId2"/>
        <a:stretch>
          <a:fillRect/>
        </a:stretch>
      </xdr:blipFill>
      <xdr:spPr>
        <a:xfrm>
          <a:off x="2111375" y="7691439"/>
          <a:ext cx="4153260" cy="33226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37</xdr:row>
      <xdr:rowOff>0</xdr:rowOff>
    </xdr:from>
    <xdr:ext cx="47625" cy="9525"/>
    <xdr:pic>
      <xdr:nvPicPr>
        <xdr:cNvPr id="2" name="図 4" descr="http://www1.pref.shimane.lg.jp/contents/kansen/dis/zensu/sp.gif">
          <a:extLst>
            <a:ext uri="{FF2B5EF4-FFF2-40B4-BE49-F238E27FC236}">
              <a16:creationId xmlns:a16="http://schemas.microsoft.com/office/drawing/2014/main" id="{A73A6A93-9A8D-412D-A8EA-0FAE5B5B7A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0"/>
          <a:ext cx="47625" cy="9525"/>
        </a:xfrm>
        <a:prstGeom prst="rect">
          <a:avLst/>
        </a:prstGeom>
        <a:noFill/>
        <a:ln w="9525">
          <a:noFill/>
          <a:miter lim="800000"/>
          <a:headEnd/>
          <a:tailEnd/>
        </a:ln>
      </xdr:spPr>
    </xdr:pic>
    <xdr:clientData/>
  </xdr:oneCellAnchor>
  <xdr:twoCellAnchor>
    <xdr:from>
      <xdr:col>6</xdr:col>
      <xdr:colOff>457199</xdr:colOff>
      <xdr:row>25</xdr:row>
      <xdr:rowOff>66675</xdr:rowOff>
    </xdr:from>
    <xdr:to>
      <xdr:col>9</xdr:col>
      <xdr:colOff>0</xdr:colOff>
      <xdr:row>27</xdr:row>
      <xdr:rowOff>811</xdr:rowOff>
    </xdr:to>
    <xdr:sp macro="" textlink="">
      <xdr:nvSpPr>
        <xdr:cNvPr id="3" name="テキスト ボックス 2">
          <a:extLst>
            <a:ext uri="{FF2B5EF4-FFF2-40B4-BE49-F238E27FC236}">
              <a16:creationId xmlns:a16="http://schemas.microsoft.com/office/drawing/2014/main" id="{A2630DC2-FF6E-4F68-9ECB-C6FEB26BD830}"/>
            </a:ext>
          </a:extLst>
        </xdr:cNvPr>
        <xdr:cNvSpPr txBox="1"/>
      </xdr:nvSpPr>
      <xdr:spPr>
        <a:xfrm>
          <a:off x="3352799" y="368617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17</xdr:row>
      <xdr:rowOff>0</xdr:rowOff>
    </xdr:from>
    <xdr:to>
      <xdr:col>24</xdr:col>
      <xdr:colOff>851</xdr:colOff>
      <xdr:row>23</xdr:row>
      <xdr:rowOff>90488</xdr:rowOff>
    </xdr:to>
    <xdr:cxnSp macro="">
      <xdr:nvCxnSpPr>
        <xdr:cNvPr id="4" name="直線矢印コネクタ 3">
          <a:extLst>
            <a:ext uri="{FF2B5EF4-FFF2-40B4-BE49-F238E27FC236}">
              <a16:creationId xmlns:a16="http://schemas.microsoft.com/office/drawing/2014/main" id="{F31393EA-91C4-4CAF-8D27-D1EBF85184A4}"/>
            </a:ext>
          </a:extLst>
        </xdr:cNvPr>
        <xdr:cNvCxnSpPr>
          <a:stCxn id="5" idx="1"/>
        </xdr:cNvCxnSpPr>
      </xdr:nvCxnSpPr>
      <xdr:spPr>
        <a:xfrm flipV="1">
          <a:off x="10161270" y="2689860"/>
          <a:ext cx="1300061" cy="42576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21</xdr:row>
      <xdr:rowOff>95250</xdr:rowOff>
    </xdr:from>
    <xdr:to>
      <xdr:col>27</xdr:col>
      <xdr:colOff>171450</xdr:colOff>
      <xdr:row>25</xdr:row>
      <xdr:rowOff>28575</xdr:rowOff>
    </xdr:to>
    <xdr:sp macro="" textlink="">
      <xdr:nvSpPr>
        <xdr:cNvPr id="5" name="テキスト ボックス 4">
          <a:extLst>
            <a:ext uri="{FF2B5EF4-FFF2-40B4-BE49-F238E27FC236}">
              <a16:creationId xmlns:a16="http://schemas.microsoft.com/office/drawing/2014/main" id="{DD89DE26-B886-4CB9-81E9-2FC4123BCF07}"/>
            </a:ext>
          </a:extLst>
        </xdr:cNvPr>
        <xdr:cNvSpPr txBox="1"/>
      </xdr:nvSpPr>
      <xdr:spPr>
        <a:xfrm>
          <a:off x="10161270" y="2785110"/>
          <a:ext cx="2865120" cy="86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12</xdr:row>
      <xdr:rowOff>0</xdr:rowOff>
    </xdr:from>
    <xdr:to>
      <xdr:col>31</xdr:col>
      <xdr:colOff>613410</xdr:colOff>
      <xdr:row>12</xdr:row>
      <xdr:rowOff>0</xdr:rowOff>
    </xdr:to>
    <xdr:grpSp>
      <xdr:nvGrpSpPr>
        <xdr:cNvPr id="6" name="グループ化 8580">
          <a:extLst>
            <a:ext uri="{FF2B5EF4-FFF2-40B4-BE49-F238E27FC236}">
              <a16:creationId xmlns:a16="http://schemas.microsoft.com/office/drawing/2014/main" id="{60D463FD-8BC5-4986-AA93-7CD1EEEB6691}"/>
            </a:ext>
          </a:extLst>
        </xdr:cNvPr>
        <xdr:cNvGrpSpPr>
          <a:grpSpLocks/>
        </xdr:cNvGrpSpPr>
      </xdr:nvGrpSpPr>
      <xdr:grpSpPr bwMode="auto">
        <a:xfrm>
          <a:off x="12165542" y="2709333"/>
          <a:ext cx="3493135" cy="0"/>
          <a:chOff x="13125451" y="1438276"/>
          <a:chExt cx="3733799" cy="628650"/>
        </a:xfrm>
      </xdr:grpSpPr>
      <xdr:sp macro="" textlink="">
        <xdr:nvSpPr>
          <xdr:cNvPr id="7" name="テキスト ボックス 6">
            <a:extLst>
              <a:ext uri="{FF2B5EF4-FFF2-40B4-BE49-F238E27FC236}">
                <a16:creationId xmlns:a16="http://schemas.microsoft.com/office/drawing/2014/main" id="{C360AAC2-469F-765E-4130-101B318A56E9}"/>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882D1CF6-D76A-AF9E-1E97-46D6B72852C9}"/>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12</xdr:row>
      <xdr:rowOff>0</xdr:rowOff>
    </xdr:from>
    <xdr:to>
      <xdr:col>13</xdr:col>
      <xdr:colOff>447675</xdr:colOff>
      <xdr:row>24</xdr:row>
      <xdr:rowOff>190501</xdr:rowOff>
    </xdr:to>
    <xdr:grpSp>
      <xdr:nvGrpSpPr>
        <xdr:cNvPr id="9" name="グループ化 8584">
          <a:extLst>
            <a:ext uri="{FF2B5EF4-FFF2-40B4-BE49-F238E27FC236}">
              <a16:creationId xmlns:a16="http://schemas.microsoft.com/office/drawing/2014/main" id="{80DF7E7E-9926-4233-995F-56CAEE6F2057}"/>
            </a:ext>
          </a:extLst>
        </xdr:cNvPr>
        <xdr:cNvGrpSpPr>
          <a:grpSpLocks/>
        </xdr:cNvGrpSpPr>
      </xdr:nvGrpSpPr>
      <xdr:grpSpPr bwMode="auto">
        <a:xfrm>
          <a:off x="4224020" y="2709333"/>
          <a:ext cx="2387388" cy="706968"/>
          <a:chOff x="4514850" y="1800225"/>
          <a:chExt cx="2619375" cy="1809750"/>
        </a:xfrm>
      </xdr:grpSpPr>
      <xdr:sp macro="" textlink="">
        <xdr:nvSpPr>
          <xdr:cNvPr id="10" name="テキスト ボックス 9">
            <a:extLst>
              <a:ext uri="{FF2B5EF4-FFF2-40B4-BE49-F238E27FC236}">
                <a16:creationId xmlns:a16="http://schemas.microsoft.com/office/drawing/2014/main" id="{5CA24504-81A1-B344-629B-0F2306797F39}"/>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09865F7A-CD45-24D5-065A-1BC40B62CBEA}"/>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12</xdr:row>
      <xdr:rowOff>0</xdr:rowOff>
    </xdr:from>
    <xdr:to>
      <xdr:col>9</xdr:col>
      <xdr:colOff>0</xdr:colOff>
      <xdr:row>24</xdr:row>
      <xdr:rowOff>190500</xdr:rowOff>
    </xdr:to>
    <xdr:grpSp>
      <xdr:nvGrpSpPr>
        <xdr:cNvPr id="12" name="グループ化 8588">
          <a:extLst>
            <a:ext uri="{FF2B5EF4-FFF2-40B4-BE49-F238E27FC236}">
              <a16:creationId xmlns:a16="http://schemas.microsoft.com/office/drawing/2014/main" id="{30F2291B-6ACA-4366-9D70-723627948843}"/>
            </a:ext>
          </a:extLst>
        </xdr:cNvPr>
        <xdr:cNvGrpSpPr>
          <a:grpSpLocks/>
        </xdr:cNvGrpSpPr>
      </xdr:nvGrpSpPr>
      <xdr:grpSpPr bwMode="auto">
        <a:xfrm>
          <a:off x="2590800" y="2709333"/>
          <a:ext cx="1710267" cy="706967"/>
          <a:chOff x="2697628" y="2705100"/>
          <a:chExt cx="1969622" cy="904876"/>
        </a:xfrm>
      </xdr:grpSpPr>
      <xdr:sp macro="" textlink="">
        <xdr:nvSpPr>
          <xdr:cNvPr id="13" name="テキスト ボックス 12">
            <a:extLst>
              <a:ext uri="{FF2B5EF4-FFF2-40B4-BE49-F238E27FC236}">
                <a16:creationId xmlns:a16="http://schemas.microsoft.com/office/drawing/2014/main" id="{907B9737-A322-8307-8E2B-9C5009779ABD}"/>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E029C771-A03B-B706-A5E4-14E02C7666C2}"/>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171830</xdr:colOff>
      <xdr:row>27</xdr:row>
      <xdr:rowOff>39794</xdr:rowOff>
    </xdr:from>
    <xdr:to>
      <xdr:col>13</xdr:col>
      <xdr:colOff>595086</xdr:colOff>
      <xdr:row>54</xdr:row>
      <xdr:rowOff>85514</xdr:rowOff>
    </xdr:to>
    <xdr:graphicFrame macro="">
      <xdr:nvGraphicFramePr>
        <xdr:cNvPr id="15" name="グラフ 14">
          <a:extLst>
            <a:ext uri="{FF2B5EF4-FFF2-40B4-BE49-F238E27FC236}">
              <a16:creationId xmlns:a16="http://schemas.microsoft.com/office/drawing/2014/main" id="{B96FFE0B-AAE8-4004-9EC3-4C4288823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406517</xdr:colOff>
      <xdr:row>27</xdr:row>
      <xdr:rowOff>69046</xdr:rowOff>
    </xdr:from>
    <xdr:to>
      <xdr:col>29</xdr:col>
      <xdr:colOff>5813</xdr:colOff>
      <xdr:row>54</xdr:row>
      <xdr:rowOff>137626</xdr:rowOff>
    </xdr:to>
    <xdr:graphicFrame macro="">
      <xdr:nvGraphicFramePr>
        <xdr:cNvPr id="16" name="グラフ 15">
          <a:extLst>
            <a:ext uri="{FF2B5EF4-FFF2-40B4-BE49-F238E27FC236}">
              <a16:creationId xmlns:a16="http://schemas.microsoft.com/office/drawing/2014/main" id="{D8890ACB-60DD-4876-BF41-92E2FFB7C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186267</xdr:colOff>
      <xdr:row>7</xdr:row>
      <xdr:rowOff>0</xdr:rowOff>
    </xdr:from>
    <xdr:to>
      <xdr:col>27</xdr:col>
      <xdr:colOff>228600</xdr:colOff>
      <xdr:row>23</xdr:row>
      <xdr:rowOff>169333</xdr:rowOff>
    </xdr:to>
    <xdr:cxnSp macro="">
      <xdr:nvCxnSpPr>
        <xdr:cNvPr id="17" name="直線矢印コネクタ 16">
          <a:extLst>
            <a:ext uri="{FF2B5EF4-FFF2-40B4-BE49-F238E27FC236}">
              <a16:creationId xmlns:a16="http://schemas.microsoft.com/office/drawing/2014/main" id="{CC105470-DB66-43AF-A596-CF9448C537D1}"/>
            </a:ext>
          </a:extLst>
        </xdr:cNvPr>
        <xdr:cNvCxnSpPr/>
      </xdr:nvCxnSpPr>
      <xdr:spPr>
        <a:xfrm flipV="1">
          <a:off x="8873067" y="1540933"/>
          <a:ext cx="4233333" cy="16764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330200</xdr:colOff>
      <xdr:row>6</xdr:row>
      <xdr:rowOff>245534</xdr:rowOff>
    </xdr:from>
    <xdr:to>
      <xdr:col>12</xdr:col>
      <xdr:colOff>237066</xdr:colOff>
      <xdr:row>23</xdr:row>
      <xdr:rowOff>169333</xdr:rowOff>
    </xdr:to>
    <xdr:cxnSp macro="">
      <xdr:nvCxnSpPr>
        <xdr:cNvPr id="18" name="直線矢印コネクタ 17">
          <a:extLst>
            <a:ext uri="{FF2B5EF4-FFF2-40B4-BE49-F238E27FC236}">
              <a16:creationId xmlns:a16="http://schemas.microsoft.com/office/drawing/2014/main" id="{B8D4CA53-9101-4C63-B253-4086F0D2A5FF}"/>
            </a:ext>
          </a:extLst>
        </xdr:cNvPr>
        <xdr:cNvCxnSpPr/>
      </xdr:nvCxnSpPr>
      <xdr:spPr>
        <a:xfrm flipV="1">
          <a:off x="1837267" y="1532467"/>
          <a:ext cx="4097866" cy="1684866"/>
        </a:xfrm>
        <a:prstGeom prst="straightConnector1">
          <a:avLst/>
        </a:prstGeom>
        <a:ln>
          <a:solidFill>
            <a:schemeClr val="tx2">
              <a:lumMod val="60000"/>
              <a:lumOff val="40000"/>
            </a:schemeClr>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85523</xdr:colOff>
      <xdr:row>25</xdr:row>
      <xdr:rowOff>127190</xdr:rowOff>
    </xdr:from>
    <xdr:to>
      <xdr:col>12</xdr:col>
      <xdr:colOff>211666</xdr:colOff>
      <xdr:row>41</xdr:row>
      <xdr:rowOff>101600</xdr:rowOff>
    </xdr:to>
    <xdr:cxnSp macro="">
      <xdr:nvCxnSpPr>
        <xdr:cNvPr id="19" name="直線矢印コネクタ 18">
          <a:extLst>
            <a:ext uri="{FF2B5EF4-FFF2-40B4-BE49-F238E27FC236}">
              <a16:creationId xmlns:a16="http://schemas.microsoft.com/office/drawing/2014/main" id="{2168F919-E8A8-45CD-8C0E-25D98B85CA93}"/>
            </a:ext>
          </a:extLst>
        </xdr:cNvPr>
        <xdr:cNvCxnSpPr/>
      </xdr:nvCxnSpPr>
      <xdr:spPr>
        <a:xfrm>
          <a:off x="2058256" y="3776323"/>
          <a:ext cx="3851477" cy="2768410"/>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18</xdr:col>
      <xdr:colOff>383988</xdr:colOff>
      <xdr:row>25</xdr:row>
      <xdr:rowOff>22412</xdr:rowOff>
    </xdr:from>
    <xdr:to>
      <xdr:col>26</xdr:col>
      <xdr:colOff>50800</xdr:colOff>
      <xdr:row>43</xdr:row>
      <xdr:rowOff>59267</xdr:rowOff>
    </xdr:to>
    <xdr:cxnSp macro="">
      <xdr:nvCxnSpPr>
        <xdr:cNvPr id="20" name="直線矢印コネクタ 19">
          <a:extLst>
            <a:ext uri="{FF2B5EF4-FFF2-40B4-BE49-F238E27FC236}">
              <a16:creationId xmlns:a16="http://schemas.microsoft.com/office/drawing/2014/main" id="{61226CD3-9A25-40BE-A514-36C3B223D8D4}"/>
            </a:ext>
          </a:extLst>
        </xdr:cNvPr>
        <xdr:cNvCxnSpPr/>
      </xdr:nvCxnSpPr>
      <xdr:spPr>
        <a:xfrm>
          <a:off x="9070788" y="3671545"/>
          <a:ext cx="3392145" cy="3169522"/>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2</xdr:col>
      <xdr:colOff>4095750</xdr:colOff>
      <xdr:row>42</xdr:row>
      <xdr:rowOff>317023</xdr:rowOff>
    </xdr:to>
    <xdr:pic>
      <xdr:nvPicPr>
        <xdr:cNvPr id="3" name="図 2">
          <a:extLst>
            <a:ext uri="{FF2B5EF4-FFF2-40B4-BE49-F238E27FC236}">
              <a16:creationId xmlns:a16="http://schemas.microsoft.com/office/drawing/2014/main" id="{8E137955-229D-B9F5-7C7F-E1A67702B762}"/>
            </a:ext>
          </a:extLst>
        </xdr:cNvPr>
        <xdr:cNvPicPr>
          <a:picLocks noChangeAspect="1"/>
        </xdr:cNvPicPr>
      </xdr:nvPicPr>
      <xdr:blipFill>
        <a:blip xmlns:r="http://schemas.openxmlformats.org/officeDocument/2006/relationships" r:embed="rId1"/>
        <a:stretch>
          <a:fillRect/>
        </a:stretch>
      </xdr:blipFill>
      <xdr:spPr>
        <a:xfrm>
          <a:off x="1460500" y="13215938"/>
          <a:ext cx="5461000" cy="698023"/>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28000"/>
          </a:srgbClr>
        </a:solidFill>
        <a:ln>
          <a:solidFill>
            <a:srgbClr val="C00000"/>
          </a:solidFill>
        </a:ln>
      </a:spPr>
      <a:bodyPr vertOverflow="clip" horzOverflow="clip" rtlCol="0" anchor="t"/>
      <a:lstStyle>
        <a:defPPr algn="l">
          <a:defRPr kumimoji="1" sz="2000" b="1"/>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 dT="2025-12-14T07:19:26.30" personId="{00000000-0000-0000-0000-000000000000}" id="{E21493BA-FFB7-4199-8009-DCC0D5B1D7CB}">
    <text>もうすぐ終了します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hyperlink" Target="https://topics.smt.docomo.ne.jp/article/recordchina/business/recordchina-RC_967742" TargetMode="External"/><Relationship Id="rId2" Type="http://schemas.openxmlformats.org/officeDocument/2006/relationships/hyperlink" Target="https://news.livedoor.com/article/detail/30345142/" TargetMode="External"/><Relationship Id="rId1" Type="http://schemas.openxmlformats.org/officeDocument/2006/relationships/hyperlink" Target="https://www.vietnam.vn/ja/phap-ra-tin-hieu-cung-ran-voi-nong-san-chua-hoa-chat-bi-cam" TargetMode="External"/><Relationship Id="rId6" Type="http://schemas.openxmlformats.org/officeDocument/2006/relationships/printerSettings" Target="../printerSettings/printerSettings10.bin"/><Relationship Id="rId5" Type="http://schemas.openxmlformats.org/officeDocument/2006/relationships/hyperlink" Target="http://sample.econavi.eic.or.jp/news/detail/3262" TargetMode="External"/><Relationship Id="rId4" Type="http://schemas.openxmlformats.org/officeDocument/2006/relationships/hyperlink" Target="https://foods-ch.infomart.co.jp/anzen/recall/242075"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biken.osaka-u.ac.jp/achievement/research/2025/251" TargetMode="External"/><Relationship Id="rId2" Type="http://schemas.openxmlformats.org/officeDocument/2006/relationships/hyperlink" Target="https://www.nna.jp/news/2879272" TargetMode="External"/><Relationship Id="rId1" Type="http://schemas.openxmlformats.org/officeDocument/2006/relationships/hyperlink" Target="https://wellness-news.co.jp/posts/260110-1/" TargetMode="External"/><Relationship Id="rId6" Type="http://schemas.openxmlformats.org/officeDocument/2006/relationships/printerSettings" Target="../printerSettings/printerSettings11.bin"/><Relationship Id="rId5" Type="http://schemas.openxmlformats.org/officeDocument/2006/relationships/hyperlink" Target="https://topics.smt.docomo.ne.jp/amp/article/rcc/region/rcc-2375015" TargetMode="External"/><Relationship Id="rId4" Type="http://schemas.openxmlformats.org/officeDocument/2006/relationships/hyperlink" Target="https://wellness-news.co.jp/posts/251229-2/"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newsdig.tbs.co.jp/articles/-/2382883?display=1" TargetMode="External"/><Relationship Id="rId3" Type="http://schemas.openxmlformats.org/officeDocument/2006/relationships/hyperlink" Target="https://news.yahoo.co.jp/articles/29f176671516537916609636ec679465974984e5" TargetMode="External"/><Relationship Id="rId7" Type="http://schemas.openxmlformats.org/officeDocument/2006/relationships/hyperlink" Target="https://www.mietv.com/news/%E6%94%BE%E8%AA%B2%E5%BE%8C%E5%85%90%E7%AB%A5%E3%82%AF%E3%83%A9%E3%83%96%E3%81%A721%E4%BA%BA%E9%A3%9F%E4%B8%AD%E6%AF%92%E3%80%80%E5%BC%81%E5%BD%93%E5%BA%97%E3%82%92%E5%96%B6%E6%A5%AD%E7%A6%81%E6%AD%A2/" TargetMode="External"/><Relationship Id="rId12" Type="http://schemas.openxmlformats.org/officeDocument/2006/relationships/printerSettings" Target="../printerSettings/printerSettings5.bin"/><Relationship Id="rId2" Type="http://schemas.openxmlformats.org/officeDocument/2006/relationships/hyperlink" Target="https://www.pref.hokkaido.lg.jp/hf/kse/sho/tyu/245157.html" TargetMode="External"/><Relationship Id="rId1" Type="http://schemas.openxmlformats.org/officeDocument/2006/relationships/hyperlink" Target="https://news.yahoo.co.jp/articles/fe31f51df43dc02955a8fd750f2da1f4c42ff00d" TargetMode="External"/><Relationship Id="rId6" Type="http://schemas.openxmlformats.org/officeDocument/2006/relationships/hyperlink" Target="https://article.yahoo.co.jp/detail/f55d2d5b1d7fc8493c0b8c6405f042730f22e735" TargetMode="External"/><Relationship Id="rId11" Type="http://schemas.openxmlformats.org/officeDocument/2006/relationships/hyperlink" Target="https://www.pref.okayama.jp/uploaded/attachment/403037.pdf" TargetMode="External"/><Relationship Id="rId5" Type="http://schemas.openxmlformats.org/officeDocument/2006/relationships/hyperlink" Target="https://www.pref.niigata.lg.jp/site/syokuinfo/20251231.html" TargetMode="External"/><Relationship Id="rId10" Type="http://schemas.openxmlformats.org/officeDocument/2006/relationships/hyperlink" Target="https://news.jp/i/1380350960710189794?c=39546741839462401" TargetMode="External"/><Relationship Id="rId4" Type="http://schemas.openxmlformats.org/officeDocument/2006/relationships/hyperlink" Target="https://www.kobe-np.co.jp/news/sogo/202601/0019871472.shtml" TargetMode="External"/><Relationship Id="rId9" Type="http://schemas.openxmlformats.org/officeDocument/2006/relationships/hyperlink" Target="https://newsdig.tbs.co.jp/articles/-/2380210?display=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vietnam.vn/ja/siet-chat-bao-dam-an-toan-thuc-pham-dip-tet-o-khanh-hoa" TargetMode="External"/><Relationship Id="rId2" Type="http://schemas.openxmlformats.org/officeDocument/2006/relationships/hyperlink" Target="https://www.vietnam.vn/ja/bo-y-te-yeu-cau-truy-xuat-nguon-goc-thuc-pham-khien-nhieu-nguoi-nhap-vien-sau-bua-an-trua-tai-vinh-long" TargetMode="External"/><Relationship Id="rId1" Type="http://schemas.openxmlformats.org/officeDocument/2006/relationships/hyperlink" Target="https://www.vietnam.vn/ja/cap-song-long-khong-lo-tai-khach-san-1-the-ky-o-tp-hcm" TargetMode="External"/><Relationship Id="rId5" Type="http://schemas.openxmlformats.org/officeDocument/2006/relationships/printerSettings" Target="../printerSettings/printerSettings6.bin"/><Relationship Id="rId4" Type="http://schemas.openxmlformats.org/officeDocument/2006/relationships/hyperlink" Target="https://www.jetro.go.jp/biznews/2026/01/888d050751b97208.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mhlw.go.jp/stf/covid-19/kokunainohasseijoukyou.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1"/>
  <sheetViews>
    <sheetView zoomScale="112" zoomScaleNormal="112" workbookViewId="0">
      <selection activeCell="A10" sqref="A10:H19"/>
    </sheetView>
  </sheetViews>
  <sheetFormatPr defaultRowHeight="13.2"/>
  <cols>
    <col min="1" max="1" width="16.777343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9" ht="13.8" thickTop="1">
      <c r="A1" s="57" t="s">
        <v>0</v>
      </c>
      <c r="B1" s="58"/>
      <c r="C1" s="58" t="s">
        <v>1</v>
      </c>
      <c r="D1" s="58"/>
      <c r="E1" s="58"/>
      <c r="F1" s="58"/>
      <c r="G1" s="58"/>
      <c r="H1" s="58"/>
      <c r="I1" s="40"/>
    </row>
    <row r="2" spans="1:9">
      <c r="A2" s="59" t="s">
        <v>2</v>
      </c>
      <c r="B2" s="60"/>
      <c r="C2" s="60"/>
      <c r="D2" s="60"/>
      <c r="E2" s="60"/>
      <c r="F2" s="60"/>
      <c r="G2" s="60"/>
      <c r="H2" s="60"/>
      <c r="I2" s="40"/>
    </row>
    <row r="3" spans="1:9" ht="15.75" customHeight="1">
      <c r="A3" s="588" t="s">
        <v>3</v>
      </c>
      <c r="B3" s="589"/>
      <c r="C3" s="589"/>
      <c r="D3" s="589"/>
      <c r="E3" s="589"/>
      <c r="F3" s="589"/>
      <c r="G3" s="589"/>
      <c r="H3" s="590"/>
      <c r="I3" s="40"/>
    </row>
    <row r="4" spans="1:9">
      <c r="A4" s="59" t="s">
        <v>4</v>
      </c>
      <c r="B4" s="60"/>
      <c r="C4" s="60"/>
      <c r="D4" s="60"/>
      <c r="E4" s="60"/>
      <c r="F4" s="60"/>
      <c r="G4" s="60"/>
      <c r="H4" s="60"/>
      <c r="I4" s="40"/>
    </row>
    <row r="5" spans="1:9">
      <c r="A5" s="59" t="s">
        <v>5</v>
      </c>
      <c r="B5" s="60"/>
      <c r="C5" s="60"/>
      <c r="D5" s="60"/>
      <c r="E5" s="60"/>
      <c r="F5" s="60"/>
      <c r="G5" s="60"/>
      <c r="H5" s="60"/>
      <c r="I5" s="40"/>
    </row>
    <row r="6" spans="1:9">
      <c r="A6" s="61" t="s">
        <v>2</v>
      </c>
      <c r="B6" s="62"/>
      <c r="C6" s="62"/>
      <c r="D6" s="62"/>
      <c r="E6" s="62"/>
      <c r="F6" s="62"/>
      <c r="G6" s="62"/>
      <c r="H6" s="62"/>
      <c r="I6" s="40"/>
    </row>
    <row r="7" spans="1:9">
      <c r="A7" s="61"/>
      <c r="B7" s="62"/>
      <c r="C7" s="62"/>
      <c r="D7" s="62"/>
      <c r="E7" s="62"/>
      <c r="F7" s="62"/>
      <c r="G7" s="62"/>
      <c r="H7" s="62"/>
      <c r="I7" s="40"/>
    </row>
    <row r="8" spans="1:9">
      <c r="A8" s="61" t="s">
        <v>6</v>
      </c>
      <c r="B8" s="62"/>
      <c r="C8" s="62"/>
      <c r="D8" s="62"/>
      <c r="E8" s="62"/>
      <c r="F8" s="62"/>
      <c r="G8" s="62"/>
      <c r="H8" s="62"/>
      <c r="I8" s="40"/>
    </row>
    <row r="9" spans="1:9">
      <c r="A9" s="63" t="s">
        <v>7</v>
      </c>
      <c r="B9" s="64"/>
      <c r="C9" s="64"/>
      <c r="D9" s="64"/>
      <c r="E9" s="64"/>
      <c r="F9" s="64"/>
      <c r="G9" s="64"/>
      <c r="H9" s="64"/>
      <c r="I9" s="40"/>
    </row>
    <row r="10" spans="1:9" ht="15" customHeight="1">
      <c r="A10" s="128" t="s">
        <v>8</v>
      </c>
      <c r="B10" s="71" t="str">
        <f>+'52　食中毒記事等 '!A5</f>
        <v>食中毒の発生について（令和８年１月10日）</v>
      </c>
      <c r="C10" s="71"/>
      <c r="D10" s="73"/>
      <c r="E10" s="71"/>
      <c r="F10" s="74"/>
      <c r="G10" s="72"/>
      <c r="H10" s="72"/>
      <c r="I10" s="40"/>
    </row>
    <row r="11" spans="1:9" ht="15" customHeight="1">
      <c r="A11" s="128" t="s">
        <v>9</v>
      </c>
      <c r="B11" s="71" t="str">
        <f>+'52　ノロウイルス関連情報 '!H72</f>
        <v>管理レベル「3」　</v>
      </c>
      <c r="C11" s="71"/>
      <c r="D11" s="71" t="s">
        <v>10</v>
      </c>
      <c r="E11" s="71"/>
      <c r="F11" s="73">
        <f>+'52　ノロウイルス関連情報 '!G73</f>
        <v>5.59</v>
      </c>
      <c r="G11" s="71" t="str">
        <f>+'52　ノロウイルス関連情報 '!H73</f>
        <v>　：先週より</v>
      </c>
      <c r="H11" s="155">
        <f>+'52　ノロウイルス関連情報 '!I73</f>
        <v>0.25999999999999979</v>
      </c>
      <c r="I11" s="40"/>
    </row>
    <row r="12" spans="1:9" s="48" customFormat="1" ht="15" customHeight="1">
      <c r="A12" s="75" t="s">
        <v>11</v>
      </c>
      <c r="B12" s="502" t="str">
        <f>+'52　残留農薬など'!A2</f>
        <v>フランスは禁止化学物質を含む農産物に対して強硬な姿勢をとっている。</v>
      </c>
      <c r="C12" s="502"/>
      <c r="D12" s="502"/>
      <c r="E12" s="502"/>
      <c r="F12" s="502"/>
      <c r="G12" s="502"/>
      <c r="H12" s="76"/>
      <c r="I12" s="47"/>
    </row>
    <row r="13" spans="1:9" ht="15" customHeight="1">
      <c r="A13" s="70" t="s">
        <v>12</v>
      </c>
      <c r="B13" s="502" t="str">
        <f>+'52　食品表示'!A2</f>
        <v xml:space="preserve">もう1つの紅麹サプリ事件（中） 評価の枠組みと救済の狭間で問われる責任 </v>
      </c>
      <c r="C13" s="502"/>
      <c r="D13" s="502"/>
      <c r="E13" s="502"/>
      <c r="F13" s="502"/>
      <c r="G13" s="502"/>
      <c r="H13" s="72"/>
      <c r="I13" s="40"/>
    </row>
    <row r="14" spans="1:9" ht="15" customHeight="1">
      <c r="A14" s="70" t="s">
        <v>13</v>
      </c>
      <c r="B14" s="72" t="str">
        <f>+'52 海外情報'!A2</f>
        <v>保健省は、ヴィンロンでの昼食後に数人が入院したことを受けて、食品の追跡可能性を要求している</v>
      </c>
      <c r="D14" s="72"/>
      <c r="E14" s="72"/>
      <c r="F14" s="72"/>
      <c r="G14" s="72"/>
      <c r="H14" s="72"/>
      <c r="I14" s="40"/>
    </row>
    <row r="15" spans="1:9" ht="15" customHeight="1">
      <c r="A15" s="77" t="s">
        <v>14</v>
      </c>
      <c r="B15" s="78" t="str">
        <f>+'52 海外情報'!A5</f>
        <v>カインホア省の旧正月休暇中の食品安全確保のためのより厳しい措置。</v>
      </c>
      <c r="C15" s="500" t="s">
        <v>15</v>
      </c>
      <c r="D15" s="500"/>
      <c r="E15" s="500"/>
      <c r="F15" s="500"/>
      <c r="G15" s="500"/>
      <c r="H15" s="501"/>
      <c r="I15" s="40"/>
    </row>
    <row r="16" spans="1:9" ht="15" customHeight="1">
      <c r="A16" s="70" t="s">
        <v>16</v>
      </c>
      <c r="B16" s="71" t="str">
        <f>+'52　感染症統計'!A23</f>
        <v>2025年 第52週（12/22～12/28)</v>
      </c>
      <c r="C16" s="72"/>
      <c r="D16" s="71" t="s">
        <v>17</v>
      </c>
      <c r="E16" s="72"/>
      <c r="F16" s="72"/>
      <c r="G16" s="72"/>
      <c r="H16" s="72"/>
      <c r="I16" s="40"/>
    </row>
    <row r="17" spans="1:16" ht="15" customHeight="1">
      <c r="A17" s="70" t="s">
        <v>18</v>
      </c>
      <c r="B17" s="71" t="str">
        <f>+'51　国内感染症情報'!B2</f>
        <v>2025年第51週（12月15日〜12月21日）</v>
      </c>
      <c r="C17" s="71"/>
      <c r="D17" s="71"/>
      <c r="E17" s="71"/>
      <c r="F17" s="71"/>
      <c r="G17" s="71"/>
      <c r="H17" s="72"/>
      <c r="I17" s="40"/>
    </row>
    <row r="18" spans="1:16" ht="15" customHeight="1">
      <c r="A18" s="70" t="s">
        <v>19</v>
      </c>
      <c r="B18" s="79" t="str">
        <f>+'52  衛生訓話'!A2</f>
        <v>今週のお題( 新型コロナウイルスとの付き合い方)</v>
      </c>
      <c r="F18" s="79"/>
      <c r="G18" s="72"/>
      <c r="H18" s="72"/>
      <c r="I18" s="40"/>
    </row>
    <row r="19" spans="1:16" ht="15" customHeight="1">
      <c r="A19" s="70" t="s">
        <v>20</v>
      </c>
      <c r="B19" s="500" t="s">
        <v>457</v>
      </c>
      <c r="C19" s="500"/>
      <c r="D19" s="500"/>
      <c r="E19" s="500"/>
      <c r="F19" s="72" t="s">
        <v>17</v>
      </c>
      <c r="G19" s="72"/>
      <c r="H19" s="72"/>
      <c r="I19" s="40"/>
      <c r="P19" t="s">
        <v>21</v>
      </c>
    </row>
    <row r="20" spans="1:16" ht="15" customHeight="1">
      <c r="A20" s="70" t="s">
        <v>17</v>
      </c>
      <c r="B20" t="s">
        <v>23</v>
      </c>
      <c r="C20" s="72"/>
      <c r="D20" s="72"/>
      <c r="E20" s="72"/>
      <c r="F20" s="72"/>
      <c r="G20" s="72"/>
      <c r="H20" s="72"/>
      <c r="I20" s="40"/>
      <c r="L20" t="s">
        <v>15</v>
      </c>
    </row>
    <row r="21" spans="1:16">
      <c r="A21" s="63" t="s">
        <v>7</v>
      </c>
      <c r="B21" s="64"/>
      <c r="C21" s="64"/>
      <c r="D21" s="64"/>
      <c r="E21" s="64"/>
      <c r="F21" s="64"/>
      <c r="G21" s="64"/>
      <c r="H21" s="64"/>
      <c r="I21" s="40"/>
    </row>
    <row r="22" spans="1:16">
      <c r="A22" s="61" t="s">
        <v>17</v>
      </c>
      <c r="B22" s="62"/>
      <c r="C22" s="62"/>
      <c r="D22" s="62"/>
      <c r="E22" s="62"/>
      <c r="F22" s="62"/>
      <c r="G22" s="62"/>
      <c r="H22" s="62"/>
      <c r="I22" s="40"/>
    </row>
    <row r="23" spans="1:16">
      <c r="A23" s="41" t="s">
        <v>22</v>
      </c>
      <c r="I23" s="40"/>
    </row>
    <row r="24" spans="1:16">
      <c r="A24" s="40"/>
      <c r="I24" s="40"/>
    </row>
    <row r="25" spans="1:16">
      <c r="A25" s="40"/>
      <c r="I25" s="40"/>
    </row>
    <row r="26" spans="1:16">
      <c r="A26" s="40"/>
      <c r="I26" s="40"/>
    </row>
    <row r="27" spans="1:16">
      <c r="A27" s="40"/>
      <c r="I27" s="40"/>
    </row>
    <row r="28" spans="1:16">
      <c r="A28" s="40"/>
      <c r="I28" s="40"/>
    </row>
    <row r="29" spans="1:16">
      <c r="A29" s="40"/>
      <c r="I29" s="40"/>
    </row>
    <row r="30" spans="1:16">
      <c r="A30" s="40"/>
      <c r="H30" t="s">
        <v>23</v>
      </c>
      <c r="I30" s="40"/>
    </row>
    <row r="31" spans="1:16">
      <c r="A31" s="40"/>
      <c r="I31" s="40"/>
    </row>
    <row r="32" spans="1:16">
      <c r="A32" s="40"/>
      <c r="I32" s="40"/>
    </row>
    <row r="33" spans="1:9">
      <c r="A33" s="40"/>
      <c r="I33" s="40"/>
    </row>
    <row r="34" spans="1:9" ht="13.8" thickBot="1">
      <c r="A34" s="42"/>
      <c r="B34" s="43"/>
      <c r="C34" s="43"/>
      <c r="D34" s="43"/>
      <c r="E34" s="43"/>
      <c r="F34" s="43"/>
      <c r="G34" s="43"/>
      <c r="H34" s="43"/>
      <c r="I34" s="40"/>
    </row>
    <row r="35" spans="1:9" ht="13.8" thickTop="1"/>
    <row r="38" spans="1:9" ht="24.6">
      <c r="A38" s="50" t="s">
        <v>24</v>
      </c>
    </row>
    <row r="39" spans="1:9" ht="40.5" customHeight="1">
      <c r="A39" s="591" t="s">
        <v>25</v>
      </c>
      <c r="B39" s="591"/>
      <c r="C39" s="591"/>
      <c r="D39" s="591"/>
      <c r="E39" s="591"/>
      <c r="F39" s="591"/>
      <c r="G39" s="591"/>
    </row>
    <row r="40" spans="1:9" ht="30.75" customHeight="1">
      <c r="A40" s="587" t="s">
        <v>26</v>
      </c>
      <c r="B40" s="587"/>
      <c r="C40" s="587"/>
      <c r="D40" s="587"/>
      <c r="E40" s="587"/>
      <c r="F40" s="587"/>
      <c r="G40" s="587"/>
    </row>
    <row r="41" spans="1:9" ht="15">
      <c r="A41" s="51"/>
    </row>
    <row r="42" spans="1:9" ht="69.75" customHeight="1">
      <c r="A42" s="582" t="s">
        <v>27</v>
      </c>
      <c r="B42" s="582"/>
      <c r="C42" s="582"/>
      <c r="D42" s="582"/>
      <c r="E42" s="582"/>
      <c r="F42" s="582"/>
      <c r="G42" s="582"/>
    </row>
    <row r="43" spans="1:9" ht="35.25" customHeight="1">
      <c r="A43" s="587" t="s">
        <v>28</v>
      </c>
      <c r="B43" s="587"/>
      <c r="C43" s="587"/>
      <c r="D43" s="587"/>
      <c r="E43" s="587"/>
      <c r="F43" s="587"/>
      <c r="G43" s="587"/>
    </row>
    <row r="44" spans="1:9" ht="59.25" customHeight="1">
      <c r="A44" s="582" t="s">
        <v>29</v>
      </c>
      <c r="B44" s="582"/>
      <c r="C44" s="582"/>
      <c r="D44" s="582"/>
      <c r="E44" s="582"/>
      <c r="F44" s="582"/>
      <c r="G44" s="582"/>
    </row>
    <row r="45" spans="1:9" ht="15">
      <c r="A45" s="52"/>
    </row>
    <row r="46" spans="1:9" ht="27.75" customHeight="1">
      <c r="A46" s="584" t="s">
        <v>30</v>
      </c>
      <c r="B46" s="584"/>
      <c r="C46" s="584"/>
      <c r="D46" s="584"/>
      <c r="E46" s="584"/>
      <c r="F46" s="584"/>
      <c r="G46" s="584"/>
    </row>
    <row r="47" spans="1:9" ht="53.25" customHeight="1">
      <c r="A47" s="583" t="s">
        <v>31</v>
      </c>
      <c r="B47" s="582"/>
      <c r="C47" s="582"/>
      <c r="D47" s="582"/>
      <c r="E47" s="582"/>
      <c r="F47" s="582"/>
      <c r="G47" s="582"/>
    </row>
    <row r="48" spans="1:9" ht="15">
      <c r="A48" s="52"/>
    </row>
    <row r="49" spans="1:7" ht="32.25" customHeight="1">
      <c r="A49" s="584" t="s">
        <v>32</v>
      </c>
      <c r="B49" s="584"/>
      <c r="C49" s="584"/>
      <c r="D49" s="584"/>
      <c r="E49" s="584"/>
      <c r="F49" s="584"/>
      <c r="G49" s="584"/>
    </row>
    <row r="50" spans="1:7" ht="15">
      <c r="A50" s="51"/>
    </row>
    <row r="51" spans="1:7" ht="87" customHeight="1">
      <c r="A51" s="583" t="s">
        <v>33</v>
      </c>
      <c r="B51" s="582"/>
      <c r="C51" s="582"/>
      <c r="D51" s="582"/>
      <c r="E51" s="582"/>
      <c r="F51" s="582"/>
      <c r="G51" s="582"/>
    </row>
    <row r="52" spans="1:7" ht="15">
      <c r="A52" s="52"/>
    </row>
    <row r="53" spans="1:7" ht="32.25" customHeight="1">
      <c r="A53" s="584" t="s">
        <v>34</v>
      </c>
      <c r="B53" s="584"/>
      <c r="C53" s="584"/>
      <c r="D53" s="584"/>
      <c r="E53" s="584"/>
      <c r="F53" s="584"/>
      <c r="G53" s="584"/>
    </row>
    <row r="54" spans="1:7" ht="29.25" customHeight="1">
      <c r="A54" s="582" t="s">
        <v>35</v>
      </c>
      <c r="B54" s="582"/>
      <c r="C54" s="582"/>
      <c r="D54" s="582"/>
      <c r="E54" s="582"/>
      <c r="F54" s="582"/>
      <c r="G54" s="582"/>
    </row>
    <row r="55" spans="1:7" ht="15">
      <c r="A55" s="52"/>
    </row>
    <row r="56" spans="1:7" s="48" customFormat="1" ht="110.25" customHeight="1">
      <c r="A56" s="585" t="s">
        <v>36</v>
      </c>
      <c r="B56" s="586"/>
      <c r="C56" s="586"/>
      <c r="D56" s="586"/>
      <c r="E56" s="586"/>
      <c r="F56" s="586"/>
      <c r="G56" s="586"/>
    </row>
    <row r="57" spans="1:7" ht="34.5" customHeight="1">
      <c r="A57" s="587" t="s">
        <v>37</v>
      </c>
      <c r="B57" s="587"/>
      <c r="C57" s="587"/>
      <c r="D57" s="587"/>
      <c r="E57" s="587"/>
      <c r="F57" s="587"/>
      <c r="G57" s="587"/>
    </row>
    <row r="58" spans="1:7" ht="114" customHeight="1">
      <c r="A58" s="583" t="s">
        <v>38</v>
      </c>
      <c r="B58" s="582"/>
      <c r="C58" s="582"/>
      <c r="D58" s="582"/>
      <c r="E58" s="582"/>
      <c r="F58" s="582"/>
      <c r="G58" s="582"/>
    </row>
    <row r="59" spans="1:7" ht="109.5" customHeight="1">
      <c r="A59" s="582"/>
      <c r="B59" s="582"/>
      <c r="C59" s="582"/>
      <c r="D59" s="582"/>
      <c r="E59" s="582"/>
      <c r="F59" s="582"/>
      <c r="G59" s="582"/>
    </row>
    <row r="60" spans="1:7" ht="15">
      <c r="A60" s="52"/>
    </row>
    <row r="61" spans="1:7" s="49" customFormat="1" ht="57.75" customHeight="1">
      <c r="A61" s="582"/>
      <c r="B61" s="582"/>
      <c r="C61" s="582"/>
      <c r="D61" s="582"/>
      <c r="E61" s="582"/>
      <c r="F61" s="582"/>
      <c r="G61" s="582"/>
    </row>
  </sheetData>
  <mergeCells count="17">
    <mergeCell ref="A3:H3"/>
    <mergeCell ref="A39:G39"/>
    <mergeCell ref="A47:G47"/>
    <mergeCell ref="A46:G46"/>
    <mergeCell ref="A53:G53"/>
    <mergeCell ref="A40:G40"/>
    <mergeCell ref="A42:G42"/>
    <mergeCell ref="A44:G44"/>
    <mergeCell ref="A43:G43"/>
    <mergeCell ref="A59:G59"/>
    <mergeCell ref="A58:G58"/>
    <mergeCell ref="A61:G61"/>
    <mergeCell ref="A51:G51"/>
    <mergeCell ref="A49:G49"/>
    <mergeCell ref="A56:G56"/>
    <mergeCell ref="A54:G54"/>
    <mergeCell ref="A57:G57"/>
  </mergeCells>
  <phoneticPr fontId="25"/>
  <hyperlinks>
    <hyperlink ref="A39"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0D2E-4949-4D12-A8BB-D6487FED607D}">
  <dimension ref="A2:Z25"/>
  <sheetViews>
    <sheetView zoomScale="110" zoomScaleNormal="110" workbookViewId="0">
      <selection activeCell="N4" sqref="N4"/>
    </sheetView>
  </sheetViews>
  <sheetFormatPr defaultRowHeight="13.2"/>
  <cols>
    <col min="4" max="9" width="7.21875" customWidth="1"/>
    <col min="14" max="14" width="9.44140625" bestFit="1" customWidth="1"/>
  </cols>
  <sheetData>
    <row r="2" spans="1:26">
      <c r="A2" s="216"/>
      <c r="D2" t="s">
        <v>176</v>
      </c>
      <c r="E2" s="217" t="s">
        <v>177</v>
      </c>
      <c r="F2" t="s">
        <v>178</v>
      </c>
      <c r="G2" t="s">
        <v>179</v>
      </c>
      <c r="H2" t="s">
        <v>180</v>
      </c>
      <c r="I2" t="s">
        <v>181</v>
      </c>
      <c r="J2" t="s">
        <v>182</v>
      </c>
    </row>
    <row r="3" spans="1:26">
      <c r="H3" t="s">
        <v>172</v>
      </c>
    </row>
    <row r="4" spans="1:26">
      <c r="D4" s="218">
        <v>13</v>
      </c>
      <c r="E4" s="218">
        <v>9</v>
      </c>
      <c r="F4" s="219">
        <v>3</v>
      </c>
      <c r="G4" s="219">
        <v>4</v>
      </c>
      <c r="H4" s="219">
        <v>0</v>
      </c>
      <c r="I4" s="219">
        <v>3</v>
      </c>
      <c r="J4" s="219">
        <v>5</v>
      </c>
      <c r="K4" s="490"/>
      <c r="L4" s="489"/>
      <c r="M4">
        <f>SUM(D4:L4)</f>
        <v>37</v>
      </c>
    </row>
    <row r="5" spans="1:26">
      <c r="D5" s="220">
        <f t="shared" ref="D5:J5" si="0">+D4/$M$4</f>
        <v>0.35135135135135137</v>
      </c>
      <c r="E5" s="220">
        <f t="shared" si="0"/>
        <v>0.24324324324324326</v>
      </c>
      <c r="F5" s="221">
        <f t="shared" si="0"/>
        <v>8.1081081081081086E-2</v>
      </c>
      <c r="G5" s="222">
        <f t="shared" si="0"/>
        <v>0.10810810810810811</v>
      </c>
      <c r="H5" s="221">
        <f t="shared" si="0"/>
        <v>0</v>
      </c>
      <c r="I5" s="221">
        <f t="shared" si="0"/>
        <v>8.1081081081081086E-2</v>
      </c>
      <c r="J5" s="221">
        <f t="shared" si="0"/>
        <v>0.13513513513513514</v>
      </c>
      <c r="M5" s="549">
        <f>SUM(D5:L5)</f>
        <v>1</v>
      </c>
      <c r="N5" t="s">
        <v>41</v>
      </c>
      <c r="O5">
        <v>17</v>
      </c>
      <c r="S5" t="s">
        <v>172</v>
      </c>
    </row>
    <row r="8" spans="1:26" ht="13.8" thickBot="1"/>
    <row r="9" spans="1:26" ht="13.8" thickBot="1">
      <c r="J9" t="s">
        <v>41</v>
      </c>
      <c r="M9" t="s">
        <v>172</v>
      </c>
      <c r="N9" s="802" t="s">
        <v>228</v>
      </c>
      <c r="O9" s="803"/>
      <c r="P9" s="117"/>
      <c r="Q9" s="117"/>
      <c r="R9" s="117"/>
      <c r="S9" s="117"/>
    </row>
    <row r="10" spans="1:26" ht="13.8" thickBot="1">
      <c r="N10" s="804" t="s">
        <v>183</v>
      </c>
      <c r="O10" s="805"/>
      <c r="P10" s="806"/>
      <c r="Q10" s="807" t="s">
        <v>184</v>
      </c>
      <c r="R10" s="808"/>
      <c r="S10" s="809"/>
    </row>
    <row r="11" spans="1:26" ht="13.8" thickBot="1">
      <c r="N11" s="223" t="s">
        <v>185</v>
      </c>
      <c r="O11" s="224" t="s">
        <v>185</v>
      </c>
      <c r="P11" s="225" t="s">
        <v>185</v>
      </c>
      <c r="Q11" s="223" t="s">
        <v>185</v>
      </c>
      <c r="R11" s="224" t="s">
        <v>185</v>
      </c>
      <c r="S11" s="226" t="s">
        <v>185</v>
      </c>
    </row>
    <row r="12" spans="1:26" ht="13.8" thickTop="1">
      <c r="N12" s="227" t="s">
        <v>186</v>
      </c>
      <c r="O12" s="228" t="s">
        <v>187</v>
      </c>
      <c r="P12" s="229" t="s">
        <v>188</v>
      </c>
      <c r="Q12" s="227" t="s">
        <v>186</v>
      </c>
      <c r="R12" s="228" t="s">
        <v>187</v>
      </c>
      <c r="S12" s="230" t="s">
        <v>188</v>
      </c>
    </row>
    <row r="13" spans="1:26" ht="13.8" thickBot="1">
      <c r="N13" s="231">
        <f>+U13</f>
        <v>142434</v>
      </c>
      <c r="O13" s="232">
        <f>+V13</f>
        <v>72933</v>
      </c>
      <c r="P13" s="233">
        <f>+W13</f>
        <v>69501</v>
      </c>
      <c r="Q13" s="234">
        <f t="shared" ref="Q13" si="1">+X13</f>
        <v>4653</v>
      </c>
      <c r="R13" s="232">
        <f>+Y13</f>
        <v>2163</v>
      </c>
      <c r="S13" s="235">
        <f>+Z13</f>
        <v>2490</v>
      </c>
      <c r="U13">
        <v>142434</v>
      </c>
      <c r="V13">
        <v>72933</v>
      </c>
      <c r="W13">
        <v>69501</v>
      </c>
      <c r="X13">
        <v>4653</v>
      </c>
      <c r="Y13">
        <v>2163</v>
      </c>
      <c r="Z13">
        <v>2490</v>
      </c>
    </row>
    <row r="15" spans="1:26" ht="13.8" thickBot="1"/>
    <row r="16" spans="1:26" ht="13.8" thickBot="1">
      <c r="N16" s="802" t="s">
        <v>227</v>
      </c>
      <c r="O16" s="803"/>
      <c r="P16" s="117"/>
      <c r="Q16" s="117"/>
      <c r="R16" s="117"/>
      <c r="S16" s="117"/>
    </row>
    <row r="17" spans="14:26" ht="13.8" thickBot="1">
      <c r="N17" s="804" t="s">
        <v>183</v>
      </c>
      <c r="O17" s="805"/>
      <c r="P17" s="806"/>
      <c r="Q17" s="807" t="s">
        <v>184</v>
      </c>
      <c r="R17" s="808"/>
      <c r="S17" s="809"/>
    </row>
    <row r="18" spans="14:26" ht="13.8" thickBot="1">
      <c r="N18" s="223" t="s">
        <v>185</v>
      </c>
      <c r="O18" s="224" t="s">
        <v>185</v>
      </c>
      <c r="P18" s="225" t="s">
        <v>185</v>
      </c>
      <c r="Q18" s="223" t="s">
        <v>185</v>
      </c>
      <c r="R18" s="224" t="s">
        <v>185</v>
      </c>
      <c r="S18" s="226" t="s">
        <v>185</v>
      </c>
    </row>
    <row r="19" spans="14:26" ht="13.8" thickTop="1">
      <c r="N19" s="227" t="s">
        <v>186</v>
      </c>
      <c r="O19" s="228" t="s">
        <v>187</v>
      </c>
      <c r="P19" s="229" t="s">
        <v>188</v>
      </c>
      <c r="Q19" s="227" t="s">
        <v>186</v>
      </c>
      <c r="R19" s="228" t="s">
        <v>187</v>
      </c>
      <c r="S19" s="230" t="s">
        <v>188</v>
      </c>
    </row>
    <row r="20" spans="14:26" ht="13.8" thickBot="1">
      <c r="N20" s="232">
        <f t="shared" ref="N20:S20" si="2">+U20</f>
        <v>126127</v>
      </c>
      <c r="O20" s="232">
        <f t="shared" si="2"/>
        <v>64339</v>
      </c>
      <c r="P20" s="232">
        <f t="shared" si="2"/>
        <v>61788</v>
      </c>
      <c r="Q20" s="232">
        <f t="shared" si="2"/>
        <v>4778</v>
      </c>
      <c r="R20" s="232">
        <f t="shared" si="2"/>
        <v>2278</v>
      </c>
      <c r="S20" s="232">
        <f t="shared" si="2"/>
        <v>2500</v>
      </c>
      <c r="U20">
        <v>126127</v>
      </c>
      <c r="V20">
        <v>64339</v>
      </c>
      <c r="W20">
        <v>61788</v>
      </c>
      <c r="X20">
        <v>4778</v>
      </c>
      <c r="Y20">
        <v>2278</v>
      </c>
      <c r="Z20">
        <v>2500</v>
      </c>
    </row>
    <row r="22" spans="14:26" ht="13.8" thickBot="1"/>
    <row r="23" spans="14:26" ht="13.8" thickBot="1">
      <c r="N23" s="797" t="s">
        <v>183</v>
      </c>
      <c r="O23" s="798"/>
      <c r="P23" s="798"/>
      <c r="Q23" s="799" t="s">
        <v>184</v>
      </c>
      <c r="R23" s="800"/>
      <c r="S23" s="801"/>
    </row>
    <row r="24" spans="14:26">
      <c r="N24" s="236" t="s">
        <v>186</v>
      </c>
      <c r="O24" s="237" t="s">
        <v>187</v>
      </c>
      <c r="P24" s="238" t="s">
        <v>188</v>
      </c>
      <c r="Q24" s="236" t="s">
        <v>186</v>
      </c>
      <c r="R24" s="237" t="s">
        <v>187</v>
      </c>
      <c r="S24" s="239" t="s">
        <v>188</v>
      </c>
    </row>
    <row r="25" spans="14:26" ht="13.8" thickBot="1">
      <c r="N25" s="240">
        <f t="shared" ref="N25:S25" si="3">(N20-N13)/N20</f>
        <v>-0.12929031848850761</v>
      </c>
      <c r="O25" s="241">
        <f t="shared" si="3"/>
        <v>-0.13357372666656306</v>
      </c>
      <c r="P25" s="242">
        <f t="shared" si="3"/>
        <v>-0.12483006409011459</v>
      </c>
      <c r="Q25" s="240">
        <f t="shared" si="3"/>
        <v>2.6161573880284637E-2</v>
      </c>
      <c r="R25" s="241">
        <f t="shared" si="3"/>
        <v>5.0482879719051799E-2</v>
      </c>
      <c r="S25" s="243">
        <f t="shared" si="3"/>
        <v>4.0000000000000001E-3</v>
      </c>
    </row>
  </sheetData>
  <mergeCells count="8">
    <mergeCell ref="N23:P23"/>
    <mergeCell ref="Q23:S23"/>
    <mergeCell ref="N9:O9"/>
    <mergeCell ref="N10:P10"/>
    <mergeCell ref="Q10:S10"/>
    <mergeCell ref="N16:O16"/>
    <mergeCell ref="N17:P17"/>
    <mergeCell ref="Q17:S17"/>
  </mergeCells>
  <phoneticPr fontId="77"/>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FAC4-81E7-4BD2-B194-9B10B1AF6691}">
  <dimension ref="A1:O22"/>
  <sheetViews>
    <sheetView view="pageBreakPreview" zoomScale="81" zoomScaleNormal="100" zoomScaleSheetLayoutView="81" workbookViewId="0">
      <selection activeCell="I32" sqref="I32"/>
    </sheetView>
  </sheetViews>
  <sheetFormatPr defaultColWidth="9" defaultRowHeight="36" customHeight="1"/>
  <cols>
    <col min="1" max="13" width="9" style="1"/>
    <col min="14" max="14" width="122.44140625" style="1" customWidth="1"/>
    <col min="15" max="15" width="26.88671875" style="4" customWidth="1"/>
    <col min="16" max="16384" width="9" style="1"/>
  </cols>
  <sheetData>
    <row r="1" spans="1:15" ht="46.2" customHeight="1" thickBot="1">
      <c r="A1" s="825" t="s">
        <v>223</v>
      </c>
      <c r="B1" s="826"/>
      <c r="C1" s="826"/>
      <c r="D1" s="826"/>
      <c r="E1" s="826"/>
      <c r="F1" s="826"/>
      <c r="G1" s="826"/>
      <c r="H1" s="826"/>
      <c r="I1" s="826"/>
      <c r="J1" s="826"/>
      <c r="K1" s="826"/>
      <c r="L1" s="826"/>
      <c r="M1" s="826"/>
      <c r="N1" s="827"/>
    </row>
    <row r="2" spans="1:15" ht="46.95" customHeight="1">
      <c r="A2" s="828" t="s">
        <v>408</v>
      </c>
      <c r="B2" s="829"/>
      <c r="C2" s="829"/>
      <c r="D2" s="829"/>
      <c r="E2" s="829"/>
      <c r="F2" s="829"/>
      <c r="G2" s="829"/>
      <c r="H2" s="829"/>
      <c r="I2" s="829"/>
      <c r="J2" s="829"/>
      <c r="K2" s="829"/>
      <c r="L2" s="829"/>
      <c r="M2" s="829"/>
      <c r="N2" s="830"/>
    </row>
    <row r="3" spans="1:15" s="289" customFormat="1" ht="381.6" customHeight="1">
      <c r="A3" s="831" t="s">
        <v>409</v>
      </c>
      <c r="B3" s="832"/>
      <c r="C3" s="832"/>
      <c r="D3" s="832"/>
      <c r="E3" s="832"/>
      <c r="F3" s="832"/>
      <c r="G3" s="832"/>
      <c r="H3" s="832"/>
      <c r="I3" s="832"/>
      <c r="J3" s="832"/>
      <c r="K3" s="832"/>
      <c r="L3" s="832"/>
      <c r="M3" s="832"/>
      <c r="N3" s="833"/>
    </row>
    <row r="4" spans="1:15" s="289" customFormat="1" ht="36.6" customHeight="1" thickBot="1">
      <c r="A4" s="834" t="s">
        <v>410</v>
      </c>
      <c r="B4" s="835"/>
      <c r="C4" s="835"/>
      <c r="D4" s="835"/>
      <c r="E4" s="835"/>
      <c r="F4" s="835"/>
      <c r="G4" s="835"/>
      <c r="H4" s="835"/>
      <c r="I4" s="835"/>
      <c r="J4" s="835"/>
      <c r="K4" s="835"/>
      <c r="L4" s="835"/>
      <c r="M4" s="835"/>
      <c r="N4" s="835"/>
    </row>
    <row r="5" spans="1:15" s="289" customFormat="1" ht="44.4" customHeight="1">
      <c r="A5" s="828" t="s">
        <v>412</v>
      </c>
      <c r="B5" s="829"/>
      <c r="C5" s="829"/>
      <c r="D5" s="829"/>
      <c r="E5" s="829"/>
      <c r="F5" s="829"/>
      <c r="G5" s="829"/>
      <c r="H5" s="829"/>
      <c r="I5" s="829"/>
      <c r="J5" s="829"/>
      <c r="K5" s="829"/>
      <c r="L5" s="829"/>
      <c r="M5" s="829"/>
      <c r="N5" s="830"/>
    </row>
    <row r="6" spans="1:15" s="289" customFormat="1" ht="166.2" customHeight="1" thickBot="1">
      <c r="A6" s="898" t="s">
        <v>413</v>
      </c>
      <c r="B6" s="898"/>
      <c r="C6" s="898"/>
      <c r="D6" s="898"/>
      <c r="E6" s="898"/>
      <c r="F6" s="898"/>
      <c r="G6" s="898"/>
      <c r="H6" s="898"/>
      <c r="I6" s="898"/>
      <c r="J6" s="898"/>
      <c r="K6" s="898"/>
      <c r="L6" s="898"/>
      <c r="M6" s="898"/>
      <c r="N6" s="898"/>
    </row>
    <row r="7" spans="1:15" s="289" customFormat="1" ht="41.4" customHeight="1" thickBot="1">
      <c r="A7" s="836" t="s">
        <v>414</v>
      </c>
      <c r="B7" s="837"/>
      <c r="C7" s="837"/>
      <c r="D7" s="837"/>
      <c r="E7" s="837"/>
      <c r="F7" s="837"/>
      <c r="G7" s="837"/>
      <c r="H7" s="837"/>
      <c r="I7" s="837"/>
      <c r="J7" s="837"/>
      <c r="K7" s="837"/>
      <c r="L7" s="837"/>
      <c r="M7" s="837"/>
      <c r="N7" s="837"/>
    </row>
    <row r="8" spans="1:15" s="289" customFormat="1" ht="43.8" customHeight="1">
      <c r="A8" s="838" t="s">
        <v>411</v>
      </c>
      <c r="B8" s="829"/>
      <c r="C8" s="829"/>
      <c r="D8" s="829"/>
      <c r="E8" s="829"/>
      <c r="F8" s="829"/>
      <c r="G8" s="829"/>
      <c r="H8" s="829"/>
      <c r="I8" s="829"/>
      <c r="J8" s="829"/>
      <c r="K8" s="829"/>
      <c r="L8" s="829"/>
      <c r="M8" s="829"/>
      <c r="N8" s="830"/>
    </row>
    <row r="9" spans="1:15" s="289" customFormat="1" ht="150" customHeight="1" thickBot="1">
      <c r="A9" s="899" t="s">
        <v>415</v>
      </c>
      <c r="B9" s="839"/>
      <c r="C9" s="839"/>
      <c r="D9" s="839"/>
      <c r="E9" s="839"/>
      <c r="F9" s="839"/>
      <c r="G9" s="839"/>
      <c r="H9" s="839"/>
      <c r="I9" s="839"/>
      <c r="J9" s="839"/>
      <c r="K9" s="839"/>
      <c r="L9" s="839"/>
      <c r="M9" s="839"/>
      <c r="N9" s="840"/>
      <c r="O9"/>
    </row>
    <row r="10" spans="1:15" s="289" customFormat="1" ht="42" customHeight="1" thickBot="1">
      <c r="A10" s="841" t="s">
        <v>416</v>
      </c>
      <c r="B10" s="836"/>
      <c r="C10" s="836"/>
      <c r="D10" s="836"/>
      <c r="E10" s="836"/>
      <c r="F10" s="836"/>
      <c r="G10" s="836"/>
      <c r="H10" s="836"/>
      <c r="I10" s="836"/>
      <c r="J10" s="836"/>
      <c r="K10" s="836"/>
      <c r="L10" s="836"/>
      <c r="M10" s="836"/>
      <c r="N10" s="842"/>
    </row>
    <row r="11" spans="1:15" s="289" customFormat="1" ht="44.4" customHeight="1">
      <c r="A11" s="815" t="s">
        <v>417</v>
      </c>
      <c r="B11" s="816"/>
      <c r="C11" s="816"/>
      <c r="D11" s="816"/>
      <c r="E11" s="816"/>
      <c r="F11" s="816"/>
      <c r="G11" s="816"/>
      <c r="H11" s="816"/>
      <c r="I11" s="816"/>
      <c r="J11" s="816"/>
      <c r="K11" s="816"/>
      <c r="L11" s="816"/>
      <c r="M11" s="816"/>
      <c r="N11" s="817"/>
    </row>
    <row r="12" spans="1:15" s="289" customFormat="1" ht="248.4" customHeight="1">
      <c r="A12" s="831" t="s">
        <v>418</v>
      </c>
      <c r="B12" s="832"/>
      <c r="C12" s="832"/>
      <c r="D12" s="832"/>
      <c r="E12" s="832"/>
      <c r="F12" s="832"/>
      <c r="G12" s="832"/>
      <c r="H12" s="832"/>
      <c r="I12" s="832"/>
      <c r="J12" s="832"/>
      <c r="K12" s="832"/>
      <c r="L12" s="832"/>
      <c r="M12" s="832"/>
      <c r="N12" s="833"/>
    </row>
    <row r="13" spans="1:15" s="289" customFormat="1" ht="36" customHeight="1" thickBot="1">
      <c r="A13" s="810" t="s">
        <v>419</v>
      </c>
      <c r="B13" s="811"/>
      <c r="C13" s="811"/>
      <c r="D13" s="811"/>
      <c r="E13" s="811"/>
      <c r="F13" s="811"/>
      <c r="G13" s="811"/>
      <c r="H13" s="811"/>
      <c r="I13" s="811"/>
      <c r="J13" s="811"/>
      <c r="K13" s="811"/>
      <c r="L13" s="811"/>
      <c r="M13" s="811"/>
      <c r="N13" s="812"/>
    </row>
    <row r="14" spans="1:15" s="289" customFormat="1" ht="51" customHeight="1">
      <c r="A14" s="815" t="s">
        <v>420</v>
      </c>
      <c r="B14" s="816"/>
      <c r="C14" s="816"/>
      <c r="D14" s="816"/>
      <c r="E14" s="816"/>
      <c r="F14" s="816"/>
      <c r="G14" s="816"/>
      <c r="H14" s="816"/>
      <c r="I14" s="816"/>
      <c r="J14" s="816"/>
      <c r="K14" s="816"/>
      <c r="L14" s="816"/>
      <c r="M14" s="816"/>
      <c r="N14" s="817"/>
    </row>
    <row r="15" spans="1:15" s="289" customFormat="1" ht="136.80000000000001" customHeight="1">
      <c r="A15" s="818" t="s">
        <v>421</v>
      </c>
      <c r="B15" s="819"/>
      <c r="C15" s="819"/>
      <c r="D15" s="819"/>
      <c r="E15" s="819"/>
      <c r="F15" s="819"/>
      <c r="G15" s="819"/>
      <c r="H15" s="819"/>
      <c r="I15" s="819"/>
      <c r="J15" s="819"/>
      <c r="K15" s="819"/>
      <c r="L15" s="819"/>
      <c r="M15" s="819"/>
      <c r="N15" s="820"/>
    </row>
    <row r="16" spans="1:15" s="289" customFormat="1" ht="36" customHeight="1" thickBot="1">
      <c r="A16" s="810" t="s">
        <v>422</v>
      </c>
      <c r="B16" s="811"/>
      <c r="C16" s="811"/>
      <c r="D16" s="811"/>
      <c r="E16" s="811"/>
      <c r="F16" s="811"/>
      <c r="G16" s="811"/>
      <c r="H16" s="811"/>
      <c r="I16" s="811"/>
      <c r="J16" s="811"/>
      <c r="K16" s="811"/>
      <c r="L16" s="811"/>
      <c r="M16" s="811"/>
      <c r="N16" s="812"/>
    </row>
    <row r="17" spans="1:14" s="289" customFormat="1" ht="45" hidden="1" customHeight="1">
      <c r="A17" s="821"/>
      <c r="B17" s="816"/>
      <c r="C17" s="816"/>
      <c r="D17" s="816"/>
      <c r="E17" s="816"/>
      <c r="F17" s="816"/>
      <c r="G17" s="816"/>
      <c r="H17" s="816"/>
      <c r="I17" s="816"/>
      <c r="J17" s="816"/>
      <c r="K17" s="816"/>
      <c r="L17" s="816"/>
      <c r="M17" s="816"/>
      <c r="N17" s="817"/>
    </row>
    <row r="18" spans="1:14" ht="250.8" hidden="1" customHeight="1">
      <c r="A18" s="822"/>
      <c r="B18" s="823"/>
      <c r="C18" s="823"/>
      <c r="D18" s="823"/>
      <c r="E18" s="823"/>
      <c r="F18" s="823"/>
      <c r="G18" s="823"/>
      <c r="H18" s="823"/>
      <c r="I18" s="823"/>
      <c r="J18" s="823"/>
      <c r="K18" s="823"/>
      <c r="L18" s="823"/>
      <c r="M18" s="823"/>
      <c r="N18" s="824"/>
    </row>
    <row r="19" spans="1:14" ht="36" hidden="1" customHeight="1" thickBot="1">
      <c r="A19" s="810"/>
      <c r="B19" s="811"/>
      <c r="C19" s="811"/>
      <c r="D19" s="811"/>
      <c r="E19" s="811"/>
      <c r="F19" s="811"/>
      <c r="G19" s="811"/>
      <c r="H19" s="811"/>
      <c r="I19" s="811"/>
      <c r="J19" s="811"/>
      <c r="K19" s="811"/>
      <c r="L19" s="811"/>
      <c r="M19" s="811"/>
      <c r="N19" s="812"/>
    </row>
    <row r="20" spans="1:14" ht="36" hidden="1" customHeight="1">
      <c r="A20" s="813"/>
      <c r="B20" s="813"/>
      <c r="C20" s="813"/>
      <c r="D20" s="813"/>
      <c r="E20" s="813"/>
      <c r="F20" s="813"/>
      <c r="G20" s="813"/>
      <c r="H20" s="813"/>
      <c r="I20" s="813"/>
      <c r="J20" s="813"/>
      <c r="K20" s="813"/>
      <c r="L20" s="813"/>
      <c r="M20" s="813"/>
      <c r="N20" s="813"/>
    </row>
    <row r="21" spans="1:14" ht="36" hidden="1" customHeight="1">
      <c r="A21" s="814"/>
      <c r="B21" s="814"/>
      <c r="C21" s="814"/>
      <c r="D21" s="814"/>
      <c r="E21" s="814"/>
      <c r="F21" s="814"/>
      <c r="G21" s="814"/>
      <c r="H21" s="814"/>
      <c r="I21" s="814"/>
      <c r="J21" s="814"/>
      <c r="K21" s="814"/>
      <c r="L21" s="814"/>
      <c r="M21" s="814"/>
      <c r="N21" s="814"/>
    </row>
    <row r="22" spans="1:14" ht="36" hidden="1" customHeight="1"/>
  </sheetData>
  <mergeCells count="20">
    <mergeCell ref="A12:N12"/>
    <mergeCell ref="A1:N1"/>
    <mergeCell ref="A2:N2"/>
    <mergeCell ref="A3:N3"/>
    <mergeCell ref="A4:N4"/>
    <mergeCell ref="A5:N5"/>
    <mergeCell ref="A6:N6"/>
    <mergeCell ref="A7:N7"/>
    <mergeCell ref="A8:N8"/>
    <mergeCell ref="A9:N9"/>
    <mergeCell ref="A10:N10"/>
    <mergeCell ref="A11:N11"/>
    <mergeCell ref="A19:N19"/>
    <mergeCell ref="A20:N21"/>
    <mergeCell ref="A13:N13"/>
    <mergeCell ref="A14:N14"/>
    <mergeCell ref="A15:N15"/>
    <mergeCell ref="A16:N16"/>
    <mergeCell ref="A17:N17"/>
    <mergeCell ref="A18:N18"/>
  </mergeCells>
  <phoneticPr fontId="77"/>
  <hyperlinks>
    <hyperlink ref="A4" r:id="rId1" xr:uid="{EB5329FE-A4E2-490C-89B9-0FB15447A023}"/>
    <hyperlink ref="A7" r:id="rId2" xr:uid="{8C467DBC-9ADD-4084-AD9B-7E91EEF55F72}"/>
    <hyperlink ref="A10" r:id="rId3" xr:uid="{7D184F24-5A14-4C37-8EF3-B8013874ED3F}"/>
    <hyperlink ref="A13" r:id="rId4" xr:uid="{3073636C-395C-41CC-956F-AB8D8E2BE299}"/>
    <hyperlink ref="A16" r:id="rId5" xr:uid="{A708DBE5-8020-45BA-A914-86594714E6C1}"/>
  </hyperlinks>
  <pageMargins left="0.7" right="0.7" top="0.75" bottom="0.75" header="0.3" footer="0.3"/>
  <pageSetup paperSize="9" scale="35" orientation="portrait" horizontalDpi="300" verticalDpi="300"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79FC-F0F9-48E4-A54C-AF4B0F70716B}">
  <sheetPr>
    <tabColor theme="1"/>
  </sheetPr>
  <dimension ref="A1:D47"/>
  <sheetViews>
    <sheetView view="pageBreakPreview" zoomScale="76" zoomScaleNormal="75" zoomScaleSheetLayoutView="76" workbookViewId="0">
      <selection activeCell="C2" sqref="C2:C3"/>
    </sheetView>
  </sheetViews>
  <sheetFormatPr defaultColWidth="9" defaultRowHeight="19.2"/>
  <cols>
    <col min="1" max="1" width="231.88671875" style="3" customWidth="1"/>
    <col min="2" max="2" width="33.109375" style="2" hidden="1" customWidth="1"/>
    <col min="3" max="3" width="25.109375" style="112" customWidth="1"/>
    <col min="4" max="16384" width="9" style="1"/>
  </cols>
  <sheetData>
    <row r="1" spans="1:4" s="15" customFormat="1" ht="46.2" customHeight="1" thickBot="1">
      <c r="A1" s="211" t="s">
        <v>224</v>
      </c>
      <c r="B1" s="211" t="s">
        <v>191</v>
      </c>
      <c r="C1" s="245" t="s">
        <v>192</v>
      </c>
    </row>
    <row r="2" spans="1:4" ht="46.95" customHeight="1">
      <c r="A2" s="159" t="s">
        <v>423</v>
      </c>
      <c r="B2" s="203"/>
      <c r="C2" s="843">
        <v>46032</v>
      </c>
    </row>
    <row r="3" spans="1:4" ht="409.2" customHeight="1" thickBot="1">
      <c r="A3" s="442" t="s">
        <v>424</v>
      </c>
      <c r="B3" s="204"/>
      <c r="C3" s="844"/>
    </row>
    <row r="4" spans="1:4" ht="44.4" customHeight="1" thickBot="1">
      <c r="A4" s="525" t="s">
        <v>425</v>
      </c>
      <c r="B4" s="423"/>
      <c r="C4" s="424"/>
    </row>
    <row r="5" spans="1:4" ht="44.4" customHeight="1">
      <c r="A5" s="422" t="s">
        <v>426</v>
      </c>
      <c r="B5" s="1"/>
      <c r="C5" s="282"/>
    </row>
    <row r="6" spans="1:4" ht="117" customHeight="1">
      <c r="A6" s="900" t="s">
        <v>427</v>
      </c>
      <c r="B6" s="1"/>
      <c r="C6" s="272">
        <v>46030</v>
      </c>
      <c r="D6" s="407"/>
    </row>
    <row r="7" spans="1:4" ht="42.6" customHeight="1" thickBot="1">
      <c r="A7" s="407" t="s">
        <v>428</v>
      </c>
      <c r="B7" s="1"/>
      <c r="C7" s="282"/>
    </row>
    <row r="8" spans="1:4" ht="44.4" customHeight="1">
      <c r="A8" s="411" t="s">
        <v>429</v>
      </c>
      <c r="B8" s="1"/>
      <c r="C8" s="283"/>
    </row>
    <row r="9" spans="1:4" ht="315.60000000000002" customHeight="1">
      <c r="A9" s="511" t="s">
        <v>430</v>
      </c>
      <c r="B9" s="1"/>
      <c r="C9" s="272">
        <v>46028</v>
      </c>
      <c r="D9" s="1" t="s">
        <v>172</v>
      </c>
    </row>
    <row r="10" spans="1:4" ht="39" customHeight="1" thickBot="1">
      <c r="A10" s="407" t="s">
        <v>431</v>
      </c>
      <c r="B10" s="1"/>
      <c r="C10" s="424"/>
    </row>
    <row r="11" spans="1:4" ht="52.2" customHeight="1">
      <c r="A11" s="425" t="s">
        <v>432</v>
      </c>
      <c r="B11" s="203"/>
      <c r="C11" s="275"/>
    </row>
    <row r="12" spans="1:4" ht="326.39999999999998" customHeight="1">
      <c r="A12" s="526" t="s">
        <v>433</v>
      </c>
      <c r="B12" s="204"/>
      <c r="C12" s="277">
        <v>46020</v>
      </c>
    </row>
    <row r="13" spans="1:4" ht="46.8" customHeight="1" thickBot="1">
      <c r="A13" s="407" t="s">
        <v>434</v>
      </c>
      <c r="B13" s="512"/>
      <c r="C13" s="513"/>
    </row>
    <row r="14" spans="1:4" ht="43.8" customHeight="1">
      <c r="A14" s="901" t="s">
        <v>435</v>
      </c>
      <c r="B14" s="205"/>
      <c r="C14" s="275"/>
    </row>
    <row r="15" spans="1:4" ht="190.2" customHeight="1">
      <c r="A15" s="495" t="s">
        <v>436</v>
      </c>
      <c r="B15" s="206"/>
      <c r="C15" s="436">
        <v>46018</v>
      </c>
    </row>
    <row r="16" spans="1:4" s="127" customFormat="1" ht="43.8" customHeight="1" thickBot="1">
      <c r="A16" s="514" t="s">
        <v>437</v>
      </c>
      <c r="B16" s="207"/>
      <c r="C16" s="440"/>
    </row>
    <row r="17" spans="1:3" ht="48" hidden="1" customHeight="1" thickBot="1">
      <c r="A17" s="515"/>
      <c r="B17" s="516"/>
      <c r="C17" s="439"/>
    </row>
    <row r="18" spans="1:3" ht="216.6" hidden="1" customHeight="1">
      <c r="A18" s="517"/>
      <c r="B18" s="441"/>
      <c r="C18" s="439"/>
    </row>
    <row r="19" spans="1:3" s="170" customFormat="1" ht="39.6" hidden="1" customHeight="1" thickBot="1">
      <c r="A19" s="518"/>
      <c r="C19" s="424"/>
    </row>
    <row r="20" spans="1:3" ht="43.8" hidden="1" customHeight="1">
      <c r="A20" s="403"/>
      <c r="B20" s="203"/>
      <c r="C20" s="845"/>
    </row>
    <row r="21" spans="1:3" ht="43.8" hidden="1" customHeight="1">
      <c r="A21" s="519"/>
      <c r="B21" s="204"/>
      <c r="C21" s="844"/>
    </row>
    <row r="22" spans="1:3" ht="43.8" hidden="1" customHeight="1" thickBot="1">
      <c r="A22" s="520"/>
      <c r="B22" s="1"/>
      <c r="C22" s="521"/>
    </row>
    <row r="23" spans="1:3" ht="43.8" hidden="1" customHeight="1">
      <c r="A23" s="284"/>
      <c r="B23" s="1"/>
      <c r="C23" s="246"/>
    </row>
    <row r="24" spans="1:3" ht="43.8" hidden="1" customHeight="1" thickBot="1">
      <c r="A24" s="522"/>
      <c r="B24" s="1"/>
      <c r="C24" s="843"/>
    </row>
    <row r="25" spans="1:3" ht="43.8" hidden="1" customHeight="1" thickBot="1">
      <c r="A25" s="209"/>
      <c r="B25" s="210"/>
      <c r="C25" s="846"/>
    </row>
    <row r="26" spans="1:3" ht="43.8" hidden="1" customHeight="1">
      <c r="A26" s="164"/>
      <c r="B26" s="1"/>
      <c r="C26" s="246"/>
    </row>
    <row r="27" spans="1:3" ht="43.8" hidden="1" customHeight="1" thickBot="1">
      <c r="A27" s="523"/>
      <c r="B27" s="1"/>
      <c r="C27" s="843"/>
    </row>
    <row r="28" spans="1:3" ht="43.8" hidden="1" customHeight="1" thickBot="1">
      <c r="A28" s="209"/>
      <c r="B28" s="210"/>
      <c r="C28" s="846"/>
    </row>
    <row r="29" spans="1:3" ht="43.8" customHeight="1">
      <c r="A29" s="1"/>
    </row>
    <row r="30" spans="1:3" ht="43.8" customHeight="1"/>
    <row r="31" spans="1:3" ht="43.8" customHeight="1"/>
    <row r="32" spans="1:3" ht="43.8" customHeight="1"/>
    <row r="33" spans="1:1" ht="43.8" customHeight="1"/>
    <row r="34" spans="1:1" ht="43.8" customHeight="1"/>
    <row r="35" spans="1:1" ht="43.8" customHeight="1"/>
    <row r="36" spans="1:1" ht="43.8" customHeight="1"/>
    <row r="37" spans="1:1" ht="43.8" customHeight="1">
      <c r="A37" s="166"/>
    </row>
    <row r="38" spans="1:1" ht="43.8" customHeight="1"/>
    <row r="39" spans="1:1" ht="43.8" customHeight="1"/>
    <row r="40" spans="1:1" ht="43.8" customHeight="1"/>
    <row r="41" spans="1:1" ht="43.8" customHeight="1"/>
    <row r="42" spans="1:1" ht="43.8" customHeight="1"/>
    <row r="43" spans="1:1" ht="43.8" customHeight="1"/>
    <row r="44" spans="1:1" ht="27" customHeight="1"/>
    <row r="45" spans="1:1" ht="27" customHeight="1"/>
    <row r="46" spans="1:1" ht="27" customHeight="1"/>
    <row r="47" spans="1:1" ht="27" customHeight="1"/>
  </sheetData>
  <mergeCells count="4">
    <mergeCell ref="C2:C3"/>
    <mergeCell ref="C20:C21"/>
    <mergeCell ref="C24:C25"/>
    <mergeCell ref="C27:C28"/>
  </mergeCells>
  <phoneticPr fontId="77"/>
  <hyperlinks>
    <hyperlink ref="A4" r:id="rId1" xr:uid="{72B132C8-5EC6-4913-87AB-5BACD6C2F1A9}"/>
    <hyperlink ref="A7" r:id="rId2" xr:uid="{992920BC-532B-46E8-AF39-ABAD1CAAD0D3}"/>
    <hyperlink ref="A10" r:id="rId3" xr:uid="{365C8932-9884-4887-9B95-8686DB7FE1E3}"/>
    <hyperlink ref="A13" r:id="rId4" xr:uid="{616924A4-150C-4A98-8805-2DFB35E8C541}"/>
    <hyperlink ref="A16" r:id="rId5" xr:uid="{E6E68A40-FF58-4DF4-B8DA-C1D0553DC2B6}"/>
  </hyperlinks>
  <pageMargins left="0" right="0" top="0.19685039370078741" bottom="0.39370078740157483" header="0" footer="0.19685039370078741"/>
  <pageSetup paperSize="9" scale="25" orientation="portrait" r:id="rId6"/>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2928-AFD4-4F2D-8747-0B08E79767AB}">
  <dimension ref="A1:AY51"/>
  <sheetViews>
    <sheetView view="pageBreakPreview" topLeftCell="C1" zoomScale="155" zoomScaleNormal="100" zoomScaleSheetLayoutView="155" workbookViewId="0">
      <selection activeCell="O1" sqref="O1"/>
    </sheetView>
  </sheetViews>
  <sheetFormatPr defaultRowHeight="13.2"/>
  <cols>
    <col min="1" max="1" width="7.44140625" customWidth="1"/>
    <col min="2" max="2" width="10.77734375" customWidth="1"/>
    <col min="3" max="17" width="7.44140625" customWidth="1"/>
    <col min="18" max="20" width="7.44140625" style="45" customWidth="1"/>
    <col min="21" max="21" width="4.33203125" style="45" customWidth="1"/>
    <col min="22" max="22" width="5.5546875" style="45" customWidth="1"/>
    <col min="23" max="29" width="7.44140625" style="45" customWidth="1"/>
    <col min="30" max="50" width="8.88671875" style="45"/>
    <col min="51" max="51" width="8.88671875" style="285"/>
  </cols>
  <sheetData>
    <row r="1" spans="1:51" ht="28.2" customHeight="1">
      <c r="A1" s="455"/>
      <c r="B1" s="455"/>
      <c r="C1" s="455"/>
      <c r="D1" s="455"/>
      <c r="E1" s="455"/>
      <c r="F1" s="455"/>
      <c r="G1" s="455"/>
      <c r="H1" s="455"/>
      <c r="I1" s="455"/>
      <c r="J1" s="455"/>
      <c r="K1" s="471"/>
      <c r="L1" s="471"/>
      <c r="M1" s="471"/>
      <c r="N1" s="471"/>
      <c r="O1" s="471"/>
      <c r="P1" s="471"/>
      <c r="Q1" s="471"/>
      <c r="R1" s="471"/>
      <c r="S1" s="471"/>
      <c r="T1" s="471"/>
      <c r="U1" s="471"/>
      <c r="V1" s="471"/>
      <c r="W1" s="471"/>
      <c r="X1" s="471"/>
      <c r="Y1" s="471"/>
      <c r="Z1" s="471"/>
      <c r="AA1" s="409"/>
    </row>
    <row r="2" spans="1:51" ht="26.4">
      <c r="A2" s="456"/>
      <c r="B2" s="455"/>
      <c r="C2" s="455"/>
      <c r="D2" s="455"/>
      <c r="E2" s="455"/>
      <c r="F2" s="455"/>
      <c r="G2" s="455"/>
      <c r="H2" s="455"/>
      <c r="I2" s="455"/>
      <c r="J2" s="455"/>
      <c r="K2" s="471"/>
      <c r="L2" s="471"/>
      <c r="M2" s="471"/>
      <c r="N2" s="471"/>
      <c r="O2" s="471"/>
      <c r="P2" s="471"/>
      <c r="Q2" s="471"/>
      <c r="R2" s="472"/>
      <c r="S2" s="596"/>
      <c r="T2" s="596"/>
      <c r="U2" s="596"/>
      <c r="V2" s="596"/>
      <c r="W2" s="596"/>
      <c r="X2" s="596"/>
      <c r="Y2" s="472"/>
      <c r="Z2" s="473"/>
      <c r="AA2" s="409"/>
    </row>
    <row r="3" spans="1:51" ht="26.4">
      <c r="A3" s="457"/>
      <c r="B3" s="458"/>
      <c r="C3" s="458"/>
      <c r="D3" s="458"/>
      <c r="E3" s="458"/>
      <c r="F3" s="458"/>
      <c r="G3" s="458"/>
      <c r="H3" s="458"/>
      <c r="I3" s="458"/>
      <c r="J3" s="458"/>
      <c r="K3" s="474"/>
      <c r="L3" s="474"/>
      <c r="M3" s="474"/>
      <c r="N3" s="471"/>
      <c r="O3" s="471"/>
      <c r="P3" s="471"/>
      <c r="Q3" s="471"/>
      <c r="R3" s="475"/>
      <c r="S3" s="596"/>
      <c r="T3" s="596"/>
      <c r="U3" s="596"/>
      <c r="V3" s="596"/>
      <c r="W3" s="596"/>
      <c r="X3" s="596"/>
      <c r="Y3" s="475"/>
      <c r="Z3" s="473"/>
      <c r="AA3" s="409"/>
    </row>
    <row r="4" spans="1:51" ht="17.399999999999999" customHeight="1">
      <c r="A4" s="457"/>
      <c r="B4" s="458"/>
      <c r="C4" s="458"/>
      <c r="D4" s="458"/>
      <c r="E4" s="458"/>
      <c r="F4" s="458"/>
      <c r="G4" s="458"/>
      <c r="H4" s="458"/>
      <c r="I4" s="458"/>
      <c r="J4" s="458"/>
      <c r="K4" s="474"/>
      <c r="L4" s="474"/>
      <c r="M4" s="474"/>
      <c r="N4" s="471"/>
      <c r="O4" s="471"/>
      <c r="P4" s="471"/>
      <c r="Q4" s="471"/>
      <c r="R4" s="475"/>
      <c r="S4" s="475"/>
      <c r="T4" s="475"/>
      <c r="U4" s="475"/>
      <c r="V4" s="475"/>
      <c r="W4" s="475"/>
      <c r="X4" s="475"/>
      <c r="Y4" s="475"/>
      <c r="Z4" s="473"/>
      <c r="AA4" s="409"/>
      <c r="AB4" s="288"/>
      <c r="AC4" s="288"/>
      <c r="AD4" s="288"/>
      <c r="AE4" s="288"/>
      <c r="AF4" s="288"/>
      <c r="AG4" s="288"/>
      <c r="AH4" s="288"/>
      <c r="AI4"/>
      <c r="AJ4"/>
      <c r="AK4"/>
      <c r="AL4"/>
      <c r="AM4"/>
      <c r="AN4"/>
      <c r="AO4"/>
      <c r="AP4"/>
      <c r="AQ4"/>
      <c r="AR4"/>
      <c r="AS4"/>
      <c r="AT4"/>
      <c r="AU4"/>
      <c r="AV4"/>
      <c r="AW4"/>
      <c r="AX4"/>
      <c r="AY4"/>
    </row>
    <row r="5" spans="1:51" ht="17.399999999999999" customHeight="1">
      <c r="A5" s="457"/>
      <c r="B5" s="458"/>
      <c r="C5" s="458"/>
      <c r="D5" s="458"/>
      <c r="E5" s="458"/>
      <c r="F5" s="458"/>
      <c r="G5" s="458"/>
      <c r="H5" s="458"/>
      <c r="I5" s="458"/>
      <c r="J5" s="459"/>
      <c r="K5" s="476"/>
      <c r="L5" s="476"/>
      <c r="M5" s="476"/>
      <c r="N5" s="477"/>
      <c r="O5" s="477"/>
      <c r="P5" s="477"/>
      <c r="Q5" s="471"/>
      <c r="R5" s="478"/>
      <c r="S5" s="478"/>
      <c r="T5" s="478"/>
      <c r="U5" s="478"/>
      <c r="V5" s="478"/>
      <c r="W5" s="478"/>
      <c r="X5" s="478"/>
      <c r="Y5" s="478"/>
      <c r="Z5" s="471"/>
      <c r="AA5" s="410"/>
      <c r="AB5" s="288"/>
      <c r="AC5" s="288"/>
      <c r="AD5" s="288"/>
      <c r="AE5" s="288"/>
      <c r="AF5" s="288"/>
      <c r="AG5" s="288"/>
      <c r="AH5" s="288"/>
      <c r="AI5"/>
      <c r="AJ5"/>
      <c r="AK5"/>
      <c r="AL5"/>
      <c r="AM5"/>
      <c r="AN5"/>
      <c r="AO5"/>
      <c r="AP5"/>
      <c r="AQ5"/>
      <c r="AR5"/>
      <c r="AS5"/>
      <c r="AT5"/>
      <c r="AU5"/>
      <c r="AV5"/>
      <c r="AW5"/>
      <c r="AX5"/>
      <c r="AY5"/>
    </row>
    <row r="6" spans="1:51" ht="30.6" customHeight="1">
      <c r="A6" s="460"/>
      <c r="B6" s="461"/>
      <c r="C6" s="462"/>
      <c r="D6" s="461"/>
      <c r="E6" s="461"/>
      <c r="F6" s="461"/>
      <c r="G6" s="455"/>
      <c r="H6" s="455"/>
      <c r="I6" s="455"/>
      <c r="J6" s="463"/>
      <c r="K6" s="477"/>
      <c r="L6" s="477"/>
      <c r="M6" s="477"/>
      <c r="N6" s="477"/>
      <c r="O6" s="477"/>
      <c r="P6" s="477"/>
      <c r="Q6" s="471"/>
      <c r="R6" s="478"/>
      <c r="S6" s="478"/>
      <c r="T6" s="478"/>
      <c r="U6" s="478"/>
      <c r="V6" s="478"/>
      <c r="W6" s="478"/>
      <c r="X6" s="478"/>
      <c r="Y6" s="478"/>
      <c r="Z6" s="471"/>
      <c r="AA6" s="410"/>
      <c r="AB6" s="288"/>
      <c r="AC6" s="288"/>
      <c r="AD6" s="288"/>
      <c r="AE6" s="288"/>
      <c r="AF6" s="288"/>
      <c r="AG6" s="288"/>
      <c r="AH6" s="288"/>
      <c r="AI6"/>
      <c r="AJ6"/>
      <c r="AK6"/>
      <c r="AL6"/>
      <c r="AM6"/>
      <c r="AN6"/>
      <c r="AO6"/>
      <c r="AP6"/>
      <c r="AQ6"/>
      <c r="AR6"/>
      <c r="AS6"/>
      <c r="AT6"/>
      <c r="AU6"/>
      <c r="AV6"/>
      <c r="AW6"/>
      <c r="AX6"/>
      <c r="AY6"/>
    </row>
    <row r="7" spans="1:51" ht="17.399999999999999" customHeight="1">
      <c r="A7" s="455"/>
      <c r="B7" s="455"/>
      <c r="C7" s="455"/>
      <c r="D7" s="455"/>
      <c r="E7" s="455"/>
      <c r="F7" s="455"/>
      <c r="G7" s="455"/>
      <c r="H7" s="455"/>
      <c r="I7" s="455"/>
      <c r="J7" s="463"/>
      <c r="K7" s="477"/>
      <c r="L7" s="477"/>
      <c r="M7" s="477"/>
      <c r="N7" s="477"/>
      <c r="O7" s="477"/>
      <c r="P7" s="477"/>
      <c r="Q7" s="471"/>
      <c r="R7" s="597"/>
      <c r="S7" s="597"/>
      <c r="T7" s="597"/>
      <c r="U7" s="597"/>
      <c r="V7" s="597"/>
      <c r="W7" s="597"/>
      <c r="X7" s="597"/>
      <c r="Y7" s="597"/>
      <c r="Z7" s="597"/>
      <c r="AA7" s="410"/>
      <c r="AB7" s="288"/>
      <c r="AC7" s="288"/>
      <c r="AD7" s="288"/>
      <c r="AE7" s="288"/>
      <c r="AF7" s="288"/>
      <c r="AG7" s="288"/>
      <c r="AH7" s="288"/>
      <c r="AI7"/>
      <c r="AJ7"/>
      <c r="AK7"/>
      <c r="AL7"/>
      <c r="AM7"/>
      <c r="AN7"/>
      <c r="AO7"/>
      <c r="AP7"/>
      <c r="AQ7"/>
      <c r="AR7"/>
      <c r="AS7"/>
      <c r="AT7"/>
      <c r="AU7"/>
      <c r="AV7"/>
      <c r="AW7"/>
      <c r="AX7"/>
      <c r="AY7"/>
    </row>
    <row r="8" spans="1:51" ht="17.399999999999999" customHeight="1">
      <c r="A8" s="464"/>
      <c r="B8" s="455"/>
      <c r="C8" s="599"/>
      <c r="D8" s="599"/>
      <c r="E8" s="599"/>
      <c r="F8" s="455"/>
      <c r="G8" s="455"/>
      <c r="H8" s="455"/>
      <c r="I8" s="455"/>
      <c r="J8" s="463"/>
      <c r="K8" s="477"/>
      <c r="L8" s="477"/>
      <c r="M8" s="477"/>
      <c r="N8" s="477"/>
      <c r="O8" s="477"/>
      <c r="P8" s="477"/>
      <c r="Q8" s="471"/>
      <c r="R8" s="597"/>
      <c r="S8" s="597"/>
      <c r="T8" s="597"/>
      <c r="U8" s="597"/>
      <c r="V8" s="597"/>
      <c r="W8" s="597"/>
      <c r="X8" s="597"/>
      <c r="Y8" s="597"/>
      <c r="Z8" s="597"/>
      <c r="AA8" s="410"/>
      <c r="AB8" s="288"/>
      <c r="AC8" s="288"/>
      <c r="AD8" s="288"/>
      <c r="AE8" s="288"/>
      <c r="AF8" s="288"/>
      <c r="AG8" s="288"/>
      <c r="AH8" s="288"/>
      <c r="AI8"/>
      <c r="AJ8"/>
      <c r="AK8"/>
      <c r="AL8"/>
      <c r="AM8"/>
      <c r="AN8"/>
      <c r="AO8"/>
      <c r="AP8"/>
      <c r="AQ8"/>
      <c r="AR8"/>
      <c r="AS8"/>
      <c r="AT8"/>
      <c r="AU8"/>
      <c r="AV8"/>
      <c r="AW8"/>
      <c r="AX8"/>
      <c r="AY8"/>
    </row>
    <row r="9" spans="1:51" ht="17.399999999999999" customHeight="1">
      <c r="A9" s="460"/>
      <c r="B9" s="455"/>
      <c r="C9" s="599"/>
      <c r="D9" s="599"/>
      <c r="E9" s="599"/>
      <c r="F9" s="465"/>
      <c r="G9" s="465"/>
      <c r="H9" s="455"/>
      <c r="I9" s="455"/>
      <c r="J9" s="455"/>
      <c r="K9" s="479"/>
      <c r="L9" s="479"/>
      <c r="M9" s="479"/>
      <c r="N9" s="479"/>
      <c r="O9" s="480"/>
      <c r="P9" s="480"/>
      <c r="Q9" s="481"/>
      <c r="R9" s="482" t="s">
        <v>198</v>
      </c>
      <c r="S9" s="481"/>
      <c r="T9" s="481"/>
      <c r="U9" s="481"/>
      <c r="V9" s="481"/>
      <c r="W9" s="481"/>
      <c r="X9" s="481"/>
      <c r="Y9" s="481"/>
      <c r="Z9" s="471"/>
      <c r="AA9" s="409"/>
      <c r="AB9" s="288"/>
      <c r="AC9" s="288"/>
      <c r="AD9" s="288"/>
      <c r="AE9" s="288"/>
      <c r="AF9" s="288"/>
      <c r="AG9" s="288"/>
      <c r="AH9" s="288"/>
      <c r="AI9"/>
      <c r="AJ9"/>
      <c r="AK9"/>
      <c r="AL9"/>
      <c r="AM9"/>
      <c r="AN9"/>
      <c r="AO9"/>
      <c r="AP9"/>
      <c r="AQ9"/>
      <c r="AR9"/>
      <c r="AS9"/>
      <c r="AT9"/>
      <c r="AU9"/>
      <c r="AV9"/>
      <c r="AW9"/>
      <c r="AX9"/>
      <c r="AY9"/>
    </row>
    <row r="10" spans="1:51" ht="17.399999999999999" customHeight="1">
      <c r="A10" s="460"/>
      <c r="B10" s="455"/>
      <c r="C10" s="465"/>
      <c r="D10" s="465"/>
      <c r="E10" s="465"/>
      <c r="F10" s="465"/>
      <c r="G10" s="455"/>
      <c r="H10" s="455"/>
      <c r="I10" s="455"/>
      <c r="J10" s="455"/>
      <c r="K10" s="480"/>
      <c r="L10" s="480"/>
      <c r="M10" s="480"/>
      <c r="N10" s="480"/>
      <c r="O10" s="480"/>
      <c r="P10" s="480"/>
      <c r="Q10" s="483"/>
      <c r="R10" s="482"/>
      <c r="S10" s="484"/>
      <c r="T10" s="484"/>
      <c r="U10" s="484"/>
      <c r="V10" s="484"/>
      <c r="W10" s="484"/>
      <c r="X10" s="484"/>
      <c r="Y10" s="484"/>
      <c r="Z10" s="485"/>
      <c r="AA10" s="409"/>
      <c r="AB10" s="288"/>
      <c r="AC10" s="288"/>
      <c r="AD10" s="288"/>
      <c r="AE10" s="288"/>
      <c r="AF10" s="288"/>
      <c r="AG10" s="288"/>
      <c r="AH10" s="288"/>
      <c r="AI10"/>
      <c r="AJ10"/>
      <c r="AK10"/>
      <c r="AL10"/>
      <c r="AM10"/>
      <c r="AN10"/>
      <c r="AO10"/>
      <c r="AP10"/>
      <c r="AQ10"/>
      <c r="AR10"/>
      <c r="AS10"/>
      <c r="AT10"/>
      <c r="AU10"/>
      <c r="AV10"/>
      <c r="AW10"/>
      <c r="AX10"/>
      <c r="AY10"/>
    </row>
    <row r="11" spans="1:51" ht="17.399999999999999" customHeight="1">
      <c r="A11" s="466"/>
      <c r="B11" s="467"/>
      <c r="C11" s="595"/>
      <c r="D11" s="595"/>
      <c r="E11" s="595"/>
      <c r="F11" s="595"/>
      <c r="G11" s="468"/>
      <c r="H11" s="455"/>
      <c r="I11" s="455"/>
      <c r="J11" s="455"/>
      <c r="K11" s="480"/>
      <c r="L11" s="480"/>
      <c r="M11" s="480"/>
      <c r="N11" s="480"/>
      <c r="O11" s="480"/>
      <c r="P11" s="480"/>
      <c r="Q11" s="483"/>
      <c r="R11" s="482"/>
      <c r="S11" s="484"/>
      <c r="T11" s="484"/>
      <c r="U11" s="484"/>
      <c r="V11" s="484"/>
      <c r="W11" s="484"/>
      <c r="X11" s="484"/>
      <c r="Y11" s="484"/>
      <c r="Z11" s="485"/>
      <c r="AA11" s="409"/>
      <c r="AB11" s="288"/>
      <c r="AC11" s="288"/>
      <c r="AD11" s="288"/>
      <c r="AE11" s="288"/>
      <c r="AF11" s="288"/>
      <c r="AG11" s="288"/>
      <c r="AH11" s="288"/>
      <c r="AI11"/>
      <c r="AJ11"/>
      <c r="AK11"/>
      <c r="AL11"/>
      <c r="AM11"/>
      <c r="AN11"/>
      <c r="AO11"/>
      <c r="AP11"/>
      <c r="AQ11"/>
      <c r="AR11"/>
      <c r="AS11"/>
      <c r="AT11"/>
      <c r="AU11"/>
      <c r="AV11"/>
      <c r="AW11"/>
      <c r="AX11"/>
      <c r="AY11"/>
    </row>
    <row r="12" spans="1:51" ht="17.399999999999999" customHeight="1">
      <c r="A12" s="466"/>
      <c r="B12" s="467"/>
      <c r="C12" s="600"/>
      <c r="D12" s="600"/>
      <c r="E12" s="600"/>
      <c r="F12" s="600"/>
      <c r="G12" s="600"/>
      <c r="H12" s="600"/>
      <c r="I12" s="455"/>
      <c r="J12" s="455"/>
      <c r="K12" s="480"/>
      <c r="L12" s="480"/>
      <c r="M12" s="480"/>
      <c r="N12" s="480"/>
      <c r="O12" s="480"/>
      <c r="P12" s="480"/>
      <c r="Q12" s="483"/>
      <c r="R12" s="482"/>
      <c r="S12" s="484"/>
      <c r="T12" s="484"/>
      <c r="U12" s="484"/>
      <c r="V12" s="484"/>
      <c r="W12" s="484"/>
      <c r="X12" s="484"/>
      <c r="Y12" s="484"/>
      <c r="Z12" s="485"/>
      <c r="AA12" s="409"/>
      <c r="AB12" s="288"/>
      <c r="AC12" s="288"/>
      <c r="AD12" s="288"/>
      <c r="AE12" s="288"/>
      <c r="AF12" s="288"/>
      <c r="AG12" s="288"/>
      <c r="AH12" s="288"/>
      <c r="AI12"/>
      <c r="AJ12"/>
      <c r="AK12"/>
      <c r="AL12"/>
      <c r="AM12"/>
      <c r="AN12"/>
      <c r="AO12"/>
      <c r="AP12"/>
      <c r="AQ12"/>
      <c r="AR12"/>
      <c r="AS12"/>
      <c r="AT12"/>
      <c r="AU12"/>
      <c r="AV12"/>
      <c r="AW12"/>
      <c r="AX12"/>
      <c r="AY12"/>
    </row>
    <row r="13" spans="1:51" ht="17.399999999999999" customHeight="1">
      <c r="A13" s="466"/>
      <c r="B13" s="595"/>
      <c r="C13" s="595"/>
      <c r="D13" s="595"/>
      <c r="E13" s="595"/>
      <c r="F13" s="595"/>
      <c r="G13" s="595"/>
      <c r="H13" s="455"/>
      <c r="I13" s="455"/>
      <c r="J13" s="455"/>
      <c r="K13" s="480"/>
      <c r="L13" s="480"/>
      <c r="M13" s="480"/>
      <c r="N13" s="480"/>
      <c r="O13" s="480"/>
      <c r="P13" s="480"/>
      <c r="Q13" s="483"/>
      <c r="R13" s="482"/>
      <c r="S13" s="484"/>
      <c r="T13" s="484"/>
      <c r="U13" s="484"/>
      <c r="V13" s="484"/>
      <c r="W13" s="484"/>
      <c r="X13" s="484"/>
      <c r="Y13" s="484"/>
      <c r="Z13" s="485"/>
      <c r="AA13" s="409"/>
      <c r="AB13" s="288"/>
      <c r="AC13" s="288"/>
      <c r="AD13" s="288"/>
      <c r="AE13" s="288"/>
      <c r="AF13" s="288"/>
      <c r="AG13" s="288"/>
      <c r="AH13" s="288"/>
      <c r="AI13"/>
      <c r="AJ13"/>
      <c r="AK13"/>
      <c r="AL13"/>
      <c r="AM13"/>
      <c r="AN13"/>
      <c r="AO13"/>
      <c r="AP13"/>
      <c r="AQ13"/>
      <c r="AR13"/>
      <c r="AS13"/>
      <c r="AT13"/>
      <c r="AU13"/>
      <c r="AV13"/>
      <c r="AW13"/>
      <c r="AX13"/>
      <c r="AY13"/>
    </row>
    <row r="14" spans="1:51" ht="17.399999999999999" customHeight="1">
      <c r="A14" s="466"/>
      <c r="B14" s="467"/>
      <c r="C14" s="595"/>
      <c r="D14" s="595"/>
      <c r="E14" s="595"/>
      <c r="F14" s="595"/>
      <c r="G14" s="468"/>
      <c r="H14" s="455"/>
      <c r="I14" s="455"/>
      <c r="J14" s="455"/>
      <c r="K14" s="480"/>
      <c r="L14" s="480"/>
      <c r="M14" s="480"/>
      <c r="N14" s="480"/>
      <c r="O14" s="480"/>
      <c r="P14" s="480"/>
      <c r="Q14" s="481"/>
      <c r="R14" s="482" t="s">
        <v>198</v>
      </c>
      <c r="S14" s="481"/>
      <c r="T14" s="481"/>
      <c r="U14" s="481"/>
      <c r="V14" s="481"/>
      <c r="W14" s="481"/>
      <c r="X14" s="481"/>
      <c r="Y14" s="481"/>
      <c r="Z14" s="471"/>
      <c r="AA14" s="409"/>
      <c r="AB14" s="288"/>
      <c r="AC14" s="288"/>
      <c r="AD14" s="288"/>
      <c r="AE14" s="288"/>
      <c r="AF14" s="288"/>
      <c r="AG14" s="288"/>
      <c r="AH14" s="288"/>
      <c r="AI14"/>
      <c r="AJ14"/>
      <c r="AK14"/>
      <c r="AL14"/>
      <c r="AM14"/>
      <c r="AN14"/>
      <c r="AO14"/>
      <c r="AP14"/>
      <c r="AQ14"/>
      <c r="AR14"/>
      <c r="AS14"/>
      <c r="AT14"/>
      <c r="AU14"/>
      <c r="AV14"/>
      <c r="AW14"/>
      <c r="AX14"/>
      <c r="AY14"/>
    </row>
    <row r="15" spans="1:51" ht="17.399999999999999" customHeight="1">
      <c r="A15" s="455"/>
      <c r="B15" s="467"/>
      <c r="C15" s="595"/>
      <c r="D15" s="595"/>
      <c r="E15" s="595"/>
      <c r="F15" s="595"/>
      <c r="G15" s="595"/>
      <c r="H15" s="455"/>
      <c r="I15" s="455"/>
      <c r="J15" s="455"/>
      <c r="K15" s="480"/>
      <c r="L15" s="480"/>
      <c r="M15" s="480"/>
      <c r="N15" s="480"/>
      <c r="O15" s="480"/>
      <c r="P15" s="480"/>
      <c r="Q15" s="481"/>
      <c r="R15" s="472"/>
      <c r="S15" s="596"/>
      <c r="T15" s="596"/>
      <c r="U15" s="596"/>
      <c r="V15" s="596"/>
      <c r="W15" s="596"/>
      <c r="X15" s="596"/>
      <c r="Y15" s="472"/>
      <c r="Z15" s="473"/>
      <c r="AA15" s="409"/>
      <c r="AB15" s="288"/>
      <c r="AC15" s="288"/>
      <c r="AD15" s="288"/>
      <c r="AE15" s="288"/>
      <c r="AF15" s="288"/>
      <c r="AG15" s="288"/>
      <c r="AH15" s="288"/>
      <c r="AI15"/>
      <c r="AJ15"/>
      <c r="AK15"/>
      <c r="AL15"/>
      <c r="AM15"/>
      <c r="AN15"/>
      <c r="AO15"/>
      <c r="AP15"/>
      <c r="AQ15"/>
      <c r="AR15"/>
      <c r="AS15"/>
      <c r="AT15"/>
      <c r="AU15"/>
      <c r="AV15"/>
      <c r="AW15"/>
      <c r="AX15"/>
      <c r="AY15"/>
    </row>
    <row r="16" spans="1:51" ht="17.399999999999999" customHeight="1">
      <c r="A16" s="455"/>
      <c r="B16" s="455"/>
      <c r="C16" s="469"/>
      <c r="D16" s="469"/>
      <c r="E16" s="469"/>
      <c r="F16" s="469"/>
      <c r="G16" s="469"/>
      <c r="H16" s="455"/>
      <c r="I16" s="455"/>
      <c r="J16" s="455"/>
      <c r="K16" s="480"/>
      <c r="L16" s="480"/>
      <c r="M16" s="480"/>
      <c r="N16" s="480"/>
      <c r="O16" s="480"/>
      <c r="P16" s="480"/>
      <c r="Q16" s="478"/>
      <c r="R16" s="475"/>
      <c r="S16" s="596"/>
      <c r="T16" s="596"/>
      <c r="U16" s="596"/>
      <c r="V16" s="596"/>
      <c r="W16" s="596"/>
      <c r="X16" s="596"/>
      <c r="Y16" s="475"/>
      <c r="Z16" s="473"/>
      <c r="AA16" s="409"/>
      <c r="AB16" s="288"/>
      <c r="AC16" s="288"/>
      <c r="AD16" s="288"/>
      <c r="AE16" s="288"/>
      <c r="AF16" s="288"/>
      <c r="AG16" s="288"/>
      <c r="AH16" s="288"/>
      <c r="AI16"/>
      <c r="AJ16"/>
      <c r="AK16"/>
      <c r="AL16"/>
      <c r="AM16"/>
      <c r="AN16"/>
      <c r="AO16"/>
      <c r="AP16"/>
      <c r="AQ16"/>
      <c r="AR16"/>
      <c r="AS16"/>
      <c r="AT16"/>
      <c r="AU16"/>
      <c r="AV16"/>
      <c r="AW16"/>
      <c r="AX16"/>
      <c r="AY16"/>
    </row>
    <row r="17" spans="1:51" ht="17.399999999999999" customHeight="1">
      <c r="A17" s="455"/>
      <c r="B17" s="455"/>
      <c r="C17" s="455"/>
      <c r="D17" s="455"/>
      <c r="E17" s="455"/>
      <c r="F17" s="455"/>
      <c r="G17" s="455"/>
      <c r="H17" s="455"/>
      <c r="I17" s="455"/>
      <c r="J17" s="455"/>
      <c r="K17" s="480"/>
      <c r="L17" s="480"/>
      <c r="M17" s="480"/>
      <c r="N17" s="480"/>
      <c r="O17" s="480"/>
      <c r="P17" s="480"/>
      <c r="Q17" s="478"/>
      <c r="R17" s="475"/>
      <c r="S17" s="475"/>
      <c r="T17" s="475"/>
      <c r="U17" s="475"/>
      <c r="V17" s="475"/>
      <c r="W17" s="475"/>
      <c r="X17" s="475"/>
      <c r="Y17" s="475"/>
      <c r="Z17" s="473"/>
      <c r="AA17" s="409"/>
      <c r="AB17" s="288"/>
      <c r="AC17" s="288"/>
      <c r="AD17" s="288"/>
      <c r="AE17" s="288"/>
      <c r="AF17" s="288"/>
      <c r="AG17" s="288"/>
      <c r="AH17" s="288"/>
      <c r="AI17"/>
      <c r="AJ17"/>
      <c r="AK17"/>
      <c r="AL17"/>
      <c r="AM17"/>
      <c r="AN17"/>
      <c r="AO17"/>
      <c r="AP17"/>
      <c r="AQ17"/>
      <c r="AR17"/>
      <c r="AS17"/>
      <c r="AT17"/>
      <c r="AU17"/>
      <c r="AV17"/>
      <c r="AW17"/>
      <c r="AX17"/>
      <c r="AY17"/>
    </row>
    <row r="18" spans="1:51" ht="17.399999999999999" customHeight="1">
      <c r="A18" s="455"/>
      <c r="B18" s="455"/>
      <c r="C18" s="455"/>
      <c r="D18" s="455"/>
      <c r="E18" s="455"/>
      <c r="F18" s="455"/>
      <c r="G18" s="455"/>
      <c r="H18" s="455"/>
      <c r="I18" s="455"/>
      <c r="J18" s="455"/>
      <c r="K18" s="594"/>
      <c r="L18" s="594"/>
      <c r="M18" s="594"/>
      <c r="N18" s="480"/>
      <c r="O18" s="480"/>
      <c r="P18" s="480"/>
      <c r="Q18" s="478"/>
      <c r="R18" s="478"/>
      <c r="S18" s="478"/>
      <c r="T18" s="478"/>
      <c r="U18" s="478"/>
      <c r="V18" s="478"/>
      <c r="W18" s="478"/>
      <c r="X18" s="478"/>
      <c r="Y18" s="478"/>
      <c r="Z18" s="471"/>
      <c r="AA18" s="409"/>
      <c r="AB18" s="288"/>
      <c r="AC18" s="288"/>
      <c r="AD18" s="288"/>
      <c r="AE18" s="288"/>
      <c r="AF18" s="288"/>
      <c r="AG18" s="288"/>
      <c r="AH18" s="288"/>
      <c r="AI18"/>
      <c r="AJ18"/>
      <c r="AK18"/>
      <c r="AL18"/>
      <c r="AM18"/>
      <c r="AN18"/>
      <c r="AO18"/>
      <c r="AP18"/>
      <c r="AQ18"/>
      <c r="AR18"/>
      <c r="AS18"/>
      <c r="AT18"/>
      <c r="AU18"/>
      <c r="AV18"/>
      <c r="AW18"/>
      <c r="AX18"/>
      <c r="AY18"/>
    </row>
    <row r="19" spans="1:51" ht="17.399999999999999" customHeight="1">
      <c r="A19" s="455"/>
      <c r="B19" s="455"/>
      <c r="C19" s="455"/>
      <c r="D19" s="455"/>
      <c r="E19" s="598"/>
      <c r="F19" s="598"/>
      <c r="G19" s="598"/>
      <c r="H19" s="455"/>
      <c r="I19" s="455"/>
      <c r="J19" s="455"/>
      <c r="K19" s="480"/>
      <c r="L19" s="480"/>
      <c r="M19" s="480"/>
      <c r="N19" s="480"/>
      <c r="O19" s="480"/>
      <c r="P19" s="480"/>
      <c r="Q19" s="478"/>
      <c r="R19" s="478"/>
      <c r="S19" s="478"/>
      <c r="T19" s="478"/>
      <c r="U19" s="478"/>
      <c r="V19" s="478"/>
      <c r="W19" s="478"/>
      <c r="X19" s="478"/>
      <c r="Y19" s="478"/>
      <c r="Z19" s="471"/>
      <c r="AA19" s="409"/>
      <c r="AB19" s="288"/>
      <c r="AC19" s="288"/>
      <c r="AD19" s="288"/>
      <c r="AE19" s="288"/>
      <c r="AF19" s="288"/>
      <c r="AG19" s="288"/>
      <c r="AH19" s="288"/>
      <c r="AI19"/>
      <c r="AJ19"/>
      <c r="AK19"/>
      <c r="AL19"/>
      <c r="AM19"/>
      <c r="AN19"/>
      <c r="AO19"/>
      <c r="AP19"/>
      <c r="AQ19"/>
      <c r="AR19"/>
      <c r="AS19"/>
      <c r="AT19"/>
      <c r="AU19"/>
      <c r="AV19"/>
      <c r="AW19"/>
      <c r="AX19"/>
      <c r="AY19"/>
    </row>
    <row r="20" spans="1:51" s="45" customFormat="1" ht="17.399999999999999" hidden="1" customHeight="1">
      <c r="A20" s="455"/>
      <c r="B20" s="455"/>
      <c r="C20" s="455"/>
      <c r="D20" s="455"/>
      <c r="E20" s="598"/>
      <c r="F20" s="598"/>
      <c r="G20" s="598"/>
      <c r="H20" s="455"/>
      <c r="I20" s="455"/>
      <c r="J20" s="455"/>
      <c r="K20" s="480"/>
      <c r="L20" s="480"/>
      <c r="M20" s="480"/>
      <c r="N20" s="480"/>
      <c r="O20" s="480"/>
      <c r="P20" s="480"/>
      <c r="Q20" s="478"/>
      <c r="R20" s="597"/>
      <c r="S20" s="597"/>
      <c r="T20" s="597"/>
      <c r="U20" s="597"/>
      <c r="V20" s="597"/>
      <c r="W20" s="597"/>
      <c r="X20" s="597"/>
      <c r="Y20" s="597"/>
      <c r="Z20" s="597"/>
    </row>
    <row r="21" spans="1:51" s="45" customFormat="1" ht="17.399999999999999" hidden="1" customHeight="1">
      <c r="A21" s="455"/>
      <c r="B21" s="455"/>
      <c r="C21" s="455"/>
      <c r="D21" s="455"/>
      <c r="E21" s="598"/>
      <c r="F21" s="598"/>
      <c r="G21" s="598"/>
      <c r="H21" s="455"/>
      <c r="I21" s="455"/>
      <c r="J21" s="455"/>
      <c r="K21" s="480"/>
      <c r="L21" s="480"/>
      <c r="M21" s="480"/>
      <c r="N21" s="480"/>
      <c r="O21" s="480"/>
      <c r="P21" s="480"/>
      <c r="Q21" s="480"/>
      <c r="R21" s="597"/>
      <c r="S21" s="597"/>
      <c r="T21" s="597"/>
      <c r="U21" s="597"/>
      <c r="V21" s="597"/>
      <c r="W21" s="597"/>
      <c r="X21" s="597"/>
      <c r="Y21" s="597"/>
      <c r="Z21" s="597"/>
    </row>
    <row r="22" spans="1:51" s="45" customFormat="1" ht="17.399999999999999" hidden="1" customHeight="1">
      <c r="A22" s="455"/>
      <c r="B22" s="455"/>
      <c r="C22" s="455"/>
      <c r="D22" s="455"/>
      <c r="E22" s="455"/>
      <c r="F22" s="455"/>
      <c r="G22" s="455"/>
      <c r="H22" s="455"/>
      <c r="I22" s="455"/>
      <c r="J22" s="455"/>
      <c r="K22" s="471"/>
      <c r="L22" s="471"/>
      <c r="M22" s="471"/>
      <c r="N22" s="471"/>
      <c r="O22" s="471"/>
      <c r="P22" s="480"/>
      <c r="Q22" s="480"/>
      <c r="R22" s="471"/>
      <c r="S22" s="471"/>
      <c r="T22" s="471"/>
      <c r="U22" s="471"/>
      <c r="V22" s="471"/>
      <c r="W22" s="471"/>
      <c r="X22" s="471"/>
      <c r="Y22" s="471"/>
      <c r="Z22" s="471"/>
    </row>
    <row r="23" spans="1:51" s="45" customFormat="1" ht="17.399999999999999" hidden="1" customHeight="1">
      <c r="A23" s="455"/>
      <c r="B23" s="455"/>
      <c r="C23" s="455"/>
      <c r="D23" s="455"/>
      <c r="E23" s="455"/>
      <c r="F23" s="455"/>
      <c r="G23" s="455"/>
      <c r="H23" s="455"/>
      <c r="I23" s="455"/>
      <c r="J23" s="455"/>
      <c r="K23" s="480"/>
      <c r="L23" s="480"/>
      <c r="M23" s="480"/>
      <c r="N23" s="480"/>
      <c r="O23" s="480"/>
      <c r="P23" s="480"/>
      <c r="Q23" s="480"/>
      <c r="R23" s="471"/>
      <c r="S23" s="471"/>
      <c r="T23" s="471"/>
      <c r="U23" s="471"/>
      <c r="V23" s="471"/>
      <c r="W23" s="471"/>
      <c r="X23" s="471"/>
      <c r="Y23" s="471"/>
      <c r="Z23" s="471"/>
    </row>
    <row r="24" spans="1:51" s="45" customFormat="1" ht="13.2" hidden="1" customHeight="1">
      <c r="A24" s="455"/>
      <c r="B24" s="455"/>
      <c r="C24" s="455"/>
      <c r="D24" s="455"/>
      <c r="E24" s="455"/>
      <c r="F24" s="455"/>
      <c r="G24" s="455"/>
      <c r="H24" s="455"/>
      <c r="I24" s="455"/>
      <c r="J24" s="455"/>
      <c r="K24" s="594"/>
      <c r="L24" s="594"/>
      <c r="M24" s="594"/>
      <c r="N24" s="594"/>
      <c r="O24" s="594"/>
      <c r="P24" s="594"/>
      <c r="Q24" s="594"/>
      <c r="R24" s="594"/>
      <c r="S24" s="471"/>
      <c r="T24" s="471"/>
      <c r="U24" s="471"/>
      <c r="V24" s="471"/>
      <c r="W24" s="471"/>
      <c r="X24" s="471"/>
      <c r="Y24" s="471"/>
      <c r="Z24" s="471"/>
    </row>
    <row r="25" spans="1:51" s="45" customFormat="1" ht="13.2" hidden="1" customHeight="1">
      <c r="A25" s="455"/>
      <c r="B25" s="455"/>
      <c r="C25" s="455"/>
      <c r="D25" s="455"/>
      <c r="E25" s="455"/>
      <c r="F25" s="455"/>
      <c r="G25" s="455"/>
      <c r="H25" s="455"/>
      <c r="I25" s="455"/>
      <c r="J25" s="455"/>
      <c r="K25" s="594"/>
      <c r="L25" s="594"/>
      <c r="M25" s="594"/>
      <c r="N25" s="594"/>
      <c r="O25" s="594"/>
      <c r="P25" s="594"/>
      <c r="Q25" s="594"/>
      <c r="R25" s="594"/>
      <c r="S25" s="471"/>
      <c r="T25" s="471"/>
      <c r="U25" s="471"/>
      <c r="V25" s="471"/>
      <c r="W25" s="471"/>
      <c r="X25" s="471"/>
      <c r="Y25" s="471"/>
      <c r="Z25" s="471"/>
    </row>
    <row r="26" spans="1:51">
      <c r="A26" s="455"/>
      <c r="B26" s="455"/>
      <c r="C26" s="455"/>
      <c r="D26" s="455"/>
      <c r="E26" s="455"/>
      <c r="F26" s="455"/>
      <c r="G26" s="455"/>
      <c r="H26" s="455"/>
      <c r="I26" s="455"/>
      <c r="J26" s="455"/>
      <c r="K26" s="594"/>
      <c r="L26" s="594"/>
      <c r="M26" s="594"/>
      <c r="N26" s="594"/>
      <c r="O26" s="594"/>
      <c r="P26" s="594"/>
      <c r="Q26" s="594"/>
      <c r="R26" s="594"/>
      <c r="S26" s="471"/>
      <c r="T26" s="471"/>
      <c r="U26" s="471"/>
      <c r="V26" s="471"/>
      <c r="W26" s="471"/>
      <c r="X26" s="471"/>
      <c r="Y26" s="471"/>
      <c r="Z26" s="471"/>
      <c r="AA26" s="409"/>
      <c r="AB26" s="288"/>
      <c r="AC26" s="288"/>
      <c r="AD26" s="288"/>
      <c r="AE26" s="288"/>
      <c r="AF26" s="288"/>
      <c r="AG26" s="288"/>
      <c r="AH26" s="288"/>
      <c r="AI26"/>
      <c r="AJ26"/>
      <c r="AK26"/>
      <c r="AL26"/>
      <c r="AM26"/>
      <c r="AN26"/>
      <c r="AO26"/>
      <c r="AP26"/>
      <c r="AQ26"/>
      <c r="AR26"/>
      <c r="AS26"/>
      <c r="AT26"/>
      <c r="AU26"/>
      <c r="AV26"/>
      <c r="AW26"/>
      <c r="AX26"/>
      <c r="AY26"/>
    </row>
    <row r="27" spans="1:51" ht="19.2">
      <c r="A27" s="455"/>
      <c r="B27" s="455"/>
      <c r="C27" s="455"/>
      <c r="D27" s="455"/>
      <c r="E27" s="455"/>
      <c r="F27" s="455"/>
      <c r="G27" s="455"/>
      <c r="H27" s="455"/>
      <c r="I27" s="455"/>
      <c r="J27" s="455"/>
      <c r="K27" s="480"/>
      <c r="L27" s="480"/>
      <c r="M27" s="480"/>
      <c r="N27" s="480"/>
      <c r="O27" s="480"/>
      <c r="P27" s="480"/>
      <c r="Q27" s="480"/>
      <c r="R27" s="471"/>
      <c r="S27" s="471"/>
      <c r="T27" s="471"/>
      <c r="U27" s="471"/>
      <c r="V27" s="471"/>
      <c r="W27" s="471"/>
      <c r="X27" s="471"/>
      <c r="Y27" s="471"/>
      <c r="Z27" s="471"/>
      <c r="AA27" s="409"/>
      <c r="AB27" s="288"/>
      <c r="AC27" s="288"/>
      <c r="AD27" s="288"/>
      <c r="AE27" s="288"/>
      <c r="AF27" s="288"/>
      <c r="AG27" s="288"/>
      <c r="AH27" s="288"/>
      <c r="AI27"/>
      <c r="AJ27"/>
      <c r="AK27"/>
      <c r="AL27"/>
      <c r="AM27"/>
      <c r="AN27"/>
      <c r="AO27"/>
      <c r="AP27"/>
      <c r="AQ27"/>
      <c r="AR27"/>
      <c r="AS27"/>
      <c r="AT27"/>
      <c r="AU27"/>
      <c r="AV27"/>
      <c r="AW27"/>
      <c r="AX27"/>
      <c r="AY27"/>
    </row>
    <row r="28" spans="1:51" ht="19.2">
      <c r="A28" s="455"/>
      <c r="B28" s="455"/>
      <c r="C28" s="455"/>
      <c r="D28" s="455"/>
      <c r="E28" s="455"/>
      <c r="F28" s="455"/>
      <c r="G28" s="455"/>
      <c r="H28" s="455"/>
      <c r="I28" s="455"/>
      <c r="J28" s="455"/>
      <c r="K28" s="480"/>
      <c r="L28" s="480"/>
      <c r="M28" s="480"/>
      <c r="N28" s="480"/>
      <c r="O28" s="480"/>
      <c r="P28" s="480"/>
      <c r="Q28" s="480"/>
      <c r="R28" s="471"/>
      <c r="S28" s="471"/>
      <c r="T28" s="471"/>
      <c r="U28" s="471"/>
      <c r="V28" s="471"/>
      <c r="W28" s="471"/>
      <c r="X28" s="471"/>
      <c r="Y28" s="471"/>
      <c r="Z28" s="471"/>
      <c r="AA28" s="409"/>
      <c r="AB28" s="288"/>
      <c r="AC28" s="288"/>
      <c r="AD28" s="288"/>
      <c r="AE28" s="288"/>
      <c r="AF28" s="288"/>
      <c r="AG28" s="288"/>
      <c r="AH28" s="288"/>
      <c r="AI28"/>
      <c r="AJ28"/>
      <c r="AK28"/>
      <c r="AL28"/>
      <c r="AM28"/>
      <c r="AN28"/>
      <c r="AO28"/>
      <c r="AP28"/>
      <c r="AQ28"/>
      <c r="AR28"/>
      <c r="AS28"/>
      <c r="AT28"/>
      <c r="AU28"/>
      <c r="AV28"/>
      <c r="AW28"/>
      <c r="AX28"/>
      <c r="AY28"/>
    </row>
    <row r="29" spans="1:51" ht="19.2">
      <c r="A29" s="455"/>
      <c r="B29" s="470" t="s">
        <v>193</v>
      </c>
      <c r="C29" s="470"/>
      <c r="D29" s="470"/>
      <c r="E29" s="470"/>
      <c r="F29" s="455"/>
      <c r="G29" s="455"/>
      <c r="H29" s="455"/>
      <c r="I29" s="455"/>
      <c r="J29" s="455"/>
      <c r="K29" s="480"/>
      <c r="L29" s="480"/>
      <c r="M29" s="480"/>
      <c r="N29" s="480"/>
      <c r="O29" s="480"/>
      <c r="P29" s="480"/>
      <c r="Q29" s="480"/>
      <c r="R29" s="471"/>
      <c r="S29" s="471"/>
      <c r="T29" s="471"/>
      <c r="U29" s="471"/>
      <c r="V29" s="471"/>
      <c r="W29" s="471"/>
      <c r="X29" s="471"/>
      <c r="Y29" s="471"/>
      <c r="Z29" s="471"/>
      <c r="AA29" s="409"/>
      <c r="AB29" s="288"/>
      <c r="AC29" s="288"/>
      <c r="AD29" s="288"/>
      <c r="AE29" s="288"/>
      <c r="AF29" s="288"/>
      <c r="AG29" s="288"/>
      <c r="AH29" s="288"/>
      <c r="AI29"/>
      <c r="AJ29"/>
      <c r="AK29"/>
      <c r="AL29"/>
      <c r="AM29"/>
      <c r="AN29"/>
      <c r="AO29"/>
      <c r="AP29"/>
      <c r="AQ29"/>
      <c r="AR29"/>
      <c r="AS29"/>
      <c r="AT29"/>
      <c r="AU29"/>
      <c r="AV29"/>
      <c r="AW29"/>
      <c r="AX29"/>
      <c r="AY29"/>
    </row>
    <row r="30" spans="1:51" ht="13.2" customHeight="1">
      <c r="A30" s="455"/>
      <c r="B30" s="470"/>
      <c r="C30" s="470"/>
      <c r="D30" s="470"/>
      <c r="E30" s="470"/>
      <c r="F30" s="455"/>
      <c r="G30" s="455"/>
      <c r="H30" s="455"/>
      <c r="I30" s="455"/>
      <c r="J30" s="455"/>
      <c r="K30" s="471"/>
      <c r="L30" s="471"/>
      <c r="M30" s="471"/>
      <c r="N30" s="471"/>
      <c r="O30" s="471"/>
      <c r="P30" s="486"/>
      <c r="Q30" s="487"/>
      <c r="R30" s="487"/>
      <c r="S30" s="487"/>
      <c r="T30" s="487"/>
      <c r="U30" s="487"/>
      <c r="V30" s="487"/>
      <c r="W30" s="487"/>
      <c r="X30" s="487"/>
      <c r="Y30" s="487"/>
      <c r="Z30" s="487"/>
      <c r="AA30" s="409"/>
      <c r="AB30" s="288"/>
      <c r="AC30" s="288"/>
      <c r="AD30" s="288"/>
      <c r="AE30" s="288"/>
      <c r="AF30" s="288"/>
      <c r="AG30" s="288"/>
      <c r="AH30" s="288"/>
      <c r="AI30"/>
      <c r="AJ30"/>
      <c r="AK30"/>
      <c r="AL30"/>
      <c r="AM30"/>
      <c r="AN30"/>
      <c r="AO30"/>
      <c r="AP30"/>
      <c r="AQ30"/>
      <c r="AR30"/>
      <c r="AS30"/>
      <c r="AT30"/>
      <c r="AU30"/>
      <c r="AV30"/>
      <c r="AW30"/>
      <c r="AX30"/>
      <c r="AY30"/>
    </row>
    <row r="31" spans="1:51">
      <c r="A31" s="455"/>
      <c r="B31" s="470"/>
      <c r="C31" s="470"/>
      <c r="D31" s="470"/>
      <c r="E31" s="470"/>
      <c r="F31" s="455"/>
      <c r="G31" s="455"/>
      <c r="H31" s="455"/>
      <c r="I31" s="455"/>
      <c r="J31" s="455"/>
      <c r="K31" s="471"/>
      <c r="L31" s="471"/>
      <c r="M31" s="471"/>
      <c r="N31" s="471"/>
      <c r="O31" s="471"/>
      <c r="P31" s="487"/>
      <c r="Q31" s="487"/>
      <c r="R31" s="487"/>
      <c r="S31" s="487"/>
      <c r="T31" s="487"/>
      <c r="U31" s="487"/>
      <c r="V31" s="487"/>
      <c r="W31" s="487"/>
      <c r="X31" s="487"/>
      <c r="Y31" s="487"/>
      <c r="Z31" s="487"/>
      <c r="AA31" s="409"/>
      <c r="AB31" s="288"/>
      <c r="AC31" s="288"/>
      <c r="AD31" s="288"/>
      <c r="AE31" s="288"/>
      <c r="AF31" s="288"/>
      <c r="AG31" s="288"/>
      <c r="AH31" s="288"/>
      <c r="AI31"/>
      <c r="AJ31"/>
      <c r="AK31"/>
      <c r="AL31"/>
      <c r="AM31"/>
      <c r="AN31"/>
      <c r="AO31"/>
      <c r="AP31"/>
      <c r="AQ31"/>
      <c r="AR31"/>
      <c r="AS31"/>
      <c r="AT31"/>
      <c r="AU31"/>
      <c r="AV31"/>
      <c r="AW31"/>
      <c r="AX31"/>
      <c r="AY31"/>
    </row>
    <row r="32" spans="1:51">
      <c r="A32" s="455"/>
      <c r="B32" s="455"/>
      <c r="C32" s="455"/>
      <c r="D32" s="455"/>
      <c r="E32" s="455"/>
      <c r="F32" s="455"/>
      <c r="G32" s="455"/>
      <c r="H32" s="455"/>
      <c r="I32" s="455"/>
      <c r="J32" s="455"/>
      <c r="K32" s="471"/>
      <c r="L32" s="471"/>
      <c r="M32" s="471"/>
      <c r="N32" s="471"/>
      <c r="O32" s="471"/>
      <c r="P32" s="487"/>
      <c r="Q32" s="487"/>
      <c r="R32" s="487"/>
      <c r="S32" s="487"/>
      <c r="T32" s="487"/>
      <c r="U32" s="487"/>
      <c r="V32" s="487"/>
      <c r="W32" s="487"/>
      <c r="X32" s="487"/>
      <c r="Y32" s="487"/>
      <c r="Z32" s="487"/>
      <c r="AA32" s="409"/>
      <c r="AB32" s="288"/>
      <c r="AC32" s="288"/>
      <c r="AD32" s="288"/>
      <c r="AE32" s="288"/>
      <c r="AF32" s="288"/>
      <c r="AG32" s="288"/>
      <c r="AH32" s="288"/>
    </row>
    <row r="33" spans="1:34">
      <c r="A33" s="455"/>
      <c r="B33" s="455"/>
      <c r="C33" s="455"/>
      <c r="D33" s="455"/>
      <c r="E33" s="455"/>
      <c r="F33" s="455"/>
      <c r="G33" s="455"/>
      <c r="H33" s="455"/>
      <c r="I33" s="455"/>
      <c r="J33" s="455"/>
      <c r="K33" s="471"/>
      <c r="L33" s="471"/>
      <c r="M33" s="471"/>
      <c r="N33" s="471"/>
      <c r="O33" s="471"/>
      <c r="P33" s="471"/>
      <c r="Q33" s="471"/>
      <c r="R33" s="471"/>
      <c r="S33" s="471"/>
      <c r="T33" s="471"/>
      <c r="U33" s="471"/>
      <c r="V33" s="471"/>
      <c r="W33" s="471"/>
      <c r="X33" s="471"/>
      <c r="Y33" s="471"/>
      <c r="Z33" s="471"/>
      <c r="AA33" s="288"/>
      <c r="AB33" s="288"/>
      <c r="AC33" s="288"/>
      <c r="AD33" s="288"/>
      <c r="AE33" s="288"/>
      <c r="AF33" s="288"/>
      <c r="AG33" s="288"/>
      <c r="AH33" s="288"/>
    </row>
    <row r="34" spans="1:34">
      <c r="A34" s="455"/>
      <c r="B34" s="455"/>
      <c r="C34" s="455"/>
      <c r="D34" s="455"/>
      <c r="E34" s="455"/>
      <c r="F34" s="455"/>
      <c r="G34" s="455"/>
      <c r="H34" s="455"/>
      <c r="I34" s="455"/>
      <c r="J34" s="455"/>
      <c r="K34" s="471"/>
      <c r="L34" s="471"/>
      <c r="M34" s="471"/>
      <c r="N34" s="471"/>
      <c r="O34" s="471"/>
      <c r="P34" s="471"/>
      <c r="Q34" s="471"/>
      <c r="R34" s="471"/>
      <c r="S34" s="471"/>
      <c r="T34" s="471"/>
      <c r="U34" s="471"/>
      <c r="V34" s="471"/>
      <c r="W34" s="471"/>
      <c r="X34" s="471"/>
      <c r="Y34" s="471"/>
      <c r="Z34" s="471"/>
      <c r="AA34" s="288"/>
      <c r="AB34" s="288"/>
      <c r="AC34" s="288"/>
      <c r="AD34" s="288"/>
      <c r="AE34" s="288"/>
      <c r="AF34" s="288"/>
      <c r="AG34" s="288"/>
      <c r="AH34" s="288"/>
    </row>
    <row r="35" spans="1:34">
      <c r="A35" s="455"/>
      <c r="B35" s="455"/>
      <c r="C35" s="455"/>
      <c r="D35" s="455"/>
      <c r="E35" s="455"/>
      <c r="F35" s="455"/>
      <c r="G35" s="455"/>
      <c r="H35" s="455"/>
      <c r="I35" s="455"/>
      <c r="J35" s="455"/>
      <c r="K35" s="471"/>
      <c r="L35" s="471"/>
      <c r="M35" s="471"/>
      <c r="N35" s="471"/>
      <c r="O35" s="471"/>
      <c r="P35" s="471"/>
      <c r="Q35" s="471"/>
      <c r="R35" s="471"/>
      <c r="S35" s="471"/>
      <c r="T35" s="471"/>
      <c r="U35" s="471"/>
      <c r="V35" s="471"/>
      <c r="W35" s="471"/>
      <c r="X35" s="471"/>
      <c r="Y35" s="471"/>
      <c r="Z35" s="471"/>
    </row>
    <row r="36" spans="1:34">
      <c r="A36" s="455"/>
      <c r="B36" s="455"/>
      <c r="C36" s="455"/>
      <c r="D36" s="455"/>
      <c r="E36" s="455"/>
      <c r="F36" s="455"/>
      <c r="G36" s="455"/>
      <c r="H36" s="455"/>
      <c r="I36" s="455"/>
      <c r="J36" s="455"/>
      <c r="K36" s="471"/>
      <c r="L36" s="471"/>
      <c r="M36" s="471"/>
      <c r="N36" s="471"/>
      <c r="O36" s="471"/>
      <c r="P36" s="471"/>
      <c r="Q36" s="471"/>
      <c r="R36" s="471"/>
      <c r="S36" s="471"/>
      <c r="T36" s="471"/>
      <c r="U36" s="471"/>
      <c r="V36" s="471"/>
      <c r="W36" s="471"/>
      <c r="X36" s="471"/>
      <c r="Y36" s="471"/>
      <c r="Z36" s="471"/>
    </row>
    <row r="37" spans="1:34">
      <c r="A37" s="455"/>
      <c r="B37" s="455"/>
      <c r="C37" s="455"/>
      <c r="D37" s="455"/>
      <c r="E37" s="455"/>
      <c r="F37" s="455"/>
      <c r="G37" s="455"/>
      <c r="H37" s="455"/>
      <c r="I37" s="455"/>
      <c r="J37" s="455"/>
      <c r="K37" s="471"/>
      <c r="L37" s="471"/>
      <c r="M37" s="471"/>
      <c r="N37" s="471"/>
      <c r="O37" s="471"/>
      <c r="P37" s="471"/>
      <c r="Q37" s="471"/>
      <c r="R37" s="471"/>
      <c r="S37" s="471"/>
      <c r="T37" s="471"/>
      <c r="U37" s="471"/>
      <c r="V37" s="471"/>
      <c r="W37" s="471"/>
      <c r="X37" s="471"/>
      <c r="Y37" s="471"/>
      <c r="Z37" s="471"/>
    </row>
    <row r="38" spans="1:34">
      <c r="A38" s="455"/>
      <c r="B38" s="455"/>
      <c r="C38" s="455"/>
      <c r="D38" s="455"/>
      <c r="E38" s="455"/>
      <c r="F38" s="455"/>
      <c r="G38" s="455"/>
      <c r="H38" s="455"/>
      <c r="I38" s="455"/>
      <c r="J38" s="455"/>
      <c r="K38" s="471"/>
      <c r="L38" s="471"/>
      <c r="M38" s="471"/>
      <c r="N38" s="471"/>
      <c r="O38" s="471"/>
      <c r="P38" s="471"/>
      <c r="Q38" s="471"/>
      <c r="R38" s="471"/>
      <c r="S38" s="471"/>
      <c r="T38" s="471"/>
      <c r="U38" s="471"/>
      <c r="V38" s="471"/>
      <c r="W38" s="471"/>
      <c r="X38" s="471"/>
      <c r="Y38" s="471"/>
      <c r="Z38" s="471"/>
    </row>
    <row r="39" spans="1:34">
      <c r="A39" s="455"/>
      <c r="B39" s="455"/>
      <c r="C39" s="455"/>
      <c r="D39" s="455"/>
      <c r="E39" s="455"/>
      <c r="F39" s="455"/>
      <c r="G39" s="455"/>
      <c r="H39" s="455"/>
      <c r="I39" s="455"/>
      <c r="J39" s="455"/>
      <c r="K39" s="471"/>
      <c r="L39" s="471"/>
      <c r="M39" s="471"/>
      <c r="N39" s="471"/>
      <c r="O39" s="471"/>
      <c r="P39" s="471"/>
      <c r="Q39" s="471"/>
      <c r="R39" s="471"/>
      <c r="S39" s="471"/>
      <c r="T39" s="471"/>
      <c r="U39" s="471"/>
      <c r="V39" s="471"/>
      <c r="W39" s="471"/>
      <c r="X39" s="471"/>
      <c r="Y39" s="471"/>
      <c r="Z39" s="471"/>
    </row>
    <row r="40" spans="1:34">
      <c r="A40" s="455"/>
      <c r="B40" s="455"/>
      <c r="C40" s="455"/>
      <c r="D40" s="455"/>
      <c r="E40" s="455"/>
      <c r="F40" s="455"/>
      <c r="G40" s="455"/>
      <c r="H40" s="455"/>
      <c r="I40" s="455"/>
      <c r="J40" s="455"/>
      <c r="K40" s="471"/>
      <c r="L40" s="471"/>
      <c r="M40" s="471"/>
      <c r="N40" s="471"/>
      <c r="O40" s="471"/>
      <c r="P40" s="471"/>
      <c r="Q40" s="471"/>
      <c r="R40" s="471"/>
      <c r="S40" s="471"/>
      <c r="T40" s="471"/>
      <c r="U40" s="471"/>
      <c r="V40" s="471"/>
      <c r="W40" s="471"/>
      <c r="X40" s="471"/>
      <c r="Y40" s="471"/>
      <c r="Z40" s="471"/>
    </row>
    <row r="41" spans="1:34">
      <c r="A41" s="455"/>
      <c r="B41" s="455"/>
      <c r="C41" s="455"/>
      <c r="D41" s="455"/>
      <c r="E41" s="455"/>
      <c r="F41" s="455"/>
      <c r="G41" s="455"/>
      <c r="H41" s="455"/>
      <c r="I41" s="455"/>
      <c r="J41" s="455"/>
      <c r="K41" s="471"/>
      <c r="L41" s="471"/>
      <c r="M41" s="471"/>
      <c r="N41" s="471"/>
      <c r="O41" s="471"/>
      <c r="P41" s="471"/>
      <c r="Q41" s="471"/>
      <c r="R41" s="471"/>
      <c r="S41" s="471"/>
      <c r="T41" s="471"/>
      <c r="U41" s="471"/>
      <c r="V41" s="471"/>
      <c r="W41" s="471"/>
      <c r="X41" s="471"/>
      <c r="Y41" s="471"/>
      <c r="Z41" s="471"/>
    </row>
    <row r="42" spans="1:34">
      <c r="A42" s="455"/>
      <c r="B42" s="455"/>
      <c r="C42" s="455"/>
      <c r="D42" s="455"/>
      <c r="E42" s="455"/>
      <c r="F42" s="455"/>
      <c r="G42" s="455"/>
      <c r="H42" s="455"/>
      <c r="I42" s="455"/>
      <c r="J42" s="455"/>
      <c r="K42" s="471"/>
      <c r="L42" s="471"/>
      <c r="M42" s="471"/>
      <c r="N42" s="471"/>
      <c r="O42" s="471"/>
      <c r="P42" s="471"/>
      <c r="Q42" s="471"/>
      <c r="R42" s="471"/>
      <c r="S42" s="471"/>
      <c r="T42" s="471"/>
      <c r="U42" s="471"/>
      <c r="V42" s="471"/>
      <c r="W42" s="471"/>
      <c r="X42" s="471"/>
      <c r="Y42" s="471"/>
      <c r="Z42" s="471"/>
    </row>
    <row r="43" spans="1:34">
      <c r="A43" s="455"/>
      <c r="B43" s="455"/>
      <c r="C43" s="455"/>
      <c r="D43" s="455"/>
      <c r="E43" s="455"/>
      <c r="F43" s="455"/>
      <c r="G43" s="455"/>
      <c r="H43" s="455"/>
      <c r="I43" s="455"/>
      <c r="J43" s="455"/>
      <c r="K43" s="471"/>
      <c r="L43" s="471"/>
      <c r="M43" s="471"/>
      <c r="N43" s="471"/>
      <c r="O43" s="471"/>
      <c r="P43" s="471"/>
      <c r="Q43" s="471"/>
      <c r="R43" s="471"/>
      <c r="S43" s="471"/>
      <c r="T43" s="471"/>
      <c r="U43" s="471"/>
      <c r="V43" s="471"/>
      <c r="W43" s="471"/>
      <c r="X43" s="471"/>
      <c r="Y43" s="471"/>
      <c r="Z43" s="471"/>
    </row>
    <row r="44" spans="1:34" ht="4.2" customHeight="1">
      <c r="A44" s="455"/>
      <c r="B44" s="455"/>
      <c r="C44" s="455"/>
      <c r="D44" s="455"/>
      <c r="E44" s="455"/>
      <c r="F44" s="455"/>
      <c r="G44" s="455"/>
      <c r="H44" s="455"/>
      <c r="I44" s="455"/>
      <c r="J44" s="455"/>
      <c r="K44" s="471"/>
      <c r="L44" s="471"/>
      <c r="M44" s="471"/>
      <c r="N44" s="471"/>
      <c r="O44" s="471"/>
      <c r="P44" s="471"/>
      <c r="Q44" s="471"/>
      <c r="R44" s="471"/>
      <c r="S44" s="471"/>
      <c r="T44" s="471"/>
      <c r="U44" s="471"/>
      <c r="V44" s="471"/>
      <c r="W44" s="471"/>
      <c r="X44" s="471"/>
      <c r="Y44" s="471"/>
      <c r="Z44" s="471"/>
    </row>
    <row r="45" spans="1:34">
      <c r="A45" s="471"/>
      <c r="B45" s="471"/>
      <c r="C45" s="471"/>
      <c r="D45" s="471"/>
      <c r="E45" s="471"/>
      <c r="F45" s="471"/>
      <c r="G45" s="471"/>
      <c r="H45" s="471"/>
      <c r="I45" s="471"/>
      <c r="J45" s="471"/>
      <c r="K45" s="435"/>
      <c r="L45" s="435"/>
      <c r="M45" s="435"/>
      <c r="N45" s="435"/>
      <c r="O45" s="435"/>
      <c r="P45" s="435"/>
      <c r="Q45" s="435"/>
      <c r="R45" s="435"/>
      <c r="S45" s="435"/>
      <c r="T45" s="435"/>
      <c r="U45" s="435"/>
      <c r="V45" s="435"/>
    </row>
    <row r="46" spans="1:34">
      <c r="A46" s="471"/>
      <c r="B46" s="471"/>
      <c r="C46" s="471"/>
      <c r="D46" s="471"/>
      <c r="E46" s="471"/>
      <c r="F46" s="471"/>
      <c r="G46" s="471"/>
      <c r="H46" s="471"/>
      <c r="I46" s="471"/>
      <c r="J46" s="471"/>
      <c r="K46" s="435"/>
      <c r="L46" s="592"/>
      <c r="M46" s="593"/>
      <c r="N46" s="593"/>
      <c r="O46" s="593"/>
      <c r="P46" s="593"/>
      <c r="Q46" s="593"/>
      <c r="R46" s="593"/>
      <c r="S46" s="593"/>
      <c r="T46" s="593"/>
      <c r="U46" s="593"/>
      <c r="V46" s="435"/>
    </row>
    <row r="47" spans="1:34">
      <c r="A47" s="471"/>
      <c r="B47" s="471"/>
      <c r="C47" s="471"/>
      <c r="D47" s="471"/>
      <c r="E47" s="471"/>
      <c r="F47" s="471"/>
      <c r="G47" s="471"/>
      <c r="H47" s="471"/>
      <c r="I47" s="471"/>
      <c r="J47" s="471"/>
      <c r="K47" s="435"/>
      <c r="L47" s="593"/>
      <c r="M47" s="593"/>
      <c r="N47" s="593"/>
      <c r="O47" s="593"/>
      <c r="P47" s="593"/>
      <c r="Q47" s="593"/>
      <c r="R47" s="593"/>
      <c r="S47" s="593"/>
      <c r="T47" s="593"/>
      <c r="U47" s="593"/>
      <c r="V47" s="435"/>
    </row>
    <row r="48" spans="1:34">
      <c r="A48" s="471"/>
      <c r="B48" s="471"/>
      <c r="C48" s="471"/>
      <c r="D48" s="471"/>
      <c r="E48" s="471"/>
      <c r="F48" s="471"/>
      <c r="G48" s="471"/>
      <c r="H48" s="471"/>
      <c r="I48" s="471"/>
      <c r="J48" s="471"/>
      <c r="K48" s="435"/>
      <c r="L48" s="593"/>
      <c r="M48" s="593"/>
      <c r="N48" s="593"/>
      <c r="O48" s="593"/>
      <c r="P48" s="593"/>
      <c r="Q48" s="593"/>
      <c r="R48" s="593"/>
      <c r="S48" s="593"/>
      <c r="T48" s="593"/>
      <c r="U48" s="593"/>
      <c r="V48" s="435"/>
    </row>
    <row r="49" spans="1:22">
      <c r="A49" s="471"/>
      <c r="B49" s="471"/>
      <c r="C49" s="471"/>
      <c r="D49" s="471"/>
      <c r="E49" s="471"/>
      <c r="F49" s="471"/>
      <c r="G49" s="471"/>
      <c r="H49" s="471"/>
      <c r="I49" s="471"/>
      <c r="J49" s="471"/>
      <c r="K49" s="435"/>
      <c r="L49" s="593"/>
      <c r="M49" s="593"/>
      <c r="N49" s="593"/>
      <c r="O49" s="593"/>
      <c r="P49" s="593"/>
      <c r="Q49" s="593"/>
      <c r="R49" s="593"/>
      <c r="S49" s="593"/>
      <c r="T49" s="593"/>
      <c r="U49" s="593"/>
      <c r="V49" s="435"/>
    </row>
    <row r="50" spans="1:22">
      <c r="A50" s="471"/>
      <c r="B50" s="471"/>
      <c r="C50" s="471"/>
      <c r="D50" s="471"/>
      <c r="E50" s="471"/>
      <c r="F50" s="471"/>
      <c r="G50" s="471"/>
      <c r="H50" s="471"/>
      <c r="I50" s="471"/>
      <c r="J50" s="471"/>
      <c r="K50" s="435"/>
      <c r="L50" s="435"/>
      <c r="M50" s="435"/>
      <c r="N50" s="435"/>
      <c r="O50" s="435"/>
      <c r="P50" s="435"/>
      <c r="Q50" s="435"/>
      <c r="R50" s="435"/>
      <c r="S50" s="435"/>
      <c r="T50" s="435"/>
      <c r="U50" s="435"/>
      <c r="V50" s="435"/>
    </row>
    <row r="51" spans="1:22">
      <c r="A51" s="471"/>
      <c r="B51" s="471"/>
      <c r="C51" s="471"/>
      <c r="D51" s="471"/>
      <c r="E51" s="471"/>
      <c r="F51" s="471"/>
      <c r="G51" s="471"/>
      <c r="H51" s="471"/>
      <c r="I51" s="471"/>
      <c r="J51" s="471"/>
      <c r="K51" s="435"/>
      <c r="L51" s="435"/>
      <c r="M51" s="435"/>
      <c r="N51" s="435"/>
      <c r="O51" s="435"/>
      <c r="P51" s="435"/>
      <c r="Q51" s="435"/>
      <c r="R51" s="435"/>
      <c r="S51" s="435"/>
      <c r="T51" s="435"/>
      <c r="U51" s="435"/>
      <c r="V51" s="435"/>
    </row>
  </sheetData>
  <sheetProtection formatCells="0" formatColumns="0" formatRows="0" insertColumns="0" insertRows="0" insertHyperlinks="0" deleteColumns="0" deleteRows="0" sort="0" autoFilter="0" pivotTables="0"/>
  <mergeCells count="14">
    <mergeCell ref="S2:X3"/>
    <mergeCell ref="R7:Z8"/>
    <mergeCell ref="C8:E9"/>
    <mergeCell ref="C11:F11"/>
    <mergeCell ref="C12:H12"/>
    <mergeCell ref="L46:U49"/>
    <mergeCell ref="K24:R26"/>
    <mergeCell ref="B13:G13"/>
    <mergeCell ref="C14:F14"/>
    <mergeCell ref="S15:X16"/>
    <mergeCell ref="R20:Z21"/>
    <mergeCell ref="C15:G15"/>
    <mergeCell ref="K18:M18"/>
    <mergeCell ref="E19:G21"/>
  </mergeCells>
  <phoneticPr fontId="77"/>
  <pageMargins left="0.7" right="0.7" top="0.75" bottom="0.75" header="0.3" footer="0.3"/>
  <pageSetup paperSize="9" scale="32"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92"/>
  <sheetViews>
    <sheetView tabSelected="1" zoomScaleNormal="100" zoomScaleSheetLayoutView="100" workbookViewId="0">
      <selection activeCell="N19" sqref="N19"/>
    </sheetView>
  </sheetViews>
  <sheetFormatPr defaultColWidth="9" defaultRowHeight="13.2"/>
  <cols>
    <col min="1" max="1" width="16.33203125" style="21" customWidth="1"/>
    <col min="2" max="2" width="5.109375" style="21" customWidth="1"/>
    <col min="3" max="3" width="3.77734375" style="21" customWidth="1"/>
    <col min="4" max="4" width="6.88671875" style="21" customWidth="1"/>
    <col min="5" max="5" width="13.109375" style="21" customWidth="1"/>
    <col min="6" max="6" width="13.109375" style="37" customWidth="1"/>
    <col min="7" max="7" width="10.109375" style="21" customWidth="1"/>
    <col min="8" max="8" width="26.6640625" style="29" customWidth="1"/>
    <col min="9" max="9" width="13" style="25" customWidth="1"/>
    <col min="10" max="10" width="16.109375" style="25" customWidth="1"/>
    <col min="11" max="11" width="13.44140625" style="37" customWidth="1"/>
    <col min="12" max="12" width="23.6640625" style="37" customWidth="1"/>
    <col min="13" max="13" width="13.44140625" style="27" customWidth="1"/>
    <col min="14" max="14" width="16.21875" style="21" customWidth="1"/>
    <col min="15" max="15" width="9.5546875" style="22" bestFit="1" customWidth="1"/>
    <col min="16" max="16384" width="9" style="21"/>
  </cols>
  <sheetData>
    <row r="1" spans="1:16" ht="26.25" customHeight="1" thickTop="1">
      <c r="A1" s="16" t="s">
        <v>39</v>
      </c>
      <c r="B1" s="17"/>
      <c r="C1" s="17"/>
      <c r="D1" s="18"/>
      <c r="E1" s="18"/>
      <c r="F1" s="19"/>
      <c r="G1" s="20"/>
      <c r="H1" s="129"/>
      <c r="I1" s="130" t="s">
        <v>40</v>
      </c>
      <c r="J1" s="131"/>
      <c r="K1" s="132"/>
      <c r="L1" s="133"/>
      <c r="M1" s="134"/>
    </row>
    <row r="2" spans="1:16" ht="17.399999999999999">
      <c r="A2" s="23"/>
      <c r="B2" s="80"/>
      <c r="C2" s="80"/>
      <c r="D2" s="80"/>
      <c r="E2" s="80"/>
      <c r="F2" s="80"/>
      <c r="G2" s="24"/>
      <c r="H2" s="135"/>
      <c r="I2" s="603" t="s">
        <v>189</v>
      </c>
      <c r="J2" s="603"/>
      <c r="K2" s="603"/>
      <c r="L2" s="603"/>
      <c r="M2" s="603"/>
      <c r="N2" s="68"/>
      <c r="O2" s="22" t="s">
        <v>193</v>
      </c>
      <c r="P2" s="53"/>
    </row>
    <row r="3" spans="1:16" ht="17.399999999999999">
      <c r="A3" s="618" t="e" vm="1">
        <v>#VALUE!</v>
      </c>
      <c r="B3" s="618"/>
      <c r="C3" s="619"/>
      <c r="D3" s="81"/>
      <c r="E3" s="81"/>
      <c r="F3" s="601" t="e" vm="1">
        <v>#VALUE!</v>
      </c>
      <c r="G3" s="602"/>
      <c r="H3" s="45"/>
      <c r="I3" s="138"/>
      <c r="J3" s="139"/>
      <c r="K3" s="140"/>
      <c r="L3" s="132"/>
      <c r="M3" s="141"/>
    </row>
    <row r="4" spans="1:16" ht="17.399999999999999">
      <c r="A4" s="618"/>
      <c r="B4" s="618"/>
      <c r="C4" s="619"/>
      <c r="D4" s="81"/>
      <c r="E4" s="81"/>
      <c r="F4" s="601"/>
      <c r="G4" s="602"/>
      <c r="H4" s="142"/>
      <c r="I4" s="142"/>
      <c r="J4" s="131"/>
      <c r="K4" s="140"/>
      <c r="L4" s="132"/>
      <c r="M4" s="141"/>
      <c r="N4" s="107"/>
    </row>
    <row r="5" spans="1:16">
      <c r="A5" s="618"/>
      <c r="B5" s="618"/>
      <c r="C5" s="619"/>
      <c r="D5" s="81"/>
      <c r="E5" s="26"/>
      <c r="F5" s="601"/>
      <c r="G5" s="602"/>
      <c r="H5"/>
      <c r="I5" s="143"/>
      <c r="J5" s="131"/>
      <c r="K5" s="140"/>
      <c r="L5" s="140"/>
      <c r="M5" s="141"/>
      <c r="N5" s="21" t="s">
        <v>194</v>
      </c>
    </row>
    <row r="6" spans="1:16">
      <c r="A6" s="618"/>
      <c r="B6" s="618"/>
      <c r="C6" s="619"/>
      <c r="D6" s="81"/>
      <c r="E6" s="82"/>
      <c r="F6" s="601"/>
      <c r="G6" s="602"/>
      <c r="H6"/>
      <c r="I6" s="144"/>
      <c r="J6" s="131"/>
      <c r="K6" s="140"/>
      <c r="L6" s="140"/>
      <c r="M6" s="141"/>
      <c r="P6" s="21" t="s">
        <v>197</v>
      </c>
    </row>
    <row r="7" spans="1:16">
      <c r="A7" s="618"/>
      <c r="B7" s="618"/>
      <c r="C7" s="619"/>
      <c r="D7" s="81"/>
      <c r="E7" s="82"/>
      <c r="F7" s="601"/>
      <c r="G7" s="602"/>
      <c r="H7" s="145"/>
      <c r="I7" s="143"/>
      <c r="J7" s="131"/>
      <c r="K7" s="140"/>
      <c r="L7" s="140"/>
      <c r="M7" s="141"/>
    </row>
    <row r="8" spans="1:16">
      <c r="A8" s="618"/>
      <c r="B8" s="618"/>
      <c r="C8" s="619"/>
      <c r="D8" s="81"/>
      <c r="E8" s="82"/>
      <c r="F8" s="601"/>
      <c r="G8" s="602"/>
      <c r="H8" s="136"/>
      <c r="I8" s="146"/>
      <c r="J8" s="146"/>
      <c r="K8" s="146"/>
      <c r="L8" s="140"/>
      <c r="M8" s="147"/>
      <c r="N8" s="28" t="s">
        <v>42</v>
      </c>
    </row>
    <row r="9" spans="1:16">
      <c r="A9" s="618"/>
      <c r="B9" s="618"/>
      <c r="C9" s="619"/>
      <c r="D9" s="81"/>
      <c r="E9" s="82"/>
      <c r="F9" s="601"/>
      <c r="G9" s="602"/>
      <c r="H9" s="146"/>
      <c r="I9" s="146"/>
      <c r="J9" s="146"/>
      <c r="K9" s="146"/>
      <c r="L9" s="140"/>
      <c r="M9" s="147"/>
      <c r="N9" s="28"/>
    </row>
    <row r="10" spans="1:16">
      <c r="A10" s="618"/>
      <c r="B10" s="618"/>
      <c r="C10" s="619"/>
      <c r="D10" s="81"/>
      <c r="E10" s="82"/>
      <c r="F10" s="601"/>
      <c r="G10" s="602"/>
      <c r="H10" s="146"/>
      <c r="I10" s="146"/>
      <c r="J10" s="146"/>
      <c r="K10" s="146"/>
      <c r="L10" s="140"/>
      <c r="M10" s="147"/>
      <c r="N10" s="28" t="s">
        <v>43</v>
      </c>
    </row>
    <row r="11" spans="1:16">
      <c r="A11" s="618"/>
      <c r="B11" s="618"/>
      <c r="C11" s="619"/>
      <c r="D11" s="81"/>
      <c r="E11" s="82"/>
      <c r="F11" s="601"/>
      <c r="G11" s="602"/>
      <c r="H11" s="146"/>
      <c r="I11" s="146"/>
      <c r="J11" s="146"/>
      <c r="K11" s="146"/>
      <c r="L11" s="140"/>
      <c r="M11" s="147"/>
    </row>
    <row r="12" spans="1:16">
      <c r="A12" s="618"/>
      <c r="B12" s="618"/>
      <c r="C12" s="619"/>
      <c r="D12" s="81"/>
      <c r="E12" s="82"/>
      <c r="F12" s="601"/>
      <c r="G12" s="602"/>
      <c r="H12" s="146"/>
      <c r="I12" s="146"/>
      <c r="J12" s="146"/>
      <c r="K12" s="146"/>
      <c r="L12" s="140"/>
      <c r="M12" s="147"/>
      <c r="O12" s="114"/>
    </row>
    <row r="13" spans="1:16">
      <c r="A13" s="618"/>
      <c r="B13" s="618"/>
      <c r="C13" s="619"/>
      <c r="D13" s="81"/>
      <c r="E13" s="82"/>
      <c r="F13" s="601"/>
      <c r="G13" s="602"/>
      <c r="H13" s="146"/>
      <c r="I13" s="146"/>
      <c r="J13" s="146"/>
      <c r="K13" s="146"/>
      <c r="L13" s="140"/>
      <c r="M13" s="147"/>
      <c r="N13" s="120" t="s">
        <v>44</v>
      </c>
    </row>
    <row r="14" spans="1:16">
      <c r="A14" s="618"/>
      <c r="B14" s="618"/>
      <c r="C14" s="619"/>
      <c r="D14" s="81"/>
      <c r="E14" s="82"/>
      <c r="F14" s="601"/>
      <c r="G14" s="602"/>
      <c r="H14" s="146"/>
      <c r="I14" s="146"/>
      <c r="J14" s="146"/>
      <c r="K14" s="146"/>
      <c r="L14" s="140"/>
      <c r="M14" s="147"/>
    </row>
    <row r="15" spans="1:16">
      <c r="A15" s="618"/>
      <c r="B15" s="618"/>
      <c r="C15" s="619"/>
      <c r="D15" s="81"/>
      <c r="E15" s="81" t="s">
        <v>17</v>
      </c>
      <c r="F15" s="601"/>
      <c r="G15" s="602"/>
      <c r="H15" s="145"/>
      <c r="I15" s="143"/>
      <c r="J15" s="136"/>
      <c r="K15" s="140"/>
      <c r="L15" s="140"/>
      <c r="M15" s="147"/>
      <c r="N15" s="108" t="s">
        <v>45</v>
      </c>
    </row>
    <row r="16" spans="1:16">
      <c r="A16" s="618"/>
      <c r="B16" s="618"/>
      <c r="C16" s="619"/>
      <c r="D16" s="81"/>
      <c r="E16" s="81"/>
      <c r="F16" s="601"/>
      <c r="G16" s="602"/>
      <c r="H16" s="131"/>
      <c r="I16" s="143"/>
      <c r="J16" s="131"/>
      <c r="K16" s="140"/>
      <c r="L16" s="140"/>
      <c r="M16" s="147"/>
      <c r="N16" s="83" t="s">
        <v>46</v>
      </c>
    </row>
    <row r="17" spans="1:19" ht="20.25" customHeight="1" thickBot="1">
      <c r="A17" s="604" t="s">
        <v>398</v>
      </c>
      <c r="B17" s="605"/>
      <c r="C17" s="605"/>
      <c r="D17" s="84"/>
      <c r="E17" s="85"/>
      <c r="F17" s="606" t="s">
        <v>399</v>
      </c>
      <c r="G17" s="607"/>
      <c r="H17" s="145"/>
      <c r="I17" s="143"/>
      <c r="J17" s="136"/>
      <c r="K17" s="140"/>
      <c r="L17" s="137"/>
      <c r="M17" s="141"/>
    </row>
    <row r="18" spans="1:19" ht="39" customHeight="1" thickTop="1">
      <c r="A18" s="608" t="s">
        <v>47</v>
      </c>
      <c r="B18" s="609"/>
      <c r="C18" s="610"/>
      <c r="D18" s="86" t="s">
        <v>48</v>
      </c>
      <c r="E18" s="261" t="s">
        <v>199</v>
      </c>
      <c r="F18" s="611" t="s">
        <v>49</v>
      </c>
      <c r="G18" s="612"/>
      <c r="H18" s="131"/>
      <c r="I18" s="143"/>
      <c r="J18" s="131"/>
      <c r="K18" s="140"/>
      <c r="L18" s="140"/>
      <c r="M18" s="141"/>
      <c r="Q18" s="21" t="s">
        <v>3</v>
      </c>
      <c r="S18" s="21" t="s">
        <v>17</v>
      </c>
    </row>
    <row r="19" spans="1:19" ht="30" customHeight="1">
      <c r="A19" s="613" t="s">
        <v>171</v>
      </c>
      <c r="B19" s="613"/>
      <c r="C19" s="613"/>
      <c r="D19" s="613"/>
      <c r="E19" s="613"/>
      <c r="F19" s="613"/>
      <c r="G19" s="613"/>
      <c r="H19" s="148"/>
      <c r="I19" s="149" t="s">
        <v>50</v>
      </c>
      <c r="J19" s="149"/>
      <c r="K19" s="149"/>
      <c r="L19" s="137"/>
      <c r="M19" s="141"/>
    </row>
    <row r="20" spans="1:19" ht="17.399999999999999">
      <c r="E20" s="87" t="s">
        <v>51</v>
      </c>
      <c r="F20" s="88" t="s">
        <v>52</v>
      </c>
      <c r="H20" s="115" t="s">
        <v>41</v>
      </c>
      <c r="I20" s="143"/>
      <c r="J20" s="131" t="s">
        <v>17</v>
      </c>
      <c r="K20" s="150" t="s">
        <v>17</v>
      </c>
      <c r="L20" s="140"/>
      <c r="M20" s="141"/>
    </row>
    <row r="21" spans="1:19" ht="16.8" thickBot="1">
      <c r="A21" s="89"/>
      <c r="B21" s="614">
        <v>46018</v>
      </c>
      <c r="C21" s="615"/>
      <c r="D21" s="171" t="s">
        <v>53</v>
      </c>
      <c r="E21" s="616" t="s">
        <v>54</v>
      </c>
      <c r="F21" s="617"/>
      <c r="G21" s="25" t="s">
        <v>55</v>
      </c>
      <c r="H21" s="629" t="s">
        <v>220</v>
      </c>
      <c r="I21" s="630"/>
      <c r="J21" s="630"/>
      <c r="K21" s="630"/>
      <c r="L21" s="630"/>
      <c r="M21" s="151">
        <v>8</v>
      </c>
      <c r="N21" s="153">
        <v>9</v>
      </c>
    </row>
    <row r="22" spans="1:19" ht="36" customHeight="1" thickTop="1" thickBot="1">
      <c r="A22" s="172" t="s">
        <v>56</v>
      </c>
      <c r="B22" s="631" t="s">
        <v>57</v>
      </c>
      <c r="C22" s="632"/>
      <c r="D22" s="633"/>
      <c r="E22" s="550" t="s">
        <v>208</v>
      </c>
      <c r="F22" s="558" t="s">
        <v>216</v>
      </c>
      <c r="G22" s="557"/>
      <c r="H22" s="634" t="s">
        <v>58</v>
      </c>
      <c r="I22" s="635"/>
      <c r="J22" s="635"/>
      <c r="K22" s="635"/>
      <c r="L22" s="636"/>
      <c r="M22" s="152" t="s">
        <v>59</v>
      </c>
      <c r="N22" s="154" t="s">
        <v>60</v>
      </c>
      <c r="R22" s="21" t="s">
        <v>3</v>
      </c>
    </row>
    <row r="23" spans="1:19" ht="71.400000000000006" customHeight="1" thickBot="1">
      <c r="A23" s="160" t="s">
        <v>61</v>
      </c>
      <c r="B23" s="620" t="str">
        <f>IF(G23&gt;5,"☆☆☆☆",IF(AND(G23&gt;=2.39,G23&lt;5),"☆☆☆",IF(AND(G23&gt;=1.39,G23&lt;2.4),"☆☆",IF(AND(G23&gt;0,G23&lt;1.4),"☆",IF(AND(G23&gt;=-1.39,G23&lt;0),"★",IF(AND(G23&gt;=-2.39,G23&lt;-1.4),"★★",IF(AND(G23&gt;=-3.39,G23&lt;-2.4),"★★★")))))))</f>
        <v>☆</v>
      </c>
      <c r="C23" s="621"/>
      <c r="D23" s="622"/>
      <c r="E23" s="551">
        <v>3.39</v>
      </c>
      <c r="F23" s="559">
        <v>3.66</v>
      </c>
      <c r="G23" s="546">
        <f>F23-E23</f>
        <v>0.27</v>
      </c>
      <c r="H23" s="637" t="s">
        <v>245</v>
      </c>
      <c r="I23" s="638"/>
      <c r="J23" s="638"/>
      <c r="K23" s="638"/>
      <c r="L23" s="639"/>
      <c r="M23" s="569" t="s">
        <v>244</v>
      </c>
      <c r="N23" s="570">
        <v>46032</v>
      </c>
      <c r="O23" s="548">
        <v>46017</v>
      </c>
    </row>
    <row r="24" spans="1:19" ht="61.2" customHeight="1" thickBot="1">
      <c r="A24" s="90" t="s">
        <v>62</v>
      </c>
      <c r="B24" s="620" t="str">
        <f>IF(G24&gt;5,"☆☆☆☆",IF(AND(G24&gt;=2.39,G24&lt;5),"☆☆☆",IF(AND(G24&gt;=1.39,G24&lt;2.4),"☆☆",IF(AND(G24&gt;0,G24&lt;1.4),"☆",IF(AND(G24&gt;=-1.39,G24&lt;0),"★",IF(AND(G24&gt;=-2.39,G24&lt;-1.4),"★★",IF(AND(G24&gt;=-3.39,G24&lt;-2.4),"★★★")))))))</f>
        <v>☆</v>
      </c>
      <c r="C24" s="621"/>
      <c r="D24" s="622"/>
      <c r="E24" s="552">
        <v>2.97</v>
      </c>
      <c r="F24" s="559">
        <v>3.79</v>
      </c>
      <c r="G24" s="546">
        <f>F24-E24</f>
        <v>0.81999999999999984</v>
      </c>
      <c r="H24" s="640"/>
      <c r="I24" s="641"/>
      <c r="J24" s="641"/>
      <c r="K24" s="641"/>
      <c r="L24" s="642"/>
      <c r="M24" s="396"/>
      <c r="N24" s="397"/>
      <c r="O24" s="110" t="s">
        <v>62</v>
      </c>
      <c r="Q24" s="21" t="s">
        <v>3</v>
      </c>
    </row>
    <row r="25" spans="1:19" ht="65.400000000000006" customHeight="1" thickBot="1">
      <c r="A25" s="175" t="s">
        <v>63</v>
      </c>
      <c r="B25" s="620" t="str">
        <f t="shared" ref="B25:B35" si="0">IF(G25&gt;5,"☆☆☆☆",IF(AND(G25&gt;=2.39,G25&lt;5),"☆☆☆",IF(AND(G25&gt;=1.39,G25&lt;2.4),"☆☆",IF(AND(G25&gt;0,G25&lt;1.4),"☆",IF(AND(G25&gt;=-1.39,G25&lt;0),"★",IF(AND(G25&gt;=-2.39,G25&lt;-1.4),"★★",IF(AND(G25&gt;=-3.39,G25&lt;-2.4),"★★★")))))))</f>
        <v>★</v>
      </c>
      <c r="C25" s="621"/>
      <c r="D25" s="622"/>
      <c r="E25" s="553">
        <v>7.93</v>
      </c>
      <c r="F25" s="560">
        <v>7.85</v>
      </c>
      <c r="G25" s="546">
        <f t="shared" ref="G25:G70" si="1">F25-E25</f>
        <v>-8.0000000000000071E-2</v>
      </c>
      <c r="H25" s="626" t="s">
        <v>213</v>
      </c>
      <c r="I25" s="627"/>
      <c r="J25" s="627"/>
      <c r="K25" s="627"/>
      <c r="L25" s="628"/>
      <c r="M25" s="563" t="s">
        <v>205</v>
      </c>
      <c r="N25" s="564">
        <v>46016</v>
      </c>
      <c r="O25" s="110" t="s">
        <v>63</v>
      </c>
    </row>
    <row r="26" spans="1:19" ht="61.2" customHeight="1" thickBot="1">
      <c r="A26" s="175" t="s">
        <v>64</v>
      </c>
      <c r="B26" s="620" t="str">
        <f t="shared" si="0"/>
        <v>★</v>
      </c>
      <c r="C26" s="621"/>
      <c r="D26" s="622"/>
      <c r="E26" s="551">
        <v>3.87</v>
      </c>
      <c r="F26" s="559">
        <v>3.58</v>
      </c>
      <c r="G26" s="546">
        <f t="shared" si="1"/>
        <v>-0.29000000000000004</v>
      </c>
      <c r="H26" s="643" t="s">
        <v>263</v>
      </c>
      <c r="I26" s="644"/>
      <c r="J26" s="644"/>
      <c r="K26" s="644"/>
      <c r="L26" s="645"/>
      <c r="M26" s="567" t="s">
        <v>264</v>
      </c>
      <c r="N26" s="568">
        <v>46025</v>
      </c>
      <c r="O26" s="110" t="s">
        <v>64</v>
      </c>
    </row>
    <row r="27" spans="1:19" ht="61.2" customHeight="1" thickBot="1">
      <c r="A27" s="175" t="s">
        <v>65</v>
      </c>
      <c r="B27" s="620" t="str">
        <f t="shared" si="0"/>
        <v>☆☆</v>
      </c>
      <c r="C27" s="621"/>
      <c r="D27" s="622"/>
      <c r="E27" s="551">
        <v>3.54</v>
      </c>
      <c r="F27" s="559">
        <v>5.15</v>
      </c>
      <c r="G27" s="546">
        <f t="shared" si="1"/>
        <v>1.6100000000000003</v>
      </c>
      <c r="H27" s="646"/>
      <c r="I27" s="647"/>
      <c r="J27" s="647"/>
      <c r="K27" s="647"/>
      <c r="L27" s="648"/>
      <c r="M27" s="173"/>
      <c r="N27" s="176"/>
      <c r="O27" s="110" t="s">
        <v>65</v>
      </c>
    </row>
    <row r="28" spans="1:19" ht="61.2" customHeight="1" thickBot="1">
      <c r="A28" s="175" t="s">
        <v>66</v>
      </c>
      <c r="B28" s="620" t="str">
        <f t="shared" si="0"/>
        <v>★★</v>
      </c>
      <c r="C28" s="621"/>
      <c r="D28" s="622"/>
      <c r="E28" s="551">
        <v>3.81</v>
      </c>
      <c r="F28" s="561">
        <v>2.35</v>
      </c>
      <c r="G28" s="546">
        <f t="shared" si="1"/>
        <v>-1.46</v>
      </c>
      <c r="H28" s="623"/>
      <c r="I28" s="624"/>
      <c r="J28" s="624"/>
      <c r="K28" s="624"/>
      <c r="L28" s="625"/>
      <c r="M28" s="173"/>
      <c r="N28" s="174"/>
      <c r="O28" s="110" t="s">
        <v>66</v>
      </c>
    </row>
    <row r="29" spans="1:19" ht="61.2" customHeight="1" thickBot="1">
      <c r="A29" s="175" t="s">
        <v>196</v>
      </c>
      <c r="B29" s="620" t="str">
        <f t="shared" si="0"/>
        <v>★</v>
      </c>
      <c r="C29" s="621"/>
      <c r="D29" s="622"/>
      <c r="E29" s="551">
        <v>5.14</v>
      </c>
      <c r="F29" s="559">
        <v>4.3899999999999997</v>
      </c>
      <c r="G29" s="546">
        <f t="shared" si="1"/>
        <v>-0.75</v>
      </c>
      <c r="H29" s="649" t="s">
        <v>232</v>
      </c>
      <c r="I29" s="650"/>
      <c r="J29" s="650"/>
      <c r="K29" s="650"/>
      <c r="L29" s="651"/>
      <c r="M29" s="567" t="s">
        <v>233</v>
      </c>
      <c r="N29" s="568">
        <v>46032</v>
      </c>
      <c r="O29" s="110" t="s">
        <v>67</v>
      </c>
    </row>
    <row r="30" spans="1:19" ht="61.2" customHeight="1" thickBot="1">
      <c r="A30" s="175" t="s">
        <v>68</v>
      </c>
      <c r="B30" s="620" t="str">
        <f t="shared" si="0"/>
        <v>☆☆</v>
      </c>
      <c r="C30" s="621"/>
      <c r="D30" s="622"/>
      <c r="E30" s="553">
        <v>6.35</v>
      </c>
      <c r="F30" s="560">
        <v>8.43</v>
      </c>
      <c r="G30" s="546">
        <f t="shared" si="1"/>
        <v>2.08</v>
      </c>
      <c r="H30" s="623"/>
      <c r="I30" s="624"/>
      <c r="J30" s="624"/>
      <c r="K30" s="624"/>
      <c r="L30" s="625"/>
      <c r="M30" s="524"/>
      <c r="N30" s="174"/>
      <c r="O30" s="110" t="s">
        <v>68</v>
      </c>
    </row>
    <row r="31" spans="1:19" ht="61.2" customHeight="1" thickBot="1">
      <c r="A31" s="175" t="s">
        <v>69</v>
      </c>
      <c r="B31" s="620" t="str">
        <f t="shared" si="0"/>
        <v>☆</v>
      </c>
      <c r="C31" s="621"/>
      <c r="D31" s="622"/>
      <c r="E31" s="551">
        <v>5</v>
      </c>
      <c r="F31" s="559">
        <v>5.44</v>
      </c>
      <c r="G31" s="546">
        <f t="shared" si="1"/>
        <v>0.44000000000000039</v>
      </c>
      <c r="H31" s="656" t="s">
        <v>261</v>
      </c>
      <c r="I31" s="657"/>
      <c r="J31" s="657"/>
      <c r="K31" s="657"/>
      <c r="L31" s="658"/>
      <c r="M31" s="567" t="s">
        <v>262</v>
      </c>
      <c r="N31" s="566">
        <v>46023</v>
      </c>
      <c r="O31" s="110" t="s">
        <v>69</v>
      </c>
    </row>
    <row r="32" spans="1:19" ht="61.2" customHeight="1" thickBot="1">
      <c r="A32" s="177" t="s">
        <v>70</v>
      </c>
      <c r="B32" s="620" t="str">
        <f t="shared" si="0"/>
        <v>☆</v>
      </c>
      <c r="C32" s="621"/>
      <c r="D32" s="622"/>
      <c r="E32" s="554">
        <v>10.6</v>
      </c>
      <c r="F32" s="562">
        <v>11.28</v>
      </c>
      <c r="G32" s="546">
        <f t="shared" si="1"/>
        <v>0.67999999999999972</v>
      </c>
      <c r="H32" s="659"/>
      <c r="I32" s="647"/>
      <c r="J32" s="647"/>
      <c r="K32" s="647"/>
      <c r="L32" s="648"/>
      <c r="M32" s="173"/>
      <c r="N32" s="280"/>
      <c r="O32" s="110" t="s">
        <v>70</v>
      </c>
    </row>
    <row r="33" spans="1:16" ht="69.599999999999994" customHeight="1" thickBot="1">
      <c r="A33" s="178" t="s">
        <v>71</v>
      </c>
      <c r="B33" s="620" t="str">
        <f t="shared" si="0"/>
        <v>☆</v>
      </c>
      <c r="C33" s="621"/>
      <c r="D33" s="622"/>
      <c r="E33" s="553">
        <v>6.28</v>
      </c>
      <c r="F33" s="560">
        <v>7.43</v>
      </c>
      <c r="G33" s="546">
        <f t="shared" si="1"/>
        <v>1.1499999999999995</v>
      </c>
      <c r="H33" s="649" t="s">
        <v>274</v>
      </c>
      <c r="I33" s="644"/>
      <c r="J33" s="644"/>
      <c r="K33" s="644"/>
      <c r="L33" s="645"/>
      <c r="M33" s="567" t="s">
        <v>206</v>
      </c>
      <c r="N33" s="568">
        <v>46019</v>
      </c>
      <c r="O33" s="110" t="s">
        <v>71</v>
      </c>
    </row>
    <row r="34" spans="1:16" ht="61.2" customHeight="1" thickBot="1">
      <c r="A34" s="90" t="s">
        <v>72</v>
      </c>
      <c r="B34" s="620" t="str">
        <f t="shared" si="0"/>
        <v>☆</v>
      </c>
      <c r="C34" s="621"/>
      <c r="D34" s="622"/>
      <c r="E34" s="551">
        <v>5.76</v>
      </c>
      <c r="F34" s="559">
        <v>6.7</v>
      </c>
      <c r="G34" s="546">
        <f t="shared" si="1"/>
        <v>0.94000000000000039</v>
      </c>
      <c r="H34" s="653" t="s">
        <v>248</v>
      </c>
      <c r="I34" s="654"/>
      <c r="J34" s="654"/>
      <c r="K34" s="654"/>
      <c r="L34" s="655"/>
      <c r="M34" s="573" t="s">
        <v>249</v>
      </c>
      <c r="N34" s="574">
        <v>46031</v>
      </c>
      <c r="O34" s="110" t="s">
        <v>72</v>
      </c>
    </row>
    <row r="35" spans="1:16" ht="61.2" customHeight="1" thickBot="1">
      <c r="A35" s="179" t="s">
        <v>73</v>
      </c>
      <c r="B35" s="620" t="str">
        <f t="shared" si="0"/>
        <v>☆</v>
      </c>
      <c r="C35" s="621"/>
      <c r="D35" s="622"/>
      <c r="E35" s="553">
        <v>8.4600000000000009</v>
      </c>
      <c r="F35" s="560">
        <v>8.69</v>
      </c>
      <c r="G35" s="546">
        <f t="shared" si="1"/>
        <v>0.22999999999999865</v>
      </c>
      <c r="H35" s="660" t="s">
        <v>250</v>
      </c>
      <c r="I35" s="661"/>
      <c r="J35" s="661"/>
      <c r="K35" s="661"/>
      <c r="L35" s="662"/>
      <c r="M35" s="571" t="s">
        <v>251</v>
      </c>
      <c r="N35" s="575">
        <v>46031</v>
      </c>
      <c r="O35" s="110" t="s">
        <v>73</v>
      </c>
    </row>
    <row r="36" spans="1:16" ht="61.2" customHeight="1" thickBot="1">
      <c r="A36" s="180" t="s">
        <v>74</v>
      </c>
      <c r="B36" s="620" t="str">
        <f t="shared" ref="B36:B40" si="2">IF(G36&gt;5,"☆☆☆☆",IF(AND(G36&gt;=2.39,G36&lt;5),"☆☆☆",IF(AND(G36&gt;=1.39,G36&lt;2.4),"☆☆",IF(AND(G36&gt;0,G36&lt;1.4),"☆",IF(AND(G36&gt;=-1.39,G36&lt;0),"★",IF(AND(G36&gt;=-2.39,G36&lt;-1.4),"★★",IF(AND(G36&gt;=-3.39,G36&lt;-2.4),"★★★")))))))</f>
        <v>☆☆☆☆</v>
      </c>
      <c r="C36" s="621"/>
      <c r="D36" s="622"/>
      <c r="E36" s="552">
        <v>2.6</v>
      </c>
      <c r="F36" s="560">
        <v>7.77</v>
      </c>
      <c r="G36" s="546">
        <f t="shared" si="1"/>
        <v>5.17</v>
      </c>
      <c r="H36" s="663" t="s">
        <v>246</v>
      </c>
      <c r="I36" s="664"/>
      <c r="J36" s="664"/>
      <c r="K36" s="664"/>
      <c r="L36" s="665"/>
      <c r="M36" s="571" t="s">
        <v>247</v>
      </c>
      <c r="N36" s="572">
        <v>46031</v>
      </c>
      <c r="O36" s="110" t="s">
        <v>74</v>
      </c>
    </row>
    <row r="37" spans="1:16" ht="70.2" customHeight="1" thickBot="1">
      <c r="A37" s="175" t="s">
        <v>75</v>
      </c>
      <c r="B37" s="620" t="s">
        <v>219</v>
      </c>
      <c r="C37" s="621"/>
      <c r="D37" s="622"/>
      <c r="E37" s="554">
        <v>11.17</v>
      </c>
      <c r="F37" s="561">
        <v>2.4700000000000002</v>
      </c>
      <c r="G37" s="546">
        <f t="shared" si="1"/>
        <v>-8.6999999999999993</v>
      </c>
      <c r="H37" s="652" t="s">
        <v>257</v>
      </c>
      <c r="I37" s="650"/>
      <c r="J37" s="650"/>
      <c r="K37" s="650"/>
      <c r="L37" s="651"/>
      <c r="M37" s="576" t="s">
        <v>258</v>
      </c>
      <c r="N37" s="568">
        <v>46028</v>
      </c>
      <c r="O37" s="110" t="s">
        <v>75</v>
      </c>
    </row>
    <row r="38" spans="1:16" ht="61.2" customHeight="1" thickBot="1">
      <c r="A38" s="175" t="s">
        <v>76</v>
      </c>
      <c r="B38" s="620" t="str">
        <f t="shared" si="2"/>
        <v>☆</v>
      </c>
      <c r="C38" s="621"/>
      <c r="D38" s="622"/>
      <c r="E38" s="553">
        <v>7.57</v>
      </c>
      <c r="F38" s="560">
        <v>8.5</v>
      </c>
      <c r="G38" s="546">
        <f t="shared" si="1"/>
        <v>0.92999999999999972</v>
      </c>
      <c r="H38" s="623"/>
      <c r="I38" s="624"/>
      <c r="J38" s="624"/>
      <c r="K38" s="624"/>
      <c r="L38" s="625"/>
      <c r="M38" s="173"/>
      <c r="N38" s="174"/>
      <c r="O38" s="110" t="s">
        <v>76</v>
      </c>
    </row>
    <row r="39" spans="1:16" ht="61.2" customHeight="1" thickBot="1">
      <c r="A39" s="175" t="s">
        <v>77</v>
      </c>
      <c r="B39" s="620" t="str">
        <f t="shared" si="2"/>
        <v>☆☆</v>
      </c>
      <c r="C39" s="621"/>
      <c r="D39" s="622"/>
      <c r="E39" s="551">
        <v>5.28</v>
      </c>
      <c r="F39" s="559">
        <v>6.68</v>
      </c>
      <c r="G39" s="546">
        <f t="shared" si="1"/>
        <v>1.3999999999999995</v>
      </c>
      <c r="H39" s="623"/>
      <c r="I39" s="624"/>
      <c r="J39" s="624"/>
      <c r="K39" s="624"/>
      <c r="L39" s="625"/>
      <c r="M39" s="286"/>
      <c r="N39" s="176"/>
      <c r="O39" s="110" t="s">
        <v>77</v>
      </c>
    </row>
    <row r="40" spans="1:16" ht="61.2" customHeight="1" thickBot="1">
      <c r="A40" s="175" t="s">
        <v>78</v>
      </c>
      <c r="B40" s="620" t="str">
        <f t="shared" si="2"/>
        <v>☆☆☆</v>
      </c>
      <c r="C40" s="621"/>
      <c r="D40" s="622"/>
      <c r="E40" s="551">
        <v>4</v>
      </c>
      <c r="F40" s="560">
        <v>7.2</v>
      </c>
      <c r="G40" s="546">
        <f t="shared" si="1"/>
        <v>3.2</v>
      </c>
      <c r="H40" s="659"/>
      <c r="I40" s="647"/>
      <c r="J40" s="647"/>
      <c r="K40" s="647"/>
      <c r="L40" s="648"/>
      <c r="M40" s="173"/>
      <c r="N40" s="174"/>
      <c r="O40" s="110" t="s">
        <v>78</v>
      </c>
    </row>
    <row r="41" spans="1:16" ht="75" customHeight="1" thickBot="1">
      <c r="A41" s="175" t="s">
        <v>79</v>
      </c>
      <c r="B41" s="620" t="str">
        <f t="shared" ref="B41:B70" si="3">IF(G41&gt;5,"☆☆☆☆",IF(AND(G41&gt;=2.39,G41&lt;5),"☆☆☆",IF(AND(G41&gt;=1.39,G41&lt;2.4),"☆☆",IF(AND(G41&gt;0,G41&lt;1.4),"☆",IF(AND(G41&gt;=-1.39,G41&lt;0),"★",IF(AND(G41&gt;=-2.39,G41&lt;-1.4),"★★",IF(AND(G41&gt;=-3.39,G41&lt;-2.4),"★★★")))))))</f>
        <v>☆</v>
      </c>
      <c r="C41" s="621"/>
      <c r="D41" s="622"/>
      <c r="E41" s="551">
        <v>4.16</v>
      </c>
      <c r="F41" s="559">
        <v>4.8600000000000003</v>
      </c>
      <c r="G41" s="546">
        <f t="shared" si="1"/>
        <v>0.70000000000000018</v>
      </c>
      <c r="H41" s="671"/>
      <c r="I41" s="672"/>
      <c r="J41" s="672"/>
      <c r="K41" s="672"/>
      <c r="L41" s="673"/>
      <c r="M41" s="173"/>
      <c r="N41" s="174"/>
      <c r="O41" s="110" t="s">
        <v>79</v>
      </c>
    </row>
    <row r="42" spans="1:16" ht="66.599999999999994" customHeight="1" thickBot="1">
      <c r="A42" s="175" t="s">
        <v>80</v>
      </c>
      <c r="B42" s="620" t="s">
        <v>218</v>
      </c>
      <c r="C42" s="621"/>
      <c r="D42" s="622"/>
      <c r="E42" s="553">
        <v>9.7799999999999994</v>
      </c>
      <c r="F42" s="559">
        <v>4.08</v>
      </c>
      <c r="G42" s="546">
        <f t="shared" si="1"/>
        <v>-5.6999999999999993</v>
      </c>
      <c r="H42" s="623" t="s">
        <v>214</v>
      </c>
      <c r="I42" s="624"/>
      <c r="J42" s="624"/>
      <c r="K42" s="624"/>
      <c r="L42" s="625"/>
      <c r="M42" s="286" t="s">
        <v>215</v>
      </c>
      <c r="N42" s="174">
        <v>46013</v>
      </c>
      <c r="O42" s="110" t="s">
        <v>80</v>
      </c>
      <c r="P42" s="21" t="s">
        <v>41</v>
      </c>
    </row>
    <row r="43" spans="1:16" ht="69" customHeight="1" thickBot="1">
      <c r="A43" s="175" t="s">
        <v>81</v>
      </c>
      <c r="B43" s="620" t="str">
        <f t="shared" si="3"/>
        <v>☆☆☆</v>
      </c>
      <c r="C43" s="621"/>
      <c r="D43" s="622"/>
      <c r="E43" s="551">
        <v>3.37</v>
      </c>
      <c r="F43" s="560">
        <v>8.26</v>
      </c>
      <c r="G43" s="546">
        <f t="shared" si="1"/>
        <v>4.8899999999999997</v>
      </c>
      <c r="H43" s="666"/>
      <c r="I43" s="667"/>
      <c r="J43" s="667"/>
      <c r="K43" s="667"/>
      <c r="L43" s="668"/>
      <c r="M43" s="396"/>
      <c r="N43" s="397"/>
      <c r="O43" s="110" t="s">
        <v>81</v>
      </c>
    </row>
    <row r="44" spans="1:16" ht="61.2" customHeight="1" thickBot="1">
      <c r="A44" s="181" t="s">
        <v>173</v>
      </c>
      <c r="B44" s="620" t="str">
        <f t="shared" si="3"/>
        <v>★★</v>
      </c>
      <c r="C44" s="621"/>
      <c r="D44" s="622"/>
      <c r="E44" s="551">
        <v>5.37</v>
      </c>
      <c r="F44" s="559">
        <v>3.44</v>
      </c>
      <c r="G44" s="546">
        <f t="shared" si="1"/>
        <v>-1.9300000000000002</v>
      </c>
      <c r="H44" s="669" t="s">
        <v>230</v>
      </c>
      <c r="I44" s="670"/>
      <c r="J44" s="670"/>
      <c r="K44" s="670"/>
      <c r="L44" s="670"/>
      <c r="M44" s="565" t="s">
        <v>231</v>
      </c>
      <c r="N44" s="566">
        <v>46033</v>
      </c>
      <c r="O44" s="21" t="s">
        <v>173</v>
      </c>
    </row>
    <row r="45" spans="1:16" ht="61.2" customHeight="1" thickBot="1">
      <c r="A45" s="175" t="s">
        <v>82</v>
      </c>
      <c r="B45" s="620" t="str">
        <f t="shared" si="3"/>
        <v>☆☆</v>
      </c>
      <c r="C45" s="621"/>
      <c r="D45" s="622"/>
      <c r="E45" s="552">
        <v>2.95</v>
      </c>
      <c r="F45" s="559">
        <v>4.9000000000000004</v>
      </c>
      <c r="G45" s="546">
        <f t="shared" si="1"/>
        <v>1.9500000000000002</v>
      </c>
      <c r="H45" s="623"/>
      <c r="I45" s="624"/>
      <c r="J45" s="624"/>
      <c r="K45" s="624"/>
      <c r="L45" s="625"/>
      <c r="M45" s="173"/>
      <c r="N45" s="280"/>
      <c r="O45" s="110" t="s">
        <v>82</v>
      </c>
    </row>
    <row r="46" spans="1:16" ht="69" customHeight="1" thickBot="1">
      <c r="A46" s="175" t="s">
        <v>83</v>
      </c>
      <c r="B46" s="620" t="str">
        <f t="shared" si="3"/>
        <v>☆</v>
      </c>
      <c r="C46" s="621"/>
      <c r="D46" s="622"/>
      <c r="E46" s="551">
        <v>3.49</v>
      </c>
      <c r="F46" s="559">
        <v>3.77</v>
      </c>
      <c r="G46" s="546">
        <f t="shared" si="1"/>
        <v>0.2799999999999998</v>
      </c>
      <c r="H46" s="646"/>
      <c r="I46" s="647"/>
      <c r="J46" s="647"/>
      <c r="K46" s="647"/>
      <c r="L46" s="648"/>
      <c r="M46" s="173"/>
      <c r="N46" s="174"/>
      <c r="O46" s="110" t="s">
        <v>83</v>
      </c>
    </row>
    <row r="47" spans="1:16" ht="61.2" customHeight="1" thickBot="1">
      <c r="A47" s="175" t="s">
        <v>84</v>
      </c>
      <c r="B47" s="620" t="str">
        <f t="shared" si="3"/>
        <v>★</v>
      </c>
      <c r="C47" s="621"/>
      <c r="D47" s="622"/>
      <c r="E47" s="551">
        <v>4.03</v>
      </c>
      <c r="F47" s="559">
        <v>3.83</v>
      </c>
      <c r="G47" s="546">
        <f t="shared" si="1"/>
        <v>-0.20000000000000018</v>
      </c>
      <c r="H47" s="659"/>
      <c r="I47" s="647"/>
      <c r="J47" s="647"/>
      <c r="K47" s="647"/>
      <c r="L47" s="648"/>
      <c r="M47" s="173"/>
      <c r="N47" s="174"/>
      <c r="O47" s="110" t="s">
        <v>84</v>
      </c>
    </row>
    <row r="48" spans="1:16" ht="61.2" customHeight="1" thickBot="1">
      <c r="A48" s="175" t="s">
        <v>85</v>
      </c>
      <c r="B48" s="620" t="str">
        <f t="shared" si="3"/>
        <v>☆☆</v>
      </c>
      <c r="C48" s="621"/>
      <c r="D48" s="622"/>
      <c r="E48" s="551">
        <v>3.9</v>
      </c>
      <c r="F48" s="559">
        <v>5.54</v>
      </c>
      <c r="G48" s="546">
        <f t="shared" si="1"/>
        <v>1.6400000000000001</v>
      </c>
      <c r="H48" s="674"/>
      <c r="I48" s="675"/>
      <c r="J48" s="675"/>
      <c r="K48" s="675"/>
      <c r="L48" s="676"/>
      <c r="M48" s="396"/>
      <c r="N48" s="397"/>
      <c r="O48" s="110" t="s">
        <v>85</v>
      </c>
    </row>
    <row r="49" spans="1:15" ht="61.2" customHeight="1" thickBot="1">
      <c r="A49" s="175" t="s">
        <v>86</v>
      </c>
      <c r="B49" s="620" t="str">
        <f t="shared" si="3"/>
        <v>★</v>
      </c>
      <c r="C49" s="621"/>
      <c r="D49" s="622"/>
      <c r="E49" s="551">
        <v>4.41</v>
      </c>
      <c r="F49" s="559">
        <v>4.29</v>
      </c>
      <c r="G49" s="546">
        <f t="shared" si="1"/>
        <v>-0.12000000000000011</v>
      </c>
      <c r="H49" s="666"/>
      <c r="I49" s="667"/>
      <c r="J49" s="667"/>
      <c r="K49" s="667"/>
      <c r="L49" s="668"/>
      <c r="M49" s="396"/>
      <c r="N49" s="397"/>
      <c r="O49" s="110" t="s">
        <v>86</v>
      </c>
    </row>
    <row r="50" spans="1:15" ht="75.599999999999994" customHeight="1" thickBot="1">
      <c r="A50" s="175" t="s">
        <v>87</v>
      </c>
      <c r="B50" s="620" t="str">
        <f t="shared" si="3"/>
        <v>★</v>
      </c>
      <c r="C50" s="621"/>
      <c r="D50" s="622"/>
      <c r="E50" s="551">
        <v>4.63</v>
      </c>
      <c r="F50" s="559">
        <v>4.1399999999999997</v>
      </c>
      <c r="G50" s="546">
        <f t="shared" si="1"/>
        <v>-0.49000000000000021</v>
      </c>
      <c r="H50" s="674"/>
      <c r="I50" s="675"/>
      <c r="J50" s="675"/>
      <c r="K50" s="675"/>
      <c r="L50" s="676"/>
      <c r="M50" s="396"/>
      <c r="N50" s="503"/>
      <c r="O50" s="110" t="s">
        <v>87</v>
      </c>
    </row>
    <row r="51" spans="1:15" ht="61.2" customHeight="1" thickBot="1">
      <c r="A51" s="175" t="s">
        <v>88</v>
      </c>
      <c r="B51" s="620" t="str">
        <f t="shared" si="3"/>
        <v>☆☆☆</v>
      </c>
      <c r="C51" s="621"/>
      <c r="D51" s="622"/>
      <c r="E51" s="552">
        <v>2.2999999999999998</v>
      </c>
      <c r="F51" s="559">
        <v>5.08</v>
      </c>
      <c r="G51" s="546">
        <f t="shared" si="1"/>
        <v>2.7800000000000002</v>
      </c>
      <c r="H51" s="659"/>
      <c r="I51" s="647"/>
      <c r="J51" s="647"/>
      <c r="K51" s="647"/>
      <c r="L51" s="648"/>
      <c r="M51" s="173"/>
      <c r="N51" s="174"/>
      <c r="O51" s="110" t="s">
        <v>88</v>
      </c>
    </row>
    <row r="52" spans="1:15" ht="61.2" customHeight="1" thickBot="1">
      <c r="A52" s="175" t="s">
        <v>89</v>
      </c>
      <c r="B52" s="620" t="str">
        <f t="shared" si="3"/>
        <v>★</v>
      </c>
      <c r="C52" s="621"/>
      <c r="D52" s="622"/>
      <c r="E52" s="551">
        <v>3.26</v>
      </c>
      <c r="F52" s="561">
        <v>2.33</v>
      </c>
      <c r="G52" s="546">
        <f t="shared" si="1"/>
        <v>-0.92999999999999972</v>
      </c>
      <c r="H52" s="652" t="s">
        <v>259</v>
      </c>
      <c r="I52" s="650"/>
      <c r="J52" s="650"/>
      <c r="K52" s="650"/>
      <c r="L52" s="651"/>
      <c r="M52" s="567" t="s">
        <v>260</v>
      </c>
      <c r="N52" s="568">
        <v>46026</v>
      </c>
      <c r="O52" s="110" t="s">
        <v>89</v>
      </c>
    </row>
    <row r="53" spans="1:15" ht="61.2" customHeight="1" thickBot="1">
      <c r="A53" s="175" t="s">
        <v>90</v>
      </c>
      <c r="B53" s="620" t="str">
        <f t="shared" si="3"/>
        <v>★</v>
      </c>
      <c r="C53" s="621"/>
      <c r="D53" s="622"/>
      <c r="E53" s="551">
        <v>4.91</v>
      </c>
      <c r="F53" s="559">
        <v>4.47</v>
      </c>
      <c r="G53" s="546">
        <f t="shared" si="1"/>
        <v>-0.44000000000000039</v>
      </c>
      <c r="H53" s="659"/>
      <c r="I53" s="647"/>
      <c r="J53" s="647"/>
      <c r="K53" s="647"/>
      <c r="L53" s="648"/>
      <c r="M53" s="491"/>
      <c r="N53" s="174"/>
      <c r="O53" s="110" t="s">
        <v>90</v>
      </c>
    </row>
    <row r="54" spans="1:15" ht="61.2" customHeight="1" thickBot="1">
      <c r="A54" s="175" t="s">
        <v>91</v>
      </c>
      <c r="B54" s="620" t="str">
        <f t="shared" si="3"/>
        <v>☆☆☆</v>
      </c>
      <c r="C54" s="621"/>
      <c r="D54" s="622"/>
      <c r="E54" s="552">
        <v>2.61</v>
      </c>
      <c r="F54" s="559">
        <v>5.09</v>
      </c>
      <c r="G54" s="546">
        <f t="shared" si="1"/>
        <v>2.48</v>
      </c>
      <c r="H54" s="659"/>
      <c r="I54" s="647"/>
      <c r="J54" s="647"/>
      <c r="K54" s="647"/>
      <c r="L54" s="648"/>
      <c r="M54" s="173"/>
      <c r="N54" s="174"/>
      <c r="O54" s="110" t="s">
        <v>91</v>
      </c>
    </row>
    <row r="55" spans="1:15" ht="61.2" customHeight="1" thickBot="1">
      <c r="A55" s="175" t="s">
        <v>92</v>
      </c>
      <c r="B55" s="620" t="str">
        <f t="shared" si="3"/>
        <v>★</v>
      </c>
      <c r="C55" s="621"/>
      <c r="D55" s="622"/>
      <c r="E55" s="551">
        <v>3.19</v>
      </c>
      <c r="F55" s="561">
        <v>2.96</v>
      </c>
      <c r="G55" s="546">
        <f t="shared" si="1"/>
        <v>-0.22999999999999998</v>
      </c>
      <c r="H55" s="666"/>
      <c r="I55" s="667"/>
      <c r="J55" s="667"/>
      <c r="K55" s="667"/>
      <c r="L55" s="668"/>
      <c r="M55" s="396"/>
      <c r="N55" s="397"/>
      <c r="O55" s="110" t="s">
        <v>92</v>
      </c>
    </row>
    <row r="56" spans="1:15" ht="73.2" customHeight="1" thickBot="1">
      <c r="A56" s="175" t="s">
        <v>93</v>
      </c>
      <c r="B56" s="620" t="str">
        <f t="shared" si="3"/>
        <v>★</v>
      </c>
      <c r="C56" s="621"/>
      <c r="D56" s="622"/>
      <c r="E56" s="551">
        <v>4.45</v>
      </c>
      <c r="F56" s="559">
        <v>3.51</v>
      </c>
      <c r="G56" s="546">
        <f t="shared" si="1"/>
        <v>-0.94000000000000039</v>
      </c>
      <c r="H56" s="646"/>
      <c r="I56" s="647"/>
      <c r="J56" s="647"/>
      <c r="K56" s="647"/>
      <c r="L56" s="648"/>
      <c r="M56" s="173"/>
      <c r="N56" s="174"/>
      <c r="O56" s="110" t="s">
        <v>93</v>
      </c>
    </row>
    <row r="57" spans="1:15" ht="61.2" customHeight="1" thickBot="1">
      <c r="A57" s="175" t="s">
        <v>94</v>
      </c>
      <c r="B57" s="620" t="str">
        <f t="shared" si="3"/>
        <v>☆☆</v>
      </c>
      <c r="C57" s="621"/>
      <c r="D57" s="622"/>
      <c r="E57" s="552">
        <v>1.95</v>
      </c>
      <c r="F57" s="559">
        <v>4.2</v>
      </c>
      <c r="G57" s="546">
        <f t="shared" si="1"/>
        <v>2.25</v>
      </c>
      <c r="H57" s="646"/>
      <c r="I57" s="647"/>
      <c r="J57" s="647"/>
      <c r="K57" s="647"/>
      <c r="L57" s="648"/>
      <c r="M57" s="173"/>
      <c r="N57" s="174"/>
      <c r="O57" s="110" t="s">
        <v>94</v>
      </c>
    </row>
    <row r="58" spans="1:15" ht="61.2" customHeight="1" thickBot="1">
      <c r="A58" s="175" t="s">
        <v>95</v>
      </c>
      <c r="B58" s="620" t="str">
        <f t="shared" si="3"/>
        <v>★</v>
      </c>
      <c r="C58" s="621"/>
      <c r="D58" s="622"/>
      <c r="E58" s="551">
        <v>3.38</v>
      </c>
      <c r="F58" s="561">
        <v>2</v>
      </c>
      <c r="G58" s="546">
        <f t="shared" si="1"/>
        <v>-1.38</v>
      </c>
      <c r="H58" s="659"/>
      <c r="I58" s="647"/>
      <c r="J58" s="647"/>
      <c r="K58" s="647"/>
      <c r="L58" s="648"/>
      <c r="M58" s="173"/>
      <c r="N58" s="174"/>
      <c r="O58" s="110" t="s">
        <v>95</v>
      </c>
    </row>
    <row r="59" spans="1:15" ht="61.2" customHeight="1" thickBot="1">
      <c r="A59" s="175" t="s">
        <v>96</v>
      </c>
      <c r="B59" s="620" t="str">
        <f t="shared" si="3"/>
        <v>★★★</v>
      </c>
      <c r="C59" s="621"/>
      <c r="D59" s="622"/>
      <c r="E59" s="553">
        <v>6.35</v>
      </c>
      <c r="F59" s="559">
        <v>3.19</v>
      </c>
      <c r="G59" s="546">
        <f t="shared" si="1"/>
        <v>-3.1599999999999997</v>
      </c>
      <c r="H59" s="659"/>
      <c r="I59" s="647"/>
      <c r="J59" s="647"/>
      <c r="K59" s="647"/>
      <c r="L59" s="648"/>
      <c r="M59" s="173"/>
      <c r="N59" s="174"/>
      <c r="O59" s="110" t="s">
        <v>96</v>
      </c>
    </row>
    <row r="60" spans="1:15" ht="61.2" customHeight="1" thickBot="1">
      <c r="A60" s="175" t="s">
        <v>97</v>
      </c>
      <c r="B60" s="620" t="str">
        <f t="shared" si="3"/>
        <v>☆☆☆</v>
      </c>
      <c r="C60" s="621"/>
      <c r="D60" s="622"/>
      <c r="E60" s="552">
        <v>2.0499999999999998</v>
      </c>
      <c r="F60" s="559">
        <v>6.6</v>
      </c>
      <c r="G60" s="546">
        <f t="shared" si="1"/>
        <v>4.55</v>
      </c>
      <c r="H60" s="646"/>
      <c r="I60" s="647"/>
      <c r="J60" s="647"/>
      <c r="K60" s="647"/>
      <c r="L60" s="648"/>
      <c r="M60" s="173"/>
      <c r="N60" s="174"/>
      <c r="O60" s="110" t="s">
        <v>97</v>
      </c>
    </row>
    <row r="61" spans="1:15" ht="61.2" customHeight="1" thickBot="1">
      <c r="A61" s="175" t="s">
        <v>98</v>
      </c>
      <c r="B61" s="620" t="s">
        <v>217</v>
      </c>
      <c r="C61" s="621"/>
      <c r="D61" s="622"/>
      <c r="E61" s="553">
        <v>6.41</v>
      </c>
      <c r="F61" s="561">
        <v>2.25</v>
      </c>
      <c r="G61" s="546">
        <f t="shared" si="1"/>
        <v>-4.16</v>
      </c>
      <c r="H61" s="719"/>
      <c r="I61" s="720"/>
      <c r="J61" s="720"/>
      <c r="K61" s="720"/>
      <c r="L61" s="721"/>
      <c r="M61" s="492"/>
      <c r="N61" s="493"/>
      <c r="O61" s="110" t="s">
        <v>98</v>
      </c>
    </row>
    <row r="62" spans="1:15" ht="69" customHeight="1" thickBot="1">
      <c r="A62" s="175" t="s">
        <v>99</v>
      </c>
      <c r="B62" s="620" t="str">
        <f t="shared" si="3"/>
        <v>☆☆☆</v>
      </c>
      <c r="C62" s="621"/>
      <c r="D62" s="622"/>
      <c r="E62" s="551">
        <v>3</v>
      </c>
      <c r="F62" s="559">
        <v>6.32</v>
      </c>
      <c r="G62" s="546">
        <f t="shared" si="1"/>
        <v>3.3200000000000003</v>
      </c>
      <c r="H62" s="660" t="s">
        <v>285</v>
      </c>
      <c r="I62" s="661"/>
      <c r="J62" s="661"/>
      <c r="K62" s="661"/>
      <c r="L62" s="662"/>
      <c r="M62" s="567" t="s">
        <v>286</v>
      </c>
      <c r="N62" s="578">
        <v>46035</v>
      </c>
      <c r="O62" s="110" t="s">
        <v>99</v>
      </c>
    </row>
    <row r="63" spans="1:15" ht="61.2" customHeight="1" thickBot="1">
      <c r="A63" s="175" t="s">
        <v>100</v>
      </c>
      <c r="B63" s="620" t="str">
        <f t="shared" si="3"/>
        <v>☆☆</v>
      </c>
      <c r="C63" s="621"/>
      <c r="D63" s="622"/>
      <c r="E63" s="551">
        <v>4.32</v>
      </c>
      <c r="F63" s="559">
        <v>5.92</v>
      </c>
      <c r="G63" s="546">
        <f t="shared" si="1"/>
        <v>1.5999999999999996</v>
      </c>
      <c r="H63" s="722"/>
      <c r="I63" s="723"/>
      <c r="J63" s="723"/>
      <c r="K63" s="723"/>
      <c r="L63" s="724"/>
      <c r="M63" s="173"/>
      <c r="N63" s="397"/>
      <c r="O63" s="110" t="s">
        <v>100</v>
      </c>
    </row>
    <row r="64" spans="1:15" ht="61.2" customHeight="1" thickBot="1">
      <c r="A64" s="175" t="s">
        <v>101</v>
      </c>
      <c r="B64" s="620" t="str">
        <f t="shared" si="3"/>
        <v>★</v>
      </c>
      <c r="C64" s="621"/>
      <c r="D64" s="622"/>
      <c r="E64" s="551">
        <v>4.2300000000000004</v>
      </c>
      <c r="F64" s="559">
        <v>3.39</v>
      </c>
      <c r="G64" s="546">
        <f t="shared" si="1"/>
        <v>-0.8400000000000003</v>
      </c>
      <c r="H64" s="674"/>
      <c r="I64" s="675"/>
      <c r="J64" s="675"/>
      <c r="K64" s="675"/>
      <c r="L64" s="676"/>
      <c r="M64" s="396"/>
      <c r="N64" s="397"/>
      <c r="O64" s="110" t="s">
        <v>101</v>
      </c>
    </row>
    <row r="65" spans="1:18" ht="61.2" customHeight="1" thickBot="1">
      <c r="A65" s="175" t="s">
        <v>102</v>
      </c>
      <c r="B65" s="620" t="s">
        <v>218</v>
      </c>
      <c r="C65" s="621"/>
      <c r="D65" s="622"/>
      <c r="E65" s="553">
        <v>9.39</v>
      </c>
      <c r="F65" s="559">
        <v>3.6</v>
      </c>
      <c r="G65" s="546">
        <f t="shared" si="1"/>
        <v>-5.7900000000000009</v>
      </c>
      <c r="H65" s="674"/>
      <c r="I65" s="675"/>
      <c r="J65" s="675"/>
      <c r="K65" s="675"/>
      <c r="L65" s="676"/>
      <c r="M65" s="394"/>
      <c r="N65" s="397"/>
      <c r="O65" s="110" t="s">
        <v>102</v>
      </c>
    </row>
    <row r="66" spans="1:18" ht="61.2" customHeight="1" thickBot="1">
      <c r="A66" s="175" t="s">
        <v>103</v>
      </c>
      <c r="B66" s="620" t="str">
        <f t="shared" si="3"/>
        <v>☆☆</v>
      </c>
      <c r="C66" s="621"/>
      <c r="D66" s="622"/>
      <c r="E66" s="555">
        <v>7.47</v>
      </c>
      <c r="F66" s="560">
        <v>9.56</v>
      </c>
      <c r="G66" s="546">
        <f t="shared" si="1"/>
        <v>2.0900000000000007</v>
      </c>
      <c r="H66" s="646"/>
      <c r="I66" s="647"/>
      <c r="J66" s="647"/>
      <c r="K66" s="647"/>
      <c r="L66" s="648"/>
      <c r="M66" s="173"/>
      <c r="N66" s="174"/>
      <c r="O66" s="110" t="s">
        <v>103</v>
      </c>
    </row>
    <row r="67" spans="1:18" ht="61.2" customHeight="1" thickBot="1">
      <c r="A67" s="175" t="s">
        <v>104</v>
      </c>
      <c r="B67" s="620" t="str">
        <f t="shared" si="3"/>
        <v>☆☆☆</v>
      </c>
      <c r="C67" s="621"/>
      <c r="D67" s="622"/>
      <c r="E67" s="556">
        <v>4.16</v>
      </c>
      <c r="F67" s="559">
        <v>8.1999999999999993</v>
      </c>
      <c r="G67" s="546">
        <f t="shared" si="1"/>
        <v>4.0399999999999991</v>
      </c>
      <c r="H67" s="646"/>
      <c r="I67" s="647"/>
      <c r="J67" s="647"/>
      <c r="K67" s="647"/>
      <c r="L67" s="648"/>
      <c r="M67" s="173"/>
      <c r="N67" s="174"/>
      <c r="O67" s="110" t="s">
        <v>104</v>
      </c>
    </row>
    <row r="68" spans="1:18" ht="61.2" customHeight="1" thickBot="1">
      <c r="A68" s="180" t="s">
        <v>105</v>
      </c>
      <c r="B68" s="620" t="str">
        <f t="shared" si="3"/>
        <v>☆</v>
      </c>
      <c r="C68" s="621"/>
      <c r="D68" s="622"/>
      <c r="E68" s="556">
        <v>3.76</v>
      </c>
      <c r="F68" s="559">
        <v>4.6500000000000004</v>
      </c>
      <c r="G68" s="546">
        <f t="shared" si="1"/>
        <v>0.89000000000000057</v>
      </c>
      <c r="H68" s="659"/>
      <c r="I68" s="647"/>
      <c r="J68" s="647"/>
      <c r="K68" s="647"/>
      <c r="L68" s="648"/>
      <c r="M68" s="173"/>
      <c r="N68" s="174"/>
      <c r="O68" s="110" t="s">
        <v>105</v>
      </c>
    </row>
    <row r="69" spans="1:18" ht="61.2" customHeight="1" thickBot="1">
      <c r="A69" s="177" t="s">
        <v>106</v>
      </c>
      <c r="B69" s="620" t="str">
        <f t="shared" si="3"/>
        <v>☆</v>
      </c>
      <c r="C69" s="621"/>
      <c r="D69" s="622"/>
      <c r="E69" s="556">
        <v>3.88</v>
      </c>
      <c r="F69" s="559">
        <v>3.92</v>
      </c>
      <c r="G69" s="546">
        <f t="shared" si="1"/>
        <v>4.0000000000000036E-2</v>
      </c>
      <c r="H69" s="716"/>
      <c r="I69" s="717"/>
      <c r="J69" s="717"/>
      <c r="K69" s="717"/>
      <c r="L69" s="718"/>
      <c r="M69" s="173"/>
      <c r="N69" s="174"/>
      <c r="O69" s="110" t="s">
        <v>106</v>
      </c>
    </row>
    <row r="70" spans="1:18" ht="61.2" customHeight="1" thickBot="1">
      <c r="A70" s="278" t="s">
        <v>107</v>
      </c>
      <c r="B70" s="620" t="str">
        <f t="shared" si="3"/>
        <v>☆</v>
      </c>
      <c r="C70" s="621"/>
      <c r="D70" s="622"/>
      <c r="E70" s="551">
        <v>5.33</v>
      </c>
      <c r="F70" s="559">
        <v>5.59</v>
      </c>
      <c r="G70" s="546">
        <f t="shared" si="1"/>
        <v>0.25999999999999979</v>
      </c>
      <c r="H70" s="707"/>
      <c r="I70" s="708"/>
      <c r="J70" s="708"/>
      <c r="K70" s="708"/>
      <c r="L70" s="709"/>
      <c r="M70" s="182"/>
      <c r="N70" s="279"/>
      <c r="O70" s="110"/>
    </row>
    <row r="71" spans="1:18" ht="42.75" customHeight="1" thickBot="1">
      <c r="A71" s="91"/>
      <c r="B71" s="91"/>
      <c r="C71" s="91"/>
      <c r="D71" s="91"/>
      <c r="E71" s="547"/>
      <c r="F71" s="547"/>
      <c r="G71" s="547"/>
      <c r="H71" s="547"/>
      <c r="I71" s="547"/>
      <c r="J71" s="547"/>
      <c r="K71" s="547"/>
      <c r="L71" s="547"/>
      <c r="M71" s="22">
        <f>COUNTIF(E24:E70,"&gt;=10")</f>
        <v>2</v>
      </c>
      <c r="N71" s="22">
        <f>COUNTIF(F24:F70,"&gt;=10")</f>
        <v>1</v>
      </c>
      <c r="O71" s="22" t="s">
        <v>3</v>
      </c>
    </row>
    <row r="72" spans="1:18" ht="36.75" customHeight="1" thickBot="1">
      <c r="A72" s="183" t="s">
        <v>17</v>
      </c>
      <c r="B72" s="184"/>
      <c r="C72" s="247"/>
      <c r="D72" s="247"/>
      <c r="E72" s="710" t="s">
        <v>108</v>
      </c>
      <c r="F72" s="710"/>
      <c r="G72" s="710"/>
      <c r="H72" s="420" t="s">
        <v>209</v>
      </c>
      <c r="I72" s="421"/>
      <c r="J72" s="247"/>
      <c r="K72" s="185"/>
      <c r="L72" s="185"/>
      <c r="M72" s="186"/>
      <c r="N72" s="187"/>
    </row>
    <row r="73" spans="1:18" ht="36.75" customHeight="1" thickBot="1">
      <c r="A73" s="30"/>
      <c r="B73" s="402"/>
      <c r="C73" s="713" t="s">
        <v>109</v>
      </c>
      <c r="D73" s="714"/>
      <c r="E73" s="714"/>
      <c r="F73" s="715"/>
      <c r="G73" s="188">
        <f>+F70</f>
        <v>5.59</v>
      </c>
      <c r="H73" s="189" t="s">
        <v>110</v>
      </c>
      <c r="I73" s="711">
        <f>+G70</f>
        <v>0.25999999999999979</v>
      </c>
      <c r="J73" s="712"/>
      <c r="K73" s="93"/>
      <c r="L73" s="93"/>
      <c r="M73" s="94"/>
      <c r="N73" s="31"/>
    </row>
    <row r="74" spans="1:18" ht="36.75" customHeight="1" thickBot="1">
      <c r="A74" s="30"/>
      <c r="B74" s="92"/>
      <c r="C74" s="677" t="s">
        <v>111</v>
      </c>
      <c r="D74" s="678"/>
      <c r="E74" s="678"/>
      <c r="F74" s="679"/>
      <c r="G74" s="190">
        <f>+F35</f>
        <v>8.69</v>
      </c>
      <c r="H74" s="191" t="s">
        <v>112</v>
      </c>
      <c r="I74" s="680">
        <f>+G35</f>
        <v>0.22999999999999865</v>
      </c>
      <c r="J74" s="681"/>
      <c r="K74" s="93"/>
      <c r="L74" s="93"/>
      <c r="M74" s="94"/>
      <c r="N74" s="31"/>
      <c r="R74" s="192" t="s">
        <v>17</v>
      </c>
    </row>
    <row r="75" spans="1:18" ht="36.75" customHeight="1" thickBot="1">
      <c r="A75" s="30"/>
      <c r="B75" s="92"/>
      <c r="C75" s="682" t="s">
        <v>113</v>
      </c>
      <c r="D75" s="683"/>
      <c r="E75" s="683"/>
      <c r="F75" s="193" t="str">
        <f>VLOOKUP(G75,F:P,10,0)</f>
        <v>群馬県</v>
      </c>
      <c r="G75" s="194">
        <f>MAX(F23:F69)</f>
        <v>11.28</v>
      </c>
      <c r="H75" s="684" t="s">
        <v>114</v>
      </c>
      <c r="I75" s="685"/>
      <c r="J75" s="685"/>
      <c r="K75" s="195">
        <f>+N71</f>
        <v>1</v>
      </c>
      <c r="L75" s="196" t="s">
        <v>115</v>
      </c>
      <c r="M75" s="276">
        <f>N71-M71</f>
        <v>-1</v>
      </c>
      <c r="N75" s="31"/>
      <c r="R75" s="105"/>
    </row>
    <row r="76" spans="1:18" ht="36.75" customHeight="1" thickBot="1">
      <c r="A76" s="32"/>
      <c r="B76" s="33"/>
      <c r="C76" s="33"/>
      <c r="D76" s="33"/>
      <c r="E76" s="33"/>
      <c r="F76" s="33"/>
      <c r="G76" s="33"/>
      <c r="H76" s="33"/>
      <c r="I76" s="33"/>
      <c r="J76" s="33"/>
      <c r="K76" s="34"/>
      <c r="L76" s="34"/>
      <c r="M76" s="35"/>
      <c r="N76" s="36"/>
      <c r="R76" s="105"/>
    </row>
    <row r="77" spans="1:18" ht="30.75" customHeight="1">
      <c r="A77" s="46"/>
      <c r="B77" s="46"/>
      <c r="C77" s="46"/>
      <c r="D77" s="46"/>
      <c r="E77" s="46"/>
      <c r="F77" s="46"/>
      <c r="G77" s="46"/>
      <c r="H77" s="46"/>
      <c r="I77" s="46"/>
      <c r="J77" s="46"/>
      <c r="K77" s="95"/>
      <c r="L77" s="95"/>
      <c r="M77" s="96"/>
      <c r="N77" s="97"/>
      <c r="R77" s="106"/>
    </row>
    <row r="78" spans="1:18" ht="30.75" customHeight="1" thickBot="1">
      <c r="A78" s="98"/>
      <c r="B78" s="98"/>
      <c r="C78" s="98"/>
      <c r="D78" s="98"/>
      <c r="E78" s="98"/>
      <c r="F78" s="98"/>
      <c r="G78" s="98"/>
      <c r="H78" s="98"/>
      <c r="I78" s="98"/>
      <c r="J78" s="98"/>
      <c r="K78" s="99"/>
      <c r="L78" s="99"/>
      <c r="M78" s="167"/>
      <c r="N78" s="98"/>
    </row>
    <row r="79" spans="1:18" ht="24.75" customHeight="1" thickTop="1">
      <c r="A79" s="686">
        <v>3</v>
      </c>
      <c r="B79" s="689" t="s">
        <v>212</v>
      </c>
      <c r="C79" s="690"/>
      <c r="D79" s="690"/>
      <c r="E79" s="690"/>
      <c r="F79" s="691"/>
      <c r="G79" s="698" t="s">
        <v>211</v>
      </c>
      <c r="H79" s="699"/>
      <c r="I79" s="699"/>
      <c r="J79" s="699"/>
      <c r="K79" s="699"/>
      <c r="L79" s="699"/>
      <c r="M79" s="699"/>
      <c r="N79" s="700"/>
    </row>
    <row r="80" spans="1:18" ht="24.75" customHeight="1">
      <c r="A80" s="687"/>
      <c r="B80" s="692"/>
      <c r="C80" s="693"/>
      <c r="D80" s="693"/>
      <c r="E80" s="693"/>
      <c r="F80" s="694"/>
      <c r="G80" s="701"/>
      <c r="H80" s="702"/>
      <c r="I80" s="702"/>
      <c r="J80" s="702"/>
      <c r="K80" s="702"/>
      <c r="L80" s="702"/>
      <c r="M80" s="702"/>
      <c r="N80" s="703"/>
      <c r="O80" s="100" t="s">
        <v>3</v>
      </c>
      <c r="P80" s="100"/>
    </row>
    <row r="81" spans="1:16" ht="24.75" customHeight="1">
      <c r="A81" s="687"/>
      <c r="B81" s="692"/>
      <c r="C81" s="693"/>
      <c r="D81" s="693"/>
      <c r="E81" s="693"/>
      <c r="F81" s="694"/>
      <c r="G81" s="701"/>
      <c r="H81" s="702"/>
      <c r="I81" s="702"/>
      <c r="J81" s="702"/>
      <c r="K81" s="702"/>
      <c r="L81" s="702"/>
      <c r="M81" s="702"/>
      <c r="N81" s="703"/>
      <c r="O81" s="100" t="s">
        <v>17</v>
      </c>
      <c r="P81" s="100" t="s">
        <v>116</v>
      </c>
    </row>
    <row r="82" spans="1:16" ht="24.75" customHeight="1">
      <c r="A82" s="687"/>
      <c r="B82" s="692"/>
      <c r="C82" s="693"/>
      <c r="D82" s="693"/>
      <c r="E82" s="693"/>
      <c r="F82" s="694"/>
      <c r="G82" s="701"/>
      <c r="H82" s="702"/>
      <c r="I82" s="702"/>
      <c r="J82" s="702"/>
      <c r="K82" s="702"/>
      <c r="L82" s="702"/>
      <c r="M82" s="702"/>
      <c r="N82" s="703"/>
      <c r="O82" s="101"/>
      <c r="P82" s="100"/>
    </row>
    <row r="83" spans="1:16" ht="46.2" customHeight="1" thickBot="1">
      <c r="A83" s="688"/>
      <c r="B83" s="695"/>
      <c r="C83" s="696"/>
      <c r="D83" s="696"/>
      <c r="E83" s="696"/>
      <c r="F83" s="697"/>
      <c r="G83" s="704"/>
      <c r="H83" s="705"/>
      <c r="I83" s="705"/>
      <c r="J83" s="705"/>
      <c r="K83" s="705"/>
      <c r="L83" s="705"/>
      <c r="M83" s="705"/>
      <c r="N83" s="706"/>
    </row>
    <row r="84" spans="1:16" ht="13.8" thickTop="1"/>
    <row r="87" spans="1:16">
      <c r="H87" s="21"/>
    </row>
    <row r="88" spans="1:16">
      <c r="H88" s="21"/>
    </row>
    <row r="89" spans="1:16">
      <c r="H89" s="21"/>
    </row>
    <row r="90" spans="1:16">
      <c r="H90" s="21"/>
    </row>
    <row r="91" spans="1:16">
      <c r="G91" s="21" t="s">
        <v>210</v>
      </c>
      <c r="H91" s="21"/>
    </row>
    <row r="92" spans="1:16">
      <c r="H92" s="21"/>
    </row>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19">
    <mergeCell ref="B58:D58"/>
    <mergeCell ref="H57:L57"/>
    <mergeCell ref="B59:D59"/>
    <mergeCell ref="H59:L59"/>
    <mergeCell ref="H60:L60"/>
    <mergeCell ref="B67:D67"/>
    <mergeCell ref="H67:L67"/>
    <mergeCell ref="B68:D68"/>
    <mergeCell ref="H68:L68"/>
    <mergeCell ref="B60:D60"/>
    <mergeCell ref="H58:L58"/>
    <mergeCell ref="H66:L66"/>
    <mergeCell ref="B69:D69"/>
    <mergeCell ref="H69:L69"/>
    <mergeCell ref="B64:D64"/>
    <mergeCell ref="H64:L64"/>
    <mergeCell ref="B65:D65"/>
    <mergeCell ref="B66:D66"/>
    <mergeCell ref="H65:L65"/>
    <mergeCell ref="B61:D61"/>
    <mergeCell ref="H61:L61"/>
    <mergeCell ref="B62:D62"/>
    <mergeCell ref="H62:L62"/>
    <mergeCell ref="B63:D63"/>
    <mergeCell ref="H63:L63"/>
    <mergeCell ref="C74:F74"/>
    <mergeCell ref="I74:J74"/>
    <mergeCell ref="C75:E75"/>
    <mergeCell ref="H75:J75"/>
    <mergeCell ref="A79:A83"/>
    <mergeCell ref="B79:F83"/>
    <mergeCell ref="G79:N83"/>
    <mergeCell ref="B70:D70"/>
    <mergeCell ref="H70:L70"/>
    <mergeCell ref="E72:G72"/>
    <mergeCell ref="I73:J73"/>
    <mergeCell ref="C73:F73"/>
    <mergeCell ref="B55:D55"/>
    <mergeCell ref="H55:L55"/>
    <mergeCell ref="B56:D56"/>
    <mergeCell ref="H56:L56"/>
    <mergeCell ref="B57:D57"/>
    <mergeCell ref="B52:D52"/>
    <mergeCell ref="H52:L52"/>
    <mergeCell ref="B53:D53"/>
    <mergeCell ref="H53:L53"/>
    <mergeCell ref="B54:D54"/>
    <mergeCell ref="H54:L54"/>
    <mergeCell ref="B50:D50"/>
    <mergeCell ref="H50:L50"/>
    <mergeCell ref="B51:D51"/>
    <mergeCell ref="H51:L51"/>
    <mergeCell ref="B46:D46"/>
    <mergeCell ref="H46:L46"/>
    <mergeCell ref="B47:D47"/>
    <mergeCell ref="H47:L47"/>
    <mergeCell ref="B48:D48"/>
    <mergeCell ref="H48:L48"/>
    <mergeCell ref="B45:D45"/>
    <mergeCell ref="H45:L45"/>
    <mergeCell ref="B40:D40"/>
    <mergeCell ref="H40:L40"/>
    <mergeCell ref="B41:D41"/>
    <mergeCell ref="H42:L42"/>
    <mergeCell ref="B42:D42"/>
    <mergeCell ref="B49:D49"/>
    <mergeCell ref="H49:L49"/>
    <mergeCell ref="H41:L41"/>
    <mergeCell ref="B39:D39"/>
    <mergeCell ref="H39:L39"/>
    <mergeCell ref="H35:L35"/>
    <mergeCell ref="B36:D36"/>
    <mergeCell ref="H36:L36"/>
    <mergeCell ref="B43:D43"/>
    <mergeCell ref="H43:L43"/>
    <mergeCell ref="H44:L44"/>
    <mergeCell ref="B35:D35"/>
    <mergeCell ref="B44:D44"/>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 ref="F3:G16"/>
    <mergeCell ref="I2:M2"/>
    <mergeCell ref="A17:C17"/>
    <mergeCell ref="F17:G17"/>
    <mergeCell ref="A18:C18"/>
    <mergeCell ref="F18:G18"/>
    <mergeCell ref="A19:G19"/>
    <mergeCell ref="B21:C21"/>
    <mergeCell ref="E21:F21"/>
    <mergeCell ref="A3:C16"/>
  </mergeCells>
  <phoneticPr fontId="77"/>
  <conditionalFormatting sqref="G23:G70">
    <cfRule type="cellIs" dxfId="5" priority="1" stopIfTrue="1" operator="between">
      <formula>10.1</formula>
      <formula>20</formula>
    </cfRule>
    <cfRule type="cellIs" dxfId="4" priority="2" stopIfTrue="1" operator="between">
      <formula>1.01</formula>
      <formula>10</formula>
    </cfRule>
    <cfRule type="cellIs" dxfId="3" priority="3" stopIfTrue="1" operator="between">
      <formula>0.01</formula>
      <formula>1</formula>
    </cfRule>
  </conditionalFormatting>
  <conditionalFormatting sqref="N77">
    <cfRule type="cellIs" dxfId="2" priority="4" stopIfTrue="1" operator="between">
      <formula>10.1</formula>
      <formula>20</formula>
    </cfRule>
    <cfRule type="cellIs" dxfId="1" priority="5" stopIfTrue="1" operator="between">
      <formula>1.01</formula>
      <formula>10</formula>
    </cfRule>
    <cfRule type="cellIs" dxfId="0" priority="6"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29" orientation="portrait" horizontalDpi="300" verticalDpi="300" r:id="rId2"/>
  <headerFooter scaleWithDoc="0"/>
  <rowBreaks count="1" manualBreakCount="1">
    <brk id="70" max="16383" man="1"/>
  </rowBreak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03A4-882E-4066-A24A-F039F32D48C8}">
  <sheetPr>
    <pageSetUpPr fitToPage="1"/>
  </sheetPr>
  <dimension ref="A1:Q40"/>
  <sheetViews>
    <sheetView view="pageBreakPreview" topLeftCell="A2" zoomScale="95" zoomScaleNormal="100" zoomScaleSheetLayoutView="95" workbookViewId="0">
      <selection activeCell="S17" sqref="S17"/>
    </sheetView>
  </sheetViews>
  <sheetFormatPr defaultColWidth="9" defaultRowHeight="13.2"/>
  <cols>
    <col min="1" max="2" width="4.88671875" style="496" customWidth="1"/>
    <col min="3" max="9" width="9" style="496"/>
    <col min="10" max="10" width="6" style="496" customWidth="1"/>
    <col min="11" max="11" width="9" style="496"/>
    <col min="12" max="12" width="5.88671875" style="496" customWidth="1"/>
    <col min="13" max="13" width="47.109375" style="496" customWidth="1"/>
    <col min="14" max="14" width="6.33203125" style="496" customWidth="1"/>
    <col min="15" max="15" width="3.44140625" style="496" customWidth="1"/>
    <col min="16" max="16384" width="9" style="496"/>
  </cols>
  <sheetData>
    <row r="1" spans="1:15" ht="31.8" customHeight="1">
      <c r="A1" s="726" t="s">
        <v>202</v>
      </c>
      <c r="B1" s="726"/>
      <c r="C1" s="726"/>
      <c r="D1" s="726"/>
      <c r="E1" s="726"/>
      <c r="F1" s="726"/>
      <c r="G1" s="726"/>
      <c r="H1" s="726"/>
      <c r="I1" s="726"/>
      <c r="J1" s="726"/>
      <c r="K1" s="727"/>
      <c r="L1" s="727"/>
      <c r="M1" s="727"/>
      <c r="N1" s="727"/>
    </row>
    <row r="2" spans="1:15" s="544" customFormat="1" ht="42" customHeight="1">
      <c r="A2" s="728" t="s">
        <v>452</v>
      </c>
      <c r="B2" s="728"/>
      <c r="C2" s="728"/>
      <c r="D2" s="728"/>
      <c r="E2" s="728"/>
      <c r="F2" s="728"/>
      <c r="G2" s="728"/>
      <c r="H2" s="728"/>
      <c r="I2" s="728"/>
      <c r="J2" s="728"/>
      <c r="K2" s="728"/>
      <c r="L2" s="728"/>
      <c r="M2" s="728"/>
      <c r="N2" s="728"/>
    </row>
    <row r="3" spans="1:15" s="544" customFormat="1" ht="26.25" customHeight="1">
      <c r="A3" s="729" t="s">
        <v>203</v>
      </c>
      <c r="B3" s="729"/>
      <c r="C3" s="729"/>
      <c r="D3" s="729"/>
      <c r="E3" s="729"/>
      <c r="F3" s="729"/>
      <c r="G3" s="729"/>
      <c r="H3" s="729"/>
      <c r="I3" s="729"/>
      <c r="J3" s="729"/>
      <c r="K3" s="729"/>
      <c r="L3" s="729"/>
      <c r="M3" s="730"/>
      <c r="N3" s="730"/>
    </row>
    <row r="4" spans="1:15" s="544" customFormat="1" ht="25.2" customHeight="1">
      <c r="A4" s="731" t="s">
        <v>455</v>
      </c>
      <c r="B4" s="731"/>
      <c r="C4" s="731"/>
      <c r="D4" s="731"/>
      <c r="E4" s="731"/>
      <c r="F4" s="731"/>
      <c r="G4" s="731"/>
      <c r="H4" s="731"/>
      <c r="I4" s="731"/>
      <c r="J4" s="731"/>
      <c r="K4" s="731"/>
      <c r="L4" s="731"/>
      <c r="M4" s="732"/>
      <c r="N4" s="732"/>
    </row>
    <row r="5" spans="1:15" ht="49.2" customHeight="1">
      <c r="A5" s="543"/>
      <c r="B5" s="543"/>
      <c r="C5" s="733" t="s">
        <v>453</v>
      </c>
      <c r="D5" s="734"/>
      <c r="E5" s="734"/>
      <c r="F5" s="734"/>
      <c r="G5" s="734"/>
      <c r="H5" s="734"/>
      <c r="I5" s="734"/>
      <c r="J5" s="734"/>
      <c r="K5" s="734"/>
      <c r="L5" s="734"/>
      <c r="M5" s="734"/>
      <c r="N5" s="542"/>
      <c r="O5" s="539"/>
    </row>
    <row r="6" spans="1:15" ht="13.5" customHeight="1">
      <c r="A6" s="541"/>
      <c r="B6" s="541"/>
      <c r="C6" s="537"/>
      <c r="D6" s="537"/>
      <c r="E6" s="537"/>
      <c r="F6" s="537"/>
      <c r="G6" s="537"/>
      <c r="H6" s="537"/>
      <c r="I6" s="537"/>
      <c r="J6" s="537"/>
      <c r="K6" s="537"/>
      <c r="L6" s="537"/>
      <c r="M6" s="537"/>
      <c r="N6" s="540"/>
      <c r="O6" s="539"/>
    </row>
    <row r="7" spans="1:15" ht="21.75" customHeight="1">
      <c r="A7" s="535"/>
      <c r="B7" s="535"/>
      <c r="C7" s="905"/>
      <c r="D7" s="906"/>
      <c r="E7" s="906"/>
      <c r="F7" s="906"/>
      <c r="G7" s="535"/>
      <c r="H7" s="537"/>
      <c r="I7" s="907" t="s">
        <v>454</v>
      </c>
      <c r="J7" s="907"/>
      <c r="K7" s="907"/>
      <c r="L7" s="907"/>
      <c r="M7" s="907"/>
      <c r="N7" s="535"/>
      <c r="O7" s="539"/>
    </row>
    <row r="8" spans="1:15" ht="21.75" customHeight="1">
      <c r="A8" s="535"/>
      <c r="B8" s="535"/>
      <c r="C8" s="905"/>
      <c r="D8" s="906"/>
      <c r="E8" s="906"/>
      <c r="F8" s="906"/>
      <c r="G8" s="535"/>
      <c r="H8" s="537"/>
      <c r="I8" s="907"/>
      <c r="J8" s="907"/>
      <c r="K8" s="907"/>
      <c r="L8" s="907"/>
      <c r="M8" s="907"/>
      <c r="N8" s="535"/>
      <c r="O8" s="539"/>
    </row>
    <row r="9" spans="1:15" ht="21.75" customHeight="1">
      <c r="A9" s="535"/>
      <c r="B9" s="535"/>
      <c r="C9" s="906"/>
      <c r="D9" s="906"/>
      <c r="E9" s="906"/>
      <c r="F9" s="906"/>
      <c r="G9" s="535"/>
      <c r="H9" s="537"/>
      <c r="I9" s="907"/>
      <c r="J9" s="907"/>
      <c r="K9" s="907"/>
      <c r="L9" s="907"/>
      <c r="M9" s="907"/>
      <c r="N9" s="535"/>
      <c r="O9" s="539"/>
    </row>
    <row r="10" spans="1:15" ht="21.75" customHeight="1">
      <c r="A10" s="535"/>
      <c r="B10" s="535"/>
      <c r="C10" s="906"/>
      <c r="D10" s="906"/>
      <c r="E10" s="906"/>
      <c r="F10" s="906"/>
      <c r="G10" s="535"/>
      <c r="H10" s="537"/>
      <c r="I10" s="907"/>
      <c r="J10" s="907"/>
      <c r="K10" s="907"/>
      <c r="L10" s="907"/>
      <c r="M10" s="907"/>
      <c r="N10" s="535"/>
    </row>
    <row r="11" spans="1:15" ht="21.75" customHeight="1">
      <c r="A11" s="535"/>
      <c r="B11" s="535"/>
      <c r="C11" s="906"/>
      <c r="D11" s="906"/>
      <c r="E11" s="906"/>
      <c r="F11" s="906"/>
      <c r="G11" s="535"/>
      <c r="H11" s="537"/>
      <c r="I11" s="907"/>
      <c r="J11" s="907"/>
      <c r="K11" s="907"/>
      <c r="L11" s="907"/>
      <c r="M11" s="907"/>
      <c r="N11" s="535"/>
    </row>
    <row r="12" spans="1:15" ht="21.75" customHeight="1">
      <c r="A12" s="535"/>
      <c r="B12" s="535"/>
      <c r="C12" s="906"/>
      <c r="D12" s="906"/>
      <c r="E12" s="906"/>
      <c r="F12" s="906"/>
      <c r="G12" s="535"/>
      <c r="H12" s="537"/>
      <c r="I12" s="907"/>
      <c r="J12" s="907"/>
      <c r="K12" s="907"/>
      <c r="L12" s="907"/>
      <c r="M12" s="907"/>
      <c r="N12" s="535"/>
    </row>
    <row r="13" spans="1:15" ht="21.75" customHeight="1">
      <c r="A13" s="535"/>
      <c r="B13" s="535"/>
      <c r="C13" s="906"/>
      <c r="D13" s="906"/>
      <c r="E13" s="906"/>
      <c r="F13" s="906"/>
      <c r="G13" s="535"/>
      <c r="H13" s="537"/>
      <c r="I13" s="907"/>
      <c r="J13" s="907"/>
      <c r="K13" s="907"/>
      <c r="L13" s="907"/>
      <c r="M13" s="907"/>
      <c r="N13" s="535"/>
    </row>
    <row r="14" spans="1:15" ht="21.75" customHeight="1">
      <c r="A14" s="535"/>
      <c r="B14" s="535"/>
      <c r="C14" s="906"/>
      <c r="D14" s="906"/>
      <c r="E14" s="906"/>
      <c r="F14" s="906"/>
      <c r="G14" s="535"/>
      <c r="H14" s="537"/>
      <c r="I14" s="907"/>
      <c r="J14" s="907"/>
      <c r="K14" s="907"/>
      <c r="L14" s="907"/>
      <c r="M14" s="907"/>
      <c r="N14" s="535"/>
    </row>
    <row r="15" spans="1:15" ht="21.75" customHeight="1">
      <c r="A15" s="535"/>
      <c r="B15" s="535"/>
      <c r="C15" s="906"/>
      <c r="D15" s="906"/>
      <c r="E15" s="906"/>
      <c r="F15" s="906"/>
      <c r="G15" s="535"/>
      <c r="H15" s="537"/>
      <c r="I15" s="907"/>
      <c r="J15" s="907"/>
      <c r="K15" s="907"/>
      <c r="L15" s="907"/>
      <c r="M15" s="907"/>
      <c r="N15" s="535"/>
    </row>
    <row r="16" spans="1:15" ht="21.75" customHeight="1">
      <c r="A16" s="535"/>
      <c r="B16" s="535"/>
      <c r="C16" s="908"/>
      <c r="D16" s="908"/>
      <c r="E16" s="908"/>
      <c r="F16" s="908"/>
      <c r="G16" s="538"/>
      <c r="H16" s="537"/>
      <c r="I16" s="535"/>
      <c r="J16" s="535"/>
      <c r="K16" s="535"/>
      <c r="L16" s="535"/>
      <c r="M16" s="535"/>
      <c r="N16" s="910"/>
    </row>
    <row r="17" spans="1:17" ht="27" customHeight="1">
      <c r="A17" s="536"/>
      <c r="B17" s="536"/>
      <c r="C17" s="909" t="s">
        <v>17</v>
      </c>
      <c r="D17" s="535"/>
      <c r="E17" s="535"/>
      <c r="F17" s="535"/>
      <c r="G17" s="535"/>
      <c r="H17" s="535"/>
      <c r="I17" s="535"/>
      <c r="J17" s="535"/>
      <c r="K17" s="535"/>
      <c r="L17" s="535"/>
      <c r="M17" s="535"/>
      <c r="N17" s="535"/>
    </row>
    <row r="18" spans="1:17" ht="8.25" customHeight="1">
      <c r="A18" s="497"/>
      <c r="B18" s="497"/>
      <c r="C18" s="498"/>
      <c r="D18" s="499"/>
      <c r="E18" s="499"/>
      <c r="F18" s="499"/>
      <c r="G18" s="499"/>
      <c r="H18" s="499"/>
      <c r="I18" s="499"/>
      <c r="J18" s="499"/>
      <c r="K18" s="499"/>
      <c r="L18" s="499"/>
      <c r="M18" s="499"/>
      <c r="N18" s="499"/>
    </row>
    <row r="19" spans="1:17" ht="11.4" customHeight="1">
      <c r="A19" s="531"/>
      <c r="B19" s="534"/>
      <c r="C19" s="533"/>
      <c r="D19" s="528"/>
      <c r="E19" s="528"/>
      <c r="F19" s="528"/>
      <c r="G19" s="528"/>
      <c r="H19" s="528"/>
      <c r="I19" s="528"/>
      <c r="J19" s="528"/>
      <c r="K19" s="528"/>
      <c r="L19" s="528"/>
      <c r="M19" s="528"/>
      <c r="N19" s="528"/>
    </row>
    <row r="20" spans="1:17" ht="31.5" customHeight="1">
      <c r="A20" s="531"/>
      <c r="B20" s="725" t="s">
        <v>456</v>
      </c>
      <c r="C20" s="725"/>
      <c r="D20" s="725"/>
      <c r="E20" s="725"/>
      <c r="F20" s="725"/>
      <c r="G20" s="725"/>
      <c r="H20" s="725"/>
      <c r="I20" s="725"/>
      <c r="J20" s="725"/>
      <c r="K20" s="725"/>
      <c r="L20" s="725"/>
      <c r="M20" s="725"/>
      <c r="N20" s="528"/>
    </row>
    <row r="21" spans="1:17" ht="31.5" customHeight="1">
      <c r="A21" s="531"/>
      <c r="B21" s="725"/>
      <c r="C21" s="725"/>
      <c r="D21" s="725"/>
      <c r="E21" s="725"/>
      <c r="F21" s="725"/>
      <c r="G21" s="725"/>
      <c r="H21" s="725"/>
      <c r="I21" s="725"/>
      <c r="J21" s="725"/>
      <c r="K21" s="725"/>
      <c r="L21" s="725"/>
      <c r="M21" s="725"/>
      <c r="N21" s="528"/>
      <c r="Q21" s="532"/>
    </row>
    <row r="22" spans="1:17" ht="31.5" customHeight="1">
      <c r="A22" s="531"/>
      <c r="B22" s="725"/>
      <c r="C22" s="725"/>
      <c r="D22" s="725"/>
      <c r="E22" s="725"/>
      <c r="F22" s="725"/>
      <c r="G22" s="725"/>
      <c r="H22" s="725"/>
      <c r="I22" s="725"/>
      <c r="J22" s="725"/>
      <c r="K22" s="725"/>
      <c r="L22" s="725"/>
      <c r="M22" s="725"/>
      <c r="N22" s="528"/>
    </row>
    <row r="23" spans="1:17" ht="69.599999999999994" customHeight="1">
      <c r="A23" s="531"/>
      <c r="B23" s="725"/>
      <c r="C23" s="725"/>
      <c r="D23" s="725"/>
      <c r="E23" s="725"/>
      <c r="F23" s="725"/>
      <c r="G23" s="725"/>
      <c r="H23" s="725"/>
      <c r="I23" s="725"/>
      <c r="J23" s="725"/>
      <c r="K23" s="725"/>
      <c r="L23" s="725"/>
      <c r="M23" s="725"/>
      <c r="N23" s="528"/>
    </row>
    <row r="24" spans="1:17" ht="33" customHeight="1">
      <c r="A24" s="530"/>
      <c r="B24" s="529"/>
      <c r="C24" s="528"/>
      <c r="D24" s="528"/>
      <c r="E24" s="528"/>
      <c r="F24" s="528"/>
      <c r="G24" s="528"/>
      <c r="H24" s="528"/>
      <c r="I24" s="528"/>
      <c r="J24" s="528"/>
      <c r="K24" s="528"/>
      <c r="L24" s="528"/>
      <c r="M24" s="528"/>
      <c r="N24" s="528"/>
    </row>
    <row r="25" spans="1:17">
      <c r="H25" s="527"/>
      <c r="I25" s="527"/>
      <c r="J25" s="527"/>
      <c r="K25" s="527"/>
      <c r="L25" s="527"/>
      <c r="M25" s="527"/>
      <c r="N25" s="527"/>
    </row>
    <row r="26" spans="1:17">
      <c r="H26" s="527"/>
      <c r="I26" s="527"/>
      <c r="J26" s="527"/>
      <c r="K26" s="527"/>
      <c r="L26" s="527"/>
      <c r="M26" s="527"/>
      <c r="N26" s="527"/>
    </row>
    <row r="27" spans="1:17">
      <c r="H27" s="527"/>
      <c r="I27" s="527"/>
      <c r="J27" s="527"/>
      <c r="K27" s="527"/>
      <c r="L27" s="527"/>
      <c r="M27" s="527"/>
      <c r="N27" s="527"/>
    </row>
    <row r="28" spans="1:17">
      <c r="H28" s="527"/>
      <c r="I28" s="527"/>
      <c r="J28" s="527"/>
      <c r="K28" s="527"/>
      <c r="L28" s="527"/>
      <c r="M28" s="527"/>
      <c r="N28" s="527"/>
    </row>
    <row r="29" spans="1:17">
      <c r="H29" s="527"/>
      <c r="I29" s="527"/>
      <c r="J29" s="527"/>
      <c r="K29" s="527"/>
      <c r="L29" s="527"/>
      <c r="M29" s="527"/>
      <c r="N29" s="527"/>
    </row>
    <row r="30" spans="1:17">
      <c r="H30" s="527"/>
      <c r="I30" s="527"/>
      <c r="J30" s="527"/>
      <c r="K30" s="527"/>
      <c r="L30" s="527"/>
      <c r="M30" s="527"/>
      <c r="N30" s="527"/>
    </row>
    <row r="31" spans="1:17">
      <c r="H31" s="527"/>
      <c r="I31" s="527"/>
      <c r="J31" s="527"/>
      <c r="K31" s="527"/>
      <c r="L31" s="527"/>
      <c r="M31" s="527"/>
      <c r="N31" s="527"/>
    </row>
    <row r="32" spans="1:17">
      <c r="H32" s="527"/>
      <c r="I32" s="527"/>
      <c r="J32" s="527"/>
      <c r="K32" s="527"/>
      <c r="L32" s="527"/>
      <c r="M32" s="527"/>
      <c r="N32" s="527"/>
    </row>
    <row r="33" spans="8:14">
      <c r="H33" s="527"/>
      <c r="I33" s="527"/>
      <c r="J33" s="527"/>
      <c r="K33" s="527"/>
      <c r="L33" s="527"/>
      <c r="M33" s="527"/>
      <c r="N33" s="527"/>
    </row>
    <row r="34" spans="8:14">
      <c r="H34" s="527"/>
      <c r="I34" s="527"/>
      <c r="J34" s="527"/>
      <c r="K34" s="527"/>
      <c r="L34" s="527"/>
      <c r="M34" s="527"/>
      <c r="N34" s="527"/>
    </row>
    <row r="35" spans="8:14">
      <c r="H35" s="527"/>
      <c r="I35" s="527"/>
      <c r="J35" s="527"/>
      <c r="K35" s="527"/>
      <c r="L35" s="527"/>
      <c r="M35" s="527"/>
      <c r="N35" s="527"/>
    </row>
    <row r="36" spans="8:14">
      <c r="H36" s="527"/>
      <c r="I36" s="527"/>
      <c r="J36" s="527"/>
      <c r="K36" s="527"/>
      <c r="L36" s="527"/>
      <c r="M36" s="527"/>
      <c r="N36" s="527"/>
    </row>
    <row r="37" spans="8:14">
      <c r="H37" s="527"/>
      <c r="I37" s="527"/>
      <c r="J37" s="527"/>
      <c r="K37" s="527"/>
      <c r="L37" s="527"/>
      <c r="M37" s="527"/>
      <c r="N37" s="527"/>
    </row>
    <row r="38" spans="8:14">
      <c r="H38" s="527"/>
      <c r="I38" s="527"/>
      <c r="J38" s="527"/>
      <c r="K38" s="527"/>
      <c r="L38" s="527"/>
      <c r="M38" s="527"/>
      <c r="N38" s="527"/>
    </row>
    <row r="39" spans="8:14">
      <c r="H39" s="527"/>
      <c r="I39" s="527"/>
      <c r="J39" s="527"/>
      <c r="K39" s="527"/>
      <c r="L39" s="527"/>
      <c r="M39" s="527"/>
      <c r="N39" s="527"/>
    </row>
    <row r="40" spans="8:14">
      <c r="H40" s="527"/>
      <c r="I40" s="527"/>
      <c r="J40" s="527"/>
      <c r="K40" s="527"/>
      <c r="L40" s="527"/>
      <c r="M40" s="527"/>
      <c r="N40" s="527"/>
    </row>
  </sheetData>
  <mergeCells count="8">
    <mergeCell ref="B20:M23"/>
    <mergeCell ref="A1:N1"/>
    <mergeCell ref="A2:N2"/>
    <mergeCell ref="A3:N3"/>
    <mergeCell ref="A4:N4"/>
    <mergeCell ref="C5:M5"/>
    <mergeCell ref="C7:F16"/>
    <mergeCell ref="I7:M15"/>
  </mergeCells>
  <phoneticPr fontId="77"/>
  <pageMargins left="0.74803149606299213" right="0.74803149606299213" top="0.98425196850393704" bottom="0.98425196850393704" header="0.51181102362204722" footer="0.51181102362204722"/>
  <pageSetup paperSize="9" scale="75"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37"/>
  <sheetViews>
    <sheetView showGridLines="0" view="pageBreakPreview" zoomScale="80" zoomScaleNormal="100" zoomScaleSheetLayoutView="80" workbookViewId="0">
      <selection activeCell="D36" sqref="D36"/>
    </sheetView>
  </sheetViews>
  <sheetFormatPr defaultColWidth="9" defaultRowHeight="31.2" customHeight="1"/>
  <cols>
    <col min="1" max="1" width="203.88671875" style="113" customWidth="1"/>
    <col min="2" max="2" width="11.21875" style="111" customWidth="1"/>
    <col min="3" max="3" width="22" style="111" customWidth="1"/>
    <col min="4" max="4" width="20.109375" style="112" customWidth="1"/>
    <col min="5" max="16384" width="9" style="1"/>
  </cols>
  <sheetData>
    <row r="1" spans="1:4" s="15" customFormat="1" ht="45.6" customHeight="1" thickBot="1">
      <c r="A1" s="264" t="s">
        <v>221</v>
      </c>
      <c r="B1" s="265" t="s">
        <v>117</v>
      </c>
      <c r="C1" s="266" t="s">
        <v>118</v>
      </c>
      <c r="D1" s="267" t="s">
        <v>119</v>
      </c>
    </row>
    <row r="2" spans="1:4" s="15" customFormat="1" ht="45.6" customHeight="1">
      <c r="A2" s="443" t="s">
        <v>234</v>
      </c>
      <c r="B2" s="507"/>
      <c r="C2" s="215"/>
      <c r="D2" s="262"/>
    </row>
    <row r="3" spans="1:4" s="15" customFormat="1" ht="165.6" customHeight="1">
      <c r="A3" s="442" t="s">
        <v>236</v>
      </c>
      <c r="B3" s="508" t="s">
        <v>235</v>
      </c>
      <c r="C3" s="418" t="s">
        <v>237</v>
      </c>
      <c r="D3" s="263">
        <v>46032</v>
      </c>
    </row>
    <row r="4" spans="1:4" s="15" customFormat="1" ht="40.799999999999997" customHeight="1" thickBot="1">
      <c r="A4" s="407" t="s">
        <v>238</v>
      </c>
      <c r="B4" s="509"/>
      <c r="C4" s="269"/>
      <c r="D4" s="263"/>
    </row>
    <row r="5" spans="1:4" s="15" customFormat="1" ht="42.6" customHeight="1">
      <c r="A5" s="505" t="s">
        <v>239</v>
      </c>
      <c r="B5" s="507"/>
      <c r="C5" s="215"/>
      <c r="D5" s="262"/>
    </row>
    <row r="6" spans="1:4" s="15" customFormat="1" ht="245.4" customHeight="1" thickBot="1">
      <c r="A6" s="506" t="s">
        <v>240</v>
      </c>
      <c r="B6" s="508" t="s">
        <v>242</v>
      </c>
      <c r="C6" s="418" t="s">
        <v>243</v>
      </c>
      <c r="D6" s="263">
        <v>46032</v>
      </c>
    </row>
    <row r="7" spans="1:4" s="15" customFormat="1" ht="45.6" customHeight="1" thickBot="1">
      <c r="A7" s="434" t="s">
        <v>241</v>
      </c>
      <c r="B7" s="509"/>
      <c r="C7" s="269"/>
      <c r="D7" s="263"/>
    </row>
    <row r="8" spans="1:4" s="15" customFormat="1" ht="45.6" customHeight="1">
      <c r="A8" s="505" t="s">
        <v>252</v>
      </c>
      <c r="B8" s="507"/>
      <c r="C8" s="215"/>
      <c r="D8" s="262"/>
    </row>
    <row r="9" spans="1:4" s="15" customFormat="1" ht="141" customHeight="1">
      <c r="A9" s="417" t="s">
        <v>253</v>
      </c>
      <c r="B9" s="254" t="s">
        <v>254</v>
      </c>
      <c r="C9" s="418" t="s">
        <v>255</v>
      </c>
      <c r="D9" s="263">
        <v>46028</v>
      </c>
    </row>
    <row r="10" spans="1:4" s="15" customFormat="1" ht="45" customHeight="1" thickBot="1">
      <c r="A10" s="504" t="s">
        <v>256</v>
      </c>
      <c r="B10" s="268"/>
      <c r="C10" s="269"/>
      <c r="D10" s="263"/>
    </row>
    <row r="11" spans="1:4" s="15" customFormat="1" ht="45.6" customHeight="1">
      <c r="A11" s="274" t="s">
        <v>265</v>
      </c>
      <c r="B11" s="244"/>
      <c r="C11" s="215"/>
      <c r="D11" s="262"/>
    </row>
    <row r="12" spans="1:4" s="15" customFormat="1" ht="143.4" customHeight="1" thickBot="1">
      <c r="A12" s="417" t="s">
        <v>266</v>
      </c>
      <c r="B12" s="254" t="s">
        <v>267</v>
      </c>
      <c r="C12" s="577" t="s">
        <v>268</v>
      </c>
      <c r="D12" s="263">
        <v>46023</v>
      </c>
    </row>
    <row r="13" spans="1:4" s="15" customFormat="1" ht="45.6" customHeight="1" thickBot="1">
      <c r="A13" s="434" t="s">
        <v>269</v>
      </c>
      <c r="B13" s="268"/>
      <c r="C13" s="269"/>
      <c r="D13" s="263"/>
    </row>
    <row r="14" spans="1:4" s="15" customFormat="1" ht="42" customHeight="1">
      <c r="A14" s="274" t="s">
        <v>270</v>
      </c>
      <c r="B14" s="244"/>
      <c r="C14" s="215"/>
      <c r="D14" s="262"/>
    </row>
    <row r="15" spans="1:4" s="15" customFormat="1" ht="170.4" customHeight="1" thickBot="1">
      <c r="A15" s="417" t="s">
        <v>271</v>
      </c>
      <c r="B15" s="254" t="s">
        <v>272</v>
      </c>
      <c r="C15" s="418" t="s">
        <v>272</v>
      </c>
      <c r="D15" s="263">
        <v>46022</v>
      </c>
    </row>
    <row r="16" spans="1:4" s="15" customFormat="1" ht="38.4" customHeight="1" thickBot="1">
      <c r="A16" s="445" t="s">
        <v>273</v>
      </c>
      <c r="B16" s="268"/>
      <c r="C16" s="269"/>
      <c r="D16" s="263"/>
    </row>
    <row r="17" spans="1:11" s="15" customFormat="1" ht="39" customHeight="1">
      <c r="A17" s="414" t="s">
        <v>276</v>
      </c>
      <c r="B17" s="735" t="s">
        <v>277</v>
      </c>
      <c r="C17" s="738" t="s">
        <v>278</v>
      </c>
      <c r="D17" s="741">
        <v>46019</v>
      </c>
      <c r="E17" s="1"/>
      <c r="F17" s="1"/>
      <c r="G17" s="1"/>
      <c r="H17" s="1"/>
      <c r="I17" s="1"/>
      <c r="J17" s="1"/>
      <c r="K17" s="1"/>
    </row>
    <row r="18" spans="1:11" s="15" customFormat="1" ht="196.2" customHeight="1">
      <c r="A18" s="419" t="s">
        <v>275</v>
      </c>
      <c r="B18" s="736"/>
      <c r="C18" s="739"/>
      <c r="D18" s="742"/>
      <c r="E18" s="1"/>
      <c r="F18" s="1"/>
      <c r="G18" s="1"/>
      <c r="H18" s="1"/>
      <c r="I18" s="1"/>
      <c r="J18" s="1"/>
      <c r="K18" s="1"/>
    </row>
    <row r="19" spans="1:11" s="15" customFormat="1" ht="39" customHeight="1" thickBot="1">
      <c r="A19" s="444" t="s">
        <v>279</v>
      </c>
      <c r="B19" s="737"/>
      <c r="C19" s="740"/>
      <c r="D19" s="743"/>
      <c r="E19" s="1"/>
      <c r="F19" s="1"/>
      <c r="G19" s="1"/>
      <c r="H19" s="1"/>
      <c r="I19" s="1"/>
      <c r="J19" s="1"/>
      <c r="K19" s="1"/>
    </row>
    <row r="20" spans="1:11" s="15" customFormat="1" ht="39" customHeight="1">
      <c r="A20" s="287" t="s">
        <v>280</v>
      </c>
      <c r="B20" s="744" t="s">
        <v>283</v>
      </c>
      <c r="C20" s="157"/>
      <c r="D20" s="262"/>
    </row>
    <row r="21" spans="1:11" s="15" customFormat="1" ht="168" customHeight="1" thickBot="1">
      <c r="A21" s="442" t="s">
        <v>281</v>
      </c>
      <c r="B21" s="744"/>
      <c r="C21" s="208" t="s">
        <v>284</v>
      </c>
      <c r="D21" s="273">
        <v>46032</v>
      </c>
    </row>
    <row r="22" spans="1:11" s="15" customFormat="1" ht="39" customHeight="1" thickBot="1">
      <c r="A22" s="446" t="s">
        <v>282</v>
      </c>
      <c r="B22" s="260"/>
      <c r="C22" s="158"/>
      <c r="D22" s="271"/>
    </row>
    <row r="23" spans="1:11" s="15" customFormat="1" ht="39" customHeight="1">
      <c r="A23" s="274" t="s">
        <v>287</v>
      </c>
      <c r="B23" s="244"/>
      <c r="C23" s="215"/>
      <c r="D23" s="262"/>
    </row>
    <row r="24" spans="1:11" s="15" customFormat="1" ht="112.8" customHeight="1">
      <c r="A24" s="417" t="s">
        <v>289</v>
      </c>
      <c r="B24" s="254" t="s">
        <v>291</v>
      </c>
      <c r="C24" s="418" t="s">
        <v>288</v>
      </c>
      <c r="D24" s="263">
        <v>46025</v>
      </c>
    </row>
    <row r="25" spans="1:11" s="15" customFormat="1" ht="45" customHeight="1" thickBot="1">
      <c r="A25" s="579" t="s">
        <v>290</v>
      </c>
      <c r="B25" s="268"/>
      <c r="C25" s="269"/>
      <c r="D25" s="263"/>
    </row>
    <row r="26" spans="1:11" ht="58.8" customHeight="1">
      <c r="A26" s="274" t="s">
        <v>292</v>
      </c>
      <c r="B26" s="244"/>
      <c r="C26" s="215"/>
      <c r="D26" s="262"/>
    </row>
    <row r="27" spans="1:11" ht="167.4" customHeight="1">
      <c r="A27" s="417" t="s">
        <v>293</v>
      </c>
      <c r="B27" s="254" t="s">
        <v>295</v>
      </c>
      <c r="C27" s="418" t="s">
        <v>296</v>
      </c>
      <c r="D27" s="263">
        <v>46027</v>
      </c>
    </row>
    <row r="28" spans="1:11" ht="31.2" customHeight="1" thickBot="1">
      <c r="A28" s="579" t="s">
        <v>294</v>
      </c>
      <c r="B28" s="268"/>
      <c r="C28" s="269"/>
      <c r="D28" s="263"/>
    </row>
    <row r="29" spans="1:11" ht="61.2" customHeight="1">
      <c r="A29" s="274" t="s">
        <v>305</v>
      </c>
      <c r="B29" s="244"/>
      <c r="C29" s="215"/>
      <c r="D29" s="262"/>
    </row>
    <row r="30" spans="1:11" ht="366.6" customHeight="1">
      <c r="A30" s="580" t="s">
        <v>306</v>
      </c>
      <c r="B30" s="254" t="s">
        <v>297</v>
      </c>
      <c r="C30" s="418" t="s">
        <v>298</v>
      </c>
      <c r="D30" s="263">
        <v>46026</v>
      </c>
    </row>
    <row r="31" spans="1:11" ht="31.2" customHeight="1" thickBot="1">
      <c r="A31" s="579" t="s">
        <v>299</v>
      </c>
      <c r="B31" s="268"/>
      <c r="C31" s="269"/>
      <c r="D31" s="263"/>
    </row>
    <row r="32" spans="1:11" ht="43.2" customHeight="1">
      <c r="A32" s="274" t="s">
        <v>300</v>
      </c>
      <c r="B32" s="244"/>
      <c r="C32" s="215"/>
      <c r="D32" s="262"/>
    </row>
    <row r="33" spans="1:4" ht="141.6" customHeight="1">
      <c r="A33" s="417" t="s">
        <v>301</v>
      </c>
      <c r="B33" s="254" t="s">
        <v>302</v>
      </c>
      <c r="C33" s="418" t="s">
        <v>303</v>
      </c>
      <c r="D33" s="263">
        <v>46026</v>
      </c>
    </row>
    <row r="34" spans="1:4" ht="31.2" customHeight="1" thickBot="1">
      <c r="A34" s="579" t="s">
        <v>304</v>
      </c>
      <c r="B34" s="268"/>
      <c r="C34" s="269"/>
      <c r="D34" s="263"/>
    </row>
    <row r="35" spans="1:4" ht="31.2" customHeight="1">
      <c r="A35" s="274" t="s">
        <v>307</v>
      </c>
      <c r="B35" s="244"/>
      <c r="C35" s="215"/>
      <c r="D35" s="262"/>
    </row>
    <row r="36" spans="1:4" ht="156.6" customHeight="1">
      <c r="A36" s="581" t="s">
        <v>309</v>
      </c>
      <c r="B36" s="254" t="s">
        <v>308</v>
      </c>
      <c r="C36" s="418" t="s">
        <v>312</v>
      </c>
      <c r="D36" s="263" t="s">
        <v>311</v>
      </c>
    </row>
    <row r="37" spans="1:4" ht="31.2" customHeight="1">
      <c r="A37" s="407" t="s">
        <v>310</v>
      </c>
      <c r="B37" s="268"/>
      <c r="C37" s="269"/>
      <c r="D37" s="263"/>
    </row>
  </sheetData>
  <protectedRanges>
    <protectedRange sqref="B21:D21" name="範囲1"/>
  </protectedRanges>
  <mergeCells count="4">
    <mergeCell ref="B17:B19"/>
    <mergeCell ref="C17:C19"/>
    <mergeCell ref="D17:D19"/>
    <mergeCell ref="B20:B21"/>
  </mergeCells>
  <phoneticPr fontId="14"/>
  <hyperlinks>
    <hyperlink ref="A4" r:id="rId1" xr:uid="{44C7A6A2-22BF-49DE-88E7-DD796FD23164}"/>
    <hyperlink ref="A7" r:id="rId2" xr:uid="{C8C384DE-DF4D-4546-ABD9-86F85E108749}"/>
    <hyperlink ref="A10" r:id="rId3" xr:uid="{657C8359-C63A-43D8-84B0-8167DCE3274A}"/>
    <hyperlink ref="A13" r:id="rId4" xr:uid="{D7CBD3A6-70B6-42FE-AC0E-E4AF914274D7}"/>
    <hyperlink ref="A16" r:id="rId5" xr:uid="{C9BC85F3-614E-4199-942E-3CE8FFAD4156}"/>
    <hyperlink ref="A22" r:id="rId6" xr:uid="{36EF3C6C-8EFA-451F-9284-38CF28AC2767}"/>
    <hyperlink ref="A25" r:id="rId7" xr:uid="{C2BD1210-EC6E-4EEC-BA9C-4CB7911AB006}"/>
    <hyperlink ref="A28" r:id="rId8" xr:uid="{796A1B89-6A6E-47C5-B841-0735FD801789}"/>
    <hyperlink ref="A31" r:id="rId9" xr:uid="{B0F6DC5B-EC72-4651-9D9B-A45B88529DB1}"/>
    <hyperlink ref="A34" r:id="rId10" xr:uid="{F813F31F-CB10-4B79-9142-EA4DBC7830E0}"/>
    <hyperlink ref="A37" r:id="rId11" xr:uid="{23BA2565-8C97-43BC-922D-C3CA8A67EFBE}"/>
  </hyperlinks>
  <pageMargins left="0" right="0" top="0.19685039370078741" bottom="0.39370078740157483" header="0" footer="0.19685039370078741"/>
  <pageSetup paperSize="8" scale="56" orientation="portrait" horizontalDpi="300" verticalDpi="300" r:id="rId12"/>
  <headerFooter alignWithMargins="0"/>
  <rowBreaks count="1" manualBreakCount="1">
    <brk id="1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C32"/>
  <sheetViews>
    <sheetView defaultGridColor="0" view="pageBreakPreview" colorId="56" zoomScale="81" zoomScaleNormal="66" zoomScaleSheetLayoutView="81" workbookViewId="0">
      <selection activeCell="A14" sqref="A14:XFD32"/>
    </sheetView>
  </sheetViews>
  <sheetFormatPr defaultColWidth="9" defaultRowHeight="40.200000000000003" customHeight="1"/>
  <cols>
    <col min="1" max="1" width="203" style="116" customWidth="1"/>
    <col min="2" max="2" width="18" style="55" customWidth="1"/>
    <col min="3" max="3" width="20.109375" style="56" customWidth="1"/>
    <col min="4" max="16384" width="9" style="14"/>
  </cols>
  <sheetData>
    <row r="1" spans="1:3" ht="40.200000000000003" customHeight="1" thickBot="1">
      <c r="A1" s="201" t="s">
        <v>222</v>
      </c>
      <c r="B1" s="202" t="s">
        <v>133</v>
      </c>
      <c r="C1" s="401" t="s">
        <v>119</v>
      </c>
    </row>
    <row r="2" spans="1:3" ht="40.200000000000003" customHeight="1">
      <c r="A2" s="902" t="s">
        <v>438</v>
      </c>
      <c r="B2" s="162"/>
      <c r="C2" s="156"/>
    </row>
    <row r="3" spans="1:3" ht="342" customHeight="1">
      <c r="A3" s="904" t="s">
        <v>442</v>
      </c>
      <c r="B3" s="412" t="s">
        <v>439</v>
      </c>
      <c r="C3" s="157">
        <v>46027</v>
      </c>
    </row>
    <row r="4" spans="1:3" ht="40.200000000000003" customHeight="1" thickBot="1">
      <c r="A4" s="438" t="s">
        <v>440</v>
      </c>
      <c r="B4" s="161"/>
      <c r="C4" s="157"/>
    </row>
    <row r="5" spans="1:3" ht="48.6" customHeight="1">
      <c r="A5" s="903" t="s">
        <v>441</v>
      </c>
      <c r="B5" s="162"/>
      <c r="C5" s="156"/>
    </row>
    <row r="6" spans="1:3" ht="403.8" customHeight="1">
      <c r="A6" s="488" t="s">
        <v>443</v>
      </c>
      <c r="B6" s="412" t="s">
        <v>439</v>
      </c>
      <c r="C6" s="157">
        <v>46024</v>
      </c>
    </row>
    <row r="7" spans="1:3" ht="39" customHeight="1" thickBot="1">
      <c r="A7" s="407" t="s">
        <v>444</v>
      </c>
      <c r="B7" s="510"/>
      <c r="C7" s="157"/>
    </row>
    <row r="8" spans="1:3" ht="40.200000000000003" customHeight="1" thickTop="1">
      <c r="A8" s="453" t="s">
        <v>445</v>
      </c>
      <c r="B8" s="747" t="s">
        <v>446</v>
      </c>
      <c r="C8" s="745">
        <v>46024</v>
      </c>
    </row>
    <row r="9" spans="1:3" ht="187.8" customHeight="1">
      <c r="A9" s="454" t="s">
        <v>447</v>
      </c>
      <c r="B9" s="748"/>
      <c r="C9" s="746"/>
    </row>
    <row r="10" spans="1:3" ht="37.950000000000003" customHeight="1" thickBot="1">
      <c r="A10" s="447" t="s">
        <v>207</v>
      </c>
      <c r="B10" s="212"/>
      <c r="C10" s="213"/>
    </row>
    <row r="11" spans="1:3" ht="40.200000000000003" customHeight="1">
      <c r="A11" s="449" t="s">
        <v>448</v>
      </c>
      <c r="B11" s="249"/>
      <c r="C11" s="252"/>
    </row>
    <row r="12" spans="1:3" ht="409.2" customHeight="1">
      <c r="A12" s="270" t="s">
        <v>449</v>
      </c>
      <c r="B12" s="249" t="s">
        <v>451</v>
      </c>
      <c r="C12" s="252">
        <v>46028</v>
      </c>
    </row>
    <row r="13" spans="1:3" ht="40.200000000000003" customHeight="1">
      <c r="A13" s="448" t="s">
        <v>450</v>
      </c>
      <c r="B13" s="249"/>
      <c r="C13" s="252"/>
    </row>
    <row r="14" spans="1:3" ht="40.200000000000003" hidden="1" customHeight="1">
      <c r="A14" s="450"/>
      <c r="B14" s="248"/>
      <c r="C14" s="251"/>
    </row>
    <row r="15" spans="1:3" ht="86.4" hidden="1" customHeight="1">
      <c r="A15" s="270"/>
      <c r="B15" s="249"/>
      <c r="C15" s="252"/>
    </row>
    <row r="16" spans="1:3" ht="43.2" hidden="1" customHeight="1" thickBot="1">
      <c r="A16" s="494"/>
      <c r="B16" s="249"/>
      <c r="C16" s="252"/>
    </row>
    <row r="17" spans="1:3" ht="40.200000000000003" hidden="1" customHeight="1">
      <c r="A17" s="451"/>
      <c r="B17" s="248"/>
      <c r="C17" s="251"/>
    </row>
    <row r="18" spans="1:3" ht="130.19999999999999" hidden="1" customHeight="1">
      <c r="A18" s="270"/>
      <c r="B18" s="249"/>
      <c r="C18" s="252"/>
    </row>
    <row r="19" spans="1:3" ht="40.200000000000003" hidden="1" customHeight="1" thickBot="1">
      <c r="A19" s="452"/>
      <c r="B19" s="250"/>
      <c r="C19" s="253"/>
    </row>
    <row r="20" spans="1:3" ht="40.200000000000003" hidden="1" customHeight="1">
      <c r="A20" s="451"/>
      <c r="B20" s="248"/>
      <c r="C20" s="251"/>
    </row>
    <row r="21" spans="1:3" ht="408.6" hidden="1" customHeight="1">
      <c r="A21" s="270"/>
      <c r="B21" s="249"/>
      <c r="C21" s="252"/>
    </row>
    <row r="22" spans="1:3" ht="40.200000000000003" hidden="1" customHeight="1" thickBot="1">
      <c r="A22" s="407"/>
      <c r="B22" s="250"/>
      <c r="C22" s="253"/>
    </row>
    <row r="23" spans="1:3" ht="40.200000000000003" hidden="1" customHeight="1">
      <c r="A23" s="451"/>
      <c r="B23" s="248"/>
      <c r="C23" s="251"/>
    </row>
    <row r="24" spans="1:3" ht="278.39999999999998" hidden="1" customHeight="1">
      <c r="A24" s="270"/>
      <c r="B24" s="249"/>
      <c r="C24" s="252"/>
    </row>
    <row r="25" spans="1:3" ht="42" hidden="1" customHeight="1" thickBot="1">
      <c r="A25" s="407"/>
      <c r="B25" s="250"/>
      <c r="C25" s="253"/>
    </row>
    <row r="26" spans="1:3" ht="40.200000000000003" hidden="1" customHeight="1">
      <c r="A26" s="451"/>
      <c r="B26" s="248"/>
      <c r="C26" s="251"/>
    </row>
    <row r="27" spans="1:3" ht="129.6" hidden="1" customHeight="1">
      <c r="A27" s="270"/>
      <c r="B27" s="545"/>
      <c r="C27" s="252"/>
    </row>
    <row r="28" spans="1:3" ht="40.200000000000003" hidden="1" customHeight="1" thickBot="1">
      <c r="A28" s="452"/>
      <c r="B28" s="250"/>
      <c r="C28" s="253"/>
    </row>
    <row r="29" spans="1:3" ht="40.200000000000003" hidden="1" customHeight="1">
      <c r="A29" s="451"/>
      <c r="B29" s="248"/>
      <c r="C29" s="251"/>
    </row>
    <row r="30" spans="1:3" ht="118.8" hidden="1" customHeight="1">
      <c r="A30" s="270"/>
      <c r="B30" s="249"/>
      <c r="C30" s="252"/>
    </row>
    <row r="31" spans="1:3" ht="40.200000000000003" hidden="1" customHeight="1" thickBot="1">
      <c r="A31" s="452"/>
      <c r="B31" s="250"/>
      <c r="C31" s="253"/>
    </row>
    <row r="32" spans="1:3" ht="40.200000000000003" hidden="1" customHeight="1"/>
  </sheetData>
  <protectedRanges>
    <protectedRange sqref="A3" name="範囲1"/>
  </protectedRanges>
  <mergeCells count="2">
    <mergeCell ref="C8:C9"/>
    <mergeCell ref="B8:B9"/>
  </mergeCells>
  <phoneticPr fontId="77"/>
  <hyperlinks>
    <hyperlink ref="A10" r:id="rId1" xr:uid="{A541BD5A-DA32-4F71-87A4-4CC71BC87AE2}"/>
    <hyperlink ref="A4" r:id="rId2" xr:uid="{4A56A6F6-A4E0-4FE4-A0B4-AC8388E94F3F}"/>
    <hyperlink ref="A7" r:id="rId3" xr:uid="{AB5C9F61-8E1E-4D0E-B1DA-A521E8F2B1A3}"/>
    <hyperlink ref="A13" r:id="rId4" xr:uid="{0882A30F-DC18-4D13-8CBF-30169C175BF7}"/>
  </hyperlinks>
  <pageMargins left="0.74803149606299213" right="0.74803149606299213" top="0.98425196850393704" bottom="0.98425196850393704" header="0.51181102362204722" footer="0.51181102362204722"/>
  <pageSetup paperSize="9" scale="14" fitToHeight="3" orientation="portrait" r:id="rId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A1:G34"/>
  <sheetViews>
    <sheetView view="pageBreakPreview" topLeftCell="B1" zoomScale="96" zoomScaleNormal="112" zoomScaleSheetLayoutView="96" workbookViewId="0">
      <selection activeCell="D16" sqref="D16"/>
    </sheetView>
  </sheetViews>
  <sheetFormatPr defaultColWidth="9" defaultRowHeight="13.2"/>
  <cols>
    <col min="1" max="1" width="5" style="1" customWidth="1"/>
    <col min="2" max="2" width="25.77734375" style="38" customWidth="1"/>
    <col min="3" max="3" width="74.109375" style="1" customWidth="1"/>
    <col min="4" max="4" width="109.88671875" style="1" customWidth="1"/>
    <col min="5" max="5" width="3.88671875" style="1" customWidth="1"/>
    <col min="6" max="16384" width="9" style="1"/>
  </cols>
  <sheetData>
    <row r="1" spans="1:7" ht="18.75" customHeight="1">
      <c r="B1" s="38" t="s">
        <v>120</v>
      </c>
    </row>
    <row r="2" spans="1:7" ht="17.25" customHeight="1" thickBot="1">
      <c r="B2" s="770" t="s">
        <v>400</v>
      </c>
      <c r="C2" s="770"/>
      <c r="D2" s="749" t="str">
        <f>+D24</f>
        <v>対前週
インフルエンザ 　　     　       　　-13%   減少
新型コロナウイルス          　  　 　 3%　 増加</v>
      </c>
    </row>
    <row r="3" spans="1:7" ht="34.799999999999997" customHeight="1" thickBot="1">
      <c r="B3" s="426" t="s">
        <v>121</v>
      </c>
      <c r="C3" s="427" t="s">
        <v>122</v>
      </c>
      <c r="D3" s="749"/>
    </row>
    <row r="4" spans="1:7" ht="22.2" customHeight="1" thickBot="1">
      <c r="B4" s="428" t="s">
        <v>123</v>
      </c>
      <c r="C4" s="429" t="s">
        <v>225</v>
      </c>
      <c r="D4" s="39"/>
    </row>
    <row r="5" spans="1:7" ht="67.2" customHeight="1">
      <c r="B5" s="755" t="s">
        <v>124</v>
      </c>
      <c r="C5" s="758" t="s">
        <v>125</v>
      </c>
      <c r="D5" s="759"/>
    </row>
    <row r="6" spans="1:7" ht="19.2" customHeight="1">
      <c r="B6" s="756"/>
      <c r="C6" s="760" t="s">
        <v>126</v>
      </c>
      <c r="D6" s="761"/>
      <c r="G6" s="67"/>
    </row>
    <row r="7" spans="1:7" ht="19.95" customHeight="1">
      <c r="B7" s="756"/>
      <c r="C7" s="430" t="s">
        <v>127</v>
      </c>
      <c r="D7" s="431"/>
      <c r="G7" s="67"/>
    </row>
    <row r="8" spans="1:7" ht="24" customHeight="1" thickBot="1">
      <c r="B8" s="757"/>
      <c r="C8" s="432" t="s">
        <v>128</v>
      </c>
      <c r="D8" s="433"/>
      <c r="G8" s="67"/>
    </row>
    <row r="9" spans="1:7" ht="27" customHeight="1">
      <c r="B9" s="766" t="s">
        <v>200</v>
      </c>
      <c r="C9" s="771" t="s">
        <v>401</v>
      </c>
      <c r="D9" s="772"/>
      <c r="G9" s="67"/>
    </row>
    <row r="10" spans="1:7" ht="28.2" customHeight="1" thickBot="1">
      <c r="B10" s="767"/>
      <c r="C10" s="773"/>
      <c r="D10" s="774"/>
    </row>
    <row r="11" spans="1:7" ht="66" customHeight="1" thickBot="1">
      <c r="B11" s="768" t="s">
        <v>129</v>
      </c>
      <c r="C11" s="762" t="s">
        <v>404</v>
      </c>
      <c r="D11" s="763"/>
      <c r="E11" s="1" t="s">
        <v>172</v>
      </c>
    </row>
    <row r="12" spans="1:7" ht="61.2" customHeight="1" thickBot="1">
      <c r="B12" s="769"/>
      <c r="C12" s="197" t="s">
        <v>403</v>
      </c>
      <c r="D12" s="198" t="s">
        <v>402</v>
      </c>
      <c r="F12" s="1" t="s">
        <v>17</v>
      </c>
    </row>
    <row r="13" spans="1:7" ht="37.950000000000003" hidden="1" customHeight="1" thickBot="1">
      <c r="B13" s="404" t="s">
        <v>201</v>
      </c>
      <c r="C13" s="764"/>
      <c r="D13" s="765"/>
    </row>
    <row r="14" spans="1:7" ht="109.2" customHeight="1" thickBot="1">
      <c r="B14" s="405" t="s">
        <v>130</v>
      </c>
      <c r="C14" s="199" t="s">
        <v>405</v>
      </c>
      <c r="D14" s="200" t="s">
        <v>406</v>
      </c>
      <c r="F14" t="s">
        <v>3</v>
      </c>
    </row>
    <row r="15" spans="1:7" ht="88.8" customHeight="1" thickBot="1">
      <c r="A15" t="s">
        <v>41</v>
      </c>
      <c r="B15" s="406" t="s">
        <v>195</v>
      </c>
      <c r="C15" s="753" t="s">
        <v>407</v>
      </c>
      <c r="D15" s="754"/>
    </row>
    <row r="16" spans="1:7" ht="17.25" customHeight="1"/>
    <row r="17" spans="2:5" ht="17.25" customHeight="1">
      <c r="B17" s="750" t="s">
        <v>131</v>
      </c>
      <c r="C17" s="117"/>
      <c r="D17" s="1" t="s">
        <v>41</v>
      </c>
    </row>
    <row r="18" spans="2:5">
      <c r="B18" s="750"/>
      <c r="C18"/>
    </row>
    <row r="19" spans="2:5">
      <c r="B19" s="750"/>
      <c r="E19" s="1" t="s">
        <v>17</v>
      </c>
    </row>
    <row r="20" spans="2:5">
      <c r="B20" s="750"/>
    </row>
    <row r="21" spans="2:5">
      <c r="B21" s="750"/>
    </row>
    <row r="22" spans="2:5" ht="16.2">
      <c r="B22" s="750"/>
      <c r="D22" s="163" t="s">
        <v>132</v>
      </c>
    </row>
    <row r="23" spans="2:5">
      <c r="B23" s="750"/>
    </row>
    <row r="24" spans="2:5">
      <c r="B24" s="750"/>
      <c r="D24" s="751" t="s">
        <v>229</v>
      </c>
    </row>
    <row r="25" spans="2:5">
      <c r="B25" s="750"/>
      <c r="D25" s="752"/>
    </row>
    <row r="26" spans="2:5">
      <c r="B26" s="750"/>
      <c r="D26" s="752"/>
    </row>
    <row r="27" spans="2:5">
      <c r="B27" s="750"/>
      <c r="D27" s="752"/>
    </row>
    <row r="28" spans="2:5">
      <c r="B28" s="750"/>
      <c r="D28" s="752"/>
    </row>
    <row r="29" spans="2:5">
      <c r="B29" s="750"/>
    </row>
    <row r="30" spans="2:5">
      <c r="B30" s="750"/>
      <c r="D30" s="1" t="s">
        <v>41</v>
      </c>
    </row>
    <row r="31" spans="2:5">
      <c r="B31" s="750"/>
      <c r="D31" s="1" t="s">
        <v>41</v>
      </c>
    </row>
    <row r="32" spans="2:5">
      <c r="B32" s="750"/>
    </row>
    <row r="33" spans="2:2" ht="19.8" customHeight="1">
      <c r="B33" s="750"/>
    </row>
    <row r="34" spans="2:2">
      <c r="B34" s="750"/>
    </row>
  </sheetData>
  <mergeCells count="13">
    <mergeCell ref="D2:D3"/>
    <mergeCell ref="B17:B34"/>
    <mergeCell ref="D24:D28"/>
    <mergeCell ref="C15:D15"/>
    <mergeCell ref="B5:B8"/>
    <mergeCell ref="C5:D5"/>
    <mergeCell ref="C6:D6"/>
    <mergeCell ref="C11:D11"/>
    <mergeCell ref="C13:D13"/>
    <mergeCell ref="B9:B10"/>
    <mergeCell ref="B11:B12"/>
    <mergeCell ref="B2:C2"/>
    <mergeCell ref="C9:D10"/>
  </mergeCells>
  <phoneticPr fontId="77"/>
  <hyperlinks>
    <hyperlink ref="C6" r:id="rId1" location="h2_1" xr:uid="{B5E764AE-5943-4A97-AD1C-025941C051BF}"/>
  </hyperlinks>
  <pageMargins left="0.7" right="0.7" top="0.75" bottom="0.75" header="0.3" footer="0.3"/>
  <pageSetup paperSize="9" scale="41" orientation="portrait" horizontalDpi="1200" verticalDpi="1200" r:id="rId2"/>
  <headerFooter alignWithMargins="0"/>
  <colBreaks count="1" manualBreakCount="1">
    <brk id="4" max="1048575" man="1"/>
  </colBreak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D635-22E7-4B3B-9B5C-18D173B310F7}">
  <sheetPr>
    <tabColor indexed="46"/>
  </sheetPr>
  <dimension ref="A1:AF41"/>
  <sheetViews>
    <sheetView zoomScale="90" zoomScaleNormal="90" zoomScaleSheetLayoutView="100" workbookViewId="0">
      <selection activeCell="AF31" sqref="AF31"/>
    </sheetView>
  </sheetViews>
  <sheetFormatPr defaultColWidth="9" defaultRowHeight="13.2"/>
  <cols>
    <col min="1" max="1" width="8.33203125" style="1" customWidth="1"/>
    <col min="2" max="13" width="6.77734375" style="1" customWidth="1"/>
    <col min="14" max="14" width="8.88671875" style="1" customWidth="1"/>
    <col min="15" max="15" width="5.88671875" style="1" customWidth="1"/>
    <col min="16" max="16" width="8.44140625" style="1" customWidth="1"/>
    <col min="17" max="29" width="6.77734375" style="1" customWidth="1"/>
    <col min="30" max="16384" width="9" style="1"/>
  </cols>
  <sheetData>
    <row r="1" spans="1:32" ht="15" customHeight="1">
      <c r="A1" s="783" t="s">
        <v>175</v>
      </c>
      <c r="B1" s="784"/>
      <c r="C1" s="784"/>
      <c r="D1" s="784"/>
      <c r="E1" s="784"/>
      <c r="F1" s="784"/>
      <c r="G1" s="784"/>
      <c r="H1" s="784"/>
      <c r="I1" s="784"/>
      <c r="J1" s="784"/>
      <c r="K1" s="784"/>
      <c r="L1" s="784"/>
      <c r="M1" s="784"/>
      <c r="N1" s="785"/>
      <c r="P1" s="783" t="s">
        <v>134</v>
      </c>
      <c r="Q1" s="784"/>
      <c r="R1" s="784"/>
      <c r="S1" s="784"/>
      <c r="T1" s="784"/>
      <c r="U1" s="784"/>
      <c r="V1" s="784"/>
      <c r="W1" s="784"/>
      <c r="X1" s="784"/>
      <c r="Y1" s="784"/>
      <c r="Z1" s="784"/>
      <c r="AA1" s="784"/>
      <c r="AB1" s="784"/>
      <c r="AC1" s="785"/>
    </row>
    <row r="2" spans="1:32" ht="18" customHeight="1" thickBot="1">
      <c r="A2" s="786" t="s">
        <v>3</v>
      </c>
      <c r="B2" s="787"/>
      <c r="C2" s="787"/>
      <c r="D2" s="787"/>
      <c r="E2" s="787"/>
      <c r="F2" s="787"/>
      <c r="G2" s="787"/>
      <c r="H2" s="787"/>
      <c r="I2" s="787"/>
      <c r="J2" s="787"/>
      <c r="K2" s="787"/>
      <c r="L2" s="787"/>
      <c r="M2" s="787"/>
      <c r="N2" s="788"/>
      <c r="P2" s="789" t="s">
        <v>135</v>
      </c>
      <c r="Q2" s="787"/>
      <c r="R2" s="787"/>
      <c r="S2" s="787"/>
      <c r="T2" s="787"/>
      <c r="U2" s="787"/>
      <c r="V2" s="787"/>
      <c r="W2" s="787"/>
      <c r="X2" s="787"/>
      <c r="Y2" s="787"/>
      <c r="Z2" s="787"/>
      <c r="AA2" s="787"/>
      <c r="AB2" s="787"/>
      <c r="AC2" s="790"/>
    </row>
    <row r="3" spans="1:32" ht="13.8" thickBot="1">
      <c r="A3" s="290" t="s">
        <v>3</v>
      </c>
      <c r="B3" s="291" t="s">
        <v>136</v>
      </c>
      <c r="C3" s="291" t="s">
        <v>137</v>
      </c>
      <c r="D3" s="291" t="s">
        <v>138</v>
      </c>
      <c r="E3" s="291" t="s">
        <v>139</v>
      </c>
      <c r="F3" s="291" t="s">
        <v>140</v>
      </c>
      <c r="G3" s="291" t="s">
        <v>141</v>
      </c>
      <c r="H3" s="291" t="s">
        <v>142</v>
      </c>
      <c r="I3" s="291" t="s">
        <v>143</v>
      </c>
      <c r="J3" s="291" t="s">
        <v>144</v>
      </c>
      <c r="K3" s="291" t="s">
        <v>145</v>
      </c>
      <c r="L3" s="291" t="s">
        <v>146</v>
      </c>
      <c r="M3" s="292" t="s">
        <v>147</v>
      </c>
      <c r="N3" s="294" t="s">
        <v>148</v>
      </c>
      <c r="P3" s="293"/>
      <c r="Q3" s="291" t="s">
        <v>136</v>
      </c>
      <c r="R3" s="291" t="s">
        <v>137</v>
      </c>
      <c r="S3" s="291" t="s">
        <v>138</v>
      </c>
      <c r="T3" s="291" t="s">
        <v>139</v>
      </c>
      <c r="U3" s="291" t="s">
        <v>140</v>
      </c>
      <c r="V3" s="291" t="s">
        <v>141</v>
      </c>
      <c r="W3" s="291" t="s">
        <v>142</v>
      </c>
      <c r="X3" s="291" t="s">
        <v>143</v>
      </c>
      <c r="Y3" s="291" t="s">
        <v>144</v>
      </c>
      <c r="Z3" s="291" t="s">
        <v>145</v>
      </c>
      <c r="AA3" s="291" t="s">
        <v>146</v>
      </c>
      <c r="AB3" s="293" t="s">
        <v>147</v>
      </c>
      <c r="AC3" s="295" t="s">
        <v>149</v>
      </c>
    </row>
    <row r="4" spans="1:32" ht="13.8" thickBot="1">
      <c r="A4" s="296" t="s">
        <v>3</v>
      </c>
      <c r="B4" s="297">
        <f>SUM(B7:B13)</f>
        <v>687</v>
      </c>
      <c r="C4" s="297">
        <f t="shared" ref="C4:I4" si="0">SUM(C7:C13)</f>
        <v>531</v>
      </c>
      <c r="D4" s="297">
        <f t="shared" si="0"/>
        <v>579</v>
      </c>
      <c r="E4" s="297">
        <f t="shared" si="0"/>
        <v>739</v>
      </c>
      <c r="F4" s="297">
        <f>SUM(F7:F13)</f>
        <v>1458</v>
      </c>
      <c r="G4" s="297">
        <f>SUM(G7:G13)</f>
        <v>2651</v>
      </c>
      <c r="H4" s="297">
        <f>SUM(H7:H13)</f>
        <v>4176</v>
      </c>
      <c r="I4" s="297">
        <f t="shared" si="0"/>
        <v>4513</v>
      </c>
      <c r="J4" s="297">
        <f>SUM(J7:J13)</f>
        <v>3579</v>
      </c>
      <c r="K4" s="297">
        <f>SUM(K7:K13)</f>
        <v>2970</v>
      </c>
      <c r="L4" s="297">
        <f>SUM(L7:L13)</f>
        <v>1602</v>
      </c>
      <c r="M4" s="297">
        <f>SUM(M7:M13)</f>
        <v>1152</v>
      </c>
      <c r="N4" s="297">
        <f>SUM(B4:M4)</f>
        <v>24637</v>
      </c>
      <c r="O4" s="4"/>
      <c r="P4" s="298" t="str">
        <f>+A4</f>
        <v xml:space="preserve"> </v>
      </c>
      <c r="Q4" s="297">
        <f>SUM(Q7:Q13)</f>
        <v>31</v>
      </c>
      <c r="R4" s="297">
        <f t="shared" ref="R4:AB4" si="1">SUM(R7:R13)</f>
        <v>24</v>
      </c>
      <c r="S4" s="297">
        <f t="shared" si="1"/>
        <v>51</v>
      </c>
      <c r="T4" s="297">
        <f t="shared" si="1"/>
        <v>21</v>
      </c>
      <c r="U4" s="297">
        <f t="shared" ref="U4:Z4" si="2">SUM(U7:U13)</f>
        <v>33</v>
      </c>
      <c r="V4" s="297">
        <f t="shared" si="2"/>
        <v>22</v>
      </c>
      <c r="W4" s="297">
        <f t="shared" si="2"/>
        <v>27</v>
      </c>
      <c r="X4" s="297">
        <f t="shared" si="2"/>
        <v>46</v>
      </c>
      <c r="Y4" s="297">
        <f t="shared" si="2"/>
        <v>27</v>
      </c>
      <c r="Z4" s="297">
        <f t="shared" si="2"/>
        <v>57</v>
      </c>
      <c r="AA4" s="297">
        <f t="shared" ref="AA4" si="3">SUM(AA7:AA13)</f>
        <v>34</v>
      </c>
      <c r="AB4" s="297">
        <f t="shared" si="1"/>
        <v>54</v>
      </c>
      <c r="AC4" s="297">
        <f>SUM(Q4:AB4)</f>
        <v>427</v>
      </c>
    </row>
    <row r="5" spans="1:32" ht="19.95" customHeight="1" thickBot="1">
      <c r="A5" s="299" t="s">
        <v>3</v>
      </c>
      <c r="B5" s="299" t="s">
        <v>3</v>
      </c>
      <c r="C5" s="299" t="s">
        <v>3</v>
      </c>
      <c r="D5" s="299" t="s">
        <v>3</v>
      </c>
      <c r="E5" s="299" t="s">
        <v>3</v>
      </c>
      <c r="F5" s="299" t="s">
        <v>3</v>
      </c>
      <c r="G5" s="299" t="s">
        <v>3</v>
      </c>
      <c r="H5" s="303"/>
      <c r="I5" s="303"/>
      <c r="J5" s="303"/>
      <c r="K5" s="303"/>
      <c r="L5" s="303"/>
      <c r="M5" s="300" t="s">
        <v>150</v>
      </c>
      <c r="N5" s="301"/>
      <c r="O5" s="44"/>
      <c r="P5" s="259"/>
      <c r="Q5" s="259"/>
      <c r="R5" s="259"/>
      <c r="S5" s="259"/>
      <c r="T5" s="259"/>
      <c r="U5" s="259"/>
      <c r="V5" s="259"/>
      <c r="W5" s="259"/>
      <c r="X5" s="259"/>
      <c r="Y5" s="259"/>
      <c r="Z5" s="259"/>
      <c r="AA5" s="259"/>
      <c r="AB5" s="300" t="s">
        <v>150</v>
      </c>
      <c r="AC5" s="301"/>
      <c r="AE5" s="1" t="s">
        <v>172</v>
      </c>
    </row>
    <row r="6" spans="1:32" ht="19.95" customHeight="1" thickBot="1">
      <c r="A6" s="299"/>
      <c r="B6" s="299"/>
      <c r="C6" s="299"/>
      <c r="D6" s="299"/>
      <c r="E6" s="299"/>
      <c r="F6" s="299" t="s">
        <v>172</v>
      </c>
      <c r="G6" s="299" t="s">
        <v>172</v>
      </c>
      <c r="H6" s="303" t="s">
        <v>172</v>
      </c>
      <c r="I6" s="303" t="s">
        <v>172</v>
      </c>
      <c r="J6" s="303" t="s">
        <v>172</v>
      </c>
      <c r="K6" s="303" t="s">
        <v>172</v>
      </c>
      <c r="L6" s="303" t="s">
        <v>172</v>
      </c>
      <c r="M6" s="413">
        <v>44</v>
      </c>
      <c r="N6" s="121"/>
      <c r="O6" s="44"/>
      <c r="P6" s="258"/>
      <c r="Q6" s="258"/>
      <c r="R6" s="258"/>
      <c r="S6" s="258"/>
      <c r="T6" s="258"/>
      <c r="U6" s="258"/>
      <c r="V6" s="258"/>
      <c r="W6" s="258"/>
      <c r="X6" s="258"/>
      <c r="Y6" s="258"/>
      <c r="Z6" s="258"/>
      <c r="AA6" s="258"/>
      <c r="AB6" s="416">
        <v>1</v>
      </c>
      <c r="AC6" s="121"/>
    </row>
    <row r="7" spans="1:32" ht="19.95" customHeight="1" thickBot="1">
      <c r="A7" s="302" t="s">
        <v>190</v>
      </c>
      <c r="B7" s="399">
        <v>142</v>
      </c>
      <c r="C7" s="395">
        <v>95</v>
      </c>
      <c r="D7" s="395">
        <v>86</v>
      </c>
      <c r="E7" s="400">
        <v>111</v>
      </c>
      <c r="F7" s="400">
        <v>217</v>
      </c>
      <c r="G7" s="408">
        <v>308</v>
      </c>
      <c r="H7" s="408">
        <v>838</v>
      </c>
      <c r="I7" s="437">
        <v>715</v>
      </c>
      <c r="J7" s="437">
        <v>646</v>
      </c>
      <c r="K7" s="437">
        <v>646</v>
      </c>
      <c r="L7" s="437">
        <v>300</v>
      </c>
      <c r="M7" s="413">
        <v>209</v>
      </c>
      <c r="N7" s="304">
        <f t="shared" ref="N7:N21" si="4">SUM(B7:M7)</f>
        <v>4313</v>
      </c>
      <c r="O7" s="44"/>
      <c r="P7" s="302" t="s">
        <v>190</v>
      </c>
      <c r="Q7" s="415">
        <v>2</v>
      </c>
      <c r="R7" s="415">
        <v>4</v>
      </c>
      <c r="S7" s="415">
        <v>6</v>
      </c>
      <c r="T7" s="415">
        <v>4</v>
      </c>
      <c r="U7" s="415">
        <v>8</v>
      </c>
      <c r="V7" s="415">
        <v>0</v>
      </c>
      <c r="W7" s="415">
        <v>5</v>
      </c>
      <c r="X7" s="415">
        <v>7</v>
      </c>
      <c r="Y7" s="415">
        <v>5</v>
      </c>
      <c r="Z7" s="415">
        <v>8</v>
      </c>
      <c r="AA7" s="415">
        <v>3</v>
      </c>
      <c r="AB7" s="437">
        <v>4</v>
      </c>
      <c r="AC7" s="305">
        <f>SUM(Q7:AB7)</f>
        <v>56</v>
      </c>
      <c r="AF7" s="1">
        <v>0</v>
      </c>
    </row>
    <row r="8" spans="1:32" ht="19.95" customHeight="1" thickBot="1">
      <c r="A8" s="302" t="s">
        <v>174</v>
      </c>
      <c r="B8" s="214">
        <v>103</v>
      </c>
      <c r="C8" s="281">
        <v>102</v>
      </c>
      <c r="D8" s="281">
        <v>114</v>
      </c>
      <c r="E8" s="165">
        <v>122</v>
      </c>
      <c r="F8" s="306">
        <v>257</v>
      </c>
      <c r="G8" s="307">
        <v>308</v>
      </c>
      <c r="H8" s="307">
        <v>519</v>
      </c>
      <c r="I8" s="308">
        <v>708</v>
      </c>
      <c r="J8" s="309">
        <v>541</v>
      </c>
      <c r="K8" s="310">
        <v>533</v>
      </c>
      <c r="L8" s="309">
        <v>277</v>
      </c>
      <c r="M8" s="309">
        <v>158</v>
      </c>
      <c r="N8" s="304">
        <f t="shared" si="4"/>
        <v>3742</v>
      </c>
      <c r="O8" s="44"/>
      <c r="P8" s="311" t="s">
        <v>151</v>
      </c>
      <c r="Q8" s="303">
        <v>4</v>
      </c>
      <c r="R8" s="311">
        <v>4</v>
      </c>
      <c r="S8" s="311">
        <v>4</v>
      </c>
      <c r="T8" s="312">
        <v>8</v>
      </c>
      <c r="U8" s="311">
        <v>1</v>
      </c>
      <c r="V8" s="311">
        <v>2</v>
      </c>
      <c r="W8" s="311">
        <v>6</v>
      </c>
      <c r="X8" s="313">
        <v>21</v>
      </c>
      <c r="Y8" s="314">
        <v>12</v>
      </c>
      <c r="Z8" s="311">
        <v>8</v>
      </c>
      <c r="AA8" s="311">
        <v>0</v>
      </c>
      <c r="AB8" s="311">
        <v>4</v>
      </c>
      <c r="AC8" s="305">
        <f>SUM(Q8:AB8)</f>
        <v>74</v>
      </c>
    </row>
    <row r="9" spans="1:32" ht="18" customHeight="1" thickBot="1">
      <c r="A9" s="302" t="s">
        <v>152</v>
      </c>
      <c r="B9" s="315">
        <v>84</v>
      </c>
      <c r="C9" s="316">
        <v>62</v>
      </c>
      <c r="D9" s="316">
        <v>99</v>
      </c>
      <c r="E9" s="316">
        <v>112</v>
      </c>
      <c r="F9" s="317">
        <v>224</v>
      </c>
      <c r="G9" s="317">
        <v>526</v>
      </c>
      <c r="H9" s="317">
        <v>521</v>
      </c>
      <c r="I9" s="318">
        <v>768</v>
      </c>
      <c r="J9" s="319">
        <v>454</v>
      </c>
      <c r="K9" s="319">
        <v>390</v>
      </c>
      <c r="L9" s="319">
        <v>416</v>
      </c>
      <c r="M9" s="320">
        <v>154</v>
      </c>
      <c r="N9" s="321">
        <f t="shared" si="4"/>
        <v>3810</v>
      </c>
      <c r="O9" s="4"/>
      <c r="P9" s="322" t="s">
        <v>152</v>
      </c>
      <c r="Q9" s="323">
        <v>1</v>
      </c>
      <c r="R9" s="324">
        <v>1</v>
      </c>
      <c r="S9" s="324">
        <v>4</v>
      </c>
      <c r="T9" s="324">
        <v>2</v>
      </c>
      <c r="U9" s="324">
        <v>2</v>
      </c>
      <c r="V9" s="316">
        <v>7</v>
      </c>
      <c r="W9" s="316">
        <v>7</v>
      </c>
      <c r="X9" s="316">
        <v>3</v>
      </c>
      <c r="Y9" s="316">
        <v>1</v>
      </c>
      <c r="Z9" s="325">
        <v>7</v>
      </c>
      <c r="AA9" s="325">
        <v>7</v>
      </c>
      <c r="AB9" s="326">
        <v>5</v>
      </c>
      <c r="AC9" s="327">
        <f>SUM(Q9:AB9)</f>
        <v>47</v>
      </c>
    </row>
    <row r="10" spans="1:32" ht="18" customHeight="1" thickBot="1">
      <c r="A10" s="328" t="s">
        <v>153</v>
      </c>
      <c r="B10" s="122">
        <v>81</v>
      </c>
      <c r="C10" s="123">
        <v>39</v>
      </c>
      <c r="D10" s="123">
        <v>72</v>
      </c>
      <c r="E10" s="124">
        <v>89</v>
      </c>
      <c r="F10" s="124">
        <v>258</v>
      </c>
      <c r="G10" s="124">
        <v>416</v>
      </c>
      <c r="H10" s="169">
        <v>554</v>
      </c>
      <c r="I10" s="169">
        <v>568</v>
      </c>
      <c r="J10" s="168">
        <v>578</v>
      </c>
      <c r="K10" s="124">
        <v>337</v>
      </c>
      <c r="L10" s="124">
        <v>169</v>
      </c>
      <c r="M10" s="124">
        <v>168</v>
      </c>
      <c r="N10" s="125">
        <f t="shared" si="4"/>
        <v>3329</v>
      </c>
      <c r="O10" s="46" t="s">
        <v>17</v>
      </c>
      <c r="P10" s="329" t="s">
        <v>153</v>
      </c>
      <c r="Q10" s="330">
        <v>0</v>
      </c>
      <c r="R10" s="331">
        <v>5</v>
      </c>
      <c r="S10" s="331">
        <v>4</v>
      </c>
      <c r="T10" s="331">
        <v>1</v>
      </c>
      <c r="U10" s="331">
        <v>1</v>
      </c>
      <c r="V10" s="331">
        <v>1</v>
      </c>
      <c r="W10" s="331">
        <v>1</v>
      </c>
      <c r="X10" s="331">
        <v>1</v>
      </c>
      <c r="Y10" s="330">
        <v>0</v>
      </c>
      <c r="Z10" s="330">
        <v>0</v>
      </c>
      <c r="AA10" s="330">
        <v>0</v>
      </c>
      <c r="AB10" s="330">
        <v>2</v>
      </c>
      <c r="AC10" s="332">
        <f t="shared" ref="AC10:AC21" si="5">SUM(Q10:AB10)</f>
        <v>16</v>
      </c>
    </row>
    <row r="11" spans="1:32" ht="18" customHeight="1" thickBot="1">
      <c r="A11" s="328" t="s">
        <v>154</v>
      </c>
      <c r="B11" s="255">
        <v>81</v>
      </c>
      <c r="C11" s="255">
        <v>48</v>
      </c>
      <c r="D11" s="256">
        <v>71</v>
      </c>
      <c r="E11" s="255">
        <v>128</v>
      </c>
      <c r="F11" s="255">
        <v>171</v>
      </c>
      <c r="G11" s="255">
        <v>350</v>
      </c>
      <c r="H11" s="255">
        <v>569</v>
      </c>
      <c r="I11" s="255">
        <v>553</v>
      </c>
      <c r="J11" s="255">
        <v>458</v>
      </c>
      <c r="K11" s="255">
        <v>306</v>
      </c>
      <c r="L11" s="398">
        <v>221</v>
      </c>
      <c r="M11" s="256">
        <v>229</v>
      </c>
      <c r="N11" s="333">
        <f t="shared" si="4"/>
        <v>3185</v>
      </c>
      <c r="O11" s="109"/>
      <c r="P11" s="329" t="s">
        <v>154</v>
      </c>
      <c r="Q11" s="334">
        <v>1</v>
      </c>
      <c r="R11" s="334">
        <v>2</v>
      </c>
      <c r="S11" s="334">
        <v>1</v>
      </c>
      <c r="T11" s="334">
        <v>0</v>
      </c>
      <c r="U11" s="334">
        <v>0</v>
      </c>
      <c r="V11" s="334">
        <v>0</v>
      </c>
      <c r="W11" s="334">
        <v>1</v>
      </c>
      <c r="X11" s="334">
        <v>1</v>
      </c>
      <c r="Y11" s="334">
        <v>0</v>
      </c>
      <c r="Z11" s="334">
        <v>1</v>
      </c>
      <c r="AA11" s="334">
        <v>0</v>
      </c>
      <c r="AB11" s="334">
        <v>0</v>
      </c>
      <c r="AC11" s="335">
        <f t="shared" si="5"/>
        <v>7</v>
      </c>
    </row>
    <row r="12" spans="1:32" ht="18" customHeight="1" thickBot="1">
      <c r="A12" s="336" t="s">
        <v>155</v>
      </c>
      <c r="B12" s="337">
        <v>112</v>
      </c>
      <c r="C12" s="337">
        <v>85</v>
      </c>
      <c r="D12" s="337">
        <v>60</v>
      </c>
      <c r="E12" s="337">
        <v>97</v>
      </c>
      <c r="F12" s="337">
        <v>95</v>
      </c>
      <c r="G12" s="337">
        <v>305</v>
      </c>
      <c r="H12" s="337">
        <v>544</v>
      </c>
      <c r="I12" s="337">
        <v>449</v>
      </c>
      <c r="J12" s="337">
        <v>475</v>
      </c>
      <c r="K12" s="337">
        <v>505</v>
      </c>
      <c r="L12" s="337">
        <v>219</v>
      </c>
      <c r="M12" s="338">
        <v>98</v>
      </c>
      <c r="N12" s="257">
        <f t="shared" si="4"/>
        <v>3044</v>
      </c>
      <c r="O12" s="46"/>
      <c r="P12" s="328" t="s">
        <v>155</v>
      </c>
      <c r="Q12" s="339">
        <v>16</v>
      </c>
      <c r="R12" s="339">
        <v>1</v>
      </c>
      <c r="S12" s="339">
        <v>19</v>
      </c>
      <c r="T12" s="339">
        <v>3</v>
      </c>
      <c r="U12" s="339">
        <v>13</v>
      </c>
      <c r="V12" s="339">
        <v>1</v>
      </c>
      <c r="W12" s="339">
        <v>2</v>
      </c>
      <c r="X12" s="339">
        <v>2</v>
      </c>
      <c r="Y12" s="339">
        <v>0</v>
      </c>
      <c r="Z12" s="340">
        <v>24</v>
      </c>
      <c r="AA12" s="339">
        <v>4</v>
      </c>
      <c r="AB12" s="339">
        <v>2</v>
      </c>
      <c r="AC12" s="341">
        <f t="shared" si="5"/>
        <v>87</v>
      </c>
    </row>
    <row r="13" spans="1:32" ht="18" hidden="1" customHeight="1" thickBot="1">
      <c r="A13" s="342" t="s">
        <v>156</v>
      </c>
      <c r="B13" s="343">
        <v>84</v>
      </c>
      <c r="C13" s="343">
        <v>100</v>
      </c>
      <c r="D13" s="344">
        <v>77</v>
      </c>
      <c r="E13" s="344">
        <v>80</v>
      </c>
      <c r="F13" s="345">
        <v>236</v>
      </c>
      <c r="G13" s="345">
        <v>438</v>
      </c>
      <c r="H13" s="346">
        <v>631</v>
      </c>
      <c r="I13" s="347">
        <v>752</v>
      </c>
      <c r="J13" s="345">
        <v>427</v>
      </c>
      <c r="K13" s="348">
        <v>253</v>
      </c>
      <c r="L13" s="348"/>
      <c r="M13" s="349">
        <v>136</v>
      </c>
      <c r="N13" s="350">
        <f t="shared" si="4"/>
        <v>3214</v>
      </c>
      <c r="O13" s="46"/>
      <c r="P13" s="351" t="s">
        <v>157</v>
      </c>
      <c r="Q13" s="352">
        <v>7</v>
      </c>
      <c r="R13" s="352">
        <v>7</v>
      </c>
      <c r="S13" s="353">
        <v>13</v>
      </c>
      <c r="T13" s="353">
        <v>3</v>
      </c>
      <c r="U13" s="353">
        <v>8</v>
      </c>
      <c r="V13" s="353">
        <v>11</v>
      </c>
      <c r="W13" s="352">
        <v>5</v>
      </c>
      <c r="X13" s="353">
        <v>11</v>
      </c>
      <c r="Y13" s="353">
        <v>9</v>
      </c>
      <c r="Z13" s="353">
        <v>9</v>
      </c>
      <c r="AA13" s="354">
        <v>20</v>
      </c>
      <c r="AB13" s="354">
        <v>37</v>
      </c>
      <c r="AC13" s="341">
        <f t="shared" si="5"/>
        <v>140</v>
      </c>
    </row>
    <row r="14" spans="1:32" ht="18" hidden="1" customHeight="1">
      <c r="A14" s="342" t="s">
        <v>158</v>
      </c>
      <c r="B14" s="353">
        <v>41</v>
      </c>
      <c r="C14" s="353">
        <v>44</v>
      </c>
      <c r="D14" s="353">
        <v>67</v>
      </c>
      <c r="E14" s="353">
        <v>103</v>
      </c>
      <c r="F14" s="339">
        <v>311</v>
      </c>
      <c r="G14" s="353">
        <v>415</v>
      </c>
      <c r="H14" s="353">
        <v>539</v>
      </c>
      <c r="I14" s="340">
        <v>1165</v>
      </c>
      <c r="J14" s="353">
        <v>297</v>
      </c>
      <c r="K14" s="352">
        <v>205</v>
      </c>
      <c r="L14" s="352"/>
      <c r="M14" s="355">
        <v>92</v>
      </c>
      <c r="N14" s="341">
        <f t="shared" si="4"/>
        <v>3279</v>
      </c>
      <c r="O14" s="46"/>
      <c r="P14" s="356" t="s">
        <v>158</v>
      </c>
      <c r="Q14" s="353">
        <v>9</v>
      </c>
      <c r="R14" s="353">
        <v>22</v>
      </c>
      <c r="S14" s="352">
        <v>18</v>
      </c>
      <c r="T14" s="353">
        <v>9</v>
      </c>
      <c r="U14" s="357">
        <v>21</v>
      </c>
      <c r="V14" s="353">
        <v>14</v>
      </c>
      <c r="W14" s="353">
        <v>6</v>
      </c>
      <c r="X14" s="353">
        <v>13</v>
      </c>
      <c r="Y14" s="353">
        <v>7</v>
      </c>
      <c r="Z14" s="358">
        <v>81</v>
      </c>
      <c r="AA14" s="357">
        <v>31</v>
      </c>
      <c r="AB14" s="358">
        <v>37</v>
      </c>
      <c r="AC14" s="341">
        <f t="shared" si="5"/>
        <v>268</v>
      </c>
    </row>
    <row r="15" spans="1:32" ht="18" hidden="1" customHeight="1">
      <c r="A15" s="342" t="s">
        <v>159</v>
      </c>
      <c r="B15" s="353">
        <v>57</v>
      </c>
      <c r="C15" s="352">
        <v>35</v>
      </c>
      <c r="D15" s="353">
        <v>95</v>
      </c>
      <c r="E15" s="352">
        <v>112</v>
      </c>
      <c r="F15" s="353">
        <v>131</v>
      </c>
      <c r="G15" s="359">
        <v>340</v>
      </c>
      <c r="H15" s="359">
        <v>483</v>
      </c>
      <c r="I15" s="360">
        <v>1339</v>
      </c>
      <c r="J15" s="359">
        <v>349</v>
      </c>
      <c r="K15" s="359">
        <v>236</v>
      </c>
      <c r="L15" s="359"/>
      <c r="M15" s="361">
        <v>68</v>
      </c>
      <c r="N15" s="350">
        <f t="shared" si="4"/>
        <v>3245</v>
      </c>
      <c r="O15" s="46"/>
      <c r="P15" s="356" t="s">
        <v>159</v>
      </c>
      <c r="Q15" s="353">
        <v>19</v>
      </c>
      <c r="R15" s="353">
        <v>12</v>
      </c>
      <c r="S15" s="353">
        <v>8</v>
      </c>
      <c r="T15" s="352">
        <v>12</v>
      </c>
      <c r="U15" s="353">
        <v>7</v>
      </c>
      <c r="V15" s="353">
        <v>15</v>
      </c>
      <c r="W15" s="359">
        <v>16</v>
      </c>
      <c r="X15" s="361">
        <v>12</v>
      </c>
      <c r="Y15" s="352">
        <v>16</v>
      </c>
      <c r="Z15" s="353">
        <v>6</v>
      </c>
      <c r="AA15" s="352">
        <v>12</v>
      </c>
      <c r="AB15" s="352">
        <v>6</v>
      </c>
      <c r="AC15" s="341">
        <f t="shared" si="5"/>
        <v>141</v>
      </c>
    </row>
    <row r="16" spans="1:32" ht="18" hidden="1" customHeight="1">
      <c r="A16" s="342" t="s">
        <v>160</v>
      </c>
      <c r="B16" s="362">
        <v>68</v>
      </c>
      <c r="C16" s="353">
        <v>42</v>
      </c>
      <c r="D16" s="353">
        <v>44</v>
      </c>
      <c r="E16" s="352">
        <v>75</v>
      </c>
      <c r="F16" s="352">
        <v>135</v>
      </c>
      <c r="G16" s="352">
        <v>448</v>
      </c>
      <c r="H16" s="353">
        <v>507</v>
      </c>
      <c r="I16" s="353">
        <v>808</v>
      </c>
      <c r="J16" s="352">
        <v>313</v>
      </c>
      <c r="K16" s="352">
        <v>246</v>
      </c>
      <c r="L16" s="352"/>
      <c r="M16" s="352">
        <v>143</v>
      </c>
      <c r="N16" s="363">
        <f t="shared" si="4"/>
        <v>2829</v>
      </c>
      <c r="O16" s="46"/>
      <c r="P16" s="356" t="s">
        <v>160</v>
      </c>
      <c r="Q16" s="364">
        <v>9</v>
      </c>
      <c r="R16" s="353">
        <v>16</v>
      </c>
      <c r="S16" s="353">
        <v>12</v>
      </c>
      <c r="T16" s="352">
        <v>6</v>
      </c>
      <c r="U16" s="365">
        <v>7</v>
      </c>
      <c r="V16" s="365">
        <v>14</v>
      </c>
      <c r="W16" s="353">
        <v>9</v>
      </c>
      <c r="X16" s="353">
        <v>14</v>
      </c>
      <c r="Y16" s="353">
        <v>9</v>
      </c>
      <c r="Z16" s="353">
        <v>9</v>
      </c>
      <c r="AA16" s="365">
        <v>8</v>
      </c>
      <c r="AB16" s="365">
        <v>7</v>
      </c>
      <c r="AC16" s="366">
        <f t="shared" si="5"/>
        <v>120</v>
      </c>
    </row>
    <row r="17" spans="1:30" ht="18" hidden="1" customHeight="1">
      <c r="A17" s="367" t="s">
        <v>161</v>
      </c>
      <c r="B17" s="368">
        <v>71</v>
      </c>
      <c r="C17" s="368">
        <v>97</v>
      </c>
      <c r="D17" s="368">
        <v>61</v>
      </c>
      <c r="E17" s="369">
        <v>105</v>
      </c>
      <c r="F17" s="369">
        <v>198</v>
      </c>
      <c r="G17" s="369">
        <v>442</v>
      </c>
      <c r="H17" s="370">
        <v>790</v>
      </c>
      <c r="I17" s="371">
        <v>674</v>
      </c>
      <c r="J17" s="369">
        <v>275</v>
      </c>
      <c r="K17" s="369">
        <v>133</v>
      </c>
      <c r="L17" s="369"/>
      <c r="M17" s="369">
        <v>108</v>
      </c>
      <c r="N17" s="363">
        <f t="shared" si="4"/>
        <v>2954</v>
      </c>
      <c r="O17" s="4"/>
      <c r="P17" s="372" t="s">
        <v>161</v>
      </c>
      <c r="Q17" s="368">
        <v>7</v>
      </c>
      <c r="R17" s="368">
        <v>13</v>
      </c>
      <c r="S17" s="368">
        <v>12</v>
      </c>
      <c r="T17" s="369">
        <v>11</v>
      </c>
      <c r="U17" s="369">
        <v>12</v>
      </c>
      <c r="V17" s="369">
        <v>15</v>
      </c>
      <c r="W17" s="369">
        <v>20</v>
      </c>
      <c r="X17" s="369">
        <v>15</v>
      </c>
      <c r="Y17" s="369">
        <v>15</v>
      </c>
      <c r="Z17" s="369">
        <v>20</v>
      </c>
      <c r="AA17" s="369">
        <v>9</v>
      </c>
      <c r="AB17" s="369">
        <v>7</v>
      </c>
      <c r="AC17" s="373">
        <f t="shared" si="5"/>
        <v>156</v>
      </c>
    </row>
    <row r="18" spans="1:30" ht="13.8" hidden="1" thickBot="1">
      <c r="A18" s="374" t="s">
        <v>162</v>
      </c>
      <c r="B18" s="364">
        <v>38</v>
      </c>
      <c r="C18" s="369">
        <v>19</v>
      </c>
      <c r="D18" s="369">
        <v>38</v>
      </c>
      <c r="E18" s="369">
        <v>203</v>
      </c>
      <c r="F18" s="369">
        <v>146</v>
      </c>
      <c r="G18" s="369">
        <v>439</v>
      </c>
      <c r="H18" s="370">
        <v>964</v>
      </c>
      <c r="I18" s="370">
        <v>1154</v>
      </c>
      <c r="J18" s="369">
        <v>388</v>
      </c>
      <c r="K18" s="369">
        <v>176</v>
      </c>
      <c r="L18" s="369"/>
      <c r="M18" s="369">
        <v>143</v>
      </c>
      <c r="N18" s="375">
        <f t="shared" si="4"/>
        <v>3708</v>
      </c>
      <c r="O18" s="4"/>
      <c r="P18" s="376" t="s">
        <v>162</v>
      </c>
      <c r="Q18" s="369">
        <v>7</v>
      </c>
      <c r="R18" s="369">
        <v>7</v>
      </c>
      <c r="S18" s="369">
        <v>8</v>
      </c>
      <c r="T18" s="369">
        <v>12</v>
      </c>
      <c r="U18" s="369">
        <v>9</v>
      </c>
      <c r="V18" s="369">
        <v>6</v>
      </c>
      <c r="W18" s="369">
        <v>11</v>
      </c>
      <c r="X18" s="369">
        <v>8</v>
      </c>
      <c r="Y18" s="369">
        <v>16</v>
      </c>
      <c r="Z18" s="369">
        <v>40</v>
      </c>
      <c r="AA18" s="369">
        <v>17</v>
      </c>
      <c r="AB18" s="369">
        <v>16</v>
      </c>
      <c r="AC18" s="369">
        <f t="shared" si="5"/>
        <v>157</v>
      </c>
    </row>
    <row r="19" spans="1:30" ht="13.8" hidden="1" thickBot="1">
      <c r="A19" s="377" t="s">
        <v>163</v>
      </c>
      <c r="B19" s="371">
        <v>49</v>
      </c>
      <c r="C19" s="371">
        <v>63</v>
      </c>
      <c r="D19" s="371">
        <v>50</v>
      </c>
      <c r="E19" s="371">
        <v>71</v>
      </c>
      <c r="F19" s="371">
        <v>144</v>
      </c>
      <c r="G19" s="371">
        <v>374</v>
      </c>
      <c r="H19" s="378">
        <v>729</v>
      </c>
      <c r="I19" s="378">
        <v>1097</v>
      </c>
      <c r="J19" s="371">
        <v>397</v>
      </c>
      <c r="K19" s="371">
        <v>192</v>
      </c>
      <c r="L19" s="371"/>
      <c r="M19" s="371">
        <v>217</v>
      </c>
      <c r="N19" s="375">
        <f t="shared" si="4"/>
        <v>3383</v>
      </c>
      <c r="O19" s="4"/>
      <c r="P19" s="379" t="s">
        <v>163</v>
      </c>
      <c r="Q19" s="371">
        <v>10</v>
      </c>
      <c r="R19" s="371">
        <v>6</v>
      </c>
      <c r="S19" s="371">
        <v>14</v>
      </c>
      <c r="T19" s="371">
        <v>10</v>
      </c>
      <c r="U19" s="371">
        <v>10</v>
      </c>
      <c r="V19" s="371">
        <v>19</v>
      </c>
      <c r="W19" s="371">
        <v>11</v>
      </c>
      <c r="X19" s="371">
        <v>20</v>
      </c>
      <c r="Y19" s="371">
        <v>15</v>
      </c>
      <c r="Z19" s="371">
        <v>8</v>
      </c>
      <c r="AA19" s="371">
        <v>11</v>
      </c>
      <c r="AB19" s="371">
        <v>8</v>
      </c>
      <c r="AC19" s="369">
        <f t="shared" si="5"/>
        <v>142</v>
      </c>
    </row>
    <row r="20" spans="1:30" ht="13.8" hidden="1" thickBot="1">
      <c r="A20" s="374" t="s">
        <v>164</v>
      </c>
      <c r="B20" s="371">
        <v>53</v>
      </c>
      <c r="C20" s="371">
        <v>39</v>
      </c>
      <c r="D20" s="371">
        <v>74</v>
      </c>
      <c r="E20" s="371">
        <v>64</v>
      </c>
      <c r="F20" s="371">
        <v>208</v>
      </c>
      <c r="G20" s="371">
        <v>491</v>
      </c>
      <c r="H20" s="371">
        <v>454</v>
      </c>
      <c r="I20" s="378">
        <v>1068</v>
      </c>
      <c r="J20" s="371">
        <v>407</v>
      </c>
      <c r="K20" s="371">
        <v>228</v>
      </c>
      <c r="L20" s="371"/>
      <c r="M20" s="371">
        <v>81</v>
      </c>
      <c r="N20" s="380">
        <f t="shared" si="4"/>
        <v>3167</v>
      </c>
      <c r="O20" s="4"/>
      <c r="P20" s="376" t="s">
        <v>164</v>
      </c>
      <c r="Q20" s="371">
        <v>12</v>
      </c>
      <c r="R20" s="371">
        <v>13</v>
      </c>
      <c r="S20" s="371">
        <v>46</v>
      </c>
      <c r="T20" s="371">
        <v>9</v>
      </c>
      <c r="U20" s="371">
        <v>20</v>
      </c>
      <c r="V20" s="371">
        <v>4</v>
      </c>
      <c r="W20" s="371">
        <v>8</v>
      </c>
      <c r="X20" s="371">
        <v>30</v>
      </c>
      <c r="Y20" s="371">
        <v>22</v>
      </c>
      <c r="Z20" s="371">
        <v>20</v>
      </c>
      <c r="AA20" s="371">
        <v>16</v>
      </c>
      <c r="AB20" s="371">
        <v>12</v>
      </c>
      <c r="AC20" s="381">
        <f t="shared" si="5"/>
        <v>212</v>
      </c>
    </row>
    <row r="21" spans="1:30" ht="13.8" hidden="1" thickBot="1">
      <c r="A21" s="374" t="s">
        <v>165</v>
      </c>
      <c r="B21" s="382">
        <v>67</v>
      </c>
      <c r="C21" s="382">
        <v>62</v>
      </c>
      <c r="D21" s="382">
        <v>57</v>
      </c>
      <c r="E21" s="382">
        <v>77</v>
      </c>
      <c r="F21" s="382">
        <v>473</v>
      </c>
      <c r="G21" s="382">
        <v>468</v>
      </c>
      <c r="H21" s="383">
        <v>659</v>
      </c>
      <c r="I21" s="382">
        <v>851</v>
      </c>
      <c r="J21" s="382">
        <v>270</v>
      </c>
      <c r="K21" s="382">
        <v>208</v>
      </c>
      <c r="L21" s="382"/>
      <c r="M21" s="382">
        <v>174</v>
      </c>
      <c r="N21" s="384">
        <f t="shared" si="4"/>
        <v>3366</v>
      </c>
      <c r="O21" s="4" t="s">
        <v>3</v>
      </c>
      <c r="P21" s="379" t="s">
        <v>165</v>
      </c>
      <c r="Q21" s="371">
        <v>6</v>
      </c>
      <c r="R21" s="371">
        <v>25</v>
      </c>
      <c r="S21" s="371">
        <v>29</v>
      </c>
      <c r="T21" s="371">
        <v>4</v>
      </c>
      <c r="U21" s="371">
        <v>17</v>
      </c>
      <c r="V21" s="371">
        <v>19</v>
      </c>
      <c r="W21" s="371">
        <v>14</v>
      </c>
      <c r="X21" s="371">
        <v>37</v>
      </c>
      <c r="Y21" s="385">
        <v>76</v>
      </c>
      <c r="Z21" s="371">
        <v>34</v>
      </c>
      <c r="AA21" s="371">
        <v>17</v>
      </c>
      <c r="AB21" s="371">
        <v>18</v>
      </c>
      <c r="AC21" s="381">
        <f t="shared" si="5"/>
        <v>296</v>
      </c>
    </row>
    <row r="22" spans="1:30">
      <c r="A22" s="6"/>
      <c r="B22" s="102"/>
      <c r="C22" s="102"/>
      <c r="D22" s="102"/>
      <c r="E22" s="102"/>
      <c r="F22" s="102"/>
      <c r="G22" s="102"/>
      <c r="H22" s="102"/>
      <c r="I22" s="102"/>
      <c r="J22" s="102"/>
      <c r="K22" s="102"/>
      <c r="L22" s="102"/>
      <c r="M22" s="102"/>
      <c r="N22" s="7"/>
      <c r="O22" s="4"/>
      <c r="P22" s="8"/>
      <c r="Q22" s="103"/>
      <c r="R22" s="103"/>
      <c r="S22" s="103"/>
      <c r="T22" s="103"/>
      <c r="U22" s="103"/>
      <c r="V22" s="103"/>
      <c r="W22" s="103"/>
      <c r="X22" s="103"/>
      <c r="Y22" s="103"/>
      <c r="Z22" s="103"/>
      <c r="AA22" s="103"/>
      <c r="AB22" s="103"/>
      <c r="AC22" s="102"/>
    </row>
    <row r="23" spans="1:30" ht="13.5" customHeight="1">
      <c r="A23" s="791" t="s">
        <v>226</v>
      </c>
      <c r="B23" s="792"/>
      <c r="C23" s="792"/>
      <c r="D23" s="792"/>
      <c r="E23" s="792"/>
      <c r="F23" s="792"/>
      <c r="G23" s="792"/>
      <c r="H23" s="792"/>
      <c r="I23" s="792"/>
      <c r="J23" s="792"/>
      <c r="K23" s="792"/>
      <c r="L23" s="792"/>
      <c r="M23" s="792"/>
      <c r="N23" s="793"/>
      <c r="O23" s="4"/>
      <c r="P23" s="794" t="str">
        <f>+A23</f>
        <v>2025年 第52週（12/22～12/28)</v>
      </c>
      <c r="Q23" s="795"/>
      <c r="R23" s="795"/>
      <c r="S23" s="795"/>
      <c r="T23" s="795"/>
      <c r="U23" s="795"/>
      <c r="V23" s="795"/>
      <c r="W23" s="795"/>
      <c r="X23" s="795"/>
      <c r="Y23" s="795"/>
      <c r="Z23" s="795"/>
      <c r="AA23" s="795"/>
      <c r="AB23" s="795"/>
      <c r="AC23" s="796"/>
    </row>
    <row r="24" spans="1:30" ht="13.8" thickBot="1">
      <c r="A24" s="118" t="s">
        <v>41</v>
      </c>
      <c r="B24" s="4"/>
      <c r="C24" s="4"/>
      <c r="D24" s="4"/>
      <c r="E24" s="4"/>
      <c r="F24" s="4"/>
      <c r="G24" s="4" t="s">
        <v>17</v>
      </c>
      <c r="H24" s="4"/>
      <c r="I24" s="4"/>
      <c r="J24" s="4"/>
      <c r="K24" s="4"/>
      <c r="L24" s="4"/>
      <c r="M24" s="4"/>
      <c r="N24" s="10"/>
      <c r="O24" s="4"/>
      <c r="P24" s="119"/>
      <c r="Q24" s="4"/>
      <c r="R24" s="4"/>
      <c r="S24" s="4"/>
      <c r="T24" s="4"/>
      <c r="U24" s="4"/>
      <c r="V24" s="4"/>
      <c r="W24" s="4"/>
      <c r="X24" s="4"/>
      <c r="Y24" s="4"/>
      <c r="Z24" s="4"/>
      <c r="AA24" s="4"/>
      <c r="AB24" s="4"/>
      <c r="AC24" s="12"/>
    </row>
    <row r="25" spans="1:30" ht="33" customHeight="1" thickBot="1">
      <c r="A25" s="775" t="s">
        <v>166</v>
      </c>
      <c r="B25" s="776"/>
      <c r="C25" s="777"/>
      <c r="D25" s="778" t="s">
        <v>204</v>
      </c>
      <c r="E25" s="779"/>
      <c r="F25" s="4" t="s">
        <v>41</v>
      </c>
      <c r="G25" s="4" t="s">
        <v>17</v>
      </c>
      <c r="H25" s="4"/>
      <c r="I25" s="4"/>
      <c r="J25" s="4"/>
      <c r="K25" s="4"/>
      <c r="L25" s="4"/>
      <c r="M25" s="4"/>
      <c r="N25" s="10"/>
      <c r="O25" s="46" t="s">
        <v>17</v>
      </c>
      <c r="P25" s="66"/>
      <c r="Q25" s="386" t="s">
        <v>167</v>
      </c>
      <c r="R25" s="780" t="s">
        <v>204</v>
      </c>
      <c r="S25" s="781"/>
      <c r="T25" s="782"/>
      <c r="U25" s="4"/>
      <c r="V25" s="4"/>
      <c r="W25" s="4"/>
      <c r="X25" s="4"/>
      <c r="Y25" s="4"/>
      <c r="Z25" s="4"/>
      <c r="AA25" s="4"/>
      <c r="AB25" s="4"/>
      <c r="AC25" s="12"/>
    </row>
    <row r="26" spans="1:30" ht="15" customHeight="1">
      <c r="A26" s="9" t="s">
        <v>172</v>
      </c>
      <c r="B26" s="4"/>
      <c r="C26" s="4"/>
      <c r="D26" s="4" t="s">
        <v>3</v>
      </c>
      <c r="E26" s="4"/>
      <c r="F26" s="4"/>
      <c r="G26" s="4"/>
      <c r="H26" s="4"/>
      <c r="I26" s="4"/>
      <c r="J26" s="4"/>
      <c r="K26" s="4"/>
      <c r="L26" s="4"/>
      <c r="M26" s="4"/>
      <c r="N26" s="10"/>
      <c r="O26" s="46" t="s">
        <v>17</v>
      </c>
      <c r="P26" s="65"/>
      <c r="Q26" s="4"/>
      <c r="R26" s="4"/>
      <c r="S26" s="4"/>
      <c r="T26" s="4"/>
      <c r="U26" s="4"/>
      <c r="V26" s="4"/>
      <c r="W26" s="4"/>
      <c r="X26" s="4"/>
      <c r="Y26" s="4"/>
      <c r="Z26" s="4"/>
      <c r="AA26" s="4"/>
      <c r="AB26" s="4"/>
      <c r="AC26" s="12"/>
    </row>
    <row r="27" spans="1:30" ht="9" customHeight="1">
      <c r="A27" s="9"/>
      <c r="B27" s="4"/>
      <c r="C27" s="4"/>
      <c r="D27" s="4"/>
      <c r="E27" s="4"/>
      <c r="F27" s="4"/>
      <c r="G27" s="4"/>
      <c r="H27" s="4"/>
      <c r="I27" s="4"/>
      <c r="J27" s="4"/>
      <c r="K27" s="4"/>
      <c r="L27" s="4"/>
      <c r="M27" s="4"/>
      <c r="N27" s="10"/>
      <c r="O27" s="46" t="s">
        <v>17</v>
      </c>
      <c r="P27" s="11"/>
      <c r="Q27" s="4"/>
      <c r="R27" s="4"/>
      <c r="S27" s="4"/>
      <c r="T27" s="4"/>
      <c r="U27" s="4"/>
      <c r="V27" s="4"/>
      <c r="W27" s="4"/>
      <c r="X27" s="4"/>
      <c r="Y27" s="4"/>
      <c r="Z27" s="4"/>
      <c r="AA27" s="4"/>
      <c r="AB27" s="4"/>
      <c r="AC27" s="12"/>
    </row>
    <row r="28" spans="1:30">
      <c r="A28" s="9"/>
      <c r="B28" s="4"/>
      <c r="C28" s="4"/>
      <c r="D28" s="4"/>
      <c r="E28" s="4"/>
      <c r="F28" s="4"/>
      <c r="G28" s="4"/>
      <c r="H28" s="4"/>
      <c r="I28" s="4"/>
      <c r="J28" s="4"/>
      <c r="K28" s="4"/>
      <c r="L28" s="4"/>
      <c r="M28" s="4"/>
      <c r="N28" s="10"/>
      <c r="O28" s="4" t="s">
        <v>17</v>
      </c>
      <c r="P28" s="5"/>
      <c r="AC28" s="13"/>
    </row>
    <row r="29" spans="1:30">
      <c r="A29" s="9"/>
      <c r="B29" s="4"/>
      <c r="C29" s="4"/>
      <c r="D29" s="4"/>
      <c r="E29" s="4"/>
      <c r="F29" s="4"/>
      <c r="G29" s="4"/>
      <c r="H29" s="4"/>
      <c r="I29" s="4"/>
      <c r="J29" s="4"/>
      <c r="K29" s="4"/>
      <c r="L29" s="4"/>
      <c r="M29" s="4"/>
      <c r="N29" s="10"/>
      <c r="O29" s="4" t="s">
        <v>17</v>
      </c>
      <c r="P29" s="5"/>
      <c r="AC29" s="13"/>
    </row>
    <row r="30" spans="1:30">
      <c r="A30" s="9"/>
      <c r="B30" s="4"/>
      <c r="C30" s="4"/>
      <c r="D30" s="4"/>
      <c r="E30" s="4"/>
      <c r="F30" s="4"/>
      <c r="G30" s="4"/>
      <c r="H30" s="4"/>
      <c r="I30" s="4"/>
      <c r="J30" s="4"/>
      <c r="K30" s="4"/>
      <c r="L30" s="4"/>
      <c r="M30" s="4"/>
      <c r="N30" s="10"/>
      <c r="O30" s="4" t="s">
        <v>17</v>
      </c>
      <c r="P30" s="5"/>
      <c r="AC30" s="13"/>
      <c r="AD30" s="69"/>
    </row>
    <row r="31" spans="1:30">
      <c r="A31" s="9"/>
      <c r="B31" s="4"/>
      <c r="C31" s="4"/>
      <c r="D31" s="4"/>
      <c r="E31" s="4"/>
      <c r="F31" s="4"/>
      <c r="G31" s="4"/>
      <c r="H31" s="4"/>
      <c r="I31" s="4"/>
      <c r="J31" s="4"/>
      <c r="K31" s="4"/>
      <c r="L31" s="4"/>
      <c r="M31" s="4"/>
      <c r="N31" s="10"/>
      <c r="O31" s="4"/>
      <c r="P31" s="5"/>
      <c r="AC31" s="13"/>
    </row>
    <row r="32" spans="1:30" ht="21.6">
      <c r="A32" s="126" t="s">
        <v>168</v>
      </c>
      <c r="B32" s="4"/>
      <c r="C32" s="4"/>
      <c r="D32" s="4"/>
      <c r="E32" s="4"/>
      <c r="F32" s="4"/>
      <c r="G32" s="4"/>
      <c r="H32" s="4"/>
      <c r="I32" s="4"/>
      <c r="J32" s="4"/>
      <c r="K32" s="4"/>
      <c r="L32" s="4"/>
      <c r="M32" s="4"/>
      <c r="N32" s="10"/>
      <c r="O32" s="4"/>
      <c r="P32" s="5"/>
      <c r="AC32" s="13"/>
    </row>
    <row r="33" spans="1:29" ht="13.8" thickBot="1">
      <c r="A33" s="387"/>
      <c r="B33" s="388"/>
      <c r="C33" s="388"/>
      <c r="D33" s="388"/>
      <c r="E33" s="388"/>
      <c r="F33" s="388"/>
      <c r="G33" s="388"/>
      <c r="H33" s="388"/>
      <c r="I33" s="388"/>
      <c r="J33" s="388"/>
      <c r="K33" s="388"/>
      <c r="L33" s="388"/>
      <c r="M33" s="388"/>
      <c r="N33" s="389"/>
      <c r="O33" s="4"/>
      <c r="P33" s="390"/>
      <c r="Q33" s="391"/>
      <c r="R33" s="391"/>
      <c r="S33" s="391"/>
      <c r="T33" s="391"/>
      <c r="U33" s="391"/>
      <c r="V33" s="391"/>
      <c r="W33" s="391"/>
      <c r="X33" s="391"/>
      <c r="Y33" s="391"/>
      <c r="Z33" s="391"/>
      <c r="AA33" s="391"/>
      <c r="AB33" s="391"/>
      <c r="AC33" s="392"/>
    </row>
    <row r="34" spans="1:29">
      <c r="A34" s="393"/>
      <c r="C34" s="4"/>
      <c r="D34" s="4"/>
      <c r="E34" s="4"/>
      <c r="F34" s="4"/>
      <c r="G34" s="4"/>
      <c r="H34" s="4"/>
      <c r="I34" s="4"/>
      <c r="J34" s="4"/>
      <c r="K34" s="4"/>
      <c r="L34" s="4"/>
      <c r="M34" s="4"/>
      <c r="N34" s="4"/>
      <c r="O34" s="4"/>
    </row>
    <row r="35" spans="1:29">
      <c r="O35" s="4"/>
    </row>
    <row r="36" spans="1:29">
      <c r="J36" s="104" t="s">
        <v>3</v>
      </c>
      <c r="O36" s="4"/>
    </row>
    <row r="37" spans="1:29">
      <c r="O37" s="4"/>
    </row>
    <row r="38" spans="1:29">
      <c r="O38" s="4"/>
    </row>
    <row r="39" spans="1:2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c r="Q40" s="54" t="s">
        <v>169</v>
      </c>
      <c r="R40" s="54"/>
      <c r="S40" s="54"/>
      <c r="T40" s="54"/>
      <c r="U40" s="54"/>
      <c r="V40" s="54"/>
      <c r="W40" s="54"/>
      <c r="X40" s="54"/>
    </row>
    <row r="41" spans="1:29">
      <c r="Q41" s="54" t="s">
        <v>170</v>
      </c>
      <c r="R41" s="54"/>
      <c r="S41" s="54"/>
      <c r="T41" s="54"/>
      <c r="U41" s="54"/>
      <c r="V41" s="54"/>
      <c r="W41" s="54"/>
      <c r="X41" s="54"/>
    </row>
  </sheetData>
  <mergeCells count="9">
    <mergeCell ref="A25:C25"/>
    <mergeCell ref="D25:E25"/>
    <mergeCell ref="R25:T25"/>
    <mergeCell ref="A1:N1"/>
    <mergeCell ref="P1:AC1"/>
    <mergeCell ref="A2:N2"/>
    <mergeCell ref="P2:AC2"/>
    <mergeCell ref="A23:N23"/>
    <mergeCell ref="P23:AC23"/>
  </mergeCells>
  <phoneticPr fontId="77"/>
  <pageMargins left="0.75" right="0.75" top="1" bottom="1" header="0.51200000000000001" footer="0.51200000000000001"/>
  <pageSetup paperSize="9" scale="44" orientation="portrait" horizontalDpi="1200" verticalDpi="12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6545-DD14-4685-A741-703732B15B99}">
  <dimension ref="A1:G54"/>
  <sheetViews>
    <sheetView view="pageBreakPreview" zoomScale="96" zoomScaleNormal="100" zoomScaleSheetLayoutView="110" workbookViewId="0">
      <selection activeCell="C46" sqref="C46"/>
    </sheetView>
  </sheetViews>
  <sheetFormatPr defaultColWidth="9" defaultRowHeight="13.2"/>
  <cols>
    <col min="1" max="1" width="21.33203125" style="15" customWidth="1"/>
    <col min="2" max="2" width="19.88671875" style="15" customWidth="1"/>
    <col min="3" max="3" width="91.6640625" style="894" customWidth="1"/>
    <col min="4" max="4" width="14.44140625" style="896" customWidth="1"/>
    <col min="5" max="5" width="13.6640625" style="896" customWidth="1"/>
    <col min="6" max="6" width="13.88671875" style="1" customWidth="1"/>
    <col min="7" max="7" width="58.6640625" style="1" customWidth="1"/>
    <col min="8" max="10" width="9" style="1"/>
    <col min="11" max="11" width="14.109375" style="1" customWidth="1"/>
    <col min="12" max="16384" width="9" style="1"/>
  </cols>
  <sheetData>
    <row r="1" spans="1:7" ht="44.25" customHeight="1" thickTop="1" thickBot="1">
      <c r="A1" s="847" t="s">
        <v>329</v>
      </c>
      <c r="B1" s="848" t="s">
        <v>313</v>
      </c>
      <c r="C1" s="849" t="s">
        <v>314</v>
      </c>
      <c r="D1" s="850" t="s">
        <v>315</v>
      </c>
      <c r="E1" s="851" t="s">
        <v>316</v>
      </c>
      <c r="G1" s="852"/>
    </row>
    <row r="2" spans="1:7" s="858" customFormat="1" ht="25.2" customHeight="1" thickTop="1">
      <c r="A2" s="853" t="s">
        <v>318</v>
      </c>
      <c r="B2" s="854" t="s">
        <v>330</v>
      </c>
      <c r="C2" s="855" t="s">
        <v>397</v>
      </c>
      <c r="D2" s="856">
        <v>46035</v>
      </c>
      <c r="E2" s="857">
        <v>46035</v>
      </c>
    </row>
    <row r="3" spans="1:7" s="858" customFormat="1" ht="25.2" customHeight="1">
      <c r="A3" s="853" t="s">
        <v>318</v>
      </c>
      <c r="B3" s="854" t="s">
        <v>331</v>
      </c>
      <c r="C3" s="855" t="s">
        <v>388</v>
      </c>
      <c r="D3" s="856">
        <v>46033</v>
      </c>
      <c r="E3" s="857">
        <v>46035</v>
      </c>
    </row>
    <row r="4" spans="1:7" s="858" customFormat="1" ht="25.2" customHeight="1">
      <c r="A4" s="864" t="s">
        <v>321</v>
      </c>
      <c r="B4" s="865" t="s">
        <v>339</v>
      </c>
      <c r="C4" s="866" t="s">
        <v>389</v>
      </c>
      <c r="D4" s="867">
        <v>46032</v>
      </c>
      <c r="E4" s="868">
        <v>46035</v>
      </c>
    </row>
    <row r="5" spans="1:7" s="858" customFormat="1" ht="25.2" customHeight="1">
      <c r="A5" s="869" t="s">
        <v>320</v>
      </c>
      <c r="B5" s="870" t="s">
        <v>340</v>
      </c>
      <c r="C5" s="871" t="s">
        <v>390</v>
      </c>
      <c r="D5" s="872">
        <v>46031</v>
      </c>
      <c r="E5" s="873">
        <v>46035</v>
      </c>
    </row>
    <row r="6" spans="1:7" s="858" customFormat="1" ht="25.2" customHeight="1">
      <c r="A6" s="859" t="s">
        <v>317</v>
      </c>
      <c r="B6" s="860" t="s">
        <v>341</v>
      </c>
      <c r="C6" s="861" t="s">
        <v>391</v>
      </c>
      <c r="D6" s="862">
        <v>46031</v>
      </c>
      <c r="E6" s="863">
        <v>46035</v>
      </c>
    </row>
    <row r="7" spans="1:7" s="858" customFormat="1" ht="25.2" customHeight="1">
      <c r="A7" s="859" t="s">
        <v>317</v>
      </c>
      <c r="B7" s="860" t="s">
        <v>342</v>
      </c>
      <c r="C7" s="861" t="s">
        <v>392</v>
      </c>
      <c r="D7" s="862">
        <v>46031</v>
      </c>
      <c r="E7" s="863">
        <v>46035</v>
      </c>
    </row>
    <row r="8" spans="1:7" s="874" customFormat="1" ht="25.2" customHeight="1">
      <c r="A8" s="880" t="s">
        <v>317</v>
      </c>
      <c r="B8" s="881" t="s">
        <v>343</v>
      </c>
      <c r="C8" s="882" t="s">
        <v>393</v>
      </c>
      <c r="D8" s="883">
        <v>46031</v>
      </c>
      <c r="E8" s="884">
        <v>46035</v>
      </c>
      <c r="G8" s="874" t="s">
        <v>17</v>
      </c>
    </row>
    <row r="9" spans="1:7" s="874" customFormat="1" ht="25.2" customHeight="1">
      <c r="A9" s="864" t="s">
        <v>317</v>
      </c>
      <c r="B9" s="865" t="s">
        <v>344</v>
      </c>
      <c r="C9" s="866" t="s">
        <v>394</v>
      </c>
      <c r="D9" s="867">
        <v>46031</v>
      </c>
      <c r="E9" s="868">
        <v>46035</v>
      </c>
    </row>
    <row r="10" spans="1:7" s="858" customFormat="1" ht="25.2" customHeight="1">
      <c r="A10" s="853" t="s">
        <v>318</v>
      </c>
      <c r="B10" s="854" t="s">
        <v>332</v>
      </c>
      <c r="C10" s="855" t="s">
        <v>395</v>
      </c>
      <c r="D10" s="856">
        <v>46031</v>
      </c>
      <c r="E10" s="857">
        <v>46035</v>
      </c>
    </row>
    <row r="11" spans="1:7" s="858" customFormat="1" ht="25.2" customHeight="1">
      <c r="A11" s="875" t="s">
        <v>317</v>
      </c>
      <c r="B11" s="876" t="s">
        <v>345</v>
      </c>
      <c r="C11" s="877" t="s">
        <v>396</v>
      </c>
      <c r="D11" s="878">
        <v>46031</v>
      </c>
      <c r="E11" s="879">
        <v>46035</v>
      </c>
    </row>
    <row r="12" spans="1:7" s="874" customFormat="1" ht="25.2" customHeight="1">
      <c r="A12" s="859" t="s">
        <v>317</v>
      </c>
      <c r="B12" s="860" t="s">
        <v>322</v>
      </c>
      <c r="C12" s="861" t="s">
        <v>346</v>
      </c>
      <c r="D12" s="862">
        <v>46031</v>
      </c>
      <c r="E12" s="863">
        <v>46031</v>
      </c>
    </row>
    <row r="13" spans="1:7" s="874" customFormat="1" ht="25.2" customHeight="1">
      <c r="A13" s="853" t="s">
        <v>317</v>
      </c>
      <c r="B13" s="854" t="s">
        <v>347</v>
      </c>
      <c r="C13" s="855" t="s">
        <v>348</v>
      </c>
      <c r="D13" s="856">
        <v>46030</v>
      </c>
      <c r="E13" s="857">
        <v>46031</v>
      </c>
    </row>
    <row r="14" spans="1:7" s="858" customFormat="1" ht="25.2" customHeight="1">
      <c r="A14" s="859" t="s">
        <v>318</v>
      </c>
      <c r="B14" s="860" t="s">
        <v>333</v>
      </c>
      <c r="C14" s="861" t="s">
        <v>334</v>
      </c>
      <c r="D14" s="862">
        <v>46030</v>
      </c>
      <c r="E14" s="863">
        <v>46031</v>
      </c>
    </row>
    <row r="15" spans="1:7" s="874" customFormat="1" ht="25.2" customHeight="1">
      <c r="A15" s="853" t="s">
        <v>317</v>
      </c>
      <c r="B15" s="854" t="s">
        <v>349</v>
      </c>
      <c r="C15" s="855" t="s">
        <v>350</v>
      </c>
      <c r="D15" s="856">
        <v>46030</v>
      </c>
      <c r="E15" s="857">
        <v>46031</v>
      </c>
    </row>
    <row r="16" spans="1:7" s="858" customFormat="1" ht="25.2" customHeight="1">
      <c r="A16" s="864" t="s">
        <v>317</v>
      </c>
      <c r="B16" s="865" t="s">
        <v>351</v>
      </c>
      <c r="C16" s="866" t="s">
        <v>352</v>
      </c>
      <c r="D16" s="867">
        <v>46030</v>
      </c>
      <c r="E16" s="879">
        <v>46031</v>
      </c>
    </row>
    <row r="17" spans="1:6" s="874" customFormat="1" ht="25.2" customHeight="1">
      <c r="A17" s="859" t="s">
        <v>317</v>
      </c>
      <c r="B17" s="860" t="s">
        <v>353</v>
      </c>
      <c r="C17" s="861" t="s">
        <v>354</v>
      </c>
      <c r="D17" s="862">
        <v>46030</v>
      </c>
      <c r="E17" s="863">
        <v>46030</v>
      </c>
    </row>
    <row r="18" spans="1:6" s="858" customFormat="1" ht="25.2" customHeight="1">
      <c r="A18" s="853" t="s">
        <v>317</v>
      </c>
      <c r="B18" s="854" t="s">
        <v>323</v>
      </c>
      <c r="C18" s="855" t="s">
        <v>355</v>
      </c>
      <c r="D18" s="856">
        <v>46030</v>
      </c>
      <c r="E18" s="857">
        <v>46030</v>
      </c>
    </row>
    <row r="19" spans="1:6" s="858" customFormat="1" ht="25.2" customHeight="1">
      <c r="A19" s="880" t="s">
        <v>320</v>
      </c>
      <c r="B19" s="881" t="s">
        <v>356</v>
      </c>
      <c r="C19" s="882" t="s">
        <v>357</v>
      </c>
      <c r="D19" s="883">
        <v>46029</v>
      </c>
      <c r="E19" s="884">
        <v>46030</v>
      </c>
    </row>
    <row r="20" spans="1:6" s="858" customFormat="1" ht="25.2" customHeight="1">
      <c r="A20" s="859" t="s">
        <v>317</v>
      </c>
      <c r="B20" s="860" t="s">
        <v>358</v>
      </c>
      <c r="C20" s="861" t="s">
        <v>359</v>
      </c>
      <c r="D20" s="862">
        <v>46029</v>
      </c>
      <c r="E20" s="863">
        <v>46029</v>
      </c>
    </row>
    <row r="21" spans="1:6" s="858" customFormat="1" ht="25.2" customHeight="1">
      <c r="A21" s="859" t="s">
        <v>318</v>
      </c>
      <c r="B21" s="860" t="s">
        <v>335</v>
      </c>
      <c r="C21" s="861" t="s">
        <v>336</v>
      </c>
      <c r="D21" s="862">
        <v>46029</v>
      </c>
      <c r="E21" s="863">
        <v>46029</v>
      </c>
    </row>
    <row r="22" spans="1:6" s="874" customFormat="1" ht="25.2" customHeight="1">
      <c r="A22" s="880" t="s">
        <v>317</v>
      </c>
      <c r="B22" s="881" t="s">
        <v>323</v>
      </c>
      <c r="C22" s="882" t="s">
        <v>360</v>
      </c>
      <c r="D22" s="883">
        <v>46029</v>
      </c>
      <c r="E22" s="884">
        <v>46029</v>
      </c>
      <c r="F22" s="885"/>
    </row>
    <row r="23" spans="1:6" s="858" customFormat="1" ht="25.2" customHeight="1">
      <c r="A23" s="853" t="s">
        <v>321</v>
      </c>
      <c r="B23" s="854" t="s">
        <v>361</v>
      </c>
      <c r="C23" s="855" t="s">
        <v>362</v>
      </c>
      <c r="D23" s="856">
        <v>46029</v>
      </c>
      <c r="E23" s="857">
        <v>46029</v>
      </c>
      <c r="F23" s="885"/>
    </row>
    <row r="24" spans="1:6" s="858" customFormat="1" ht="25.2" customHeight="1">
      <c r="A24" s="875" t="s">
        <v>321</v>
      </c>
      <c r="B24" s="876" t="s">
        <v>363</v>
      </c>
      <c r="C24" s="877" t="s">
        <v>364</v>
      </c>
      <c r="D24" s="878">
        <v>46029</v>
      </c>
      <c r="E24" s="879">
        <v>46029</v>
      </c>
      <c r="F24" s="885"/>
    </row>
    <row r="25" spans="1:6" s="858" customFormat="1" ht="25.2" customHeight="1">
      <c r="A25" s="875" t="s">
        <v>321</v>
      </c>
      <c r="B25" s="876" t="s">
        <v>365</v>
      </c>
      <c r="C25" s="877" t="s">
        <v>366</v>
      </c>
      <c r="D25" s="878">
        <v>46028</v>
      </c>
      <c r="E25" s="879">
        <v>46029</v>
      </c>
    </row>
    <row r="26" spans="1:6" s="874" customFormat="1" ht="25.2" customHeight="1">
      <c r="A26" s="853" t="s">
        <v>317</v>
      </c>
      <c r="B26" s="854" t="s">
        <v>324</v>
      </c>
      <c r="C26" s="855" t="s">
        <v>367</v>
      </c>
      <c r="D26" s="856">
        <v>46028</v>
      </c>
      <c r="E26" s="857">
        <v>46029</v>
      </c>
    </row>
    <row r="27" spans="1:6" s="858" customFormat="1" ht="25.2" customHeight="1">
      <c r="A27" s="853" t="s">
        <v>321</v>
      </c>
      <c r="B27" s="854" t="s">
        <v>368</v>
      </c>
      <c r="C27" s="855" t="s">
        <v>369</v>
      </c>
      <c r="D27" s="856">
        <v>46028</v>
      </c>
      <c r="E27" s="857">
        <v>46028</v>
      </c>
    </row>
    <row r="28" spans="1:6" s="858" customFormat="1" ht="25.2" customHeight="1">
      <c r="A28" s="853" t="s">
        <v>321</v>
      </c>
      <c r="B28" s="854" t="s">
        <v>370</v>
      </c>
      <c r="C28" s="855" t="s">
        <v>371</v>
      </c>
      <c r="D28" s="856">
        <v>46028</v>
      </c>
      <c r="E28" s="857">
        <v>46028</v>
      </c>
    </row>
    <row r="29" spans="1:6" s="858" customFormat="1" ht="25.2" customHeight="1">
      <c r="A29" s="875" t="s">
        <v>317</v>
      </c>
      <c r="B29" s="876" t="s">
        <v>372</v>
      </c>
      <c r="C29" s="877" t="s">
        <v>373</v>
      </c>
      <c r="D29" s="878">
        <v>46027</v>
      </c>
      <c r="E29" s="879">
        <v>46027</v>
      </c>
    </row>
    <row r="30" spans="1:6" s="858" customFormat="1" ht="25.2" customHeight="1">
      <c r="A30" s="864" t="s">
        <v>317</v>
      </c>
      <c r="B30" s="865" t="s">
        <v>374</v>
      </c>
      <c r="C30" s="866" t="s">
        <v>375</v>
      </c>
      <c r="D30" s="867">
        <v>46025</v>
      </c>
      <c r="E30" s="868">
        <v>46027</v>
      </c>
    </row>
    <row r="31" spans="1:6" s="858" customFormat="1" ht="25.2" customHeight="1">
      <c r="A31" s="869" t="s">
        <v>317</v>
      </c>
      <c r="B31" s="870" t="s">
        <v>319</v>
      </c>
      <c r="C31" s="871" t="s">
        <v>376</v>
      </c>
      <c r="D31" s="872">
        <v>46021</v>
      </c>
      <c r="E31" s="873">
        <v>46027</v>
      </c>
    </row>
    <row r="32" spans="1:6" s="874" customFormat="1" ht="25.2" customHeight="1">
      <c r="A32" s="853" t="s">
        <v>317</v>
      </c>
      <c r="B32" s="854" t="s">
        <v>377</v>
      </c>
      <c r="C32" s="855" t="s">
        <v>378</v>
      </c>
      <c r="D32" s="856">
        <v>46021</v>
      </c>
      <c r="E32" s="857">
        <v>46027</v>
      </c>
    </row>
    <row r="33" spans="1:5" s="874" customFormat="1" ht="25.2" customHeight="1">
      <c r="A33" s="869" t="s">
        <v>317</v>
      </c>
      <c r="B33" s="870" t="s">
        <v>319</v>
      </c>
      <c r="C33" s="871" t="s">
        <v>379</v>
      </c>
      <c r="D33" s="872">
        <v>46021</v>
      </c>
      <c r="E33" s="873">
        <v>46027</v>
      </c>
    </row>
    <row r="34" spans="1:5" s="874" customFormat="1" ht="25.2" customHeight="1">
      <c r="A34" s="859" t="s">
        <v>318</v>
      </c>
      <c r="B34" s="860" t="s">
        <v>337</v>
      </c>
      <c r="C34" s="861" t="s">
        <v>338</v>
      </c>
      <c r="D34" s="862">
        <v>46021</v>
      </c>
      <c r="E34" s="863">
        <v>46027</v>
      </c>
    </row>
    <row r="35" spans="1:5" s="874" customFormat="1" ht="25.2" customHeight="1">
      <c r="A35" s="875" t="s">
        <v>317</v>
      </c>
      <c r="B35" s="876" t="s">
        <v>380</v>
      </c>
      <c r="C35" s="877" t="s">
        <v>381</v>
      </c>
      <c r="D35" s="878">
        <v>46020</v>
      </c>
      <c r="E35" s="879">
        <v>46027</v>
      </c>
    </row>
    <row r="36" spans="1:5" s="874" customFormat="1" ht="25.2" customHeight="1">
      <c r="A36" s="853" t="s">
        <v>317</v>
      </c>
      <c r="B36" s="854" t="s">
        <v>382</v>
      </c>
      <c r="C36" s="855" t="s">
        <v>383</v>
      </c>
      <c r="D36" s="856">
        <v>46019</v>
      </c>
      <c r="E36" s="857">
        <v>46027</v>
      </c>
    </row>
    <row r="37" spans="1:5" s="874" customFormat="1" ht="25.2" customHeight="1">
      <c r="A37" s="853" t="s">
        <v>317</v>
      </c>
      <c r="B37" s="854" t="s">
        <v>384</v>
      </c>
      <c r="C37" s="855" t="s">
        <v>385</v>
      </c>
      <c r="D37" s="856">
        <v>46018</v>
      </c>
      <c r="E37" s="857">
        <v>46027</v>
      </c>
    </row>
    <row r="38" spans="1:5" s="874" customFormat="1" ht="25.2" customHeight="1">
      <c r="A38" s="859" t="s">
        <v>317</v>
      </c>
      <c r="B38" s="860" t="s">
        <v>386</v>
      </c>
      <c r="C38" s="861" t="s">
        <v>387</v>
      </c>
      <c r="D38" s="862">
        <v>46025</v>
      </c>
      <c r="E38" s="863">
        <v>46026</v>
      </c>
    </row>
    <row r="39" spans="1:5" s="874" customFormat="1" ht="25.2" customHeight="1">
      <c r="A39" s="875"/>
      <c r="B39" s="876"/>
      <c r="C39" s="877"/>
      <c r="D39" s="878"/>
      <c r="E39" s="879"/>
    </row>
    <row r="40" spans="1:5" ht="27.6" customHeight="1">
      <c r="A40" s="886" t="s">
        <v>325</v>
      </c>
      <c r="B40" s="887">
        <v>37</v>
      </c>
      <c r="C40" s="888"/>
      <c r="D40" s="889"/>
      <c r="E40" s="889"/>
    </row>
    <row r="41" spans="1:5" ht="19.2" customHeight="1">
      <c r="B41" s="890" t="s">
        <v>326</v>
      </c>
      <c r="C41" s="891"/>
      <c r="D41" s="892"/>
      <c r="E41" s="892"/>
    </row>
    <row r="42" spans="1:5" ht="30" customHeight="1">
      <c r="B42" s="893"/>
      <c r="D42" s="892"/>
      <c r="E42" s="892"/>
    </row>
    <row r="43" spans="1:5" ht="30" customHeight="1">
      <c r="B43" s="893"/>
      <c r="D43" s="892"/>
      <c r="E43" s="892"/>
    </row>
    <row r="44" spans="1:5" ht="16.95" customHeight="1">
      <c r="A44" s="895" t="s">
        <v>327</v>
      </c>
    </row>
    <row r="45" spans="1:5" ht="16.95" customHeight="1">
      <c r="A45" s="897" t="s">
        <v>328</v>
      </c>
      <c r="B45" s="897"/>
      <c r="C45" s="897"/>
    </row>
    <row r="48" spans="1:5">
      <c r="A48" s="1"/>
      <c r="B48" s="1"/>
      <c r="C48" s="1"/>
      <c r="D48" s="1"/>
      <c r="E48" s="1"/>
    </row>
    <row r="49" s="1" customFormat="1"/>
    <row r="50" s="1" customFormat="1"/>
    <row r="51" s="1" customFormat="1"/>
    <row r="52" s="1" customFormat="1"/>
    <row r="53" s="1" customFormat="1"/>
    <row r="54" s="1" customFormat="1"/>
  </sheetData>
  <autoFilter ref="A1:E41" xr:uid="{00000000-0001-0000-0800-000000000000}"/>
  <mergeCells count="1">
    <mergeCell ref="A45:C45"/>
  </mergeCells>
  <phoneticPr fontId="77"/>
  <printOptions horizontalCentered="1" verticalCentered="1"/>
  <pageMargins left="0.64" right="0.39" top="0.98425196850393704" bottom="0.7" header="0.51181102362204722" footer="0.51181102362204722"/>
  <pageSetup paperSize="9" scale="28" orientation="landscape" horizontalDpi="300" verticalDpi="300" r:id="rId1"/>
  <headerFooter alignWithMargins="0"/>
  <colBreaks count="1" manualBreakCount="1">
    <brk id="5" max="2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ヘッドライン</vt:lpstr>
      <vt:lpstr>スポンサー公告 </vt:lpstr>
      <vt:lpstr>52　ノロウイルス関連情報 </vt:lpstr>
      <vt:lpstr>52  衛生訓話</vt:lpstr>
      <vt:lpstr>52　食中毒記事等 </vt:lpstr>
      <vt:lpstr>52 海外情報</vt:lpstr>
      <vt:lpstr>51　国内感染症情報</vt:lpstr>
      <vt:lpstr>52　感染症統計</vt:lpstr>
      <vt:lpstr>52　食品回収</vt:lpstr>
      <vt:lpstr>Sheet1</vt:lpstr>
      <vt:lpstr>52　残留農薬など</vt:lpstr>
      <vt:lpstr>52　食品表示</vt:lpstr>
      <vt:lpstr>'51　国内感染症情報'!Print_Area</vt:lpstr>
      <vt:lpstr>'52  衛生訓話'!Print_Area</vt:lpstr>
      <vt:lpstr>'52　ノロウイルス関連情報 '!Print_Area</vt:lpstr>
      <vt:lpstr>'52 海外情報'!Print_Area</vt:lpstr>
      <vt:lpstr>'52　感染症統計'!Print_Area</vt:lpstr>
      <vt:lpstr>'52　残留農薬など'!Print_Area</vt:lpstr>
      <vt:lpstr>'52　食中毒記事等 '!Print_Area</vt:lpstr>
      <vt:lpstr>'52　食品回収'!Print_Area</vt:lpstr>
      <vt:lpstr>'52　食品表示'!Print_Area</vt:lpstr>
      <vt:lpstr>'スポンサー公告 '!Print_Area</vt:lpstr>
      <vt:lpstr>'52　食品表示'!Print_Titles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2017-11-10T10:38:10Z</dcterms:created>
  <dcterms:modified xsi:type="dcterms:W3CDTF">2026-01-13T23:56:41Z</dcterms:modified>
  <cp:category/>
  <cp:contentStatus/>
</cp:coreProperties>
</file>