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hidePivotFieldList="1"/>
  <xr:revisionPtr revIDLastSave="0" documentId="13_ncr:1_{AB212A6C-595D-45EC-B3B3-14C333AACA8F}" xr6:coauthVersionLast="47" xr6:coauthVersionMax="47" xr10:uidLastSave="{00000000-0000-0000-0000-000000000000}"/>
  <bookViews>
    <workbookView xWindow="-108" yWindow="-108" windowWidth="23256" windowHeight="12456" tabRatio="615" firstSheet="1" activeTab="2" xr2:uid="{00000000-000D-0000-FFFF-FFFF00000000}"/>
  </bookViews>
  <sheets>
    <sheet name="ヘッドライン" sheetId="78" state="hidden" r:id="rId1"/>
    <sheet name="スポンサー公告 " sheetId="252" r:id="rId2"/>
    <sheet name="41　ノロウイルス関連情報 " sheetId="101" r:id="rId3"/>
    <sheet name="41  衛生訓話 " sheetId="281" r:id="rId4"/>
    <sheet name="41　食中毒記事等 " sheetId="29" r:id="rId5"/>
    <sheet name="41 海外情報" sheetId="123" r:id="rId6"/>
    <sheet name="39　国内感染症情報" sheetId="124" r:id="rId7"/>
    <sheet name="41　感染症統計" sheetId="240" r:id="rId8"/>
    <sheet name="Sheet1" sheetId="209" state="hidden" r:id="rId9"/>
    <sheet name="41　食品回収" sheetId="60" r:id="rId10"/>
    <sheet name="41　残留農薬など" sheetId="34" r:id="rId11"/>
    <sheet name="41　食品表示" sheetId="156" r:id="rId12"/>
  </sheets>
  <definedNames>
    <definedName name="_xlnm._FilterDatabase" localSheetId="2" hidden="1">'41　ノロウイルス関連情報 '!$A$22:$G$75</definedName>
    <definedName name="_xlnm._FilterDatabase" localSheetId="4" hidden="1">'41　食中毒記事等 '!$A$14:$D$14</definedName>
    <definedName name="_xlnm._FilterDatabase" localSheetId="9" hidden="1">'41　食品回収'!$A$1:$E$35</definedName>
    <definedName name="_xlnm._FilterDatabase" localSheetId="11" hidden="1">'41　食品表示'!$A$1:$C$1</definedName>
    <definedName name="_xlnm.Print_Area" localSheetId="6">'39　国内感染症情報'!$A$1:$D$34</definedName>
    <definedName name="_xlnm.Print_Area" localSheetId="3">'41  衛生訓話 '!$A$1:$N$26</definedName>
    <definedName name="_xlnm.Print_Area" localSheetId="2">'41　ノロウイルス関連情報 '!$A$19:$N$84</definedName>
    <definedName name="_xlnm.Print_Area" localSheetId="5">'41 海外情報'!$A$1:$C$31</definedName>
    <definedName name="_xlnm.Print_Area" localSheetId="7">'41　感染症統計'!$A$1:$AC$39</definedName>
    <definedName name="_xlnm.Print_Area" localSheetId="10">'41　残留農薬など'!$A$1:$N$21</definedName>
    <definedName name="_xlnm.Print_Area" localSheetId="4">'41　食中毒記事等 '!$A$1:$D$55</definedName>
    <definedName name="_xlnm.Print_Area" localSheetId="9">'41　食品回収'!$A$1:$E$39</definedName>
    <definedName name="_xlnm.Print_Area" localSheetId="11">'41　食品表示'!$A$1:$C$33</definedName>
    <definedName name="_xlnm.Print_Area" localSheetId="1">'スポンサー公告 '!$A$1:$U$51</definedName>
    <definedName name="_xlnm.Print_Titles" localSheetId="4">'41　食中毒記事等 '!$14:$14</definedName>
    <definedName name="_xlnm.Print_Titles" localSheetId="11">'41　食品表示'!$1:$1</definedName>
    <definedName name="x__Hlk126489292" localSheetId="8">#REF!</definedName>
    <definedName name="x__Hlk12648929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G61" i="101"/>
  <c r="B61" i="101" s="1"/>
  <c r="B26" i="101"/>
  <c r="B27" i="101"/>
  <c r="B28" i="101"/>
  <c r="B29" i="101"/>
  <c r="B30" i="101"/>
  <c r="B31" i="101"/>
  <c r="B32" i="101"/>
  <c r="B33" i="101"/>
  <c r="B34" i="101"/>
  <c r="B35" i="101"/>
  <c r="B36" i="101"/>
  <c r="B37" i="101"/>
  <c r="B38" i="101"/>
  <c r="B39" i="101"/>
  <c r="B40" i="101"/>
  <c r="B41" i="101"/>
  <c r="B42" i="101"/>
  <c r="B43" i="101"/>
  <c r="B44" i="101"/>
  <c r="B45" i="101"/>
  <c r="B46" i="101"/>
  <c r="B47" i="101"/>
  <c r="B48" i="101"/>
  <c r="B49" i="101"/>
  <c r="B50" i="101"/>
  <c r="B51" i="101"/>
  <c r="B52" i="101"/>
  <c r="B53" i="101"/>
  <c r="B54" i="101"/>
  <c r="B55" i="101"/>
  <c r="B56" i="101"/>
  <c r="B57" i="101"/>
  <c r="B58" i="101"/>
  <c r="B59" i="101"/>
  <c r="B60" i="101"/>
  <c r="B62" i="101"/>
  <c r="B63" i="101"/>
  <c r="B64" i="101"/>
  <c r="B65" i="101"/>
  <c r="B66" i="101"/>
  <c r="B67" i="101"/>
  <c r="B68" i="101"/>
  <c r="B69" i="101"/>
  <c r="B70" i="101"/>
  <c r="J4" i="240" l="1"/>
  <c r="K4" i="240"/>
  <c r="Y4" i="240"/>
  <c r="Z4" i="240"/>
  <c r="B15" i="78" l="1"/>
  <c r="M4" i="209"/>
  <c r="B10" i="78"/>
  <c r="B11" i="78" l="1"/>
  <c r="D2" i="124" l="1"/>
  <c r="X4" i="240" l="1"/>
  <c r="G23" i="101" l="1"/>
  <c r="G24" i="101"/>
  <c r="B24" i="101" s="1"/>
  <c r="V4" i="240" l="1"/>
  <c r="G4" i="240"/>
  <c r="H4" i="240"/>
  <c r="W4" i="240"/>
  <c r="B14" i="78" l="1"/>
  <c r="F4" i="240"/>
  <c r="U4" i="240"/>
  <c r="N20" i="209"/>
  <c r="N13" i="209"/>
  <c r="B13" i="78" l="1"/>
  <c r="B16" i="78"/>
  <c r="L4" i="240"/>
  <c r="G52" i="101" l="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AA4" i="240"/>
  <c r="T4" i="240"/>
  <c r="S4" i="240"/>
  <c r="R4" i="240"/>
  <c r="Q4" i="240"/>
  <c r="P4" i="240"/>
  <c r="M4" i="240"/>
  <c r="I4" i="240"/>
  <c r="E4" i="240"/>
  <c r="D4" i="240"/>
  <c r="C4" i="240"/>
  <c r="B4" i="240"/>
  <c r="N4" i="240" l="1"/>
  <c r="AC4" i="240"/>
  <c r="S13" i="209" l="1"/>
  <c r="R13" i="209"/>
  <c r="Q13" i="209"/>
  <c r="P13" i="209"/>
  <c r="O13" i="209"/>
  <c r="S20" i="209"/>
  <c r="R20" i="209"/>
  <c r="Q20" i="209"/>
  <c r="P20" i="209"/>
  <c r="O20" i="209"/>
  <c r="G25" i="101"/>
  <c r="B25" i="101" s="1"/>
  <c r="G26" i="101"/>
  <c r="G70" i="101" l="1"/>
  <c r="Q25" i="209" l="1"/>
  <c r="N25" i="209"/>
  <c r="R25" i="209"/>
  <c r="O25" i="209"/>
  <c r="D5" i="209"/>
  <c r="G5" i="209"/>
  <c r="P25" i="209"/>
  <c r="S25" i="209"/>
  <c r="E5" i="209"/>
  <c r="F5" i="209"/>
  <c r="H5" i="209"/>
  <c r="I5" i="209"/>
  <c r="J5" i="209"/>
  <c r="B12" i="78" l="1"/>
  <c r="G27" i="101" l="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3" i="101"/>
  <c r="G54" i="101"/>
  <c r="G55" i="101"/>
  <c r="G56" i="101"/>
  <c r="G57" i="101"/>
  <c r="G58" i="101"/>
  <c r="G59" i="101"/>
  <c r="G60" i="101"/>
  <c r="G62" i="101"/>
  <c r="G63" i="101"/>
  <c r="G64" i="101"/>
  <c r="G65" i="101"/>
  <c r="G66" i="101"/>
  <c r="G67" i="101"/>
  <c r="G68" i="101"/>
  <c r="G69" i="101"/>
  <c r="B23" i="101"/>
  <c r="M71" i="101"/>
  <c r="N71" i="101"/>
  <c r="G75" i="101"/>
  <c r="G74" i="101"/>
  <c r="G73" i="101"/>
  <c r="M75" i="101" l="1"/>
  <c r="B17" i="78"/>
  <c r="G11" i="78" l="1"/>
  <c r="F11" i="78" l="1"/>
  <c r="I74" i="101" l="1"/>
  <c r="I73" i="101"/>
  <c r="H11" i="78" s="1"/>
  <c r="K75" i="101"/>
  <c r="F75"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<sst xmlns="http://schemas.openxmlformats.org/spreadsheetml/2006/main" count="625" uniqueCount="427">
  <si>
    <t>皆様  週刊情報2024-10(9)を配信いたします</t>
    <phoneticPr fontId="5"/>
  </si>
  <si>
    <t>l</t>
    <phoneticPr fontId="29"/>
  </si>
  <si>
    <t>　　　　◆商業的目的を理由とする無断転用を禁止します</t>
    <phoneticPr fontId="5"/>
  </si>
  <si>
    <t xml:space="preserve"> </t>
    <phoneticPr fontId="5"/>
  </si>
  <si>
    <t>　　　　フード・セーフティー　http://www7b.biglobe.ne.jp/~food-safty/　　更新2023/12/10</t>
    <phoneticPr fontId="5"/>
  </si>
  <si>
    <t>　　　　◆配信停止・お客様情報の変更◆ 本メールへの返信でご連絡ください</t>
    <phoneticPr fontId="5"/>
  </si>
  <si>
    <t xml:space="preserve">　　週刊情報の概要 </t>
    <phoneticPr fontId="5"/>
  </si>
  <si>
    <t>************************************************************************</t>
    <phoneticPr fontId="5"/>
  </si>
  <si>
    <t>1.　食中毒</t>
    <rPh sb="3" eb="6">
      <t>ショクチュウドク</t>
    </rPh>
    <phoneticPr fontId="29"/>
  </si>
  <si>
    <t>2.　ノロウイルス</t>
    <phoneticPr fontId="29"/>
  </si>
  <si>
    <t xml:space="preserve"> 全国指数</t>
    <phoneticPr fontId="5"/>
  </si>
  <si>
    <t xml:space="preserve">3．残留農薬等  　　         </t>
    <phoneticPr fontId="5"/>
  </si>
  <si>
    <t xml:space="preserve">4．食品表示 　　   　      </t>
    <phoneticPr fontId="5"/>
  </si>
  <si>
    <t>5．海外情報              　</t>
    <phoneticPr fontId="5"/>
  </si>
  <si>
    <t>　　　　　　　　　　　　　=+'44　海外情報'!B18</t>
    <phoneticPr fontId="5"/>
  </si>
  <si>
    <t>　</t>
    <phoneticPr fontId="29"/>
  </si>
  <si>
    <t xml:space="preserve">6．感染症統計        </t>
    <phoneticPr fontId="5"/>
  </si>
  <si>
    <t>　</t>
    <phoneticPr fontId="5"/>
  </si>
  <si>
    <t>7．感染症情報       　    　</t>
    <phoneticPr fontId="5"/>
  </si>
  <si>
    <t>8．衛生訓話</t>
    <rPh sb="2" eb="4">
      <t>エイセイ</t>
    </rPh>
    <rPh sb="4" eb="6">
      <t>クンワ</t>
    </rPh>
    <phoneticPr fontId="5"/>
  </si>
  <si>
    <t>9．スポンサー広告</t>
    <rPh sb="7" eb="9">
      <t>コウコク</t>
    </rPh>
    <phoneticPr fontId="5"/>
  </si>
  <si>
    <t>　</t>
  </si>
  <si>
    <t>以下に貼り付け</t>
    <rPh sb="0" eb="2">
      <t>イカ</t>
    </rPh>
    <rPh sb="3" eb="4">
      <t>ハ</t>
    </rPh>
    <rPh sb="5" eb="6">
      <t>ツ</t>
    </rPh>
    <phoneticPr fontId="5"/>
  </si>
  <si>
    <t xml:space="preserve"> </t>
    <phoneticPr fontId="29"/>
  </si>
  <si>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</si>
  <si>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</si>
  <si>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</si>
  <si>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9"/>
  </si>
  <si>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</si>
  <si>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</si>
  <si>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</si>
  <si>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9"/>
  </si>
  <si>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</si>
  <si>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9"/>
  </si>
  <si>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</si>
  <si>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</si>
  <si>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9"/>
  </si>
  <si>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</si>
  <si>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9"/>
  </si>
  <si>
    <t>ノロウイルス指数平年同等　散発事故発生</t>
    <rPh sb="6" eb="8">
      <t>シスウ</t>
    </rPh>
    <rPh sb="8" eb="10">
      <t>ヘイネン</t>
    </rPh>
    <rPh sb="10" eb="12">
      <t>ドウトウ</t>
    </rPh>
    <rPh sb="13" eb="15">
      <t>サンパツ</t>
    </rPh>
    <rPh sb="15" eb="17">
      <t>ジコ</t>
    </rPh>
    <rPh sb="17" eb="19">
      <t>ハッセイ</t>
    </rPh>
    <phoneticPr fontId="5"/>
  </si>
  <si>
    <t>出典:東京都感染症情報センター</t>
    <rPh sb="0" eb="2">
      <t>シュッテン</t>
    </rPh>
    <rPh sb="3" eb="6">
      <t>トウキョウト</t>
    </rPh>
    <rPh sb="6" eb="9">
      <t>カンセンショウ</t>
    </rPh>
    <rPh sb="9" eb="11">
      <t>ジョウホウ</t>
    </rPh>
    <phoneticPr fontId="5"/>
  </si>
  <si>
    <t xml:space="preserve"> </t>
    <phoneticPr fontId="81"/>
  </si>
  <si>
    <t>　　　　レベル5</t>
    <phoneticPr fontId="5"/>
  </si>
  <si>
    <t>　　　　レベル4</t>
    <phoneticPr fontId="5"/>
  </si>
  <si>
    <t>　　　　レベル3</t>
    <phoneticPr fontId="5"/>
  </si>
  <si>
    <r>
      <t xml:space="preserve">　    </t>
    </r>
    <r>
      <rPr>
        <sz val="9"/>
        <rFont val="ＭＳ Ｐゴシック"/>
        <family val="3"/>
        <charset val="128"/>
      </rPr>
      <t>レベル2</t>
    </r>
    <phoneticPr fontId="5"/>
  </si>
  <si>
    <r>
      <t xml:space="preserve">       </t>
    </r>
    <r>
      <rPr>
        <sz val="9"/>
        <rFont val="ＭＳ Ｐゴシック"/>
        <family val="3"/>
        <charset val="128"/>
      </rPr>
      <t xml:space="preserve"> レベル1</t>
    </r>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</si>
  <si>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</si>
  <si>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</si>
  <si>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</si>
  <si>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</si>
  <si>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</si>
  <si>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</si>
  <si>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</si>
  <si>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</si>
  <si>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</si>
  <si>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</si>
  <si>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</si>
  <si>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</si>
  <si>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ニュースソース</t>
  </si>
  <si>
    <t>日時</t>
    <rPh sb="0" eb="2">
      <t>ニチジ</t>
    </rPh>
    <phoneticPr fontId="5"/>
  </si>
  <si>
    <t>北海道</t>
  </si>
  <si>
    <t>北海道</t>
    <rPh sb="0" eb="3">
      <t>ホッカイドウ</t>
    </rPh>
    <phoneticPr fontId="8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</si>
  <si>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</si>
  <si>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</si>
  <si>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</si>
  <si>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</si>
  <si>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</si>
  <si>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</si>
  <si>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</si>
  <si>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</si>
  <si>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</si>
  <si>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</si>
  <si>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</si>
  <si>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</si>
  <si>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</si>
  <si>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</si>
  <si>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</si>
  <si>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</si>
  <si>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</si>
  <si>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</si>
  <si>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</si>
  <si>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</si>
  <si>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</si>
  <si>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</si>
  <si>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</si>
  <si>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</si>
  <si>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</si>
  <si>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</si>
  <si>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</si>
  <si>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</si>
  <si>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</si>
  <si>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</si>
  <si>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</si>
  <si>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</si>
  <si>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</si>
  <si>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</si>
  <si>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</si>
  <si>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</si>
  <si>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</si>
  <si>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</si>
  <si>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</si>
  <si>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</si>
  <si>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</si>
  <si>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</si>
  <si>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</si>
  <si>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</si>
  <si>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</si>
  <si>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</si>
  <si>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5"/>
  </si>
  <si>
    <t>先週に比べて全国平均は</t>
    <phoneticPr fontId="5"/>
  </si>
  <si>
    <t>　：先週より</t>
  </si>
  <si>
    <t>東京都は</t>
  </si>
  <si>
    <t>　：先週より</t>
    <phoneticPr fontId="5"/>
  </si>
  <si>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</si>
  <si>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</si>
  <si>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</si>
  <si>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</si>
  <si>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発生</t>
    <rPh sb="0" eb="2">
      <t>ハッセイ</t>
    </rPh>
    <phoneticPr fontId="5"/>
  </si>
  <si>
    <t>ソース</t>
    <phoneticPr fontId="5"/>
  </si>
  <si>
    <t>日付</t>
    <rPh sb="0" eb="2">
      <t>ヒヅケ</t>
    </rPh>
    <phoneticPr fontId="5"/>
  </si>
  <si>
    <t xml:space="preserve">                        </t>
    <phoneticPr fontId="5"/>
  </si>
  <si>
    <t>1類感染症</t>
  </si>
  <si>
    <t>報告なし</t>
    <rPh sb="0" eb="2">
      <t>ホウコク</t>
    </rPh>
    <phoneticPr fontId="5"/>
  </si>
  <si>
    <t>2類感染症</t>
    <phoneticPr fontId="5"/>
  </si>
  <si>
    <t>指定感染症 新型コロナウイルス感染症</t>
    <phoneticPr fontId="5"/>
  </si>
  <si>
    <t>厚生労働省：国内の発生状況など
https://www.mhlw.go.jp/stf/covid-19/kokunainohasseijoukyou.html#h2_1
厚生労働省：データからわかる－新型コロナウイルス感染症情報－
https：//covid19.mhlw.go.jp/</t>
    <phoneticPr fontId="81"/>
  </si>
  <si>
    <t>https://www.mhlw.go.jp/stf/covid-19/kokunainohasseijoukyou.html#h2_1</t>
    <phoneticPr fontId="81"/>
  </si>
  <si>
    <t>厚生労働省：データからわかる－新型コロナウイルス感染症情報－</t>
    <phoneticPr fontId="81"/>
  </si>
  <si>
    <t>https：//covid19.mhlw.go.jp/</t>
    <phoneticPr fontId="81"/>
  </si>
  <si>
    <t>腸管出血性大腸菌感染症</t>
    <phoneticPr fontId="5"/>
  </si>
  <si>
    <t>4類感染症</t>
    <phoneticPr fontId="81"/>
  </si>
  <si>
    <t>インフルエンザ
と
新型コロナ</t>
    <rPh sb="10" eb="12">
      <t>シンガタ</t>
    </rPh>
    <phoneticPr fontId="81"/>
  </si>
  <si>
    <t>注意</t>
    <rPh sb="0" eb="2">
      <t>チュウイ</t>
    </rPh>
    <phoneticPr fontId="81"/>
  </si>
  <si>
    <t>国・地域</t>
    <rPh sb="0" eb="1">
      <t>クニ</t>
    </rPh>
    <rPh sb="2" eb="4">
      <t>チイキ</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</si>
  <si>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</si>
  <si>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</si>
  <si>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1月</t>
    <rPh sb="1" eb="2">
      <t>ガツ</t>
    </rPh>
    <phoneticPr fontId="81"/>
  </si>
  <si>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</si>
  <si>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</si>
  <si>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</si>
  <si>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</si>
  <si>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</si>
  <si>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</si>
  <si>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</si>
  <si>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</si>
  <si>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</si>
  <si>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</si>
  <si>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</si>
  <si>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</si>
  <si>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</si>
  <si>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81"/>
  </si>
  <si>
    <t>2024年</t>
    <rPh sb="4" eb="5">
      <t>ネン</t>
    </rPh>
    <phoneticPr fontId="81"/>
  </si>
  <si>
    <t>2023年</t>
    <phoneticPr fontId="5"/>
  </si>
  <si>
    <t>2022年</t>
    <phoneticPr fontId="5"/>
  </si>
  <si>
    <t>2021年</t>
  </si>
  <si>
    <t>2020年</t>
    <phoneticPr fontId="5"/>
  </si>
  <si>
    <t>2019年</t>
    <phoneticPr fontId="5"/>
  </si>
  <si>
    <t>2019年</t>
    <rPh sb="4" eb="5">
      <t>ネン</t>
    </rPh>
    <phoneticPr fontId="5"/>
  </si>
  <si>
    <t>2018年</t>
    <phoneticPr fontId="5"/>
  </si>
  <si>
    <t>2017年</t>
    <phoneticPr fontId="5"/>
  </si>
  <si>
    <t>2016年</t>
    <phoneticPr fontId="5"/>
  </si>
  <si>
    <t>2015年</t>
    <phoneticPr fontId="5"/>
  </si>
  <si>
    <t>2014年</t>
    <phoneticPr fontId="5"/>
  </si>
  <si>
    <t>2013年</t>
    <phoneticPr fontId="5"/>
  </si>
  <si>
    <t>2012年</t>
    <phoneticPr fontId="5"/>
  </si>
  <si>
    <t>2011年</t>
  </si>
  <si>
    <t>腸管出血性大腸菌</t>
    <rPh sb="0" eb="2">
      <t>チョウカン</t>
    </rPh>
    <rPh sb="2" eb="5">
      <t>シュッケツセイ</t>
    </rPh>
    <rPh sb="5" eb="8">
      <t>ダイチョウキン</t>
    </rPh>
    <phoneticPr fontId="5"/>
  </si>
  <si>
    <t>赤痢</t>
    <rPh sb="0" eb="2">
      <t>セキリ</t>
    </rPh>
    <phoneticPr fontId="5"/>
  </si>
  <si>
    <t>※2023年 第11週（3/13～3/19）  現在</t>
    <phoneticPr fontId="81"/>
  </si>
  <si>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</si>
  <si>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</si>
  <si>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発表</t>
    <rPh sb="0" eb="2">
      <t>ハッピョウ</t>
    </rPh>
    <phoneticPr fontId="5"/>
  </si>
  <si>
    <t>掲載日</t>
    <rPh sb="0" eb="3">
      <t>ケイサイビ</t>
    </rPh>
    <phoneticPr fontId="5"/>
  </si>
  <si>
    <t>注意　本件は「リコールプラス」「リコールナビ」のホームページより引用しています。詳細に関してはリンク先ＨＰよりご確認ください。</t>
    <rPh sb="0" eb="2">
      <t>チュウイ</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</si>
  <si>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</si>
  <si>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業者
 </t>
    <rPh sb="0" eb="2">
      <t>ギョウシャ</t>
    </rPh>
    <phoneticPr fontId="5"/>
  </si>
  <si>
    <t>★数年間では、平均的比率でノロウイルス継続</t>
    <rPh sb="0" eb="21">
      <t>ヘイキンテキヒリツケイゾク</t>
    </rPh>
    <phoneticPr fontId="5"/>
  </si>
  <si>
    <t>　</t>
    <phoneticPr fontId="81"/>
  </si>
  <si>
    <t>静岡県</t>
    <phoneticPr fontId="81"/>
  </si>
  <si>
    <t>2024年</t>
    <phoneticPr fontId="5"/>
  </si>
  <si>
    <t>届出感染症　第三類　</t>
    <rPh sb="0" eb="2">
      <t>トドケデ</t>
    </rPh>
    <rPh sb="2" eb="4">
      <t>カンセン</t>
    </rPh>
    <rPh sb="4" eb="5">
      <t>ショウ</t>
    </rPh>
    <rPh sb="6" eb="7">
      <t>ダイ</t>
    </rPh>
    <rPh sb="7" eb="8">
      <t>サン</t>
    </rPh>
    <rPh sb="8" eb="9">
      <t>タグイ</t>
    </rPh>
    <phoneticPr fontId="5"/>
  </si>
  <si>
    <t>賞味</t>
    <rPh sb="0" eb="2">
      <t>ショウミ</t>
    </rPh>
    <phoneticPr fontId="81"/>
  </si>
  <si>
    <t>アレルゲン</t>
    <phoneticPr fontId="81"/>
  </si>
  <si>
    <t>残留</t>
    <rPh sb="0" eb="2">
      <t>ザンリュウ</t>
    </rPh>
    <phoneticPr fontId="81"/>
  </si>
  <si>
    <t>異物</t>
    <rPh sb="0" eb="2">
      <t>イブツ</t>
    </rPh>
    <phoneticPr fontId="81"/>
  </si>
  <si>
    <t>細菌</t>
    <rPh sb="0" eb="2">
      <t>サイキン</t>
    </rPh>
    <phoneticPr fontId="81"/>
  </si>
  <si>
    <t>表示</t>
    <rPh sb="0" eb="2">
      <t>ヒョウジ</t>
    </rPh>
    <phoneticPr fontId="81"/>
  </si>
  <si>
    <t>その他</t>
    <rPh sb="2" eb="3">
      <t>タ</t>
    </rPh>
    <phoneticPr fontId="81"/>
  </si>
  <si>
    <t>インフルエンザ新型</t>
    <rPh sb="7" eb="9">
      <t>シンガタ</t>
    </rPh>
    <phoneticPr fontId="81"/>
  </si>
  <si>
    <t>コロナウイルス感染症</t>
    <rPh sb="7" eb="10">
      <t>カンセンショウ</t>
    </rPh>
    <phoneticPr fontId="81"/>
  </si>
  <si>
    <t>報告数</t>
    <rPh sb="0" eb="3">
      <t>ホウコクスウ</t>
    </rPh>
    <phoneticPr fontId="81"/>
  </si>
  <si>
    <t>総数</t>
    <rPh sb="0" eb="2">
      <t>ソウスウ</t>
    </rPh>
    <phoneticPr fontId="81"/>
  </si>
  <si>
    <t>男性</t>
    <rPh sb="0" eb="2">
      <t>ダンセイ</t>
    </rPh>
    <phoneticPr fontId="81"/>
  </si>
  <si>
    <t>女性</t>
    <rPh sb="0" eb="2">
      <t>ジョセイ</t>
    </rPh>
    <phoneticPr fontId="81"/>
  </si>
  <si>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</si>
  <si>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毎週　　ひとつ　　覚えていきましょう</t>
    <phoneticPr fontId="5"/>
  </si>
  <si>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5"/>
  </si>
  <si>
    <t>2025年</t>
    <phoneticPr fontId="5"/>
  </si>
  <si>
    <t>計</t>
    <rPh sb="0" eb="1">
      <t>ケイ</t>
    </rPh>
    <phoneticPr fontId="5"/>
  </si>
  <si>
    <t>食品表示 (2/17-2/24)</t>
  </si>
  <si>
    <t>日付</t>
    <rPh sb="0" eb="2">
      <t>ヒヅケ</t>
    </rPh>
    <phoneticPr fontId="81"/>
  </si>
  <si>
    <t>.</t>
    <phoneticPr fontId="81"/>
  </si>
  <si>
    <t>-</t>
    <phoneticPr fontId="81"/>
  </si>
  <si>
    <t>　</t>
    <phoneticPr fontId="15"/>
  </si>
  <si>
    <t xml:space="preserve"> 5類感染症</t>
    <phoneticPr fontId="5"/>
  </si>
  <si>
    <t>福島県</t>
    <rPh sb="0" eb="2">
      <t>フクシマ</t>
    </rPh>
    <phoneticPr fontId="81"/>
  </si>
  <si>
    <t xml:space="preserve"> </t>
    <phoneticPr fontId="81"/>
  </si>
  <si>
    <t>　　　</t>
  </si>
  <si>
    <t>全国警戒ランク2に減少</t>
    <rPh sb="0" eb="2">
      <t>ゼンコク</t>
    </rPh>
    <rPh sb="2" eb="4">
      <t>ケイカイ</t>
    </rPh>
    <rPh sb="9" eb="11">
      <t>ゲンショウ</t>
    </rPh>
    <phoneticPr fontId="81"/>
  </si>
  <si>
    <t>スポンサーページは１回掲載3,000円(2週連続　5,000円)
ご希望者はこちらまで　→Food・Safety</t>
    <rPh sb="10" eb="11">
      <t>カイ</t>
    </rPh>
    <rPh sb="11" eb="13">
      <t>ケイサイ</t>
    </rPh>
    <rPh sb="18" eb="19">
      <t>エン</t>
    </rPh>
    <rPh sb="21" eb="24">
      <t>シュウレンゾク</t>
    </rPh>
    <rPh sb="30" eb="31">
      <t>エン</t>
    </rPh>
    <rPh sb="34" eb="37">
      <t>キボウシャ</t>
    </rPh>
    <phoneticPr fontId="81"/>
  </si>
  <si>
    <t>9-10月、4月以降
施設の所在市町村で           流行・食中毒が報告される
定点観測値が5.00前後</t>
    <phoneticPr fontId="81"/>
  </si>
  <si>
    <t>【情報共有】　週間・情報収集/情報は毎週確認する
【常設】　嘔吐物処理セットの配備
【体調管理】従業員の健康状況を徹底し、不良者は調理・加工ラインより外す</t>
    <phoneticPr fontId="81"/>
  </si>
  <si>
    <t>管理レベル「2」　</t>
    <phoneticPr fontId="5"/>
  </si>
  <si>
    <t>腸チフス2例‌</t>
    <phoneticPr fontId="81"/>
  </si>
  <si>
    <t>回収＆返金</t>
  </si>
  <si>
    <t>回収＆返金/交換</t>
  </si>
  <si>
    <t>回収＆交換</t>
  </si>
  <si>
    <t>回収</t>
  </si>
  <si>
    <t xml:space="preserve">
3類感染症
細菌性赤痢</t>
    <phoneticPr fontId="5"/>
  </si>
  <si>
    <t>2025年第38週</t>
    <rPh sb="4" eb="5">
      <t>ネン</t>
    </rPh>
    <rPh sb="5" eb="6">
      <t>ダイ</t>
    </rPh>
    <rPh sb="8" eb="9">
      <t>シュウ</t>
    </rPh>
    <phoneticPr fontId="81"/>
  </si>
  <si>
    <t>2025/40週</t>
  </si>
  <si>
    <t>やや多い</t>
    <rPh sb="2" eb="3">
      <t>オオ</t>
    </rPh>
    <phoneticPr fontId="81"/>
  </si>
  <si>
    <t>シャトレーゼ</t>
  </si>
  <si>
    <t>ぎゅーとら</t>
  </si>
  <si>
    <t>2025年第39週（9月22日〜9月28日）</t>
    <phoneticPr fontId="81"/>
  </si>
  <si>
    <t>結核例　208例</t>
    <rPh sb="7" eb="8">
      <t>レイ</t>
    </rPh>
    <phoneticPr fontId="5"/>
  </si>
  <si>
    <t>細菌性赤痢1例‌
菌種：S. sonnei（D群）＿感染地域：東京都</t>
    <phoneticPr fontId="81"/>
  </si>
  <si>
    <t xml:space="preserve">腸管出血性大腸菌感染症96例（有症者56例、うちHUS‌3例）
‌感染地域：‌‌国内65例、茨城県/スイス1例、愛知県/台湾1例、国内（都道府県不明）/ベトナム1例、韓国3例、中国1例、国内・国外不明24例 ‌
国内の感染地域：‌‌大阪府6例、福岡県6例、東京都5例、兵庫県5例、北海道4例、神奈川県4例、福島県2例、島根県2例、山口県2例、佐賀県2例、山形県1例、群馬県1例、埼玉県1例、新潟県1例、富山県1例、
石川県1例、長野県1例、岐阜県1例、静岡県1例、三重県1例、滋賀県1例、京都府1例、鳥取県1例、長崎県1例、国内（都道府県不明）13例
</t>
    <phoneticPr fontId="81"/>
  </si>
  <si>
    <t>年齢群：‌‌1歳（3 例 ）、2歳（1 例 ）、3歳（5 例 ）、5歳（3 例 ）、7歳（2 例 ）、9歳（ 1 例 ）、 10代（14例）、20代（26例）、30代（16例）、40代（11例）、50 代（6 例 ）、
60 代（3例 ）、70 代（3 例 ）、80代（2例）</t>
    <rPh sb="116" eb="117">
      <t>レイ</t>
    </rPh>
    <phoneticPr fontId="81"/>
  </si>
  <si>
    <t>血清群・毒素型：‌‌O157‌VT2（17例）、O157‌VT1・VT2（15例）、O26‌VT1（12例）、O103‌VT1（11例）、
O111‌ VT1・VT2（3例）、O157‌VT1（2例）、O111‌ VT1（1例）、O121‌VT1（1例）、O121‌VT2‌（1例）、O145‌VT2（1例）、
O166‌VT2（1例）、O25‌VT1（1例）、O26‌VT2（1例）、その他・不明（29例）
累積報告数：3,074例（有症者1,763例、うちHUS‌39例．死亡3例）</t>
    <phoneticPr fontId="81"/>
  </si>
  <si>
    <t>E型肝炎6例‌
　感染地域（感染源）：‌‌北海道2例（不明2例）、神奈川県1例（不明）、
　石川県1例（豚モツ）、国内（都道府県不明）2例（豚レバー1例、不明1例）
A型肝炎6例‌
　感染地域：‌神奈川県1例、富山県1例、静岡県1例、福岡県1例、
　カタール1例、国内・国外不明1例</t>
    <phoneticPr fontId="81"/>
  </si>
  <si>
    <t>レジオネラ症55例（肺炎型49例、ポンティアック熱型6例）‌　
　　感染地域：‌千葉県4例、東京都3例、新潟県3例、兵庫県3例、宮城県2例、群馬県2例、埼玉県2例、石川県2例、長野県2例、　
　　静岡県2例、沖縄県2例、北海道1例、茨城県1例、栃木県1例、神奈川県1例、富山県1例、福井県1例、山梨県1例、
　　岐阜県1例、三重県1例、滋賀県1例、大阪府1例、鳥取県1例、山口県1例、香川県1例、高知県1例、鹿児島県1例、
　　国内（都道府県不明）3例、インドネシア1例、国内・国外不明8例
‌
 ‌　年齢群：‌40代（4例）、50代（7例）、60代（10例）、70代（17例）、80代（11例）、90代以上（6例）累積報告数：1,753例</t>
    <phoneticPr fontId="81"/>
  </si>
  <si>
    <t>アメーバ赤痢4例（腸管アメーバ症4例）‌
　感染地域：千葉県1例、岐阜県1例、国内・国外不明2例‌染経路：その他・不明4例
ウイルス性肝炎2例‌ B型肝炎ウイルス1例＿感染経路：その他・不明‌
　 EBウイルス/サイトメガロウイルス1例＿感染経路：‌‌性的 接 触（ 異 性間・同性間不明</t>
    <phoneticPr fontId="81"/>
  </si>
  <si>
    <t>2025年第39週</t>
    <rPh sb="4" eb="5">
      <t>ネン</t>
    </rPh>
    <rPh sb="5" eb="6">
      <t>ダイ</t>
    </rPh>
    <rPh sb="8" eb="9">
      <t>シュウ</t>
    </rPh>
    <phoneticPr fontId="81"/>
  </si>
  <si>
    <r>
      <t xml:space="preserve">対前週
</t>
    </r>
    <r>
      <rPr>
        <b/>
        <sz val="14"/>
        <color rgb="FF002060"/>
        <rFont val="ＭＳ Ｐゴシック"/>
        <family val="3"/>
        <charset val="128"/>
      </rPr>
      <t>インフルエンザ 　　     　       　　　24%   増加</t>
    </r>
    <r>
      <rPr>
        <b/>
        <sz val="11"/>
        <color rgb="FFFF0000"/>
        <rFont val="ＭＳ Ｐゴシック"/>
        <family val="3"/>
        <charset val="128"/>
      </rPr>
      <t xml:space="preserve">
</t>
    </r>
    <r>
      <rPr>
        <b/>
        <sz val="14"/>
        <color rgb="FFFF0000"/>
        <rFont val="ＭＳ Ｐゴシック"/>
        <family val="3"/>
        <charset val="128"/>
      </rPr>
      <t>新型コロナウイルス          　  　  -18%　 減少</t>
    </r>
    <rPh sb="0" eb="3">
      <t>タイゼンシュウゾウカゾウカゲンショウ</t>
    </rPh>
    <rPh sb="36" eb="38">
      <t>ゾウカ</t>
    </rPh>
    <rPh sb="70" eb="72">
      <t>ゲンショウ</t>
    </rPh>
    <phoneticPr fontId="81"/>
  </si>
  <si>
    <t>札幌市北区北8条西4丁目の飲食店「刺身と焼魚 北海道鮮魚店」にて、2025年9月25日と26日に宴会コース料理を提供された顧客のうち、20代から60代の男女36人が下痢や発熱、嘔吐などの症状を訴えた。料理には、生ガキや刺身、焼き魚などが含まれていた。患者の便からノロウイルスが検出されたことから、札幌市はこの事案をノロウイルスによる集団食中毒と断定した。なお、入院者はおらず全員が軽症とされている。市保健所は、当該店舗に対して10月9日から3日間の営業停止処分を下した。</t>
    <phoneticPr fontId="81"/>
  </si>
  <si>
    <t>楽天</t>
    <rPh sb="0" eb="2">
      <t>ラクテン</t>
    </rPh>
    <phoneticPr fontId="81"/>
  </si>
  <si>
    <t>飲食店「＃カキもビールも生がスキ。船橋駅前店」で生カキなどを食べた10～30代の3グループ7人に発熱、下痢などの症状が出たと発表した。発症者の便や、立ち入り検査を行った際に同店にあったカキからノロウイルスの一種が検出されたことなどから、同店の加熱不十分なカキを原因とする食中毒と断定し、同店に加熱不十分のカキの提供を禁じる行政措置を行った。</t>
    <phoneticPr fontId="81"/>
  </si>
  <si>
    <t>千葉日報社</t>
    <phoneticPr fontId="81"/>
  </si>
  <si>
    <t>宮崎県延岡市の高齢者施設で県内で今シーズン初となる感染性胃腸炎の集団感染が発生しました。
感染性胃腸炎の集団感染が発生したのは、延岡市の高齢者施設です。県によりますと、この施設では、今月1日からおとといまでの6日間で、施設の利用者8人、職員3人の合わせて11人が感染性胃腸炎に感染しました。感染した11人は、発熱や嘔吐、下痢の症状が見られたということですが、重症者はいないということです。</t>
    <phoneticPr fontId="81"/>
  </si>
  <si>
    <t>日テレニュース</t>
    <rPh sb="0" eb="1">
      <t>ニッ</t>
    </rPh>
    <phoneticPr fontId="81"/>
  </si>
  <si>
    <t>　津保健所が調査したところ、９月６日（土）に当該飲食店を利用した２グループ１２名中調査のできた１１名が同様の症状を呈していることが判明しました。　同保健所は、有症者に共通する食事が他にないこと、有症者１０名の便及び従業員３名の便からノロウイルスが検出されたこと、有症者を診察した医師から食中毒の届出があったことから、当該飲食店が提供した食事が原因の食中毒と断定し、本日付けで当該飲食店を営業禁止処分としました。</t>
    <phoneticPr fontId="81"/>
  </si>
  <si>
    <t>三重県公表</t>
    <rPh sb="0" eb="3">
      <t>ミエケン</t>
    </rPh>
    <rPh sb="3" eb="5">
      <t>コウヒョウ</t>
    </rPh>
    <phoneticPr fontId="81"/>
  </si>
  <si>
    <t xml:space="preserve">
同日から、大船渡保健所が調査を開始し、9月18日(木)から10月6日(月)にかけて、園児に嘔吐、
下痢等の症状があったことを確認。
重症者、入院者はなし。有症者はいずれも回復傾向にある</t>
    <phoneticPr fontId="81"/>
  </si>
  <si>
    <t>岩手県公表</t>
    <rPh sb="0" eb="5">
      <t>イワテケンコウヒョウ</t>
    </rPh>
    <phoneticPr fontId="81"/>
  </si>
  <si>
    <t>食品とスタッフの検査でなにも見つからず
保健所から受けた説明によると、原因はSRSV（今でいうノロウイルス。当時はまだノロウイルスの正体がつかめていなかった）の可能性が高いという。「ミクニ マルノウチ」で扱っている食品をすべて調べ、原因物質の特定と感染ルートの解明に乗り出した</t>
    <phoneticPr fontId="81"/>
  </si>
  <si>
    <t>婦人公論</t>
    <rPh sb="0" eb="4">
      <t>フジンコウロン</t>
    </rPh>
    <phoneticPr fontId="81"/>
  </si>
  <si>
    <t>　</t>
    <phoneticPr fontId="15"/>
  </si>
  <si>
    <t>https://www.recall-plus.jp/info/54195</t>
    <phoneticPr fontId="15"/>
  </si>
  <si>
    <t>　食品衛生管理者は、食品衛生法第48条の規定により、製造又は加工の過程において特に衛生上の考慮を必要とする食品又は添加物であって、食品衛生法施行令で定めるものの製造又は加工を行う営業者は、その製造又は加工を衛生的に管理させるため、その施設ごとに、専任の食品衛生管理者を置かなければなりません。
　また、その資格要件として、同条第6項に規定があり、その1つとして、「高校卒業相当以上の方で、食品衛生管理者を置かなければならない施設で3年以上の衛生管理業務従事経験がある方は、食品衛生管理者登録講習会を修了することにより、食品衛生管理者となることができる。」とされています。
　ここでいう「食品衛生管理者登録講習会」とは、講習会を実施しようとする者が都道府県知事の登録をうけて実施されるものです。このたび、食品衛生法施行令第23条の規定に基づき、以下の講習会を本県において登録しましたので、お知らせします。</t>
    <phoneticPr fontId="15"/>
  </si>
  <si>
    <t>https://www.pref.gunma.jp/site/shokunoanzen/722589.html</t>
    <phoneticPr fontId="15"/>
  </si>
  <si>
    <t xml:space="preserve"> GⅡ　40週   0例</t>
    <rPh sb="6" eb="7">
      <t>シュウ</t>
    </rPh>
    <phoneticPr fontId="5"/>
  </si>
  <si>
    <t>2025/41週</t>
  </si>
  <si>
    <t xml:space="preserve"> GⅡ41週　1例</t>
    <rPh sb="8" eb="9">
      <t>レイ</t>
    </rPh>
    <phoneticPr fontId="5"/>
  </si>
  <si>
    <t>釧路で鶏レバー串で食中毒　嘉手納の飲食店を営業停止　沖縄</t>
    <phoneticPr fontId="81"/>
  </si>
  <si>
    <t>食中毒情報  (10/13-10/19)</t>
    <rPh sb="0" eb="3">
      <t>ショクチュウドク</t>
    </rPh>
    <rPh sb="3" eb="5">
      <t>ジョウホウ</t>
    </rPh>
    <phoneticPr fontId="5"/>
  </si>
  <si>
    <t>今週のニュース（Noroｖｉｒｕｓ） (10/13-10/19)</t>
    <rPh sb="0" eb="2">
      <t>コンシュウ</t>
    </rPh>
    <phoneticPr fontId="5"/>
  </si>
  <si>
    <t>海外情報  (10/13-10/19)</t>
    <rPh sb="0" eb="4">
      <t>カイガイジョウホウ</t>
    </rPh>
    <phoneticPr fontId="5"/>
  </si>
  <si>
    <t>食品表示
 (10/13-10/19)</t>
    <rPh sb="0" eb="2">
      <t>ショクヒン</t>
    </rPh>
    <rPh sb="2" eb="4">
      <t>ヒョウジ</t>
    </rPh>
    <phoneticPr fontId="5"/>
  </si>
  <si>
    <t>残留農薬  (10/13-10/19)</t>
    <phoneticPr fontId="15"/>
  </si>
  <si>
    <t>食品表示  (10/13-10/19)</t>
    <phoneticPr fontId="5"/>
  </si>
  <si>
    <t xml:space="preserve">    県薬務生活衛生課は16日、嘉手納町嘉手納の飲食店でカンピロバクター属菌による食中毒が発生し、飲食店を16日から20日まで5日間の営業停止処分にしたと発表した。4日に飲食店で食事をした13人のうち8人に腹痛や下痢、発熱の症状が出た。8人とも鶏レバー串を食べていた。</t>
    <phoneticPr fontId="15"/>
  </si>
  <si>
    <t>琉球新報</t>
    <rPh sb="0" eb="2">
      <t>リュウキュウ</t>
    </rPh>
    <rPh sb="2" eb="4">
      <t>シンポウ</t>
    </rPh>
    <phoneticPr fontId="15"/>
  </si>
  <si>
    <t>沖縄県</t>
    <rPh sb="0" eb="3">
      <t>オキナワケン</t>
    </rPh>
    <phoneticPr fontId="15"/>
  </si>
  <si>
    <t>https://article.auone.jp/detail/1/2/5/488_5_r_20251017_1760661872539909</t>
    <phoneticPr fontId="15"/>
  </si>
  <si>
    <t>新潟市保健所によりますと、4日に新潟市中央区弁天にある『牡蠣の上にも3年　新潟駅前店』を利用した10グループ23人のうち、4グループ7人に下痢や吐き気、腹痛などの症状があり、検査の結果、患者4人と飲食店の従業員1人からノロウイルスが検出されました。
症状を訴えた人のうち3人が病院で治療を受け、うち1人が入院したということですが、全員が快方に向かっているということです。</t>
    <phoneticPr fontId="81"/>
  </si>
  <si>
    <t>新潟放送</t>
    <rPh sb="0" eb="2">
      <t>ニイガタ</t>
    </rPh>
    <rPh sb="2" eb="4">
      <t>ホウソウ</t>
    </rPh>
    <phoneticPr fontId="81"/>
  </si>
  <si>
    <t>食中毒…女性客5人が嘔吐、サラダ・お吸い物を食べ　下痢、腹痛も　すし店で“バラちらしずし”も楽しんでいた客グループ異変　店員、客から黄色ブドウ球菌を検出…店を営業停止に</t>
    <phoneticPr fontId="15"/>
  </si>
  <si>
    <t>埼玉県</t>
    <rPh sb="0" eb="3">
      <t>サイタマケン</t>
    </rPh>
    <phoneticPr fontId="15"/>
  </si>
  <si>
    <t>　埼玉県さいたま市は15日、同市浦和区北浦和のすし店「鮨はくと」で、黄色ブドウ球菌による食中毒が発生したとして、食品衛生法に基づき、同日から3日間の営業停止処分にしたと発表した。市生活衛生課によると、今月6日に市民から市保健所に「10月6日に当該飲食店を7人で利用したところ、5人が体調不良になった」と通報があった。調査した結果、6日に同店が調理したバラちらしずし、サラダ、お吸い物を食べた1グループ7人（いずれも70代女性）のうち5人が嘔吐（おうと）、下痢、腹痛を発症。重症者はおらず、全員快方に向かっているという。</t>
    <phoneticPr fontId="15"/>
  </si>
  <si>
    <t>埼玉新聞</t>
    <rPh sb="0" eb="4">
      <t>サイタマシンブン</t>
    </rPh>
    <phoneticPr fontId="15"/>
  </si>
  <si>
    <t>https://article.auone.jp/detail/1/2/5/474_5_r_20251016_1760578627765312</t>
    <phoneticPr fontId="15"/>
  </si>
  <si>
    <t>愛知県によりますと、下痢や吐き気といった食中毒の症状を訴えたのは、食品加工会社「アトラス」で製造された大根おろしを使った料理を、９月２４日から２９日の間に各地の飲食店で食べた男性１８６人、女性７３人の合計２５９人です。重症者はおらず、全員が快方に向かっているということです。</t>
    <phoneticPr fontId="81"/>
  </si>
  <si>
    <t>中京テレビ</t>
    <rPh sb="0" eb="2">
      <t>チュウキョウ</t>
    </rPh>
    <phoneticPr fontId="81"/>
  </si>
  <si>
    <t>摂食者数　35名(男性:20名、女性:15名)(調査中)
患者数	21名(男性:13名、女性:8名)(調査中)
入院者数	0名(入院者はおらず、快方に向かっています。)
主な症状	腹痛、下痢、嘔吐、発熱等　　　名称	ほかほか弁当　北鎌倉店</t>
    <phoneticPr fontId="81"/>
  </si>
  <si>
    <t>神奈川県公表</t>
    <rPh sb="0" eb="4">
      <t>カナガワケン</t>
    </rPh>
    <rPh sb="4" eb="6">
      <t>コウヒョウ</t>
    </rPh>
    <phoneticPr fontId="81"/>
  </si>
  <si>
    <t>小林製薬“紅麹”サプリの健康被害めぐり大株主が損害賠償を求める裁判はじまる　小林製薬側は争う姿勢　大阪地裁</t>
    <phoneticPr fontId="15"/>
  </si>
  <si>
    <t xml:space="preserve">　小林製薬の紅麹サプリによる健康被害をめぐり、大株主が当時の経営陣に損害賠償を求める裁判が始まりました。小林製薬の“紅麹”サプリをめぐる健康被害について、大阪市は腎障害を引き起こすアオカビ由来のプベルル酸が原因の食中毒だと認定しました。小林製薬の株式の約１０％を保有する香港の投資ファンド「オアシス・マネジメント」は、小林章浩元社長ら当時の経営陣７人に対し品質・安全管理の義務を怠ったなどとしておよそ１３５億円の損害賠償を求めています。きょう始まった裁判でオアシス・マネジメント側は「公表の遅れなどで被害を拡大させた」などとと主張。一方、小林製薬側は「対応が不合理だったとはいえない」などとして小林元社長ら７人への訴えを退けるよう求め、争う姿勢を示しました。 </t>
    <phoneticPr fontId="15"/>
  </si>
  <si>
    <t>大阪府</t>
    <rPh sb="0" eb="3">
      <t>オオサカフ</t>
    </rPh>
    <phoneticPr fontId="15"/>
  </si>
  <si>
    <t>MBSニュース</t>
    <phoneticPr fontId="15"/>
  </si>
  <si>
    <t>https://www.mbs.jp/news/kansainews/20251015/GE00069082.shtml</t>
    <phoneticPr fontId="15"/>
  </si>
  <si>
    <t>松江市でO157患者確認…島根県西部で患者多発による食中毒警報発表中の県東部への飛び火も関連は不明</t>
    <phoneticPr fontId="15"/>
  </si>
  <si>
    <t>　松江市は17日、市内で腸管出血性大腸菌O157の感染症患者が確認されたと明らかにしました。島根県内では今月8日以降、県西部で腸管出血性大腸菌の感染者が相次ぎ、県は食中毒警報を16日に発表して注意を呼び掛けていて、県東部でも確認された形です。ただ両者が関連しているのかは分かっていません。松江市によりますと、患者は市内に住む20代の女性で、今月10日に腹痛と発熱を訴え、12日には水溶性下痢と血便の症状があって市内の病院を受診しました。13日から入院していますが、回復傾向にあるということです。現在、松江保健所が患者の行動や接触者の健康調査などで感染経路を調べています。さらに17日には益田市内でも3人のO157患者が報告されていて、いずれも入院はしておらず、回復傾向にあります。それぞれの関連は分かっていません。今年に入ってから県内で確認されたO157の患者はこれで合計49人になりました。県は手洗いの励行や食品の十分な加熱、調理器具を生肉と使い回さないなど、食中毒への注意を呼び掛けています。</t>
    <phoneticPr fontId="15"/>
  </si>
  <si>
    <t>https://newsdig.tbs.co.jp/articles/bss/2235458?display=1</t>
    <phoneticPr fontId="15"/>
  </si>
  <si>
    <t>山陰放送</t>
    <rPh sb="0" eb="2">
      <t>サンイン</t>
    </rPh>
    <rPh sb="2" eb="4">
      <t>ホウソウ</t>
    </rPh>
    <phoneticPr fontId="15"/>
  </si>
  <si>
    <t>島根県</t>
    <rPh sb="0" eb="3">
      <t>シマネケン</t>
    </rPh>
    <phoneticPr fontId="15"/>
  </si>
  <si>
    <t xml:space="preserve">毒キノコ「ツキヨタケ」を食べ8人が食中毒 うち3人が入院 知り合いから譲り受け - Yahoo!ニュース </t>
    <phoneticPr fontId="15"/>
  </si>
  <si>
    <t>長野県</t>
    <rPh sb="0" eb="3">
      <t>ナガノケン</t>
    </rPh>
    <phoneticPr fontId="15"/>
  </si>
  <si>
    <t>https://news.yahoo.co.jp/articles/12da6ae7b9539e9854eaeca055e1f36e528d58dc</t>
    <phoneticPr fontId="15"/>
  </si>
  <si>
    <t>長野放送</t>
    <rPh sb="0" eb="4">
      <t>ナガノホウソウ</t>
    </rPh>
    <phoneticPr fontId="15"/>
  </si>
  <si>
    <t>　長野県の飯田保健所管内で、有毒きのこ「ツキヨタケ」を食べた男女8人が嘔吐、頭痛、下痢などの症状を訴え、保健所は「食中毒」と断定しました。
飯田保健所によりますと、10月15 日午後 10 時半頃、下伊那郡内の医療機関から「きのこを食べて食中毒のような症状を訴えている患者を治療中」といった旨の連絡がありました。患者8人は30～70代の男女8人で、15 日午後2時頃から下伊那郡内の事業所でふるまわれた野生きのこ料理を食べ、午後3時頃から嘔吐、頭痛、下痢などの症状を訴えました。このうち3人が入院しましたが、すでに退院、患者8人は快方に向かっているということです。
保健所で調理前の残品を確認したところ、有毒キノコ「ツキヨタケ」の特徴と類似していて、患者を診察した医師から、食中毒の届出があったことなどから、「ツキヨタケ」を原因とする食中毒と断定しました。患者は、「ツキヨタケ」を「ウスヒラタケ」と間違えて、煮物やクリームスープの具
にして、食べたということです。事業所の知り合いからキノコを譲り受け、職員と関係者に料理をふるまっていました。</t>
    <rPh sb="54" eb="55">
      <t>ヒ</t>
    </rPh>
    <rPh sb="101" eb="102">
      <t>ヒ</t>
    </rPh>
    <rPh sb="104" eb="110">
      <t>ココココココ</t>
    </rPh>
    <rPh sb="110" eb="116">
      <t>ココココココ</t>
    </rPh>
    <phoneticPr fontId="15"/>
  </si>
  <si>
    <t xml:space="preserve">	毒キノコ ３人食中毒 今季初、富士北麓で採取 - 富士山NET </t>
    <phoneticPr fontId="15"/>
  </si>
  <si>
    <t>山梨県</t>
    <rPh sb="0" eb="3">
      <t>ヤマナシケン</t>
    </rPh>
    <phoneticPr fontId="15"/>
  </si>
  <si>
    <t>山梨日日新聞</t>
    <rPh sb="0" eb="2">
      <t>ヤマナシ</t>
    </rPh>
    <rPh sb="2" eb="6">
      <t>ニチニチシンブン</t>
    </rPh>
    <phoneticPr fontId="15"/>
  </si>
  <si>
    <t>　山梨県は１４日、峡東保健所管内に住む男女３人がクサウラベニタケとみられる毒キノコを食べて、食中毒になったと発表した。嘔吐や下痢、発汗などの症状を訴えた。快方に向かっている。毒キノコによる食中毒の発生は県内では今季初めて。県衛生薬務課によると、発症したのは６０代男性と６０代女性、３０代男性で、３人は家族。１人が８日、富士北麓地域で野生キノコを採取し、９日に調理して食べたところ発症した。３人が受診した甲府市の医療機関から、市を通じて県に連絡があった。峡東保健所が調理済みキノコを調べたところ、クサウラベニタケと似た特徴がみられた。クサウラベニタケとみられる毒キノコによる食中毒の発生は２０１７年以来。食用のウラベニホテイシメジと間違うことが多いという。県が注意を呼びかけている。</t>
    <phoneticPr fontId="15"/>
  </si>
  <si>
    <t>https://www.fujisan-net.jp/cat_news/3031106</t>
    <phoneticPr fontId="15"/>
  </si>
  <si>
    <t xml:space="preserve">【注意】真庭市で「毒キノコ」による食中毒発生 山で取ったツキヨタケを食べおう吐などの症状 ... </t>
    <phoneticPr fontId="15"/>
  </si>
  <si>
    <t>岡山県</t>
    <rPh sb="0" eb="3">
      <t>オカヤマケン</t>
    </rPh>
    <phoneticPr fontId="15"/>
  </si>
  <si>
    <t>岡山香川ニュース</t>
    <rPh sb="0" eb="2">
      <t>オカヤマ</t>
    </rPh>
    <rPh sb="2" eb="4">
      <t>カガワ</t>
    </rPh>
    <phoneticPr fontId="15"/>
  </si>
  <si>
    <t>　１０月、真庭市で男女３人が毒キノコを食べておう吐などの症状を訴える食中毒が発生しました。岡山県は、野生のキノコを食べないよう注意を呼びかけています。県によりますと、１０月１２日、真庭市で８０代の男女と５０代の女性の家族３人が、山で取った毒キノコ、ツキヨタケをみそ汁に入れて食べたところ、おう吐などの症状を訴えたということです。３人は医療機関を受診し、１人が一時入院しましたが現在は快方に向かっています。
国によりますと、ツキヨタケは食用のヒラタケに似ていますが、食べるとおう吐や下痢などの症状が現れるということです。キノコ狩りのシーズンを迎える中、県では、知識のない人が毒キノコを見分けるのは難しく、野生のキノコを食べたり販売したりしないよう注意を呼びかけています。岡山県内でのキノコによる食中毒は、今回を含めて過去１０年で９件発生していて、患者は２６人に上っています。</t>
    <phoneticPr fontId="15"/>
  </si>
  <si>
    <t>https://topics.smt.docomo.ne.jp/article/ohk/region/ohk-28693</t>
    <phoneticPr fontId="15"/>
  </si>
  <si>
    <t>食品衛生現場での細菌検査を迅速化する抗原検査技術を開発*検査の迅速化・簡易化により、食中毒防止やフードロス削減に貢献</t>
    <phoneticPr fontId="15"/>
  </si>
  <si>
    <t xml:space="preserve">　旭化成株式会社（本社：東京都千代田区、社長：工藤 幸四郎氏）は、食品衛生現場での細菌検査を迅速化する抗原検査技術を開発し、迅速細菌検査キット「BacNavi™（バクナビ）（総菌用）」の提供を開始した。なお、本技術について、10月15日（水）～17日（金）に東京ビッグサイトで開催される食品産業の展示会「FOOD展2025」に出展する。以下、PR TIMESより。当社では、ヘルスケア領域での感染症診断を目的とした細菌検査技術の研究を進めてきたことから、幅広い細菌種に対する抗体ラインアップおよび多種多様な検体に適応できる検査キット化ノウハウを有しています。
　今回、これらの技術を応用し、製造環境や食材中の総菌（種類を問わない細菌の総量）を検出できる当社独自の検査技術を開発しました。本技術を用いることで、専門知識や特別な設備がなくても、検体中の総菌を30分で簡単に検出でき、衛生状態を迅速に把握することが可能になります。検査結果がすぐに分かるため、衛生状態が悪かった場合、即時に原因究明や対策に取り組むことができます。
</t>
    <phoneticPr fontId="15"/>
  </si>
  <si>
    <t>東京都</t>
    <rPh sb="0" eb="3">
      <t>トウキョウト</t>
    </rPh>
    <phoneticPr fontId="15"/>
  </si>
  <si>
    <t>https://gentosha-go.com/articles/-/72438</t>
    <phoneticPr fontId="15"/>
  </si>
  <si>
    <t>経済ニュース</t>
    <rPh sb="0" eb="2">
      <t>ケイザイ</t>
    </rPh>
    <phoneticPr fontId="15"/>
  </si>
  <si>
    <t xml:space="preserve">クアンチ省の学生40人が寄宿舎での食事後に入院した事件を警察が捜査 - Vietnam.vn </t>
    <phoneticPr fontId="81"/>
  </si>
  <si>
    <t>ベトナム</t>
    <phoneticPr fontId="81"/>
  </si>
  <si>
    <t>　キム・トゥイ小学校の寄宿学校で食事後に生徒40人が入院した事件に関して、キム・ガン村（ クアンチ）の指導者は、警察がまだ捜査中で原因を解明中であることを確認した。上記の事件に関して、クアンチ省保健局長も次のように述べた。「当局は、学校に朝食を提供する契約を結んでいる施設を特定しました。保健局としては常に懸念しており、食品安全局に対し、食品の安全と衛生に関する検査と監督を強化するよう指示しています。」クアンチ省保健局長によると、食品安全局はキムガン村人民委員会と協力して事件の解決に努め、違反者および団体への対応にあたった。現在、警察は学校に朝食を提供している施設と連携して対応に当たっている。さらに、クアンチ省保健局は、同省内の教育施設における共同調理場の食品安全に関する法律の遵守状況を検査する決定を下しました。食品安全局長が率いる検査チームは、クアンチ省内の16の教育施設に対して抜き打ち検査を実施します。これは、クアンチ省で多数の食中毒事件が発生し、特に学生をはじめとする人々の健康と心理に影響を与えたことを受けて、必要な措置です。
　以前、VTCニュースが報じたように、9月26日の朝、キム・トゥイ小学校では、学校で朝食を食べた多くの生徒が食物中毒の疑いがあり、そのうち40人の生徒が緊急治療のために入院しなければならなかった。この事件は、医療スタッフの要請にもかかわらず、学校の副校長であるD.THH氏が生徒たちが病院に行くのを阻止する場面を記録した40秒の映像が公開され、物議を醸した。　
　その後、キム・トゥイ小学校の寄宿生75人が一斉に両親の許可を得て登校を再開しました。10月2日朝、キム・ンガン村人民委員会がD.THHさんを15日間の停職処分とする決定を下すと、新たに75人の生徒が両親の許可を得て登校しました。ニャチャンのパスツール研究所の調査結果によると、キム・トゥイ少数民族小学校の生徒40人が中毒になった事件に関連する食品サンプルから、セレウス菌が検出された。セレウス菌は土壌、塵埃、水、食品などに存在する一般的な細菌で、特に調理済みの食品を長時間放置すると、嘔吐、吐き気、腹痛を引き起こす可能性がある。この細菌は、調理済みの食品を長時間放置すると、しばしば中毒を引き起こす。</t>
    <phoneticPr fontId="81"/>
  </si>
  <si>
    <t>https://www.vietnam.vn/ja/cong-an-vao-cuoc-vu-40-hoc-sinh-o-quang-tri-nhap-vien-sau-bua-an-ban-tru</t>
    <phoneticPr fontId="81"/>
  </si>
  <si>
    <t xml:space="preserve">★ジャックダニエル製造会社、長期目標の達成後ずれを警告－業界低迷で - ブルームバーグ </t>
  </si>
  <si>
    <t>★酒類のオンライン販売解禁へ、フィンランド議会で審議開始(EU、フィンランド) ｜   ジェトロ</t>
  </si>
  <si>
    <t xml:space="preserve">★台湾・台中にて〈ゆかり〉を期間限定販売！ | フーズチャネル - インフォマート </t>
  </si>
  <si>
    <t>★アイルランド　アイリッシュ・プレミアムオイスターズ社　プレミアム品質のオイスター</t>
  </si>
  <si>
    <t>https://www.suikei.co.jp/archives/71406</t>
  </si>
  <si>
    <t>★米デミニミスルール廃止を受け、eBayでの越境EC事業者に販売戦略見直しの動き</t>
  </si>
  <si>
    <t>★ISOが植物由来食品の表示規格「ISO 8700:2025」を発表—精密発酵・植物分子農業も含む広義の植物由来をどう見るか</t>
  </si>
  <si>
    <t>カカオ産業から考える持続可能な調達 ｜ 大阪・関西万博から世界へ、サステナビリティの社会実装 - 特集 - ジェトロ</t>
    <phoneticPr fontId="81"/>
  </si>
  <si>
    <t>https://foodtech-japan.com/2025/10/09/iso-87002025/</t>
    <phoneticPr fontId="81"/>
  </si>
  <si>
    <t xml:space="preserve">　ISO（国際標準化機構）は先月、植物由来食品に関する表示規格「ISO 8700:2025」を発表した。
「植物由来食品および食品成分 — 表示およびクレームに関する定義と技術的基準（原文：Plant-based foods and food ingredients — Definitions and technical criteria for labelling and claims）」と題する規格は、動物由来成分を含まない食品・原料に関する表示定義を定めている。果物や野菜、豆類などの加工されていない植物、動物飼料、ペットフード、食品用包装材は本規格の適用外となる。ISOは同規格の中で、植物由来食品の世界的な需要拡大の背景として、植物由来食品を日常の食生活に取り入れる消費者が増加していることにあると説明。その上で、消費者および食品事業者の双方を支援するために、植物由来という定義や用語について明確な指針を示すことが重要だと述べている。本規格の目的は、加工または製造された食品の文脈における植物由来食品を定義することであり、表示や主張（クレーム）に関する統一的な基準を設けることを意図している。
具体的には、下記2種類の食品に関する表示規格を定めている。
    カテゴリ①：成分が植物または植物由来であり、動物または動物由来成分を含まない植物由来食品
    カテゴリ②：成分が植物または植物由来であり、動物由来成分が限定的かつ条件付きで使用されている食品
</t>
    <phoneticPr fontId="81"/>
  </si>
  <si>
    <t>フジ</t>
  </si>
  <si>
    <t>ロピア</t>
  </si>
  <si>
    <t>Ｃｏｃｏｒｏ</t>
  </si>
  <si>
    <t>天長食品工業</t>
  </si>
  <si>
    <t>田中商店</t>
  </si>
  <si>
    <t>伊藤ハム米久フー...</t>
  </si>
  <si>
    <t>フジスコ</t>
  </si>
  <si>
    <t>井上食品</t>
  </si>
  <si>
    <t>大黒天物産</t>
  </si>
  <si>
    <t>東進会シミズヤ</t>
  </si>
  <si>
    <t>麩柳商店</t>
  </si>
  <si>
    <t>三水フーズ</t>
  </si>
  <si>
    <t>店舗製造・加工のお刺身類 一部大腸菌検出</t>
  </si>
  <si>
    <t>金澤兼六製菓</t>
  </si>
  <si>
    <t>ミックスかりんとうBOX他 賞味期限内に酸化の恐れ</t>
  </si>
  <si>
    <t>ローソン</t>
  </si>
  <si>
    <t>チルド惣菜 よだれ鶏 一部(ごま)表示欠落</t>
  </si>
  <si>
    <t>雲仙きのこ本舗</t>
  </si>
  <si>
    <t>ちいさな養々麵 一部賞味期限誤記</t>
  </si>
  <si>
    <t>わらべや日洋食品...</t>
  </si>
  <si>
    <t>ほうれん草ベーコーンおむすび 一部(卵)表示欠落</t>
  </si>
  <si>
    <t>PLANT</t>
  </si>
  <si>
    <t>高島店 冷凍蒸しほたて 一部消費期限誤記</t>
  </si>
  <si>
    <t>オーケー</t>
  </si>
  <si>
    <t>小茂根店 ピリ辛豚丼 一部(乳成分)表示欠落</t>
  </si>
  <si>
    <t>関越物産</t>
  </si>
  <si>
    <t>ファミマルKITCHEN細切りめかぶ 一部賞味期限誤記</t>
  </si>
  <si>
    <t>芸濃店 モンブランどら焼き 一部保存温度逸脱</t>
  </si>
  <si>
    <t>社会福祉法人翔友...</t>
  </si>
  <si>
    <t>釜石の橋野鉄鉱山クッキー 一部(りんご)表示欠落</t>
  </si>
  <si>
    <t>ツルヤ</t>
  </si>
  <si>
    <t>辛子明太子切子 一部(原材料,アレルゲン)表示欠落</t>
  </si>
  <si>
    <t>爽健亭</t>
  </si>
  <si>
    <t>タンドリーチキン弁当他 一部ラベル誤貼付で誤表示</t>
  </si>
  <si>
    <t>旭物産</t>
  </si>
  <si>
    <t>玉葱みじん切り 一部消費期限誤記</t>
  </si>
  <si>
    <t>シャンテ</t>
  </si>
  <si>
    <t>シューアイス みかん 一部大腸菌群陽性</t>
  </si>
  <si>
    <t>サンクゼール</t>
  </si>
  <si>
    <t>きのこ香るりんごのペペロンチーノ 一部ピーナッツ混入</t>
  </si>
  <si>
    <t>アスター</t>
  </si>
  <si>
    <t>佐賀店 ビスキュイワッフル 一部賞味期限誤記</t>
  </si>
  <si>
    <t>TVBPチキン＆ポークウインナー 他3種 一部保存温度逸脱</t>
  </si>
  <si>
    <t>発酵バターのパン・オ・ショコラ 一部消費期限誤記</t>
  </si>
  <si>
    <t>焼鳥三昧(ハラミ,ハツ,もも) 一部消費期限誤記</t>
  </si>
  <si>
    <t>北海道産じゃがいもとベーコンチーズのコロッケ 一部ラベル誤貼付</t>
  </si>
  <si>
    <t>ありえ値ぇ 情熱価格みかん 2号缶 一部ガラス片混入の恐れ</t>
  </si>
  <si>
    <t>シャトレーゼ武豊店 北海道産小麦のワッフル 一部賞味期限誤記</t>
  </si>
  <si>
    <t>LAWSONで販売 よだれ鶏 一部ラベル誤貼付で(ごま)表示欠落</t>
  </si>
  <si>
    <t>ガムシロップ1.8L 一部一般生菌数規格超え検出</t>
  </si>
  <si>
    <t>素焼きアーモンド大袋 一部(落花生,くるみ,カシューナッツ)表示欠落</t>
  </si>
  <si>
    <t>ジャンボのり弁当 一部(乳成分,卵,鶏,りんご)表示欠落</t>
  </si>
  <si>
    <t>大きなたこ焼き 一部消費期限誤記</t>
  </si>
  <si>
    <t>笹巻麸(くり,こし餡,粒あん) 一部消費期限誤記</t>
  </si>
  <si>
    <t>下村店 ひとくちたらこ 一部消費期限誤記</t>
  </si>
  <si>
    <t>マカロン(マロン) 一部アレルゲン(卵、アーモンド)表示欠落</t>
    <phoneticPr fontId="26"/>
  </si>
  <si>
    <t>　上位2種目(賞味期限・アレルギー表記ミス)で全体の　(70%)</t>
    <rPh sb="1" eb="3">
      <t>ジョウイ</t>
    </rPh>
    <rPh sb="4" eb="6">
      <t>シュモク</t>
    </rPh>
    <rPh sb="7" eb="11">
      <t>ショウミキゲン</t>
    </rPh>
    <rPh sb="17" eb="19">
      <t>ヒョウキ</t>
    </rPh>
    <rPh sb="23" eb="25">
      <t>ゼンタイ</t>
    </rPh>
    <phoneticPr fontId="5"/>
  </si>
  <si>
    <t>2025年 第41週（10/6～10/12）</t>
    <phoneticPr fontId="5"/>
  </si>
  <si>
    <t xml:space="preserve">少し少ない </t>
    <rPh sb="0" eb="1">
      <t>スコ</t>
    </rPh>
    <rPh sb="2" eb="3">
      <t>スク</t>
    </rPh>
    <phoneticPr fontId="81"/>
  </si>
  <si>
    <t>https://www.bloomberg.co.jp/news/articles/2025-10-16/T4737HGOT0JY00</t>
    <phoneticPr fontId="81"/>
  </si>
  <si>
    <t>　「ジャックダニエル」を製造する米蒸留酒メーカーのブラウンフォーマンは、世界の酒類業界が課題に直面する中、長期的な成長目標の達成が後ずれするとの見方を示した。ローソン・ホワイティング最高経営責任者（CEO）は、同社事業を倍増させる長期目標を依然として達成する意向だと述べたが、当初予定していた2032年より1－2年遅れる可能性があると警告した。ホワイティング氏は15日の投資家向け説明会での質疑応答で、「少なくとも今後数年間は2桁成長できる状態にはない」とし、「依然として会社の規模を倍増させたいが、少し時間がかかるだろう」と述べた。
　　これを受け、ブラウンフォーマンの株価は15日のニューヨーク市場で一時3.8%安。年初来では14日時点で28％下落していた。
　同社は昨年、「メイク・イット・ア・ダブル（Make It a Double）」戦略を発表し、主力事業であるウイスキー事業を2倍に、「エル・ヒマドール」や「エラドゥーラ」ブランドを含むテキーラ事業を3倍に拡大することを計画。急成長している、ふたを開けるだけですぐ飲めるアルコール飲料、RTD（レディ・トゥ・ドリンク）市場へのさらなる進出も目指していた。だが、それ以降、米国の酒類輸出の減少により同業界は低迷しており、トランプ米大統領の貿易戦争に起因する緊張によって状況はさらに悪化。カナダでは米関税に対する抗議運動で、州政府が運営する販売店から米国産ウイスキーが撤去されており、このボイコットの影響を特に受けているブラウンフォーマンは8月、カナダでの売上高が60%近く減少したことを投資家に報告した。
　　ブルームバーグ・インテリジェンス（BI）の予測によれば、アルコールに対する意識の変化と消費者の慎重な支出により、29年まで米国の蒸留酒の販売高は年間1－2%減少する可能性がある。今年に入り同社の株価が業績不振で急落した後、ホワイティング氏は今後厳しい時期が訪れると警告。最近では、今会計年度の売上高において、1桁台前半の減少を見込むと改めて表明した。</t>
    <phoneticPr fontId="81"/>
  </si>
  <si>
    <t>米国</t>
    <rPh sb="0" eb="2">
      <t>ベイコク</t>
    </rPh>
    <phoneticPr fontId="81"/>
  </si>
  <si>
    <t>https://www.jetro.go.jp/biznews/2025/10/b11f2071944dea32.html</t>
    <phoneticPr fontId="81"/>
  </si>
  <si>
    <t>　現行法では、フィンランドでの酒類の小売り販売は、国営企業のアルコ、または小売りライセンスを持つ小売店での対面販売に限られている（注、2024年6月13日記事参照）。今回の法案では、アルコや小売店、EU域内の事業者によるオンライン販売と配送を可能にする「配送ライセンス」の新設が盛り込まれている。18歳未満や、明らかな酩酊（めいてい）者への販売はオンライン販売でも禁止され、配達時間は午前9時から午後9時までに限定される。医療や福祉、教育の施設や公共のレクリエーション施設への配送も認められない。フィンランド政府が2024年10月に提出した当初案では、アルコや小売店に配送を認める一方で、国外からの越境遠隔販売に関する規定が不明確だったため、欧州委員会から「国外事業者に不利」との懸念が示された。これを受け、同政府はEU域内からの越境遠隔販売を認める内容に修正し、9月25日に改正案を提出した。国内小売店に不利な内容、与党内からも反対の声
　一方、アルコ以外の小売店はオンライン販売でもアルコール度数8％までの酒類しか販売できないのに対し、改正案ではEU域内からの販売にはアルコール度数の制限が設けられておらず、国内小売店よりも有利になる可能性がある。この点について、連立与党のキリスト教民主党は国外事業者にもアルコール度数の制限を設けるべきとして、反対の立場を取っている（「yle」9月25日）。さらに、これまで全面禁止されていたアルコール度数22％超の酒類のオンライン広告を一部解禁する内容も含まれており、これも同党の反対理由となっている。ただし、同党の議席数は5にとどまり、他の与党が賛成すれば、法案は可決される見通しだ。施行は2026年1月1日の予定で、配送ライセンスなどの規定は6カ月後から施行のため、オンライン販売の配送が可能となるのは2026年後半とみられる。
（注）アルコ以外の小売店は、アルコール度数5.5％以下の酒類（発酵酒類については8.0％以下）のみ小売り販売が可能。また、ブドウ栽培からワイン醸造まで自社で行うエステートワインのワイナリー、クラフトビール醸造所は隣接店舗で一定数量まで小売り販売が可能。</t>
    <phoneticPr fontId="81"/>
  </si>
  <si>
    <t>EU/フィンランド</t>
    <phoneticPr fontId="81"/>
  </si>
  <si>
    <t>https://www.jetro.go.jp/biz/areareports/special/2025/0801/d09c782600d6b991.html</t>
    <phoneticPr fontId="81"/>
  </si>
  <si>
    <t xml:space="preserve">　 企業は、自社の活動だけでなく、サプライチェーン全体を通じて人権を尊重する責任を負っている。特に、原材料の調達段階には、児童労働や貧困、森林破壊といった深刻な課題が潜んでいることもある。企業は、調達先の透明性を確保し、現地の課題に向き合う姿勢を持つことで、国際的に求められる人権尊重責任を果たすとともに、社会的信頼の向上にもつなげられる。日本企業が原料段階まで遡（さかのぼ）ってこうした課題解決に取り組んでいる例が、チョコレートの原料であるカカオ産業でみられる。本稿では、企業の持続可能な調達の取り組みについて、カカオ産業での事例を紹介する。カカオ産地における課題の1つに、カカオ農家の貧困が挙げられる。カカオ2大産地のコートジボワールとガーナのカカオ農家の大半は、生活維持所得（リビングインカム、注1）を得られていないという報告がある（注2）。生活が困窮する中で、家族が子どもを働かせざるを得ず、児童労働に発展することが少なくない。加えてコートジボワールでは、子どもを含む難民が周辺国から連れてこられ、カカオ栽培に強制的に従事させられるケースも報告されている（注3）。子どもたちは学校に通う代わりに、長時間労働や重い荷物の運搬、鋭利な道具の使用など危険な作業に従事している。また、収入を増やすために農家が森林伐採を行い、カカオ農地を拡大するケースも多く、農家の貧困は森林破壊の一因となっている。日本が輸入しているカカオ豆の7割超はガーナ産で、コートジボワール産と合わせると約8割に上る（注4）。したがって、日本もこれらの国における人権・環境などに関する課題に無関係ではいられない。こうした中、国際協力機構（JICA）やチョコレートに関わる企業が課題解決に向けた取り組みを進めてきた。JICAはカカオ産地の政府との連携を進めてきたが、それだけでは不十分だとして、2020年1月に「開発途上国におけるサステイナブル・カカオ・プラットフォーム外部サイトへ、新しいウィンドウで開きます」を設立した。プラットフォームには、チョコレートメーカーのほか、カカオ流通に関わる商社、コンサルティング会社、小売業、NGO・NPOなど多様なプレーヤーが参画し、勉強会をメインに、会員同士が情報交換や議論を重ねてきた。本プラットフォームの活動の一環として、JICAは2025年8月10日、2025年日本国際博覧会（大阪・関西万博）の「平和と人権外部サイトへ、新しいウィンドウで開きます」テーマウィークにおいて「チョコレートを美味（おい）しく食べ続けるために、私たちができること外部サイトへ、新しいウィンドウで開きます」と題したイベントを開催した（2025年8月22日付ビジネス短信参照）。イベントでは、大阪の2校の高校生が1学期の探究の授業を通してカカオを巡る社会的・環境的・経済的な課題を分析し、若い世代の視点から斬新な解決策をプレゼンした。また、プラットフォームの会員企業から明治、ロッテ、不二製油の3社が登壇し、持続可能なカカオ産業実現に向けた各社の取り組みを紹介した。3社とも、カカオ農園のトレーサビリティ（自社が調達しているカカオ農園の特定）向上に取り組んでいる。また、子どもを長時間労働や危険な作業から守るために「Child Labour Monitoring and Remediation Systems（CLMRS）」（注5）などを用いて、(1)農家への啓発と監視、(2)児童労働の特定、(3)改善支援、(4)フォローアップのステップを実施している。こうした共通項の一方で、工夫しているポイントや、取り組みを推進するに至った経緯などは三者三様だ。ここからは、各社の取り組みについて、イベントでの発表内容と、登壇者への追加インタビューを基にその特色を見ていきたい。 </t>
    <phoneticPr fontId="81"/>
  </si>
  <si>
    <t>日本</t>
    <rPh sb="0" eb="2">
      <t>ニホン</t>
    </rPh>
    <phoneticPr fontId="81"/>
  </si>
  <si>
    <t>https://foods-ch.infomart.co.jp/news/213677</t>
    <phoneticPr fontId="81"/>
  </si>
  <si>
    <t>　株式会社坂角総本舖（本社：愛知県東海市、代表取締役：坂泰助）は、2025年10月15日（水）～11月2日（日）の期間限定で、台湾の新光三越 台中中港店に出店いたします。9月に常設店を出店した、台湾の新光三越 台北南西店にはオープン初日から非常に多くのお客様にお並びいただき、大変好調なスタートを切ることができました。常設店をオープンした台北に加えて、台中の皆様にも日本の海老せんべい文化、そして海老せんべい〈ゆかり〉の美味しさを知っていただくべく、期間限定出店に挑戦いたします。
　2025年9月24日　新光三越 台北南西店 開店前の様子
9月24日（水）に、台北の新光三越 台北南西店に出店し、初日から多くの方にお並びいただきました。
また、オープン日の夕方、台湾のニュースに坂角総本舖の初出店を取り上げていただき、翌日以降はさらに多くのご来店があり、約2週間分の在庫が、4日ほどで売り切れてしまう事態となりました。
台湾は食品輸入の通関審査・検査が厳しく時間がかかる背景もあり、リードタイムを踏まえて販売計画精度を上げ、台湾の皆様のご期待に応えられるよう、さらに注力して参ります。</t>
    <phoneticPr fontId="81"/>
  </si>
  <si>
    <t>台湾</t>
    <rPh sb="0" eb="2">
      <t>タイワン</t>
    </rPh>
    <phoneticPr fontId="81"/>
  </si>
  <si>
    <t>https://global-saponet.mgl.mynavi.jp/culture/810</t>
    <phoneticPr fontId="81"/>
  </si>
  <si>
    <t>日本で働くインドネシア人が増加中なのはなぜ？ 直接聞いてわかった理由と日本企業に求めること</t>
    <phoneticPr fontId="81"/>
  </si>
  <si>
    <t xml:space="preserve">　こんにちは、ジャカルタ駐在事務所の宮本です。今回は、ここ数年、日本で増加しているインドネシア人についてご説明します。
なぜ勤務地に日本を選んでいるのか、働く時に日本企業に理解してほしいことについてインドネシアの方へのインタビューも行いました。 
　なぜ近年日本で働く外国人が増えているのでしょうか。
大きな要因の一つとしては、「外国人技能実習生制度」の活用があげられます。技能実習制度は、さかのぼること1993年に開始されました。当時の技能実習制度は「国際貢献」というテーマの元、狼煙を上げました。日本の技術や文化を持ち帰ってもらい、自国の産業に還元することが両国に課せられた使命でした。そこから徐々に「日本の労働力の確保」という意味合いが強くなってきてしまい、様々ないびつも起き、様々なルールの改変が行われ今に至ります。2019年4月からは、『特定技能』という人手不足の解消を目的とした新たな在留資格も誕生しました。
　今までは日本に働きにくる外国人というとベトナムや中国出身者などが大きな割合を占めていましたし、今でもその現状は大きく変わりません。
しかし、インドネシア現地の送り出し機関（現地で日本語学校を運営し、インドネシア人に日本語教育を行い、日本企業へ送り出す準備をする学校）で勤務している人曰く、最近は採用の需要拡大や国内の平均賃金が高くなった影響で、ベトナム人や中国人の採用競争が激化しており、次のターゲット国としてインドネシアに狙いを変える企業が増加傾向にあるとのことでした。
　日本で働くインドネシア人は増加していますが、インドネシア人が労働する国別の順位では日本は19位と決して高くありません。なぜなら、日本企業が提示する給与は、他国と比較して特段高いわけではなく、実際には日本よりも給与の高い国々に行くインドネシア人の方が多いからです。より給与の高い中東やドイツ、ポーランドの方が多くのインドネシア人が働いている現状があります。
</t>
    <phoneticPr fontId="81"/>
  </si>
  <si>
    <t>インドネシア</t>
    <phoneticPr fontId="81"/>
  </si>
  <si>
    <t>https://www.jetro.go.jp/biznews/2025/10/6447ad3b4320ff55.html</t>
    <phoneticPr fontId="81"/>
  </si>
  <si>
    <t>　米国Eコマース大手イーベイ（eBay）の日本法人イーベイ・ジャパンは8月29日、日本から米国向けのイーベイ出品者（セラー）を対象に、「いま知っておきたい、越境EC（電子商取引）セラーのための米国関税と日本支援策」と題したウェビナーを開催し、ウェビナー参加者を対象に、米国トランプ政権による関税政策への対応状況に関するアンケートを実施した。イーベイのセラーの多くは中古品を出品する個人・個人事業主であり、今回のウェビナー参加者622人のうち353人がアンケートに回答し、その構成は個人事業主51.3％、個人が26.3％、中堅・中小企業が22.4％だった。
米国では1930年関税法321条に基づき、輸入申告額が800ドル以下の少額貨物の輸入に対して、関税支払いなどを免除する非課税基準額（デミニミス）ルールが設けられていた。しかし、ドナルド・トランプ大統領の大統領令に基づき、米国東部時間8月29日午前0時1分以降に通関する貨物からデミニミスルールの適用を停止し、同ルールの下で免税対象とされていた800ドル以下の少額貨物に対しても関税が賦課されることになった（2025年8月19日記事参照）。イーベイが実施したアンケート（添付資料参照）によると、米国政府が8月29日に停止したデミニミスルールを適用して配送を行っていた事業者は93.5％に上った（注1）。また、出品商品の原産地について、69.4％は「日本」と回答があった一方、「中国」（10.8％）および「その他」（11.9％）が約23％を占めたことから、日本以外の相互関税の影響を受ける事業者も一定数見られた。
　米国関税措置による自社への影響としては、「販売戦略の見直し（出品商品、価格、販売国など）」の回答が80.5％と最多で、次いで「売上個数の減少・売上高の低下」が56.1％、関税分の負担などによるとみられる「利益率の低下」が49.3％、「物流（デミニミス廃止に伴う配送方法の変更）」が43.3％だった（複数回答可）。また、対応策として、76.8％が「関税コストの転嫁による値上げ」と回答した。「販売対象国の転換・多国化」も55％と、米国以外への販売先分散も検討されている結果が見られ、今後の対応について引き続き注視が必要だ。イーベイは9月29日、2025年10月17日以降に発生した取引より、日本から米国に発送する2,500ドル（送料を含む）未満の商品について、配送要件としてDDP（Delivered Duty Paid:関税込み持ち込み渡し）（注2）を必須とすると発表した。DDU（Delivered Duty Unpaid:関税抜き持ち込み渡し）（注3）の場合、通関での遅延が発生していること、購入者（バイヤー）が商品受け取り時に関税を支払うためバイヤーが購入をちゅうちょする、関税支払いと商品受け取りを拒否するといった事態が発生していたことが背景となっている。この変更により、配送要件をDDUとしていたセラーはバイヤー負担としていた関税費用分の価格転嫁を検討することが求められる。</t>
    <phoneticPr fontId="81"/>
  </si>
  <si>
    <t>スイス</t>
    <phoneticPr fontId="81"/>
  </si>
  <si>
    <t>　今週のお題(鳥肉の加熱不足に注意：カンピロバクタ－が怖い)</t>
    <rPh sb="27" eb="28">
      <t>コワ</t>
    </rPh>
    <phoneticPr fontId="5"/>
  </si>
  <si>
    <t>　↓　職場の先輩は、以下のことを理解して　わかり易く　指導しましょう　↓</t>
    <phoneticPr fontId="5"/>
  </si>
  <si>
    <t xml:space="preserve"> 　鳥肉の加熱不足でカンピロバクタ－食中毒が多発しています</t>
    <rPh sb="18" eb="21">
      <t>ショクチュウドク</t>
    </rPh>
    <rPh sb="22" eb="24">
      <t>タハツ</t>
    </rPh>
    <phoneticPr fontId="5"/>
  </si>
  <si>
    <t>　いま最も注意すべき食中毒菌の徹底予防対策.</t>
    <phoneticPr fontId="5"/>
  </si>
  <si>
    <r>
      <rPr>
        <b/>
        <sz val="12"/>
        <color theme="0"/>
        <rFont val="ＭＳ Ｐゴシック"/>
        <family val="3"/>
        <charset val="128"/>
      </rPr>
      <t>★カンピロバクター食中毒対策のポイントは、「加熱」と「消毒」です。肉の色が変わるまでしっかりと加熱することで菌は死にます。目安は、75度以上の熱で数分間（中心の温度が75度以上で1分間）しっかり火を通すことです。</t>
    </r>
    <r>
      <rPr>
        <b/>
        <sz val="12"/>
        <color rgb="FFFFFF00"/>
        <rFont val="ＭＳ Ｐゴシック"/>
        <family val="3"/>
        <charset val="128"/>
      </rPr>
      <t xml:space="preserve">
★原因食材は鶏肉です。ササミの湯通し程度では死滅しないと考えてください。また前述したように、この菌はわずかな数であっても感染する恐れがあるので、二次汚染に注意することがとても大事です。</t>
    </r>
    <r>
      <rPr>
        <b/>
        <sz val="12"/>
        <color theme="0"/>
        <rFont val="ＭＳ Ｐゴシック"/>
        <family val="3"/>
        <charset val="128"/>
      </rPr>
      <t>肉を触った手でサラダを作ったり、肉を切った包丁やまな板でカマボコなど生食用品を切ったりすると、その菌は簡単にほかの食材に広がります。肉を扱った手や調理器具はしっかり洗い、またアルコール消毒、漂白剤、塩素消毒などこまめに行いましょう。</t>
    </r>
    <rPh sb="235" eb="236">
      <t>ヨウ</t>
    </rPh>
    <rPh sb="236" eb="237">
      <t>ヒン</t>
    </rPh>
    <phoneticPr fontId="5"/>
  </si>
  <si>
    <r>
      <rPr>
        <b/>
        <sz val="12"/>
        <color rgb="FFFFFF00"/>
        <rFont val="ＭＳ Ｐゴシック"/>
        <family val="3"/>
        <charset val="128"/>
      </rPr>
      <t xml:space="preserve">★カンピロバクターに罹ったら病院に行けば治る。美味しければ何でも出す。
客が注文するから出している。今まで食中毒は経験していないから食べても大丈夫。
これらはすべて大間違いです。
</t>
    </r>
    <r>
      <rPr>
        <b/>
        <sz val="12"/>
        <color indexed="9"/>
        <rFont val="ＭＳ Ｐゴシック"/>
        <family val="3"/>
        <charset val="128"/>
      </rPr>
      <t>★カンピロバクターの危険性
①ギラン・バレー症候群(自己免疫疾患)のリスクを上げるといわれています。
一般に免疫能というのは、その病原体にさらされるほど上昇します。
そして免疫能が上昇しすぎて自分の体まで攻撃する状態を自己免疫状態といいます。
②抗菌薬が効かないカンピロバクターが誕生しています。 鶏の飼育に欠かせない抗生物質の大量使用が原因です。このような鶏に感染しているカンピロバクターの多くは、薬剤が効かない耐性菌です。</t>
    </r>
    <rPh sb="29" eb="30">
      <t>ナン</t>
    </rPh>
    <rPh sb="32" eb="33">
      <t>ダ</t>
    </rPh>
    <rPh sb="36" eb="37">
      <t>キャク</t>
    </rPh>
    <rPh sb="38" eb="40">
      <t>チュウモン</t>
    </rPh>
    <rPh sb="44" eb="45">
      <t>ダ</t>
    </rPh>
    <rPh sb="50" eb="51">
      <t>イマ</t>
    </rPh>
    <rPh sb="53" eb="56">
      <t>ショクチュウドク</t>
    </rPh>
    <rPh sb="57" eb="59">
      <t>ケイケン</t>
    </rPh>
    <rPh sb="66" eb="67">
      <t>タ</t>
    </rPh>
    <rPh sb="70" eb="73">
      <t>ダイジョウブ</t>
    </rPh>
    <rPh sb="82" eb="85">
      <t>オオマチガ</t>
    </rPh>
    <rPh sb="112" eb="115">
      <t>ショウコウグン</t>
    </rPh>
    <rPh sb="186" eb="188">
      <t>ジブン</t>
    </rPh>
    <rPh sb="189" eb="190">
      <t>カラダ</t>
    </rPh>
    <rPh sb="192" eb="194">
      <t>コウゲキ</t>
    </rPh>
    <rPh sb="196" eb="198">
      <t>ジョウタイ</t>
    </rPh>
    <rPh sb="201" eb="203">
      <t>メンエキ</t>
    </rPh>
    <rPh sb="203" eb="205">
      <t>ジョウタイ</t>
    </rPh>
    <rPh sb="256" eb="258">
      <t>シヨウ</t>
    </rPh>
    <rPh sb="259" eb="261">
      <t>ゲンイン</t>
    </rPh>
    <rPh sb="286" eb="287">
      <t>オオ</t>
    </rPh>
    <rPh sb="290" eb="292">
      <t>ヤクザイ</t>
    </rPh>
    <rPh sb="293" eb="294">
      <t>キ</t>
    </rPh>
    <phoneticPr fontId="5"/>
  </si>
  <si>
    <t>FAMIC　残留農薬分析技術講習会（１日コース）の実施について（令和８年１月２０日）</t>
    <phoneticPr fontId="15"/>
  </si>
  <si>
    <t>　独立行政法人　農林水産消費安全技術センター（FAMIC）より、令和7年度残留農薬分析技術講習会の開催について、ご案内がありましたのでお知らせします。
 （以下　FAMICからの御案内）来年の１月に標記講習会を予定しております。参加を希望される方は下記お問い合わせ先にお申し出ください。
【名　称】令和７年度　残留農薬分析技術講習会（１日コース）
【日　時】令和８年１月２０日（火）　１０時～１７時
【場　所】FAMIC農薬検査部（東京都小平市鈴木町2-772）
【対象者】食品業界、農薬業界、地方公共団体（食品衛生監視部局、病害虫防除部局等）等
【目　的】残留農薬分析の基礎的な知識・技術の習得を支援すること
【内　容】分析技術の基礎等に関する講義、残留農薬分析の実技
【定　員】６名
【受講料】３６，５００円
【申込期間】令和７年１０月２０日（月）～１１月１７日（月）まで
 　◆開催案内（PDF：198KB）　◆受講申込書（Word：22KB） （参考）FAMICの行事・講習会等のページ　http://www.famic.go.jp/event/ 
＜本件の問い合わせ先＞
独立行政法人　農林水産消費安全技術センター（FAMIC）
農薬検査部　農薬実態調査課　久保　操　　電話：050-3797-1875　FAX：042-385-3361　メール：misao_kubo502★famic.go.jp</t>
    <phoneticPr fontId="15"/>
  </si>
  <si>
    <t>https://www.shokusan.or.jp/event/8835/</t>
    <phoneticPr fontId="15"/>
  </si>
  <si>
    <t xml:space="preserve">	【回収】ツボクサ 一部残留農薬基準超過(ID:54195) - リコールプラス </t>
    <phoneticPr fontId="15"/>
  </si>
  <si>
    <t xml:space="preserve">商品名: Gotu kola
内容量:6.00kgs/CT
形態:発砲スチロール箱　
輸入食品:はい　輸入国:スリランカ
輸入日:令和7年9月25日
自社倉庫到達日:令和7年9月25日
一次流通先への到達日:令和7年9月25日又は26日
一次流通先における販売期間:令和7年9月26日又は27日
8CT、48.00kgを一次流通先である全11施設(別添)に販売。一次流通先及び輸入者に在庫がないことを確認済。なお、当該品は9月27日に、全量を一般消費者に販売、ないしは残品として廃棄済である。
※10月10日時点、輸入者から一次流通先全施設に対し確認した結果 </t>
    <phoneticPr fontId="15"/>
  </si>
  <si>
    <t xml:space="preserve">	食品衛生管理者登録講習会について - 群馬県ホームページ </t>
    <phoneticPr fontId="15"/>
  </si>
  <si>
    <t xml:space="preserve">激減した「遺伝子組み換えでない」表示、ルールの厳格化で不安イメージは払拭されるのか？ </t>
    <phoneticPr fontId="81"/>
  </si>
  <si>
    <t>　筆者の住む千葉県内のいくつかの大手スーパー（イオン、ベイシア、ベルク、カスミなど）で豆腐や納豆売場を見て歩く。以前は下の写真のような「遺伝子組み換え大豆は使用しておりません」や「遺伝子組み換えではない」といった表示がごくごく普通に見られていた。ところが、ここ１年くらいはそのような表示を探そうとしても見つからないことに気づく。中堅スーパーも含めて、目を皿にして探してみたが、とうとう「組み換えでない」という表示を見つけることはできなかった。
　この「でない」表示が激減したのは、食品表示法に基づく「遺伝子組換え表示制度」（一般にメディアは「組み換え」と書くが、行政は「組換え」の言葉を使う）の表示ルールが23年４月から厳しくなったからだ。
■表示は「不検出」の場合のみ
　日本は1996年から米国やカナダなどから遺伝子組み換え作物（大豆やトウモロコシ、ナタネなど）を大量に輸入し、食用油や家畜飼料、清涼飲料の甘味料などに利用してきた。この状況を受けて、2001年に始まった国の遺伝子組換え表示制度では、９作物（大豆やトウモロコシ、ナタネ、ジャガイモなど）とそれらを原料にした33加工食品群（豆腐、納豆、ポップコーンなど）を対象に、組み換え原料を使った場合は「組み換え」と表示するよう義務づけ、組み換え原料を使っていない場合は、任意で「組み換えではない」と表示できるようにした。</t>
    <phoneticPr fontId="81"/>
  </si>
  <si>
    <t>https://news.nifty.com/article/domestic/society/12210-4596565/</t>
    <phoneticPr fontId="81"/>
  </si>
  <si>
    <t xml:space="preserve">ミニストップ、店内加工おにぎりを取扱い選択制に 不正表示受け制度再構築 - 日本食糧新聞 </t>
    <phoneticPr fontId="81"/>
  </si>
  <si>
    <t>　ミニストップは15日、千葉市内の直営2店舗で店内加工おにぎりや惣菜の販売を再開した。一部加盟店による店内加工おにぎりなどの消費期限の不正表示を受け8月上旬から全店で同カテゴリーの販売を休止していた。　販売再開に向け、制度・設備・教育体制の再構築に取り組んだ。堀田昌嗣社長は「加盟店は、店舗ごとに取り扱いを選択していただくかたちに制度を改める。その後、何段階もの本部チェックやトレーニングを経てからの再開なので、時間はかかる。安全・安心を確立するために万全を期す。</t>
    <rPh sb="226" eb="228">
      <t>バンゼン</t>
    </rPh>
    <rPh sb="229" eb="230">
      <t>キ</t>
    </rPh>
    <phoneticPr fontId="81"/>
  </si>
  <si>
    <t>https://news.nissyoku.co.jp/news/miyagawa20251016090926325</t>
    <phoneticPr fontId="81"/>
  </si>
  <si>
    <t>第14回個別品目表示ルール見直し分科会　【10/22】ハム・ソーセージ、ベーコン類について検討</t>
    <phoneticPr fontId="81"/>
  </si>
  <si>
    <t>　消費者庁は22日、第14回「個別品目ごとの表示ルール見直し分科会」を開催する。　同分科会は、2023年5月に設置された「食品表示懇談会」を受けて設置されたもの。2024年5月から25年9月まで重ねてきた議論は13回に及ぶ。今回の会合では、ハムやベーコン類の個別品目ルールについて検討する他、第6回分科会で議論した畜産物缶詰・瓶詰の個別品目ルールについて日本缶詰びん詰レトルト食品協会から検討結果を報告する。
＜開催概要＞
日　　時：10月22日（金）午前9時30分～午後0時　　　会　　場：㈱シード・プランニング セミナールーム　（東京都文京区湯島3-19-11 湯島ファーストビル1F）
　　　 ただし、傍聴はウェブのみ　申込締切：10月20日（月）午後5時
議　　題 :
① ハム類、プレスハム、混合プレスハム、ソーセージ、混合ソーセージ、ベーコン類の個別品目ルールの説明およびヒアリング（一般社団法人日本食肉加工協会）
② その他</t>
    <phoneticPr fontId="81"/>
  </si>
  <si>
    <t>https://wellness-news.co.jp/posts/251016-1/</t>
    <phoneticPr fontId="81"/>
  </si>
  <si>
    <t>消費者庁、ビタミンAなど機能を分かりやすく 「栄養機能食品に関する検討会」の初会合</t>
    <phoneticPr fontId="81"/>
  </si>
  <si>
    <t xml:space="preserve">  消費者庁は10月8日、「第1回栄養機能食品に関する検討会」を開催し、栄養機能食品制度の見直しに着手した。栄養機能食品について、亜鉛や銅などの配合量の上限値を見直す。ビタミンAなど栄養成分約20品目について、表示する機能を分かりやすく見直すとしている。検討会ではまず、栄養成分の加減値・上限値のあり方を議論した。亜鉛や銅についても、上限値の算定方法を変更することを事務局が提案した。これにより、亜鉛の上限値は現行の15ミリグラムから17ミリグラムに、銅は6ミリグラムから4.6ミリグラムに変更する方向で議論が進んだ。マグネシウムの上限値については、食品表示基準の栄養素等表示基準値に基づき、現行の300ミリグラムから320ミリグラムへと引き上げることが提案された。栄養成分の機能の文言についても議論が行われた。2023年度に実施された消費者向けアンケートの結果を基に、消費者が「分かりにくい」と感じた文言の修正が検討課題となった。ビタミンAの機能表示を、現行の「夜間の視力の維持を助ける」から、より正確な「暗い場所での視力」に改める案などが示された。
　「骨や歯の形成に必要な栄養素」となっていた、マグネシウムの表示は、骨の構成成分としての役割を明確にするため、「骨や歯を作るのに必要な栄養素」とすることが提案された。複数の改正案については、2回目以降の検討会で議論するとしている。今後、検討会は年内に3回の予定で実施する予定だという。
一連の議論を行った上で、食品表示基準の改正を行う予定だとしている。</t>
    <phoneticPr fontId="81"/>
  </si>
  <si>
    <t>https://news.yahoo.co.jp/articles/b51015177cc91fc39159bda73c006b49365cc192</t>
    <phoneticPr fontId="81"/>
  </si>
  <si>
    <t xml:space="preserve">自主回収・返金対応「食品」合計583パックが対象 - いまトピランキング - goo </t>
    <phoneticPr fontId="81"/>
  </si>
  <si>
    <t xml:space="preserve">    消費期限の表示欠落（本来の消費期限：25.10.11）が発覚したとして、旭物産「玉葱みじん切り」が現在、自主回収が行われているとのこと。
対象商品は、オーケーやamazonで消費者向けに小売りされているもので、2025年10月9日から2025年10月10日に販売され、オーケーでは570パック、amazonでは13パックが対象となっている。回収の理由：食品表示法違反「消費期限の印字が一部欠落」2025.10.11 と表示されるべきところ、2025.10.1 日と表示（日付の一桁目が欠落）
【対象の特定情報】
商品名　：玉葱みじん切り
内容量　：200g
形　態　：袋詰め
JANコード：4970985070250
消費期限：2025年10月11日
加工年月日：2025年10月8日
販売店舗：オーケー、amazon</t>
    <phoneticPr fontId="81"/>
  </si>
  <si>
    <t>https://news.goo.ne.jp/iw/273366/%E8%87%AA%E4%B8%BB%E5%9B%9E%E5%8F%8E%E3%83%BB%E8%BF%94%E9%87%91%E5%AF%BE%E5%BF%9C%E3%80%8C%E9%A3%9F%E5%93%81%E3%80%8D%E5%90%88%E8%A8%88583%E3%83%91%E3%83%83%E3%82%AF%E3%81%8C%E5%AF%BE%E8%B1%A1</t>
    <phoneticPr fontId="81"/>
  </si>
  <si>
    <t>11月12日は、微生物分析(迅速法・簡易法)の最前線を学ぶ "テックジャパン"</t>
    <rPh sb="2" eb="3">
      <t>ガツ</t>
    </rPh>
    <rPh sb="5" eb="6">
      <t>ヒ</t>
    </rPh>
    <rPh sb="8" eb="11">
      <t>ビセイブツ</t>
    </rPh>
    <rPh sb="11" eb="13">
      <t>ブンセキ</t>
    </rPh>
    <rPh sb="14" eb="17">
      <t>ジンソクホウ</t>
    </rPh>
    <rPh sb="18" eb="21">
      <t>カンイホウ</t>
    </rPh>
    <rPh sb="23" eb="26">
      <t>サイゼンセン</t>
    </rPh>
    <rPh sb="27" eb="28">
      <t>マナ</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</si>
</sst>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_);[Red]\(0\)"/>
    <numFmt numFmtId="184" formatCode="\+0;&quot;▲ &quot;0"/>
  </numFmts>
  <fonts count="20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color theme="0"/>
      <name val="ＭＳ Ｐゴシック"/>
      <family val="3"/>
      <charset val="128"/>
    </font>
    <font>
      <b/>
      <sz val="10"/>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b/>
      <u/>
      <sz val="11"/>
      <name val="ＭＳ Ｐゴシック"/>
      <family val="3"/>
      <charset val="128"/>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b/>
      <u/>
      <sz val="12"/>
      <name val="ＭＳ Ｐゴシック"/>
      <family val="3"/>
      <charset val="128"/>
    </font>
    <font>
      <u/>
      <sz val="11"/>
      <color theme="10"/>
      <name val="ＭＳ Ｐゴシック"/>
      <family val="3"/>
      <charset val="128"/>
      <scheme val="minor"/>
    </font>
    <font>
      <b/>
      <sz val="19"/>
      <color rgb="FF000000"/>
      <name val="メイリオ"/>
      <family val="3"/>
      <charset val="128"/>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6"/>
      <name val="游ゴシック"/>
      <family val="3"/>
      <charset val="128"/>
    </font>
    <font>
      <b/>
      <sz val="16"/>
      <color rgb="FF000000"/>
      <name val="游ゴシック"/>
      <family val="3"/>
      <charset val="128"/>
    </font>
    <font>
      <sz val="20"/>
      <color indexed="9"/>
      <name val="ＭＳ Ｐ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b/>
      <sz val="19"/>
      <name val="ＭＳ Ｐゴシック"/>
      <family val="3"/>
      <charset val="128"/>
    </font>
    <font>
      <sz val="16"/>
      <name val="Arial"/>
      <family val="2"/>
    </font>
    <font>
      <b/>
      <sz val="16"/>
      <color theme="1"/>
      <name val="游ゴシック"/>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6"/>
      <color rgb="FF454545"/>
      <name val="游ゴシック"/>
      <family val="3"/>
      <charset val="128"/>
    </font>
    <font>
      <sz val="20"/>
      <color theme="1"/>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4"/>
      <color indexed="12"/>
      <name val="ＭＳ Ｐゴシック"/>
      <family val="3"/>
      <charset val="128"/>
    </font>
    <font>
      <b/>
      <sz val="16"/>
      <color rgb="FF333333"/>
      <name val="游ゴシック"/>
      <family val="3"/>
      <charset val="128"/>
    </font>
    <font>
      <b/>
      <sz val="15.5"/>
      <color rgb="FF000000"/>
      <name val="游ゴシック"/>
      <family val="3"/>
      <charset val="128"/>
    </font>
    <font>
      <b/>
      <sz val="20"/>
      <name val="Microsoft YaHei"/>
      <family val="3"/>
      <charset val="134"/>
    </font>
    <font>
      <b/>
      <sz val="20"/>
      <name val="Microsoft YaHei"/>
      <family val="2"/>
      <charset val="134"/>
    </font>
    <font>
      <b/>
      <sz val="12"/>
      <color rgb="FFFFFF00"/>
      <name val="ＭＳ Ｐゴシック"/>
      <family val="3"/>
      <charset val="128"/>
    </font>
    <font>
      <b/>
      <u/>
      <sz val="14"/>
      <color indexed="12"/>
      <name val="HGP創英角ｺﾞｼｯｸUB"/>
      <family val="3"/>
      <charset val="128"/>
    </font>
    <font>
      <b/>
      <sz val="14"/>
      <color rgb="FF002060"/>
      <name val="ＭＳ Ｐゴシック"/>
      <family val="3"/>
      <charset val="128"/>
    </font>
    <font>
      <b/>
      <sz val="20"/>
      <name val="游ゴシック"/>
      <family val="3"/>
      <charset val="128"/>
    </font>
    <font>
      <b/>
      <sz val="8"/>
      <color indexed="10"/>
      <name val="ＭＳ Ｐゴシック"/>
      <family val="3"/>
      <charset val="128"/>
    </font>
    <font>
      <b/>
      <sz val="16"/>
      <color rgb="FFFFFC79"/>
      <name val="ＭＳ Ｐゴシック"/>
      <family val="3"/>
      <charset val="128"/>
    </font>
    <font>
      <b/>
      <sz val="10"/>
      <color indexed="9"/>
      <name val="ＭＳ Ｐゴシック"/>
      <family val="3"/>
      <charset val="128"/>
    </font>
    <font>
      <sz val="11"/>
      <color rgb="FFFF0000"/>
      <name val="HGS行書体"/>
      <family val="4"/>
      <charset val="128"/>
    </font>
    <font>
      <sz val="16"/>
      <color rgb="FFFFFF00"/>
      <name val="ＭＳ Ｐゴシック"/>
      <family val="3"/>
      <charset val="128"/>
    </font>
    <font>
      <b/>
      <sz val="14"/>
      <color theme="0"/>
      <name val="ＭＳ Ｐゴシック"/>
      <family val="3"/>
      <charset val="128"/>
    </font>
    <font>
      <sz val="14"/>
      <color theme="0"/>
      <name val="ＭＳ Ｐゴシック"/>
      <family val="3"/>
      <charset val="128"/>
    </font>
  </fonts>
  <fills count="52">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rgb="FF00206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indexed="12"/>
        <bgColor indexed="64"/>
      </patternFill>
    </fill>
    <fill>
      <patternFill patternType="solid">
        <fgColor theme="1" tint="4.9989318521683403E-2"/>
        <bgColor indexed="64"/>
      </patternFill>
    </fill>
    <fill>
      <patternFill patternType="solid">
        <fgColor theme="1"/>
        <bgColor indexed="64"/>
      </patternFill>
    </fill>
    <fill>
      <patternFill patternType="solid">
        <fgColor theme="9" tint="-0.249977111117893"/>
        <bgColor indexed="64"/>
      </patternFill>
    </fill>
    <fill>
      <patternFill patternType="solid">
        <fgColor rgb="FFFF0000"/>
        <bgColor indexed="64"/>
      </patternFill>
    </fill>
    <fill>
      <patternFill patternType="solid">
        <fgColor rgb="FFC00000"/>
        <bgColor indexed="64"/>
      </patternFill>
    </fill>
    <fill>
      <patternFill patternType="solid">
        <fgColor rgb="FF7030A0"/>
        <bgColor indexed="64"/>
      </patternFill>
    </fill>
  </fills>
  <borders count="306">
    <border>
      <left/>
      <right/>
      <top/>
      <bottom/>
      <diagonal/>
    </border>
    <border>
      <left style="medium">
        <color indexed="12"/>
      </left>
      <right style="medium">
        <color indexed="12"/>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style="medium">
        <color indexed="12"/>
      </left>
      <right style="medium">
        <color auto="1"/>
      </right>
      <top/>
      <bottom style="thick">
        <color indexed="12"/>
      </bottom>
      <diagonal/>
    </border>
    <border>
      <left/>
      <right/>
      <top/>
      <bottom style="thin">
        <color indexed="64"/>
      </bottom>
      <diagonal/>
    </border>
    <border>
      <left style="medium">
        <color indexed="12"/>
      </left>
      <right/>
      <top/>
      <bottom style="thick">
        <color indexed="12"/>
      </bottom>
      <diagonal/>
    </border>
    <border>
      <left/>
      <right style="medium">
        <color indexed="12"/>
      </right>
      <top style="thin">
        <color indexed="12"/>
      </top>
      <bottom/>
      <diagonal/>
    </border>
    <border>
      <left style="thick">
        <color indexed="12"/>
      </left>
      <right style="medium">
        <color indexed="12"/>
      </right>
      <top style="thin">
        <color indexed="12"/>
      </top>
      <bottom/>
      <diagonal/>
    </border>
    <border>
      <left/>
      <right style="medium">
        <color indexed="12"/>
      </right>
      <top style="thin">
        <color indexed="12"/>
      </top>
      <bottom style="thick">
        <color indexed="12"/>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12"/>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12"/>
      </top>
      <bottom style="medium">
        <color indexed="64"/>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style="medium">
        <color auto="1"/>
      </bottom>
      <diagonal/>
    </border>
    <border>
      <left/>
      <right/>
      <top style="thin">
        <color theme="3"/>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auto="1"/>
      </left>
      <right/>
      <top style="thin">
        <color auto="1"/>
      </top>
      <bottom style="thin">
        <color auto="1"/>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style="medium">
        <color rgb="FF0070C0"/>
      </left>
      <right style="medium">
        <color rgb="FF0070C0"/>
      </right>
      <top style="thin">
        <color rgb="FF0070C0"/>
      </top>
      <bottom style="medium">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medium">
        <color rgb="FF888888"/>
      </left>
      <right style="medium">
        <color rgb="FF888888"/>
      </right>
      <top style="medium">
        <color rgb="FF888888"/>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theme="3"/>
      </left>
      <right style="medium">
        <color indexed="12"/>
      </right>
      <top/>
      <bottom style="medium">
        <color indexed="64"/>
      </bottom>
      <diagonal/>
    </border>
    <border>
      <left/>
      <right/>
      <top style="thin">
        <color indexed="12"/>
      </top>
      <bottom/>
      <diagonal/>
    </border>
    <border>
      <left style="medium">
        <color indexed="23"/>
      </left>
      <right style="medium">
        <color indexed="23"/>
      </right>
      <top style="medium">
        <color indexed="23"/>
      </top>
      <bottom style="medium">
        <color auto="1"/>
      </bottom>
      <diagonal/>
    </border>
    <border>
      <left style="medium">
        <color indexed="12"/>
      </left>
      <right style="medium">
        <color indexed="12"/>
      </right>
      <top style="thin">
        <color indexed="12"/>
      </top>
      <bottom style="thin">
        <color indexed="12"/>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right style="medium">
        <color rgb="FF0070C0"/>
      </right>
      <top style="thin">
        <color rgb="FF0070C0"/>
      </top>
      <bottom/>
      <diagonal/>
    </border>
    <border>
      <left style="medium">
        <color indexed="12"/>
      </left>
      <right style="medium">
        <color indexed="12"/>
      </right>
      <top style="medium">
        <color indexed="12"/>
      </top>
      <bottom style="medium">
        <color theme="3"/>
      </bottom>
      <diagonal/>
    </border>
    <border>
      <left/>
      <right/>
      <top style="thin">
        <color indexed="64"/>
      </top>
      <bottom style="thin">
        <color indexed="64"/>
      </bottom>
      <diagonal/>
    </border>
    <border>
      <left style="medium">
        <color indexed="55"/>
      </left>
      <right style="medium">
        <color indexed="55"/>
      </right>
      <top/>
      <bottom style="medium">
        <color indexed="55"/>
      </bottom>
      <diagonal/>
    </border>
    <border>
      <left/>
      <right style="medium">
        <color rgb="FF0070C0"/>
      </right>
      <top style="thin">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medium">
        <color rgb="FF0070C0"/>
      </left>
      <right/>
      <top style="thick">
        <color indexed="12"/>
      </top>
      <bottom/>
      <diagonal/>
    </border>
    <border>
      <left style="medium">
        <color rgb="FF0070C0"/>
      </left>
      <right/>
      <top/>
      <bottom/>
      <diagonal/>
    </border>
    <border>
      <left style="medium">
        <color rgb="FF0070C0"/>
      </left>
      <right/>
      <top/>
      <bottom style="medium">
        <color rgb="FF0070C0"/>
      </bottom>
      <diagonal/>
    </border>
    <border>
      <left/>
      <right style="medium">
        <color indexed="12"/>
      </right>
      <top style="thin">
        <color indexed="12"/>
      </top>
      <bottom style="medium">
        <color indexed="12"/>
      </bottom>
      <diagonal/>
    </border>
    <border>
      <left style="medium">
        <color theme="3"/>
      </left>
      <right/>
      <top style="medium">
        <color theme="3"/>
      </top>
      <bottom/>
      <diagonal/>
    </border>
    <border>
      <left style="medium">
        <color theme="3"/>
      </left>
      <right style="medium">
        <color theme="3"/>
      </right>
      <top/>
      <bottom style="medium">
        <color indexed="64"/>
      </bottom>
      <diagonal/>
    </border>
    <border>
      <left style="medium">
        <color indexed="12"/>
      </left>
      <right style="medium">
        <color indexed="12"/>
      </right>
      <top style="medium">
        <color indexed="64"/>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diagonal/>
    </border>
    <border>
      <left style="medium">
        <color theme="3"/>
      </left>
      <right style="medium">
        <color auto="1"/>
      </right>
      <top style="thin">
        <color theme="3"/>
      </top>
      <bottom style="medium">
        <color theme="3"/>
      </bottom>
      <diagonal/>
    </border>
    <border>
      <left style="medium">
        <color theme="3"/>
      </left>
      <right style="medium">
        <color auto="1"/>
      </right>
      <top style="thin">
        <color theme="3"/>
      </top>
      <bottom/>
      <diagonal/>
    </border>
    <border>
      <left/>
      <right style="medium">
        <color auto="1"/>
      </right>
      <top style="medium">
        <color theme="3"/>
      </top>
      <bottom style="thin">
        <color theme="3"/>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rgb="FF0070C0"/>
      </left>
      <right style="medium">
        <color rgb="FF0070C0"/>
      </right>
      <top style="thick">
        <color indexed="12"/>
      </top>
      <bottom/>
      <diagonal/>
    </border>
    <border>
      <left/>
      <right/>
      <top style="thin">
        <color auto="1"/>
      </top>
      <bottom style="thick">
        <color auto="1"/>
      </bottom>
      <diagonal/>
    </border>
    <border>
      <left style="medium">
        <color theme="3"/>
      </left>
      <right style="medium">
        <color theme="3"/>
      </right>
      <top/>
      <bottom style="thick">
        <color auto="1"/>
      </bottom>
      <diagonal/>
    </border>
    <border>
      <left style="medium">
        <color theme="3"/>
      </left>
      <right style="medium">
        <color auto="1"/>
      </right>
      <top/>
      <bottom/>
      <diagonal/>
    </border>
    <border>
      <left style="medium">
        <color theme="3"/>
      </left>
      <right style="medium">
        <color auto="1"/>
      </right>
      <top/>
      <bottom style="thick">
        <color auto="1"/>
      </bottom>
      <diagonal/>
    </border>
    <border>
      <left style="medium">
        <color auto="1"/>
      </left>
      <right/>
      <top/>
      <bottom style="thick">
        <color auto="1"/>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right/>
      <top style="medium">
        <color theme="3"/>
      </top>
      <bottom style="medium">
        <color theme="3"/>
      </bottom>
      <diagonal/>
    </border>
    <border>
      <left/>
      <right style="medium">
        <color indexed="12"/>
      </right>
      <top style="thin">
        <color theme="1"/>
      </top>
      <bottom/>
      <diagonal/>
    </border>
    <border>
      <left style="medium">
        <color indexed="55"/>
      </left>
      <right/>
      <top style="medium">
        <color indexed="55"/>
      </top>
      <bottom/>
      <diagonal/>
    </border>
    <border>
      <left/>
      <right style="medium">
        <color indexed="55"/>
      </right>
      <top style="medium">
        <color indexed="55"/>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5" fillId="0" borderId="0">
      <alignment vertical="center"/>
    </xf>
    <xf numFmtId="0" fontId="6" fillId="0" borderId="0"/>
    <xf numFmtId="0" fontId="65" fillId="0" borderId="0">
      <alignment vertical="center"/>
    </xf>
    <xf numFmtId="0" fontId="6"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3" fillId="0" borderId="0">
      <alignment vertical="center"/>
    </xf>
    <xf numFmtId="0" fontId="4" fillId="0" borderId="0">
      <alignment vertical="center"/>
    </xf>
    <xf numFmtId="0" fontId="6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2" fillId="0" borderId="0"/>
    <xf numFmtId="0" fontId="103" fillId="0" borderId="0" applyNumberFormat="0" applyFill="0" applyBorder="0" applyAlignment="0" applyProtection="0"/>
    <xf numFmtId="0" fontId="102" fillId="0" borderId="0"/>
    <xf numFmtId="0" fontId="133" fillId="0" borderId="0" applyNumberFormat="0" applyFill="0" applyBorder="0" applyAlignment="0" applyProtection="0">
      <alignment vertical="center"/>
    </xf>
  </cellStyleXfs>
  <cellXfs count="950">
    <xf numFmtId="0" fontId="0" fillId="0" borderId="0" xfId="0">
      <alignment vertical="center"/>
    </xf>
    <xf numFmtId="0" fontId="6" fillId="0" borderId="0" xfId="2">
      <alignment vertical="center"/>
    </xf>
    <xf numFmtId="0" fontId="10" fillId="0" borderId="0" xfId="2" applyFont="1" applyAlignment="1">
      <alignment horizontal="center" vertical="center"/>
    </xf>
    <xf numFmtId="0" fontId="10" fillId="0" borderId="0" xfId="2" applyFont="1" applyAlignment="1">
      <alignment vertical="top" wrapText="1"/>
    </xf>
    <xf numFmtId="0" fontId="6" fillId="5" borderId="0" xfId="2" applyFill="1">
      <alignment vertical="center"/>
    </xf>
    <xf numFmtId="0" fontId="6" fillId="0" borderId="2" xfId="2" applyBorder="1">
      <alignment vertical="center"/>
    </xf>
    <xf numFmtId="0" fontId="20" fillId="5" borderId="3" xfId="2" applyFont="1" applyFill="1" applyBorder="1" applyAlignment="1">
      <alignment horizontal="center" vertical="center"/>
    </xf>
    <xf numFmtId="177" fontId="16" fillId="5" borderId="4" xfId="2" applyNumberFormat="1" applyFont="1" applyFill="1" applyBorder="1" applyAlignment="1">
      <alignment horizontal="center" vertical="center" wrapText="1"/>
    </xf>
    <xf numFmtId="0" fontId="20" fillId="5" borderId="2" xfId="2" applyFont="1" applyFill="1" applyBorder="1" applyAlignment="1">
      <alignment horizontal="center" vertical="center"/>
    </xf>
    <xf numFmtId="0" fontId="6" fillId="5" borderId="3" xfId="2" applyFill="1" applyBorder="1">
      <alignment vertical="center"/>
    </xf>
    <xf numFmtId="0" fontId="6" fillId="5" borderId="4" xfId="2" applyFill="1" applyBorder="1">
      <alignment vertical="center"/>
    </xf>
    <xf numFmtId="0" fontId="6" fillId="5" borderId="2" xfId="2" applyFill="1" applyBorder="1">
      <alignment vertical="center"/>
    </xf>
    <xf numFmtId="0" fontId="6" fillId="5" borderId="5" xfId="2" applyFill="1" applyBorder="1">
      <alignment vertical="center"/>
    </xf>
    <xf numFmtId="0" fontId="6" fillId="0" borderId="5" xfId="2" applyBorder="1">
      <alignment vertical="center"/>
    </xf>
    <xf numFmtId="0" fontId="22" fillId="0" borderId="0" xfId="2" applyFont="1">
      <alignment vertical="center"/>
    </xf>
    <xf numFmtId="0" fontId="6" fillId="0" borderId="0" xfId="2" applyAlignment="1">
      <alignment horizontal="center" vertical="center"/>
    </xf>
    <xf numFmtId="0" fontId="23" fillId="0" borderId="0" xfId="2" applyFont="1" applyAlignment="1">
      <alignment horizontal="center" vertical="center"/>
    </xf>
    <xf numFmtId="0" fontId="30" fillId="8" borderId="11" xfId="17" applyFont="1" applyFill="1" applyBorder="1" applyAlignment="1">
      <alignment horizontal="left" vertical="center"/>
    </xf>
    <xf numFmtId="0" fontId="30" fillId="8" borderId="12" xfId="17" applyFont="1" applyFill="1" applyBorder="1" applyAlignment="1">
      <alignment horizontal="center" vertical="center"/>
    </xf>
    <xf numFmtId="0" fontId="30" fillId="8" borderId="12" xfId="2" applyFont="1" applyFill="1" applyBorder="1" applyAlignment="1">
      <alignment horizontal="center" vertical="center"/>
    </xf>
    <xf numFmtId="0" fontId="31" fillId="8" borderId="12" xfId="2" applyFont="1" applyFill="1" applyBorder="1" applyAlignment="1">
      <alignment horizontal="center" vertical="center"/>
    </xf>
    <xf numFmtId="0" fontId="31" fillId="8" borderId="13" xfId="2" applyFont="1" applyFill="1" applyBorder="1" applyAlignment="1">
      <alignment horizontal="center" vertical="center"/>
    </xf>
    <xf numFmtId="0" fontId="1" fillId="0" borderId="0" xfId="17">
      <alignment vertical="center"/>
    </xf>
    <xf numFmtId="0" fontId="37" fillId="0" borderId="0" xfId="17" applyFont="1">
      <alignment vertical="center"/>
    </xf>
    <xf numFmtId="0" fontId="31" fillId="8" borderId="14" xfId="2" applyFont="1" applyFill="1" applyBorder="1" applyAlignment="1">
      <alignment horizontal="center" vertical="center"/>
    </xf>
    <xf numFmtId="0" fontId="31" fillId="8" borderId="15" xfId="2" applyFont="1" applyFill="1" applyBorder="1" applyAlignment="1">
      <alignment horizontal="center" vertical="center"/>
    </xf>
    <xf numFmtId="0" fontId="34" fillId="0" borderId="0" xfId="17" applyFont="1" applyAlignment="1">
      <alignment horizontal="center" vertical="center"/>
    </xf>
    <xf numFmtId="0" fontId="8" fillId="9" borderId="0" xfId="1" applyFill="1" applyBorder="1" applyAlignment="1" applyProtection="1">
      <alignment vertical="center" wrapText="1"/>
    </xf>
    <xf numFmtId="0" fontId="42" fillId="0" borderId="0" xfId="17" applyFont="1" applyAlignment="1">
      <alignment vertical="center" wrapText="1"/>
    </xf>
    <xf numFmtId="0" fontId="44" fillId="0" borderId="0" xfId="17" applyFont="1" applyAlignment="1">
      <alignment horizontal="left" vertical="center"/>
    </xf>
    <xf numFmtId="0" fontId="34" fillId="0" borderId="0" xfId="17" applyFont="1" applyAlignment="1">
      <alignment vertical="top" wrapText="1"/>
    </xf>
    <xf numFmtId="0" fontId="7" fillId="3" borderId="7" xfId="17" applyFont="1" applyFill="1" applyBorder="1" applyAlignment="1">
      <alignment horizontal="center" vertical="center" wrapText="1"/>
    </xf>
    <xf numFmtId="0" fontId="7" fillId="3" borderId="6" xfId="17" applyFont="1" applyFill="1" applyBorder="1" applyAlignment="1">
      <alignment horizontal="center" vertical="center" wrapText="1"/>
    </xf>
    <xf numFmtId="0" fontId="7" fillId="3" borderId="8" xfId="17" applyFont="1" applyFill="1" applyBorder="1" applyAlignment="1">
      <alignment horizontal="center" vertical="center" wrapText="1"/>
    </xf>
    <xf numFmtId="0" fontId="7" fillId="3" borderId="9" xfId="17" applyFont="1" applyFill="1" applyBorder="1" applyAlignment="1">
      <alignment horizontal="center" vertical="center" wrapText="1"/>
    </xf>
    <xf numFmtId="0" fontId="13" fillId="3" borderId="9" xfId="17" applyFont="1" applyFill="1" applyBorder="1" applyAlignment="1">
      <alignment horizontal="center" vertical="center" wrapText="1"/>
    </xf>
    <xf numFmtId="0" fontId="55" fillId="3" borderId="9" xfId="17" applyFont="1" applyFill="1" applyBorder="1" applyAlignment="1">
      <alignment horizontal="center" vertical="center" wrapText="1"/>
    </xf>
    <xf numFmtId="0" fontId="7" fillId="3" borderId="10"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20" fillId="0" borderId="0" xfId="2" applyFont="1" applyAlignment="1">
      <alignment vertical="top" wrapText="1"/>
    </xf>
    <xf numFmtId="0" fontId="0" fillId="0" borderId="21" xfId="0" applyBorder="1">
      <alignment vertical="center"/>
    </xf>
    <xf numFmtId="0" fontId="14" fillId="0" borderId="21" xfId="0" applyFont="1" applyBorder="1">
      <alignment vertical="center"/>
    </xf>
    <xf numFmtId="0" fontId="0" fillId="0" borderId="22" xfId="0" applyBorder="1">
      <alignment vertical="center"/>
    </xf>
    <xf numFmtId="0" fontId="0" fillId="0" borderId="17" xfId="0" applyBorder="1">
      <alignment vertical="center"/>
    </xf>
    <xf numFmtId="0" fontId="6"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1" xfId="0" applyBorder="1" applyAlignment="1">
      <alignment vertical="top"/>
    </xf>
    <xf numFmtId="0" fontId="0" fillId="0" borderId="0" xfId="0" applyAlignment="1">
      <alignment vertical="top"/>
    </xf>
    <xf numFmtId="0" fontId="0" fillId="0" borderId="0" xfId="0" applyAlignment="1">
      <alignment horizontal="left" vertical="center"/>
    </xf>
    <xf numFmtId="0" fontId="68" fillId="0" borderId="0" xfId="0" applyFont="1" applyAlignment="1">
      <alignment horizontal="left" vertical="center"/>
    </xf>
    <xf numFmtId="0" fontId="69" fillId="0" borderId="0" xfId="0" applyFont="1" applyAlignment="1">
      <alignment horizontal="center" vertical="center" wrapText="1"/>
    </xf>
    <xf numFmtId="0" fontId="69" fillId="0" borderId="0" xfId="0" applyFont="1" applyAlignment="1">
      <alignment horizontal="left" vertical="center" wrapText="1"/>
    </xf>
    <xf numFmtId="0" fontId="79" fillId="0" borderId="0" xfId="17" applyFont="1">
      <alignment vertical="center"/>
    </xf>
    <xf numFmtId="0" fontId="78" fillId="0" borderId="0" xfId="2" applyFont="1">
      <alignment vertical="center"/>
    </xf>
    <xf numFmtId="0" fontId="87" fillId="0" borderId="0" xfId="2" applyFont="1" applyAlignment="1">
      <alignment horizontal="center" vertical="center"/>
    </xf>
    <xf numFmtId="14" fontId="86" fillId="0" borderId="0" xfId="2" applyNumberFormat="1" applyFont="1" applyAlignment="1">
      <alignment horizontal="center" vertical="center"/>
    </xf>
    <xf numFmtId="0" fontId="6" fillId="0" borderId="20" xfId="0" applyFont="1" applyBorder="1">
      <alignment vertical="center"/>
    </xf>
    <xf numFmtId="0" fontId="6" fillId="0" borderId="12" xfId="0" applyFont="1" applyBorder="1">
      <alignment vertical="center"/>
    </xf>
    <xf numFmtId="0" fontId="6" fillId="0" borderId="21" xfId="0" applyFont="1" applyBorder="1">
      <alignment vertical="center"/>
    </xf>
    <xf numFmtId="0" fontId="6" fillId="0" borderId="0" xfId="0" applyFont="1">
      <alignment vertical="center"/>
    </xf>
    <xf numFmtId="0" fontId="85" fillId="0" borderId="21" xfId="0" applyFont="1" applyBorder="1">
      <alignment vertical="center"/>
    </xf>
    <xf numFmtId="0" fontId="85" fillId="0" borderId="0" xfId="0" applyFont="1">
      <alignment vertical="center"/>
    </xf>
    <xf numFmtId="0" fontId="85" fillId="5" borderId="21" xfId="0" applyFont="1" applyFill="1" applyBorder="1">
      <alignment vertical="center"/>
    </xf>
    <xf numFmtId="0" fontId="85" fillId="5" borderId="0" xfId="0" applyFont="1" applyFill="1">
      <alignment vertical="center"/>
    </xf>
    <xf numFmtId="0" fontId="6" fillId="5" borderId="57" xfId="2" applyFill="1" applyBorder="1">
      <alignment vertical="center"/>
    </xf>
    <xf numFmtId="0" fontId="6" fillId="0" borderId="57" xfId="2" applyBorder="1">
      <alignment vertical="center"/>
    </xf>
    <xf numFmtId="0" fontId="6" fillId="0" borderId="0" xfId="2" applyAlignment="1">
      <alignment horizontal="left" vertical="top"/>
    </xf>
    <xf numFmtId="0" fontId="79" fillId="0" borderId="0" xfId="17" applyFont="1" applyAlignment="1">
      <alignment horizontal="left" vertical="center"/>
    </xf>
    <xf numFmtId="0" fontId="6" fillId="0" borderId="0" xfId="2" applyAlignment="1">
      <alignment horizontal="left" vertical="center"/>
    </xf>
    <xf numFmtId="0" fontId="97" fillId="5" borderId="21" xfId="0" applyFont="1" applyFill="1" applyBorder="1">
      <alignment vertical="center"/>
    </xf>
    <xf numFmtId="0" fontId="97" fillId="5" borderId="0" xfId="0" applyFont="1" applyFill="1" applyAlignment="1">
      <alignment horizontal="left" vertical="center"/>
    </xf>
    <xf numFmtId="0" fontId="97" fillId="5" borderId="0" xfId="0" applyFont="1" applyFill="1">
      <alignment vertical="center"/>
    </xf>
    <xf numFmtId="176" fontId="97" fillId="5" borderId="0" xfId="0" applyNumberFormat="1" applyFont="1" applyFill="1" applyAlignment="1">
      <alignment horizontal="left" vertical="center"/>
    </xf>
    <xf numFmtId="182" fontId="97" fillId="5" borderId="0" xfId="0" applyNumberFormat="1" applyFont="1" applyFill="1" applyAlignment="1">
      <alignment horizontal="center" vertical="center"/>
    </xf>
    <xf numFmtId="0" fontId="97" fillId="5" borderId="21" xfId="0" applyFont="1" applyFill="1" applyBorder="1" applyAlignment="1">
      <alignment vertical="top"/>
    </xf>
    <xf numFmtId="0" fontId="97" fillId="5" borderId="0" xfId="0" applyFont="1" applyFill="1" applyAlignment="1">
      <alignment vertical="top"/>
    </xf>
    <xf numFmtId="14" fontId="97" fillId="5" borderId="0" xfId="0" applyNumberFormat="1" applyFont="1" applyFill="1" applyAlignment="1">
      <alignment horizontal="left" vertical="center"/>
    </xf>
    <xf numFmtId="14" fontId="97" fillId="0" borderId="0" xfId="0" applyNumberFormat="1" applyFont="1">
      <alignment vertical="center"/>
    </xf>
    <xf numFmtId="0" fontId="98" fillId="0" borderId="0" xfId="0" applyFont="1">
      <alignment vertical="center"/>
    </xf>
    <xf numFmtId="0" fontId="31" fillId="8" borderId="0" xfId="2" applyFont="1" applyFill="1" applyAlignment="1">
      <alignment horizontal="center" vertical="center"/>
    </xf>
    <xf numFmtId="0" fontId="1" fillId="9" borderId="0" xfId="17" applyFill="1">
      <alignment vertical="center"/>
    </xf>
    <xf numFmtId="0" fontId="6" fillId="9" borderId="0" xfId="2" applyFill="1" applyAlignment="1">
      <alignment vertical="center" wrapText="1"/>
    </xf>
    <xf numFmtId="0" fontId="45" fillId="0" borderId="0" xfId="17" applyFont="1" applyAlignment="1">
      <alignment horizontal="left" vertical="center"/>
    </xf>
    <xf numFmtId="0" fontId="46" fillId="0" borderId="17" xfId="17" applyFont="1" applyBorder="1">
      <alignment vertical="center"/>
    </xf>
    <xf numFmtId="0" fontId="46" fillId="0" borderId="17" xfId="17" applyFont="1" applyBorder="1" applyAlignment="1">
      <alignment horizontal="right" vertical="center"/>
    </xf>
    <xf numFmtId="0" fontId="34" fillId="0" borderId="19" xfId="17" applyFont="1" applyBorder="1" applyAlignment="1">
      <alignment horizontal="center" vertical="center"/>
    </xf>
    <xf numFmtId="0" fontId="48" fillId="0" borderId="0" xfId="17" applyFont="1" applyAlignment="1">
      <alignment horizontal="center" vertical="center"/>
    </xf>
    <xf numFmtId="0" fontId="49" fillId="0" borderId="0" xfId="17" applyFont="1" applyAlignment="1">
      <alignment horizontal="center" vertical="center" wrapText="1"/>
    </xf>
    <xf numFmtId="0" fontId="1" fillId="0" borderId="0" xfId="17" applyAlignment="1">
      <alignment vertical="center" shrinkToFit="1"/>
    </xf>
    <xf numFmtId="0" fontId="12" fillId="0" borderId="56" xfId="2" applyFont="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5" fillId="3" borderId="0" xfId="17" applyFont="1" applyFill="1" applyAlignment="1">
      <alignment horizontal="center" vertical="center" wrapText="1"/>
    </xf>
    <xf numFmtId="0" fontId="1" fillId="5" borderId="0" xfId="2" applyFont="1" applyFill="1" applyAlignment="1">
      <alignment horizontal="center" vertical="center"/>
    </xf>
    <xf numFmtId="0" fontId="42" fillId="5" borderId="0" xfId="0" applyFont="1" applyFill="1" applyAlignment="1">
      <alignment horizontal="center" vertical="center" wrapText="1"/>
    </xf>
    <xf numFmtId="180" fontId="46"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0" borderId="0" xfId="16" applyFont="1">
      <alignment vertical="center"/>
    </xf>
    <xf numFmtId="0" fontId="10" fillId="0" borderId="0" xfId="16" applyFont="1">
      <alignment vertical="center"/>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6" fillId="17" borderId="67" xfId="16" applyFont="1" applyFill="1" applyBorder="1">
      <alignment vertical="center"/>
    </xf>
    <xf numFmtId="0" fontId="10" fillId="17" borderId="67" xfId="16" applyFont="1" applyFill="1" applyBorder="1">
      <alignment vertical="center"/>
    </xf>
    <xf numFmtId="0" fontId="33" fillId="0" borderId="0" xfId="17" applyFont="1" applyAlignment="1">
      <alignment horizontal="left" vertical="center" indent="2"/>
    </xf>
    <xf numFmtId="0" fontId="99" fillId="0" borderId="0" xfId="17" applyFont="1">
      <alignment vertical="center"/>
    </xf>
    <xf numFmtId="0" fontId="1" fillId="17" borderId="0" xfId="2" applyFont="1" applyFill="1">
      <alignment vertical="center"/>
    </xf>
    <xf numFmtId="0" fontId="23" fillId="17" borderId="0" xfId="19" applyFont="1" applyFill="1">
      <alignment vertical="center"/>
    </xf>
    <xf numFmtId="0" fontId="23" fillId="17" borderId="0" xfId="2" applyFont="1" applyFill="1" applyAlignment="1">
      <alignment horizontal="left" vertical="center"/>
    </xf>
    <xf numFmtId="0" fontId="37" fillId="17" borderId="0" xfId="17" applyFont="1" applyFill="1">
      <alignment vertical="center"/>
    </xf>
    <xf numFmtId="0" fontId="12" fillId="0" borderId="0" xfId="2" applyFont="1" applyAlignment="1">
      <alignment horizontal="center" vertical="center"/>
    </xf>
    <xf numFmtId="14" fontId="82" fillId="0" borderId="0" xfId="2" applyNumberFormat="1" applyFont="1" applyAlignment="1">
      <alignment horizontal="center" vertical="center"/>
    </xf>
    <xf numFmtId="0" fontId="12" fillId="0" borderId="0" xfId="2" applyFont="1" applyAlignment="1">
      <alignment vertical="top" wrapText="1"/>
    </xf>
    <xf numFmtId="0" fontId="37" fillId="0" borderId="0" xfId="17" applyFont="1" applyAlignment="1">
      <alignment horizontal="center" vertical="center"/>
    </xf>
    <xf numFmtId="0" fontId="104" fillId="17" borderId="0" xfId="17" applyFont="1" applyFill="1" applyAlignment="1">
      <alignment horizontal="left" vertical="center"/>
    </xf>
    <xf numFmtId="0" fontId="82" fillId="0" borderId="0" xfId="2" applyFont="1" applyAlignment="1">
      <alignment vertical="top" wrapText="1"/>
    </xf>
    <xf numFmtId="180" fontId="46" fillId="10" borderId="69" xfId="17" applyNumberFormat="1" applyFont="1" applyFill="1" applyBorder="1" applyAlignment="1">
      <alignment horizontal="center" vertical="center"/>
    </xf>
    <xf numFmtId="14" fontId="25" fillId="19" borderId="70" xfId="2" applyNumberFormat="1" applyFont="1" applyFill="1" applyBorder="1" applyAlignment="1">
      <alignment horizontal="center" vertical="center" shrinkToFit="1"/>
    </xf>
    <xf numFmtId="14" fontId="82" fillId="19" borderId="73" xfId="1" applyNumberFormat="1" applyFont="1" applyFill="1" applyBorder="1" applyAlignment="1" applyProtection="1">
      <alignment vertical="center" wrapText="1"/>
    </xf>
    <xf numFmtId="14" fontId="82" fillId="19" borderId="71" xfId="2" applyNumberFormat="1" applyFont="1" applyFill="1" applyBorder="1">
      <alignment vertical="center"/>
    </xf>
    <xf numFmtId="0" fontId="66" fillId="0" borderId="0" xfId="0" applyFont="1">
      <alignment vertical="center"/>
    </xf>
    <xf numFmtId="0" fontId="109" fillId="5" borderId="3" xfId="2" applyFont="1" applyFill="1" applyBorder="1">
      <alignment vertical="center"/>
    </xf>
    <xf numFmtId="0" fontId="108" fillId="0" borderId="57" xfId="0" applyFont="1" applyBorder="1">
      <alignment vertical="center"/>
    </xf>
    <xf numFmtId="0" fontId="23" fillId="17" borderId="0" xfId="19" applyFont="1" applyFill="1" applyAlignment="1">
      <alignment horizontal="center" vertical="center"/>
    </xf>
    <xf numFmtId="0" fontId="23" fillId="17" borderId="0" xfId="19" applyFont="1" applyFill="1" applyAlignment="1">
      <alignment horizontal="center" vertical="center" wrapText="1"/>
    </xf>
    <xf numFmtId="0" fontId="99" fillId="0" borderId="0" xfId="17" applyFont="1" applyAlignment="1">
      <alignment horizontal="left" vertical="center"/>
    </xf>
    <xf numFmtId="177" fontId="1" fillId="17" borderId="74" xfId="2" applyNumberFormat="1" applyFont="1" applyFill="1" applyBorder="1" applyAlignment="1">
      <alignment horizontal="center" vertical="center" wrapText="1"/>
    </xf>
    <xf numFmtId="0" fontId="110" fillId="17" borderId="75" xfId="2" applyFont="1" applyFill="1" applyBorder="1" applyAlignment="1">
      <alignment horizontal="center" vertical="center"/>
    </xf>
    <xf numFmtId="177" fontId="110" fillId="17" borderId="75" xfId="2" applyNumberFormat="1" applyFont="1" applyFill="1" applyBorder="1" applyAlignment="1">
      <alignment horizontal="center" vertical="center" shrinkToFit="1"/>
    </xf>
    <xf numFmtId="0" fontId="111" fillId="0" borderId="75" xfId="0" applyFont="1" applyBorder="1" applyAlignment="1">
      <alignment horizontal="center" vertical="center" wrapText="1"/>
    </xf>
    <xf numFmtId="177" fontId="12" fillId="17" borderId="75" xfId="2" applyNumberFormat="1" applyFont="1" applyFill="1" applyBorder="1" applyAlignment="1">
      <alignment horizontal="center" vertical="center" wrapText="1"/>
    </xf>
    <xf numFmtId="0" fontId="114" fillId="0" borderId="0" xfId="0" applyFont="1">
      <alignment vertical="center"/>
    </xf>
    <xf numFmtId="0" fontId="6" fillId="0" borderId="35" xfId="2" applyBorder="1">
      <alignment vertical="center"/>
    </xf>
    <xf numFmtId="0" fontId="6" fillId="0" borderId="36" xfId="2" applyBorder="1">
      <alignment vertical="center"/>
    </xf>
    <xf numFmtId="0" fontId="97" fillId="5" borderId="21" xfId="0" applyFont="1" applyFill="1" applyBorder="1" applyAlignment="1">
      <alignment horizontal="left" vertical="top"/>
    </xf>
    <xf numFmtId="0" fontId="32" fillId="17" borderId="0" xfId="2" applyFont="1" applyFill="1">
      <alignment vertical="center"/>
    </xf>
    <xf numFmtId="0" fontId="33" fillId="17" borderId="0" xfId="17" applyFont="1" applyFill="1">
      <alignment vertical="center"/>
    </xf>
    <xf numFmtId="0" fontId="34" fillId="17" borderId="0" xfId="17" applyFont="1" applyFill="1" applyAlignment="1">
      <alignment vertical="top" wrapText="1"/>
    </xf>
    <xf numFmtId="0" fontId="35" fillId="17" borderId="0" xfId="2" applyFont="1" applyFill="1" applyAlignment="1">
      <alignment horizontal="center" vertical="center"/>
    </xf>
    <xf numFmtId="0" fontId="77" fillId="17" borderId="0" xfId="17" applyFont="1" applyFill="1" applyAlignment="1">
      <alignment horizontal="left" vertical="center"/>
    </xf>
    <xf numFmtId="0" fontId="36" fillId="17" borderId="0" xfId="2" applyFont="1" applyFill="1" applyAlignment="1">
      <alignment vertical="center" wrapText="1"/>
    </xf>
    <xf numFmtId="0" fontId="38" fillId="17" borderId="0" xfId="2" applyFont="1" applyFill="1" applyAlignment="1">
      <alignment vertical="center" wrapText="1"/>
    </xf>
    <xf numFmtId="0" fontId="40" fillId="17" borderId="0" xfId="2" applyFont="1" applyFill="1">
      <alignment vertical="center"/>
    </xf>
    <xf numFmtId="0" fontId="41" fillId="17" borderId="0" xfId="2" applyFont="1" applyFill="1" applyAlignment="1">
      <alignment horizontal="center" vertical="center"/>
    </xf>
    <xf numFmtId="0" fontId="34" fillId="17" borderId="0" xfId="17" applyFont="1" applyFill="1" applyAlignment="1">
      <alignment horizontal="center" vertical="center"/>
    </xf>
    <xf numFmtId="0" fontId="39" fillId="17" borderId="0" xfId="17" applyFont="1" applyFill="1" applyAlignment="1">
      <alignment vertical="top" wrapText="1"/>
    </xf>
    <xf numFmtId="0" fontId="1" fillId="17" borderId="0" xfId="17" applyFill="1" applyAlignment="1">
      <alignment horizontal="center" vertical="center"/>
    </xf>
    <xf numFmtId="0" fontId="42" fillId="17" borderId="0" xfId="2" applyFont="1" applyFill="1" applyAlignment="1">
      <alignment vertical="center" wrapText="1"/>
    </xf>
    <xf numFmtId="0" fontId="38" fillId="17" borderId="0" xfId="2" applyFont="1" applyFill="1">
      <alignment vertical="center"/>
    </xf>
    <xf numFmtId="0" fontId="34" fillId="17" borderId="0" xfId="17" applyFont="1" applyFill="1">
      <alignment vertical="center"/>
    </xf>
    <xf numFmtId="0" fontId="43" fillId="17" borderId="0" xfId="17" applyFont="1" applyFill="1" applyAlignment="1">
      <alignment horizontal="center" vertical="center" wrapText="1"/>
    </xf>
    <xf numFmtId="0" fontId="44" fillId="17" borderId="0" xfId="17" applyFont="1" applyFill="1">
      <alignment vertical="center"/>
    </xf>
    <xf numFmtId="0" fontId="6" fillId="17" borderId="0" xfId="2" applyFill="1" applyAlignment="1">
      <alignment horizontal="center" vertical="center"/>
    </xf>
    <xf numFmtId="0" fontId="42" fillId="17" borderId="0" xfId="17" applyFont="1" applyFill="1" applyAlignment="1">
      <alignment vertical="center" wrapText="1"/>
    </xf>
    <xf numFmtId="0" fontId="47" fillId="17" borderId="0" xfId="17" applyFont="1" applyFill="1" applyAlignment="1">
      <alignment horizontal="center" vertical="center"/>
    </xf>
    <xf numFmtId="0" fontId="8" fillId="17" borderId="0" xfId="1" applyFill="1" applyAlignment="1" applyProtection="1">
      <alignment horizontal="center" vertical="center"/>
    </xf>
    <xf numFmtId="0" fontId="50" fillId="17" borderId="0" xfId="17" applyFont="1" applyFill="1" applyAlignment="1">
      <alignment horizontal="center" vertical="center"/>
    </xf>
    <xf numFmtId="0" fontId="0" fillId="17" borderId="0" xfId="0" applyFill="1" applyAlignment="1">
      <alignment vertical="center" wrapText="1"/>
    </xf>
    <xf numFmtId="0" fontId="1" fillId="17" borderId="54" xfId="17" applyFill="1" applyBorder="1" applyAlignment="1">
      <alignment horizontal="center" vertical="center" wrapText="1"/>
    </xf>
    <xf numFmtId="0" fontId="1" fillId="17" borderId="0" xfId="17" applyFill="1">
      <alignment vertical="center"/>
    </xf>
    <xf numFmtId="0" fontId="1" fillId="17" borderId="55" xfId="17" applyFill="1" applyBorder="1" applyAlignment="1">
      <alignment horizontal="center" vertical="center"/>
    </xf>
    <xf numFmtId="182" fontId="97" fillId="5" borderId="0" xfId="0" applyNumberFormat="1" applyFont="1" applyFill="1" applyAlignment="1">
      <alignment horizontal="left" vertical="center"/>
    </xf>
    <xf numFmtId="14" fontId="86" fillId="19" borderId="76" xfId="2" applyNumberFormat="1" applyFont="1" applyFill="1" applyBorder="1" applyAlignment="1">
      <alignment horizontal="center" vertical="center"/>
    </xf>
    <xf numFmtId="14" fontId="86" fillId="19" borderId="77" xfId="2" applyNumberFormat="1" applyFont="1" applyFill="1" applyBorder="1" applyAlignment="1">
      <alignment horizontal="center" vertical="center"/>
    </xf>
    <xf numFmtId="14" fontId="86" fillId="19" borderId="78" xfId="2" applyNumberFormat="1" applyFont="1" applyFill="1" applyBorder="1" applyAlignment="1">
      <alignment horizontal="center" vertical="center"/>
    </xf>
    <xf numFmtId="0" fontId="119" fillId="30" borderId="0" xfId="0" applyFont="1" applyFill="1" applyAlignment="1">
      <alignment horizontal="center" vertical="center" wrapText="1"/>
    </xf>
    <xf numFmtId="0" fontId="12" fillId="0" borderId="82" xfId="2" applyFont="1" applyBorder="1" applyAlignment="1">
      <alignment horizontal="center" vertical="center" wrapText="1"/>
    </xf>
    <xf numFmtId="0" fontId="106" fillId="19" borderId="77" xfId="2" applyFont="1" applyFill="1" applyBorder="1" applyAlignment="1">
      <alignment horizontal="center" vertical="center"/>
    </xf>
    <xf numFmtId="0" fontId="106" fillId="19" borderId="76" xfId="2" applyFont="1" applyFill="1" applyBorder="1" applyAlignment="1">
      <alignment horizontal="center" vertical="center"/>
    </xf>
    <xf numFmtId="0" fontId="118" fillId="0" borderId="0" xfId="2" applyFont="1">
      <alignment vertical="center"/>
    </xf>
    <xf numFmtId="0" fontId="6" fillId="0" borderId="0" xfId="2" applyAlignment="1">
      <alignment horizontal="center" vertical="top"/>
    </xf>
    <xf numFmtId="14" fontId="82" fillId="19" borderId="72" xfId="1" applyNumberFormat="1" applyFont="1" applyFill="1" applyBorder="1" applyAlignment="1" applyProtection="1">
      <alignment horizontal="center" vertical="center" wrapText="1"/>
    </xf>
    <xf numFmtId="0" fontId="115" fillId="30" borderId="0" xfId="0" applyFont="1" applyFill="1" applyAlignment="1">
      <alignment horizontal="center" vertical="center" wrapText="1"/>
    </xf>
    <xf numFmtId="0" fontId="20" fillId="17" borderId="74" xfId="2" applyFont="1" applyFill="1" applyBorder="1" applyAlignment="1">
      <alignment horizontal="center" vertical="center" wrapText="1"/>
    </xf>
    <xf numFmtId="0" fontId="84" fillId="0" borderId="0" xfId="2" applyFont="1" applyAlignment="1">
      <alignment vertical="top" wrapText="1"/>
    </xf>
    <xf numFmtId="0" fontId="42" fillId="5" borderId="0" xfId="17" applyFont="1" applyFill="1" applyAlignment="1">
      <alignment vertical="center" wrapText="1"/>
    </xf>
    <xf numFmtId="14" fontId="82" fillId="19" borderId="59" xfId="2" applyNumberFormat="1" applyFont="1" applyFill="1" applyBorder="1" applyAlignment="1">
      <alignment horizontal="center" vertical="center" wrapText="1" shrinkToFit="1"/>
    </xf>
    <xf numFmtId="14" fontId="86" fillId="19" borderId="88" xfId="2" applyNumberFormat="1" applyFont="1" applyFill="1" applyBorder="1" applyAlignment="1">
      <alignment vertical="center" shrinkToFit="1"/>
    </xf>
    <xf numFmtId="0" fontId="111" fillId="21" borderId="75" xfId="0" applyFont="1" applyFill="1" applyBorder="1" applyAlignment="1">
      <alignment horizontal="center" vertical="center" wrapText="1"/>
    </xf>
    <xf numFmtId="0" fontId="111" fillId="32" borderId="75" xfId="0" applyFont="1" applyFill="1" applyBorder="1" applyAlignment="1">
      <alignment horizontal="center" vertical="center" wrapText="1"/>
    </xf>
    <xf numFmtId="0" fontId="132" fillId="17" borderId="0" xfId="2" applyFont="1" applyFill="1" applyAlignment="1">
      <alignment horizontal="center" vertical="center" wrapText="1"/>
    </xf>
    <xf numFmtId="183" fontId="132" fillId="17" borderId="0" xfId="2" applyNumberFormat="1" applyFont="1" applyFill="1" applyAlignment="1">
      <alignment horizontal="center" vertical="center"/>
    </xf>
    <xf numFmtId="0" fontId="8" fillId="0" borderId="85" xfId="1" applyBorder="1" applyAlignment="1" applyProtection="1">
      <alignment horizontal="left" vertical="center" wrapText="1"/>
    </xf>
    <xf numFmtId="0" fontId="23" fillId="17" borderId="0" xfId="19" applyFont="1" applyFill="1" applyAlignment="1">
      <alignment horizontal="left" vertical="center"/>
    </xf>
    <xf numFmtId="0" fontId="6" fillId="0" borderId="87" xfId="2" applyBorder="1">
      <alignment vertical="center"/>
    </xf>
    <xf numFmtId="0" fontId="8" fillId="0" borderId="91" xfId="1" applyFill="1" applyBorder="1" applyAlignment="1" applyProtection="1">
      <alignment horizontal="left" vertical="center" wrapText="1"/>
    </xf>
    <xf numFmtId="0" fontId="11" fillId="0" borderId="94" xfId="17" applyFont="1" applyBorder="1" applyAlignment="1">
      <alignment horizontal="center" vertical="center" shrinkToFit="1"/>
    </xf>
    <xf numFmtId="0" fontId="46" fillId="0" borderId="95" xfId="17" applyFont="1" applyBorder="1" applyAlignment="1">
      <alignment vertical="center" shrinkToFit="1"/>
    </xf>
    <xf numFmtId="0" fontId="46" fillId="10" borderId="99" xfId="17" applyFont="1" applyFill="1" applyBorder="1" applyAlignment="1">
      <alignment horizontal="center" vertical="center"/>
    </xf>
    <xf numFmtId="0" fontId="46" fillId="0" borderId="95" xfId="17" applyFont="1" applyBorder="1" applyAlignment="1">
      <alignment horizontal="center" vertical="center"/>
    </xf>
    <xf numFmtId="0" fontId="88" fillId="17" borderId="102" xfId="17" applyFont="1" applyFill="1" applyBorder="1" applyAlignment="1">
      <alignment horizontal="center" vertical="center" wrapText="1"/>
    </xf>
    <xf numFmtId="14" fontId="88" fillId="17" borderId="103" xfId="17" applyNumberFormat="1" applyFont="1" applyFill="1" applyBorder="1" applyAlignment="1">
      <alignment horizontal="center" vertical="center"/>
    </xf>
    <xf numFmtId="0" fontId="12" fillId="0" borderId="105" xfId="2" applyFont="1" applyBorder="1" applyAlignment="1">
      <alignment horizontal="center" vertical="center" wrapText="1"/>
    </xf>
    <xf numFmtId="14" fontId="33" fillId="17" borderId="103" xfId="17" applyNumberFormat="1" applyFont="1" applyFill="1" applyBorder="1" applyAlignment="1">
      <alignment horizontal="center" vertical="center"/>
    </xf>
    <xf numFmtId="0" fontId="12" fillId="0" borderId="106" xfId="2" applyFont="1" applyBorder="1" applyAlignment="1">
      <alignment horizontal="center" vertical="center" wrapText="1"/>
    </xf>
    <xf numFmtId="0" fontId="12" fillId="0" borderId="107" xfId="2" applyFont="1" applyBorder="1" applyAlignment="1">
      <alignment horizontal="center" vertical="center" wrapText="1"/>
    </xf>
    <xf numFmtId="0" fontId="12" fillId="0" borderId="108" xfId="2" applyFont="1" applyBorder="1" applyAlignment="1">
      <alignment horizontal="center" vertical="center" wrapText="1"/>
    </xf>
    <xf numFmtId="0" fontId="12" fillId="0" borderId="105" xfId="2" applyFont="1" applyBorder="1" applyAlignment="1">
      <alignment horizontal="center" vertical="center"/>
    </xf>
    <xf numFmtId="0" fontId="12" fillId="5" borderId="108" xfId="2" applyFont="1" applyFill="1" applyBorder="1" applyAlignment="1">
      <alignment horizontal="center" vertical="center" wrapText="1"/>
    </xf>
    <xf numFmtId="0" fontId="1" fillId="17" borderId="109" xfId="17" applyFill="1" applyBorder="1" applyAlignment="1">
      <alignment horizontal="center" vertical="center" wrapText="1"/>
    </xf>
    <xf numFmtId="0" fontId="53" fillId="3" borderId="110" xfId="17" applyFont="1" applyFill="1" applyBorder="1" applyAlignment="1">
      <alignment horizontal="center" vertical="center" wrapText="1"/>
    </xf>
    <xf numFmtId="0" fontId="7" fillId="3" borderId="111" xfId="17" applyFont="1" applyFill="1" applyBorder="1" applyAlignment="1">
      <alignment horizontal="center" vertical="center" wrapText="1"/>
    </xf>
    <xf numFmtId="0" fontId="13" fillId="3" borderId="111" xfId="17" applyFont="1" applyFill="1" applyBorder="1" applyAlignment="1">
      <alignment horizontal="center" vertical="center" wrapText="1"/>
    </xf>
    <xf numFmtId="0" fontId="55" fillId="3" borderId="111" xfId="17" applyFont="1" applyFill="1" applyBorder="1" applyAlignment="1">
      <alignment horizontal="center" vertical="center" wrapText="1"/>
    </xf>
    <xf numFmtId="0" fontId="7" fillId="3" borderId="113" xfId="17" applyFont="1" applyFill="1" applyBorder="1" applyAlignment="1">
      <alignment horizontal="center" vertical="center" wrapText="1"/>
    </xf>
    <xf numFmtId="176" fontId="56" fillId="3" borderId="117" xfId="17" applyNumberFormat="1" applyFont="1" applyFill="1" applyBorder="1" applyAlignment="1">
      <alignment horizontal="center" vertical="center" wrapText="1"/>
    </xf>
    <xf numFmtId="0" fontId="56" fillId="3" borderId="117" xfId="17" applyFont="1" applyFill="1" applyBorder="1" applyAlignment="1">
      <alignment horizontal="left" vertical="center" wrapText="1"/>
    </xf>
    <xf numFmtId="176" fontId="56" fillId="11" borderId="118" xfId="17" applyNumberFormat="1" applyFont="1" applyFill="1" applyBorder="1" applyAlignment="1">
      <alignment horizontal="center" vertical="center" wrapText="1"/>
    </xf>
    <xf numFmtId="0" fontId="56" fillId="11" borderId="118" xfId="17" applyFont="1" applyFill="1" applyBorder="1" applyAlignment="1">
      <alignment horizontal="left" vertical="center" wrapText="1"/>
    </xf>
    <xf numFmtId="0" fontId="46" fillId="17" borderId="94" xfId="16" applyFont="1" applyFill="1" applyBorder="1">
      <alignment vertical="center"/>
    </xf>
    <xf numFmtId="0" fontId="60" fillId="12" borderId="119" xfId="17" applyFont="1" applyFill="1" applyBorder="1" applyAlignment="1">
      <alignment horizontal="center" vertical="center" wrapText="1"/>
    </xf>
    <xf numFmtId="176" fontId="58" fillId="12" borderId="119" xfId="17" applyNumberFormat="1" applyFont="1" applyFill="1" applyBorder="1" applyAlignment="1">
      <alignment horizontal="center" vertical="center" wrapText="1"/>
    </xf>
    <xf numFmtId="181" fontId="60" fillId="9" borderId="119" xfId="0" applyNumberFormat="1" applyFont="1" applyFill="1" applyBorder="1" applyAlignment="1">
      <alignment horizontal="center" vertical="center"/>
    </xf>
    <xf numFmtId="0" fontId="60" fillId="12" borderId="120" xfId="17" applyFont="1" applyFill="1" applyBorder="1" applyAlignment="1">
      <alignment horizontal="center" vertical="center" wrapText="1"/>
    </xf>
    <xf numFmtId="0" fontId="1" fillId="2" borderId="125" xfId="2" applyFont="1" applyFill="1" applyBorder="1" applyAlignment="1">
      <alignment vertical="top" wrapText="1"/>
    </xf>
    <xf numFmtId="0" fontId="94" fillId="2" borderId="128" xfId="2" applyFont="1" applyFill="1" applyBorder="1" applyAlignment="1">
      <alignment vertical="top" wrapText="1"/>
    </xf>
    <xf numFmtId="0" fontId="1" fillId="3" borderId="129" xfId="2" applyFont="1" applyFill="1" applyBorder="1" applyAlignment="1">
      <alignment vertical="top" wrapText="1"/>
    </xf>
    <xf numFmtId="0" fontId="0" fillId="19" borderId="123" xfId="0" applyFill="1" applyBorder="1" applyAlignment="1">
      <alignment vertical="top" wrapText="1"/>
    </xf>
    <xf numFmtId="0" fontId="17" fillId="3" borderId="130" xfId="2" applyFont="1" applyFill="1" applyBorder="1" applyAlignment="1">
      <alignment horizontal="center" vertical="center" wrapText="1"/>
    </xf>
    <xf numFmtId="0" fontId="86" fillId="19" borderId="131" xfId="2" applyFont="1" applyFill="1" applyBorder="1" applyAlignment="1">
      <alignment horizontal="center" vertical="center"/>
    </xf>
    <xf numFmtId="0" fontId="8" fillId="0" borderId="133" xfId="1" applyFill="1" applyBorder="1" applyAlignment="1" applyProtection="1">
      <alignment vertical="center" wrapText="1"/>
    </xf>
    <xf numFmtId="0" fontId="24" fillId="0" borderId="134" xfId="2" applyFont="1" applyBorder="1" applyAlignment="1">
      <alignment vertical="top" wrapText="1"/>
    </xf>
    <xf numFmtId="14" fontId="18" fillId="3" borderId="2" xfId="2" applyNumberFormat="1" applyFont="1" applyFill="1" applyBorder="1" applyAlignment="1">
      <alignment horizontal="center" vertical="center" shrinkToFit="1"/>
    </xf>
    <xf numFmtId="14" fontId="24" fillId="3" borderId="2" xfId="1" applyNumberFormat="1" applyFont="1" applyFill="1" applyBorder="1" applyAlignment="1" applyProtection="1">
      <alignment horizontal="center" vertical="center" wrapText="1" shrinkToFit="1"/>
    </xf>
    <xf numFmtId="14" fontId="18" fillId="3" borderId="0" xfId="2" applyNumberFormat="1" applyFont="1" applyFill="1" applyAlignment="1">
      <alignment horizontal="center" vertical="center" shrinkToFit="1"/>
    </xf>
    <xf numFmtId="14" fontId="24" fillId="3" borderId="0" xfId="1" applyNumberFormat="1" applyFont="1" applyFill="1" applyBorder="1" applyAlignment="1" applyProtection="1">
      <alignment horizontal="center" vertical="center" wrapText="1" shrinkToFit="1"/>
    </xf>
    <xf numFmtId="0" fontId="83" fillId="0" borderId="87" xfId="2" applyFont="1" applyBorder="1" applyAlignment="1">
      <alignment vertical="center" shrinkToFit="1"/>
    </xf>
    <xf numFmtId="14" fontId="86" fillId="19" borderId="77" xfId="2" applyNumberFormat="1" applyFont="1" applyFill="1" applyBorder="1" applyAlignment="1">
      <alignment horizontal="center" vertical="center" wrapText="1"/>
    </xf>
    <xf numFmtId="0" fontId="8" fillId="0" borderId="147" xfId="1" applyFill="1" applyBorder="1" applyAlignment="1" applyProtection="1">
      <alignment horizontal="left" vertical="top" wrapText="1"/>
    </xf>
    <xf numFmtId="0" fontId="6" fillId="0" borderId="147" xfId="2" applyBorder="1">
      <alignment vertical="center"/>
    </xf>
    <xf numFmtId="0" fontId="134" fillId="30" borderId="63" xfId="0" applyFont="1" applyFill="1" applyBorder="1" applyAlignment="1">
      <alignment horizontal="center" vertical="center" wrapText="1"/>
    </xf>
    <xf numFmtId="0" fontId="84" fillId="19" borderId="132" xfId="2" applyFont="1" applyFill="1" applyBorder="1" applyAlignment="1">
      <alignment horizontal="center" vertical="center" wrapText="1"/>
    </xf>
    <xf numFmtId="14" fontId="82" fillId="19" borderId="152" xfId="1" applyNumberFormat="1" applyFont="1" applyFill="1" applyBorder="1" applyAlignment="1" applyProtection="1">
      <alignment horizontal="center" vertical="center" shrinkToFit="1"/>
    </xf>
    <xf numFmtId="14" fontId="82" fillId="19" borderId="152" xfId="2" applyNumberFormat="1" applyFont="1" applyFill="1" applyBorder="1" applyAlignment="1">
      <alignment horizontal="center" vertical="center" wrapText="1" shrinkToFit="1"/>
    </xf>
    <xf numFmtId="0" fontId="8" fillId="0" borderId="153" xfId="1" applyBorder="1" applyAlignment="1" applyProtection="1">
      <alignment vertical="center"/>
    </xf>
    <xf numFmtId="0" fontId="20" fillId="17" borderId="154" xfId="2" applyFont="1" applyFill="1" applyBorder="1" applyAlignment="1">
      <alignment horizontal="center" vertical="center" wrapText="1"/>
    </xf>
    <xf numFmtId="0" fontId="82" fillId="19" borderId="139" xfId="2" applyFont="1" applyFill="1" applyBorder="1" applyAlignment="1">
      <alignment horizontal="center" vertical="center"/>
    </xf>
    <xf numFmtId="0" fontId="137" fillId="0" borderId="0" xfId="0" applyFont="1">
      <alignment vertical="center"/>
    </xf>
    <xf numFmtId="0" fontId="124" fillId="0" borderId="0" xfId="0" applyFont="1">
      <alignment vertical="center"/>
    </xf>
    <xf numFmtId="0" fontId="0" fillId="19" borderId="145" xfId="0" applyFill="1" applyBorder="1" applyAlignment="1">
      <alignment horizontal="center" vertical="center"/>
    </xf>
    <xf numFmtId="0" fontId="0" fillId="0" borderId="145" xfId="0" applyBorder="1" applyAlignment="1">
      <alignment horizontal="center" vertical="center"/>
    </xf>
    <xf numFmtId="0" fontId="0" fillId="17" borderId="145" xfId="0" applyFill="1" applyBorder="1" applyAlignment="1">
      <alignment horizontal="center" vertical="center"/>
    </xf>
    <xf numFmtId="0" fontId="0" fillId="0" borderId="32" xfId="0" applyBorder="1" applyAlignment="1">
      <alignment horizontal="center" vertical="center"/>
    </xf>
    <xf numFmtId="9" fontId="0" fillId="19" borderId="145" xfId="0" applyNumberFormat="1" applyFill="1" applyBorder="1" applyAlignment="1">
      <alignment horizontal="center" vertical="center"/>
    </xf>
    <xf numFmtId="9" fontId="0" fillId="0" borderId="145" xfId="0" applyNumberFormat="1" applyBorder="1" applyAlignment="1">
      <alignment horizontal="center" vertical="center"/>
    </xf>
    <xf numFmtId="9" fontId="0" fillId="17" borderId="145" xfId="0" applyNumberFormat="1" applyFill="1" applyBorder="1" applyAlignment="1">
      <alignment horizontal="center" vertical="center"/>
    </xf>
    <xf numFmtId="0" fontId="138" fillId="0" borderId="160" xfId="0" applyFont="1" applyBorder="1" applyAlignment="1">
      <alignment horizontal="center" vertical="center"/>
    </xf>
    <xf numFmtId="0" fontId="138" fillId="0" borderId="161" xfId="0" applyFont="1" applyBorder="1" applyAlignment="1">
      <alignment horizontal="center" vertical="center"/>
    </xf>
    <xf numFmtId="0" fontId="138" fillId="0" borderId="162" xfId="0" applyFont="1" applyBorder="1" applyAlignment="1">
      <alignment horizontal="center" vertical="center"/>
    </xf>
    <xf numFmtId="0" fontId="138" fillId="0" borderId="163" xfId="0" applyFont="1" applyBorder="1" applyAlignment="1">
      <alignment horizontal="center" vertical="center"/>
    </xf>
    <xf numFmtId="0" fontId="138" fillId="0" borderId="164" xfId="0" applyFont="1" applyBorder="1" applyAlignment="1">
      <alignment horizontal="center" vertical="center"/>
    </xf>
    <xf numFmtId="0" fontId="138" fillId="0" borderId="165" xfId="0" applyFont="1" applyBorder="1" applyAlignment="1">
      <alignment horizontal="center" vertical="center"/>
    </xf>
    <xf numFmtId="0" fontId="138" fillId="0" borderId="166" xfId="0" applyFont="1" applyBorder="1" applyAlignment="1">
      <alignment horizontal="center" vertical="center"/>
    </xf>
    <xf numFmtId="0" fontId="138" fillId="0" borderId="167" xfId="0" applyFont="1"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139" fillId="0" borderId="160" xfId="0" applyFont="1" applyBorder="1" applyAlignment="1">
      <alignment horizontal="center" vertical="center"/>
    </xf>
    <xf numFmtId="0" fontId="139" fillId="0" borderId="161" xfId="0" applyFont="1" applyBorder="1" applyAlignment="1">
      <alignment horizontal="center" vertical="center"/>
    </xf>
    <xf numFmtId="0" fontId="139" fillId="0" borderId="162" xfId="0" applyFont="1" applyBorder="1" applyAlignment="1">
      <alignment horizontal="center" vertical="center"/>
    </xf>
    <xf numFmtId="0" fontId="139" fillId="0" borderId="163" xfId="0" applyFont="1" applyBorder="1" applyAlignment="1">
      <alignment horizontal="center" vertical="center"/>
    </xf>
    <xf numFmtId="9" fontId="0" fillId="0" borderId="171" xfId="0" applyNumberFormat="1" applyBorder="1" applyAlignment="1">
      <alignment horizontal="center" vertical="center"/>
    </xf>
    <xf numFmtId="9" fontId="0" fillId="0" borderId="169" xfId="0" applyNumberFormat="1" applyBorder="1" applyAlignment="1">
      <alignment horizontal="center" vertical="center"/>
    </xf>
    <xf numFmtId="9" fontId="0" fillId="0" borderId="170" xfId="0" applyNumberFormat="1" applyBorder="1" applyAlignment="1">
      <alignment horizontal="center" vertical="center"/>
    </xf>
    <xf numFmtId="9" fontId="0" fillId="0" borderId="172" xfId="0" applyNumberFormat="1" applyBorder="1" applyAlignment="1">
      <alignment horizontal="center" vertical="center"/>
    </xf>
    <xf numFmtId="0" fontId="82" fillId="19" borderId="63" xfId="2" applyFont="1" applyFill="1" applyBorder="1" applyAlignment="1">
      <alignment horizontal="center" vertical="center"/>
    </xf>
    <xf numFmtId="0" fontId="82" fillId="19" borderId="141" xfId="2" applyFont="1" applyFill="1" applyBorder="1">
      <alignment vertical="center"/>
    </xf>
    <xf numFmtId="14" fontId="82" fillId="2" borderId="138" xfId="2" applyNumberFormat="1" applyFont="1" applyFill="1" applyBorder="1" applyAlignment="1">
      <alignment horizontal="center" vertical="center"/>
    </xf>
    <xf numFmtId="14" fontId="82" fillId="19" borderId="141" xfId="2" applyNumberFormat="1" applyFont="1" applyFill="1" applyBorder="1">
      <alignment vertical="center"/>
    </xf>
    <xf numFmtId="0" fontId="82" fillId="19" borderId="0" xfId="2" applyFont="1" applyFill="1">
      <alignment vertical="center"/>
    </xf>
    <xf numFmtId="0" fontId="6" fillId="0" borderId="174" xfId="2" applyBorder="1">
      <alignment vertical="center"/>
    </xf>
    <xf numFmtId="56" fontId="82" fillId="19" borderId="148" xfId="2" applyNumberFormat="1" applyFont="1" applyFill="1" applyBorder="1">
      <alignment vertical="center"/>
    </xf>
    <xf numFmtId="0" fontId="142" fillId="0" borderId="146" xfId="1" applyFont="1" applyFill="1" applyBorder="1" applyAlignment="1" applyProtection="1">
      <alignment horizontal="left" vertical="top" wrapText="1"/>
    </xf>
    <xf numFmtId="0" fontId="7" fillId="36" borderId="111" xfId="17" applyFont="1" applyFill="1" applyBorder="1" applyAlignment="1">
      <alignment horizontal="center" vertical="center" wrapText="1"/>
    </xf>
    <xf numFmtId="0" fontId="87" fillId="19" borderId="176" xfId="2" applyFont="1" applyFill="1" applyBorder="1" applyAlignment="1">
      <alignment horizontal="center" vertical="center"/>
    </xf>
    <xf numFmtId="0" fontId="87" fillId="19" borderId="177" xfId="2" applyFont="1" applyFill="1" applyBorder="1" applyAlignment="1">
      <alignment horizontal="center" vertical="center"/>
    </xf>
    <xf numFmtId="0" fontId="87" fillId="19" borderId="178" xfId="2" applyFont="1" applyFill="1" applyBorder="1" applyAlignment="1">
      <alignment horizontal="center" vertical="center"/>
    </xf>
    <xf numFmtId="14" fontId="86" fillId="19" borderId="176" xfId="2" applyNumberFormat="1" applyFont="1" applyFill="1" applyBorder="1" applyAlignment="1">
      <alignment horizontal="center" vertical="center"/>
    </xf>
    <xf numFmtId="14" fontId="86" fillId="19" borderId="177" xfId="2" applyNumberFormat="1" applyFont="1" applyFill="1" applyBorder="1" applyAlignment="1">
      <alignment horizontal="center" vertical="center"/>
    </xf>
    <xf numFmtId="14" fontId="86" fillId="19" borderId="178" xfId="2" applyNumberFormat="1" applyFont="1" applyFill="1" applyBorder="1" applyAlignment="1">
      <alignment horizontal="center" vertical="center"/>
    </xf>
    <xf numFmtId="0" fontId="8" fillId="0" borderId="179" xfId="1" applyFill="1" applyBorder="1" applyAlignment="1" applyProtection="1">
      <alignment vertical="center" wrapText="1"/>
    </xf>
    <xf numFmtId="0" fontId="82" fillId="19" borderId="77" xfId="1" applyFont="1" applyFill="1" applyBorder="1" applyAlignment="1" applyProtection="1">
      <alignment horizontal="center" vertical="center" wrapText="1"/>
    </xf>
    <xf numFmtId="0" fontId="95" fillId="35" borderId="58" xfId="0" applyFont="1" applyFill="1" applyBorder="1" applyAlignment="1">
      <alignment horizontal="center" vertical="center" wrapText="1"/>
    </xf>
    <xf numFmtId="0" fontId="95" fillId="35" borderId="65" xfId="0" applyFont="1" applyFill="1" applyBorder="1" applyAlignment="1">
      <alignment horizontal="center" vertical="center" wrapText="1"/>
    </xf>
    <xf numFmtId="177" fontId="12" fillId="35" borderId="34" xfId="2" applyNumberFormat="1" applyFont="1" applyFill="1" applyBorder="1" applyAlignment="1">
      <alignment horizontal="center" vertical="center" wrapText="1"/>
    </xf>
    <xf numFmtId="0" fontId="21" fillId="17" borderId="180" xfId="2" applyFont="1" applyFill="1" applyBorder="1" applyAlignment="1">
      <alignment horizontal="center" vertical="center" wrapText="1"/>
    </xf>
    <xf numFmtId="0" fontId="21" fillId="17" borderId="181" xfId="2" applyFont="1" applyFill="1" applyBorder="1" applyAlignment="1">
      <alignment horizontal="center" vertical="center" wrapText="1"/>
    </xf>
    <xf numFmtId="0" fontId="6" fillId="19" borderId="0" xfId="2" applyFill="1" applyAlignment="1">
      <alignment horizontal="center" vertical="center"/>
    </xf>
    <xf numFmtId="14" fontId="6" fillId="19" borderId="0" xfId="2" applyNumberFormat="1" applyFill="1" applyAlignment="1">
      <alignment horizontal="center" vertical="center"/>
    </xf>
    <xf numFmtId="0" fontId="106" fillId="19" borderId="78" xfId="2" applyFont="1" applyFill="1" applyBorder="1" applyAlignment="1">
      <alignment horizontal="center" vertical="center"/>
    </xf>
    <xf numFmtId="14" fontId="105" fillId="17" borderId="35" xfId="2" applyNumberFormat="1" applyFont="1" applyFill="1" applyBorder="1" applyAlignment="1">
      <alignment horizontal="left" vertical="center"/>
    </xf>
    <xf numFmtId="0" fontId="146" fillId="0" borderId="66" xfId="17" applyFont="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2" xfId="2" applyNumberFormat="1" applyFont="1" applyFill="1" applyBorder="1" applyAlignment="1">
      <alignment horizontal="center" vertical="center"/>
    </xf>
    <xf numFmtId="0" fontId="17" fillId="21" borderId="182" xfId="2" applyFont="1" applyFill="1" applyBorder="1" applyAlignment="1">
      <alignment horizontal="center" vertical="center" wrapText="1"/>
    </xf>
    <xf numFmtId="0" fontId="82" fillId="21" borderId="183" xfId="2" applyFont="1" applyFill="1" applyBorder="1" applyAlignment="1">
      <alignment horizontal="center" vertical="center"/>
    </xf>
    <xf numFmtId="0" fontId="82" fillId="21" borderId="0" xfId="2" applyFont="1" applyFill="1" applyAlignment="1">
      <alignment horizontal="center" vertical="center"/>
    </xf>
    <xf numFmtId="14" fontId="82" fillId="21" borderId="0" xfId="2" applyNumberFormat="1" applyFont="1" applyFill="1" applyAlignment="1">
      <alignment horizontal="center" vertical="center"/>
    </xf>
    <xf numFmtId="0" fontId="82" fillId="19" borderId="0" xfId="2" applyFont="1" applyFill="1" applyAlignment="1">
      <alignment horizontal="center" vertical="center"/>
    </xf>
    <xf numFmtId="0" fontId="82" fillId="19" borderId="140" xfId="2" applyFont="1" applyFill="1" applyBorder="1" applyAlignment="1">
      <alignment horizontal="center" vertical="center"/>
    </xf>
    <xf numFmtId="0" fontId="112" fillId="0" borderId="185" xfId="2" applyFont="1" applyBorder="1" applyAlignment="1">
      <alignment vertical="top" wrapText="1"/>
    </xf>
    <xf numFmtId="14" fontId="82" fillId="19" borderId="186"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31" fillId="19" borderId="182" xfId="2" applyNumberFormat="1" applyFont="1" applyFill="1" applyBorder="1" applyAlignment="1">
      <alignment horizontal="center" vertical="center"/>
    </xf>
    <xf numFmtId="0" fontId="17" fillId="19" borderId="76" xfId="2" applyFont="1" applyFill="1" applyBorder="1" applyAlignment="1">
      <alignment horizontal="center" vertical="center" wrapText="1"/>
    </xf>
    <xf numFmtId="0" fontId="17" fillId="19" borderId="79" xfId="1" applyFont="1" applyFill="1" applyBorder="1" applyAlignment="1" applyProtection="1">
      <alignment horizontal="center" vertical="center" wrapText="1"/>
    </xf>
    <xf numFmtId="14" fontId="105" fillId="17" borderId="0" xfId="2" applyNumberFormat="1" applyFont="1" applyFill="1" applyAlignment="1">
      <alignment horizontal="left" vertical="center"/>
    </xf>
    <xf numFmtId="178" fontId="82" fillId="3" borderId="139" xfId="2" applyNumberFormat="1" applyFont="1" applyFill="1" applyBorder="1">
      <alignment vertical="center"/>
    </xf>
    <xf numFmtId="184" fontId="62" fillId="12" borderId="121" xfId="17" applyNumberFormat="1" applyFont="1" applyFill="1" applyBorder="1" applyAlignment="1">
      <alignment horizontal="center" vertical="center" wrapText="1"/>
    </xf>
    <xf numFmtId="178" fontId="82" fillId="3" borderId="140" xfId="0" applyNumberFormat="1" applyFont="1" applyFill="1" applyBorder="1" applyAlignment="1">
      <alignment horizontal="center" vertical="center"/>
    </xf>
    <xf numFmtId="0" fontId="12" fillId="0" borderId="189" xfId="2" applyFont="1" applyBorder="1" applyAlignment="1">
      <alignment horizontal="center" vertical="center" wrapText="1"/>
    </xf>
    <xf numFmtId="180" fontId="46" fillId="10" borderId="190" xfId="17" applyNumberFormat="1" applyFont="1" applyFill="1" applyBorder="1" applyAlignment="1">
      <alignment horizontal="center" vertical="center"/>
    </xf>
    <xf numFmtId="14" fontId="88" fillId="17" borderId="194" xfId="17" applyNumberFormat="1" applyFont="1" applyFill="1" applyBorder="1" applyAlignment="1">
      <alignment horizontal="center" vertical="center"/>
    </xf>
    <xf numFmtId="14" fontId="86" fillId="19" borderId="195" xfId="2" applyNumberFormat="1" applyFont="1" applyFill="1" applyBorder="1" applyAlignment="1">
      <alignment horizontal="center" vertical="center"/>
    </xf>
    <xf numFmtId="14" fontId="82" fillId="19" borderId="8" xfId="2" applyNumberFormat="1" applyFont="1" applyFill="1" applyBorder="1" applyAlignment="1">
      <alignment horizontal="center" vertical="center"/>
    </xf>
    <xf numFmtId="0" fontId="121" fillId="17" borderId="0" xfId="0" applyFont="1" applyFill="1" applyAlignment="1">
      <alignment horizontal="center" vertical="center" wrapText="1"/>
    </xf>
    <xf numFmtId="14" fontId="88" fillId="17" borderId="103" xfId="17" applyNumberFormat="1" applyFont="1" applyFill="1" applyBorder="1" applyAlignment="1">
      <alignment horizontal="center" vertical="center" wrapText="1"/>
    </xf>
    <xf numFmtId="0" fontId="20" fillId="17" borderId="197" xfId="2" applyFont="1" applyFill="1" applyBorder="1" applyAlignment="1">
      <alignment horizontal="center" vertical="center" wrapText="1"/>
    </xf>
    <xf numFmtId="0" fontId="6" fillId="0" borderId="0" xfId="4"/>
    <xf numFmtId="0" fontId="112" fillId="0" borderId="196" xfId="1" applyFont="1" applyBorder="1" applyAlignment="1" applyProtection="1">
      <alignment horizontal="left" vertical="top" wrapText="1"/>
    </xf>
    <xf numFmtId="0" fontId="113" fillId="0" borderId="146" xfId="1" applyFont="1" applyFill="1" applyBorder="1" applyAlignment="1" applyProtection="1">
      <alignment horizontal="left" vertical="top" wrapText="1"/>
    </xf>
    <xf numFmtId="14" fontId="82" fillId="19" borderId="140" xfId="2" applyNumberFormat="1" applyFont="1" applyFill="1" applyBorder="1">
      <alignment vertical="center"/>
    </xf>
    <xf numFmtId="0" fontId="28" fillId="21" borderId="0" xfId="2" applyFont="1" applyFill="1" applyAlignment="1">
      <alignment horizontal="center" vertical="center" wrapText="1"/>
    </xf>
    <xf numFmtId="0" fontId="147" fillId="17" borderId="0" xfId="0" applyFont="1" applyFill="1" applyAlignment="1">
      <alignment horizontal="center" vertical="center" wrapText="1"/>
    </xf>
    <xf numFmtId="0" fontId="148" fillId="18" borderId="49" xfId="0" applyFont="1" applyFill="1" applyBorder="1" applyAlignment="1">
      <alignment horizontal="center" vertical="center" wrapText="1"/>
    </xf>
    <xf numFmtId="0" fontId="148" fillId="31" borderId="49" xfId="0" applyFont="1" applyFill="1" applyBorder="1" applyAlignment="1">
      <alignment horizontal="center" vertical="center" wrapText="1"/>
    </xf>
    <xf numFmtId="14" fontId="82" fillId="19" borderId="139" xfId="2" applyNumberFormat="1" applyFont="1" applyFill="1" applyBorder="1">
      <alignment vertical="center"/>
    </xf>
    <xf numFmtId="14" fontId="82" fillId="19" borderId="148" xfId="2" applyNumberFormat="1" applyFont="1" applyFill="1" applyBorder="1">
      <alignment vertical="center"/>
    </xf>
    <xf numFmtId="46" fontId="115" fillId="30" borderId="0" xfId="0" applyNumberFormat="1" applyFont="1" applyFill="1" applyAlignment="1">
      <alignment horizontal="center" vertical="center" wrapText="1"/>
    </xf>
    <xf numFmtId="0" fontId="0" fillId="39" borderId="0" xfId="0" applyFill="1">
      <alignment vertical="center"/>
    </xf>
    <xf numFmtId="0" fontId="33" fillId="17" borderId="102" xfId="17" applyFont="1" applyFill="1" applyBorder="1" applyAlignment="1">
      <alignment horizontal="center" vertical="center" wrapText="1"/>
    </xf>
    <xf numFmtId="0" fontId="83" fillId="19" borderId="0" xfId="2" applyFont="1" applyFill="1" applyAlignment="1">
      <alignment horizontal="center" vertical="center" wrapText="1"/>
    </xf>
    <xf numFmtId="0" fontId="0" fillId="32" borderId="0" xfId="0" applyFill="1">
      <alignment vertical="center"/>
    </xf>
    <xf numFmtId="0" fontId="113" fillId="17" borderId="0" xfId="1" applyFont="1" applyFill="1" applyBorder="1" applyAlignment="1" applyProtection="1">
      <alignment vertical="top" wrapText="1"/>
    </xf>
    <xf numFmtId="0" fontId="148" fillId="18" borderId="58" xfId="0" applyFont="1" applyFill="1" applyBorder="1" applyAlignment="1">
      <alignment horizontal="center" vertical="center" wrapText="1"/>
    </xf>
    <xf numFmtId="0" fontId="20" fillId="4" borderId="215" xfId="2" applyFont="1" applyFill="1" applyBorder="1" applyAlignment="1">
      <alignment horizontal="center" vertical="center" wrapText="1"/>
    </xf>
    <xf numFmtId="0" fontId="20" fillId="38" borderId="216" xfId="2" applyFont="1" applyFill="1" applyBorder="1" applyAlignment="1">
      <alignment horizontal="center" vertical="center" wrapText="1"/>
    </xf>
    <xf numFmtId="0" fontId="20" fillId="19" borderId="216" xfId="2" applyFont="1" applyFill="1" applyBorder="1" applyAlignment="1">
      <alignment horizontal="center" vertical="center" wrapText="1"/>
    </xf>
    <xf numFmtId="0" fontId="20" fillId="4" borderId="216" xfId="2" applyFont="1" applyFill="1" applyBorder="1" applyAlignment="1">
      <alignment horizontal="center" vertical="center" wrapText="1"/>
    </xf>
    <xf numFmtId="0" fontId="20" fillId="4" borderId="217" xfId="2" applyFont="1" applyFill="1" applyBorder="1" applyAlignment="1">
      <alignment horizontal="center" vertical="center" wrapText="1"/>
    </xf>
    <xf numFmtId="0" fontId="20" fillId="4" borderId="218" xfId="2" applyFont="1" applyFill="1" applyBorder="1" applyAlignment="1">
      <alignment horizontal="center" vertical="center" wrapText="1"/>
    </xf>
    <xf numFmtId="0" fontId="21" fillId="21" borderId="219" xfId="2" applyFont="1" applyFill="1" applyBorder="1" applyAlignment="1">
      <alignment horizontal="center" vertical="top" wrapText="1"/>
    </xf>
    <xf numFmtId="177" fontId="1" fillId="21" borderId="220" xfId="2" applyNumberFormat="1" applyFont="1" applyFill="1" applyBorder="1" applyAlignment="1">
      <alignment horizontal="center" vertical="center" wrapText="1"/>
    </xf>
    <xf numFmtId="0" fontId="21" fillId="21" borderId="219" xfId="2" applyFont="1" applyFill="1" applyBorder="1" applyAlignment="1">
      <alignment horizontal="center" vertical="center" wrapText="1"/>
    </xf>
    <xf numFmtId="0" fontId="21" fillId="17" borderId="220" xfId="2" applyFont="1" applyFill="1" applyBorder="1" applyAlignment="1">
      <alignment horizontal="center" vertical="top" wrapText="1"/>
    </xf>
    <xf numFmtId="177" fontId="20" fillId="19" borderId="180" xfId="2" applyNumberFormat="1" applyFont="1" applyFill="1" applyBorder="1" applyAlignment="1">
      <alignment horizontal="center" vertical="center" shrinkToFit="1"/>
    </xf>
    <xf numFmtId="177" fontId="1" fillId="17" borderId="220" xfId="2" applyNumberFormat="1" applyFont="1" applyFill="1" applyBorder="1" applyAlignment="1">
      <alignment horizontal="center" vertical="center" wrapText="1"/>
    </xf>
    <xf numFmtId="0" fontId="20" fillId="17" borderId="189" xfId="2" applyFont="1" applyFill="1" applyBorder="1" applyAlignment="1">
      <alignment horizontal="left" vertical="center"/>
    </xf>
    <xf numFmtId="177" fontId="20" fillId="17" borderId="180" xfId="2" applyNumberFormat="1" applyFont="1" applyFill="1" applyBorder="1" applyAlignment="1">
      <alignment horizontal="center" vertical="center" shrinkToFit="1"/>
    </xf>
    <xf numFmtId="177" fontId="33" fillId="37" borderId="180" xfId="2" applyNumberFormat="1" applyFont="1" applyFill="1" applyBorder="1" applyAlignment="1">
      <alignment horizontal="center" vertical="center" wrapText="1"/>
    </xf>
    <xf numFmtId="177" fontId="46" fillId="37" borderId="180" xfId="2" applyNumberFormat="1" applyFont="1" applyFill="1" applyBorder="1" applyAlignment="1">
      <alignment horizontal="center" vertical="center" wrapText="1"/>
    </xf>
    <xf numFmtId="0" fontId="80" fillId="0" borderId="221" xfId="0" applyFont="1" applyBorder="1" applyAlignment="1">
      <alignment horizontal="center" vertical="center" wrapText="1"/>
    </xf>
    <xf numFmtId="0" fontId="80" fillId="0" borderId="181" xfId="0" applyFont="1" applyBorder="1" applyAlignment="1">
      <alignment horizontal="center" vertical="center" wrapText="1"/>
    </xf>
    <xf numFmtId="0" fontId="80" fillId="21" borderId="181" xfId="0" applyFont="1" applyFill="1" applyBorder="1" applyAlignment="1">
      <alignment horizontal="center" vertical="center" wrapText="1"/>
    </xf>
    <xf numFmtId="0" fontId="80" fillId="17" borderId="181" xfId="0" applyFont="1" applyFill="1" applyBorder="1" applyAlignment="1">
      <alignment horizontal="center" vertical="center" wrapText="1"/>
    </xf>
    <xf numFmtId="0" fontId="80" fillId="32" borderId="181" xfId="0" applyFont="1" applyFill="1" applyBorder="1" applyAlignment="1">
      <alignment horizontal="center" vertical="center" wrapText="1"/>
    </xf>
    <xf numFmtId="0" fontId="20" fillId="17" borderId="181" xfId="2" applyFont="1" applyFill="1" applyBorder="1" applyAlignment="1">
      <alignment horizontal="center" vertical="center" wrapText="1"/>
    </xf>
    <xf numFmtId="0" fontId="20" fillId="27" borderId="181" xfId="2" applyFont="1" applyFill="1" applyBorder="1" applyAlignment="1">
      <alignment horizontal="center" vertical="center" wrapText="1"/>
    </xf>
    <xf numFmtId="0" fontId="20" fillId="33" borderId="181" xfId="2" applyFont="1" applyFill="1" applyBorder="1" applyAlignment="1">
      <alignment horizontal="center" vertical="center" wrapText="1"/>
    </xf>
    <xf numFmtId="0" fontId="20" fillId="34" borderId="181" xfId="2" applyFont="1" applyFill="1" applyBorder="1" applyAlignment="1">
      <alignment horizontal="center" vertical="center" wrapText="1"/>
    </xf>
    <xf numFmtId="0" fontId="20" fillId="17" borderId="222" xfId="2" applyFont="1" applyFill="1" applyBorder="1" applyAlignment="1">
      <alignment horizontal="center" vertical="center" wrapText="1"/>
    </xf>
    <xf numFmtId="177" fontId="20" fillId="17" borderId="222" xfId="2" applyNumberFormat="1" applyFont="1" applyFill="1" applyBorder="1" applyAlignment="1">
      <alignment horizontal="center" vertical="center" shrinkToFit="1"/>
    </xf>
    <xf numFmtId="0" fontId="0" fillId="0" borderId="223" xfId="0" applyBorder="1" applyAlignment="1">
      <alignment horizontal="center" vertical="center" wrapText="1"/>
    </xf>
    <xf numFmtId="177" fontId="20" fillId="21" borderId="223" xfId="2" applyNumberFormat="1" applyFont="1" applyFill="1" applyBorder="1" applyAlignment="1">
      <alignment horizontal="center" vertical="center" shrinkToFit="1"/>
    </xf>
    <xf numFmtId="177" fontId="20" fillId="17" borderId="223" xfId="2" applyNumberFormat="1" applyFont="1" applyFill="1" applyBorder="1" applyAlignment="1">
      <alignment horizontal="center" vertical="center" shrinkToFit="1"/>
    </xf>
    <xf numFmtId="0" fontId="20" fillId="0" borderId="222" xfId="2" applyFont="1" applyBorder="1" applyAlignment="1">
      <alignment horizontal="center" vertical="center"/>
    </xf>
    <xf numFmtId="177" fontId="33" fillId="17" borderId="222" xfId="2" applyNumberFormat="1" applyFont="1" applyFill="1" applyBorder="1" applyAlignment="1">
      <alignment horizontal="center" vertical="center" wrapText="1"/>
    </xf>
    <xf numFmtId="0" fontId="20" fillId="17" borderId="224" xfId="2" applyFont="1" applyFill="1" applyBorder="1" applyAlignment="1">
      <alignment horizontal="left" vertical="center"/>
    </xf>
    <xf numFmtId="0" fontId="20" fillId="29" borderId="222" xfId="2" applyFont="1" applyFill="1" applyBorder="1" applyAlignment="1">
      <alignment horizontal="center" vertical="center" wrapText="1"/>
    </xf>
    <xf numFmtId="177" fontId="20" fillId="29" borderId="222" xfId="2" applyNumberFormat="1" applyFont="1" applyFill="1" applyBorder="1" applyAlignment="1">
      <alignment horizontal="center" vertical="center" shrinkToFit="1"/>
    </xf>
    <xf numFmtId="177" fontId="20" fillId="27" borderId="222" xfId="2" applyNumberFormat="1" applyFont="1" applyFill="1" applyBorder="1" applyAlignment="1">
      <alignment horizontal="center" vertical="center" shrinkToFit="1"/>
    </xf>
    <xf numFmtId="0" fontId="6" fillId="27" borderId="222" xfId="2" applyFill="1" applyBorder="1" applyAlignment="1">
      <alignment horizontal="center" vertical="center"/>
    </xf>
    <xf numFmtId="177" fontId="1" fillId="17" borderId="222" xfId="2" applyNumberFormat="1" applyFont="1" applyFill="1" applyBorder="1" applyAlignment="1">
      <alignment horizontal="center" vertical="center" wrapText="1"/>
    </xf>
    <xf numFmtId="0" fontId="20" fillId="17" borderId="181" xfId="2" applyFont="1" applyFill="1" applyBorder="1" applyAlignment="1">
      <alignment horizontal="left" vertical="center"/>
    </xf>
    <xf numFmtId="0" fontId="20" fillId="29" borderId="181" xfId="2" applyFont="1" applyFill="1" applyBorder="1" applyAlignment="1">
      <alignment horizontal="left" vertical="center"/>
    </xf>
    <xf numFmtId="0" fontId="85" fillId="29" borderId="221" xfId="2" applyFont="1" applyFill="1" applyBorder="1" applyAlignment="1">
      <alignment horizontal="center" vertical="center"/>
    </xf>
    <xf numFmtId="177" fontId="85" fillId="29" borderId="221" xfId="2" applyNumberFormat="1" applyFont="1" applyFill="1" applyBorder="1" applyAlignment="1">
      <alignment horizontal="center" vertical="center" shrinkToFit="1"/>
    </xf>
    <xf numFmtId="177" fontId="10" fillId="29" borderId="221" xfId="2" applyNumberFormat="1" applyFont="1" applyFill="1" applyBorder="1" applyAlignment="1">
      <alignment horizontal="center" vertical="center" wrapText="1"/>
    </xf>
    <xf numFmtId="177" fontId="12" fillId="35" borderId="225" xfId="2" applyNumberFormat="1" applyFont="1" applyFill="1" applyBorder="1" applyAlignment="1">
      <alignment horizontal="center" vertical="center" wrapText="1"/>
    </xf>
    <xf numFmtId="177" fontId="85" fillId="29" borderId="181" xfId="2" applyNumberFormat="1" applyFont="1" applyFill="1" applyBorder="1" applyAlignment="1">
      <alignment horizontal="center" vertical="center" shrinkToFit="1"/>
    </xf>
    <xf numFmtId="177" fontId="120" fillId="29" borderId="181" xfId="2" applyNumberFormat="1" applyFont="1" applyFill="1" applyBorder="1" applyAlignment="1">
      <alignment horizontal="center" vertical="center" wrapText="1"/>
    </xf>
    <xf numFmtId="0" fontId="20" fillId="17" borderId="226" xfId="2" applyFont="1" applyFill="1" applyBorder="1" applyAlignment="1">
      <alignment horizontal="left" vertical="center"/>
    </xf>
    <xf numFmtId="0" fontId="95" fillId="35" borderId="181" xfId="0" applyFont="1" applyFill="1" applyBorder="1" applyAlignment="1">
      <alignment horizontal="center" vertical="center" wrapText="1"/>
    </xf>
    <xf numFmtId="177" fontId="96" fillId="35" borderId="181" xfId="2" applyNumberFormat="1" applyFont="1" applyFill="1" applyBorder="1" applyAlignment="1">
      <alignment horizontal="center" vertical="center" shrinkToFit="1"/>
    </xf>
    <xf numFmtId="177" fontId="6" fillId="17" borderId="181" xfId="2" applyNumberFormat="1" applyFill="1" applyBorder="1" applyAlignment="1">
      <alignment horizontal="center" vertical="center" shrinkToFit="1"/>
    </xf>
    <xf numFmtId="177" fontId="6" fillId="21" borderId="181" xfId="2" applyNumberFormat="1" applyFill="1" applyBorder="1" applyAlignment="1">
      <alignment horizontal="center" vertical="center" shrinkToFit="1"/>
    </xf>
    <xf numFmtId="177" fontId="12" fillId="37" borderId="181" xfId="2" applyNumberFormat="1" applyFont="1" applyFill="1" applyBorder="1" applyAlignment="1">
      <alignment horizontal="center" vertical="center" shrinkToFit="1"/>
    </xf>
    <xf numFmtId="0" fontId="20" fillId="5" borderId="226" xfId="2" applyFont="1" applyFill="1" applyBorder="1" applyAlignment="1">
      <alignment horizontal="left" vertical="center"/>
    </xf>
    <xf numFmtId="177" fontId="6" fillId="6" borderId="221" xfId="2" applyNumberFormat="1" applyFill="1" applyBorder="1" applyAlignment="1">
      <alignment horizontal="center" vertical="center" shrinkToFit="1"/>
    </xf>
    <xf numFmtId="177" fontId="6" fillId="5" borderId="221" xfId="2" applyNumberFormat="1" applyFill="1" applyBorder="1" applyAlignment="1">
      <alignment horizontal="center" vertical="center" shrinkToFit="1"/>
    </xf>
    <xf numFmtId="0" fontId="0" fillId="0" borderId="221" xfId="0" applyBorder="1" applyAlignment="1">
      <alignment horizontal="center" vertical="center" wrapText="1"/>
    </xf>
    <xf numFmtId="0" fontId="27" fillId="0" borderId="221" xfId="0" applyFont="1" applyBorder="1" applyAlignment="1">
      <alignment horizontal="center" vertical="center" wrapText="1"/>
    </xf>
    <xf numFmtId="0" fontId="0" fillId="21" borderId="221" xfId="0" applyFill="1" applyBorder="1" applyAlignment="1">
      <alignment horizontal="center" vertical="center" wrapText="1"/>
    </xf>
    <xf numFmtId="0" fontId="1" fillId="0" borderId="221" xfId="0" applyFont="1" applyBorder="1" applyAlignment="1">
      <alignment horizontal="center" vertical="center" wrapText="1"/>
    </xf>
    <xf numFmtId="177" fontId="6" fillId="0" borderId="221" xfId="2" applyNumberFormat="1" applyBorder="1" applyAlignment="1">
      <alignment horizontal="center" vertical="center" shrinkToFit="1"/>
    </xf>
    <xf numFmtId="177" fontId="12" fillId="37" borderId="227" xfId="2" applyNumberFormat="1" applyFont="1" applyFill="1" applyBorder="1" applyAlignment="1">
      <alignment horizontal="center" vertical="center" wrapText="1"/>
    </xf>
    <xf numFmtId="0" fontId="20" fillId="0" borderId="181" xfId="2" applyFont="1" applyBorder="1" applyAlignment="1">
      <alignment horizontal="left" vertical="center"/>
    </xf>
    <xf numFmtId="177" fontId="6" fillId="0" borderId="181" xfId="2" applyNumberFormat="1" applyBorder="1" applyAlignment="1">
      <alignment horizontal="center" vertical="center" shrinkToFit="1"/>
    </xf>
    <xf numFmtId="177" fontId="6" fillId="5" borderId="181" xfId="2" applyNumberFormat="1" applyFill="1" applyBorder="1" applyAlignment="1">
      <alignment horizontal="center" vertical="center" shrinkToFit="1"/>
    </xf>
    <xf numFmtId="177" fontId="6" fillId="20" borderId="181" xfId="2" applyNumberFormat="1" applyFill="1" applyBorder="1" applyAlignment="1">
      <alignment horizontal="center" vertical="center" shrinkToFit="1"/>
    </xf>
    <xf numFmtId="177" fontId="10" fillId="0" borderId="181" xfId="2" applyNumberFormat="1" applyFont="1" applyBorder="1" applyAlignment="1">
      <alignment horizontal="center" vertical="center" shrinkToFit="1"/>
    </xf>
    <xf numFmtId="0" fontId="20" fillId="5" borderId="181" xfId="2" applyFont="1" applyFill="1" applyBorder="1" applyAlignment="1">
      <alignment horizontal="left" vertical="center"/>
    </xf>
    <xf numFmtId="177" fontId="6" fillId="6" borderId="181" xfId="2" applyNumberFormat="1" applyFill="1" applyBorder="1" applyAlignment="1">
      <alignment horizontal="center" vertical="center" shrinkToFit="1"/>
    </xf>
    <xf numFmtId="177" fontId="6" fillId="2" borderId="181" xfId="2" applyNumberFormat="1" applyFill="1" applyBorder="1" applyAlignment="1">
      <alignment horizontal="center" vertical="center" shrinkToFit="1"/>
    </xf>
    <xf numFmtId="0" fontId="0" fillId="0" borderId="181" xfId="0" applyBorder="1" applyAlignment="1">
      <alignment horizontal="center" vertical="center" wrapText="1"/>
    </xf>
    <xf numFmtId="0" fontId="0" fillId="2" borderId="181" xfId="0" applyFill="1" applyBorder="1" applyAlignment="1">
      <alignment horizontal="center" vertical="center" wrapText="1"/>
    </xf>
    <xf numFmtId="0" fontId="1" fillId="0" borderId="181" xfId="0" applyFont="1" applyBorder="1" applyAlignment="1">
      <alignment horizontal="center" vertical="center" wrapText="1"/>
    </xf>
    <xf numFmtId="0" fontId="6" fillId="5" borderId="181" xfId="2" applyFill="1" applyBorder="1" applyAlignment="1">
      <alignment horizontal="center" vertical="center" wrapText="1"/>
    </xf>
    <xf numFmtId="177" fontId="12" fillId="25" borderId="227" xfId="2" applyNumberFormat="1" applyFont="1" applyFill="1" applyBorder="1" applyAlignment="1">
      <alignment horizontal="center" vertical="center" wrapText="1"/>
    </xf>
    <xf numFmtId="0" fontId="6" fillId="0" borderId="181" xfId="2" applyBorder="1" applyAlignment="1">
      <alignment horizontal="center" vertical="center"/>
    </xf>
    <xf numFmtId="177" fontId="1" fillId="0" borderId="181" xfId="2" applyNumberFormat="1" applyFont="1" applyBorder="1" applyAlignment="1">
      <alignment horizontal="center" vertical="center" shrinkToFit="1"/>
    </xf>
    <xf numFmtId="177" fontId="12" fillId="0" borderId="181" xfId="2" applyNumberFormat="1" applyFont="1" applyBorder="1" applyAlignment="1">
      <alignment horizontal="center" vertical="center" shrinkToFit="1"/>
    </xf>
    <xf numFmtId="0" fontId="20" fillId="5" borderId="226" xfId="2" applyFont="1" applyFill="1" applyBorder="1" applyAlignment="1">
      <alignment horizontal="center" vertical="center"/>
    </xf>
    <xf numFmtId="177" fontId="6" fillId="5" borderId="181" xfId="2" applyNumberFormat="1" applyFill="1" applyBorder="1" applyAlignment="1">
      <alignment horizontal="center" vertical="center" wrapText="1"/>
    </xf>
    <xf numFmtId="177" fontId="6" fillId="0" borderId="181" xfId="2" applyNumberFormat="1" applyBorder="1" applyAlignment="1">
      <alignment horizontal="center" vertical="center" wrapText="1"/>
    </xf>
    <xf numFmtId="177" fontId="6" fillId="6" borderId="181" xfId="2" applyNumberFormat="1" applyFill="1" applyBorder="1" applyAlignment="1">
      <alignment horizontal="center" vertical="center" wrapText="1"/>
    </xf>
    <xf numFmtId="0" fontId="6" fillId="0" borderId="181" xfId="2" applyBorder="1" applyAlignment="1">
      <alignment horizontal="center" vertical="center" wrapText="1"/>
    </xf>
    <xf numFmtId="0" fontId="20" fillId="5" borderId="228" xfId="2" applyFont="1" applyFill="1" applyBorder="1" applyAlignment="1">
      <alignment horizontal="left" vertical="center"/>
    </xf>
    <xf numFmtId="177" fontId="12" fillId="0" borderId="181" xfId="2" applyNumberFormat="1" applyFont="1" applyBorder="1" applyAlignment="1">
      <alignment horizontal="center" vertical="center" wrapText="1"/>
    </xf>
    <xf numFmtId="0" fontId="20" fillId="5" borderId="219" xfId="2" applyFont="1" applyFill="1" applyBorder="1" applyAlignment="1">
      <alignment horizontal="center" vertical="center"/>
    </xf>
    <xf numFmtId="177" fontId="6" fillId="7" borderId="227" xfId="2" applyNumberFormat="1" applyFill="1" applyBorder="1" applyAlignment="1">
      <alignment horizontal="center" vertical="center" wrapText="1"/>
    </xf>
    <xf numFmtId="0" fontId="20" fillId="5" borderId="228" xfId="2" applyFont="1" applyFill="1" applyBorder="1" applyAlignment="1">
      <alignment horizontal="center" vertical="center"/>
    </xf>
    <xf numFmtId="0" fontId="20" fillId="0" borderId="219" xfId="2" applyFont="1" applyBorder="1" applyAlignment="1">
      <alignment horizontal="center" vertical="center"/>
    </xf>
    <xf numFmtId="0" fontId="6" fillId="6" borderId="181" xfId="2" applyFill="1" applyBorder="1" applyAlignment="1">
      <alignment horizontal="center" vertical="center" wrapText="1"/>
    </xf>
    <xf numFmtId="0" fontId="20" fillId="0" borderId="228" xfId="2" applyFont="1" applyBorder="1" applyAlignment="1">
      <alignment horizontal="center" vertical="center"/>
    </xf>
    <xf numFmtId="177" fontId="6" fillId="0" borderId="227" xfId="2" applyNumberFormat="1" applyBorder="1" applyAlignment="1">
      <alignment horizontal="center" vertical="center" wrapText="1"/>
    </xf>
    <xf numFmtId="177" fontId="6" fillId="7" borderId="181" xfId="2" applyNumberFormat="1" applyFill="1" applyBorder="1" applyAlignment="1">
      <alignment horizontal="center" vertical="center" wrapText="1"/>
    </xf>
    <xf numFmtId="0" fontId="6" fillId="0" borderId="229" xfId="2" applyBorder="1" applyAlignment="1">
      <alignment horizontal="center" vertical="center" wrapText="1"/>
    </xf>
    <xf numFmtId="0" fontId="6" fillId="6" borderId="229" xfId="2" applyFill="1" applyBorder="1" applyAlignment="1">
      <alignment horizontal="center" vertical="center" wrapText="1"/>
    </xf>
    <xf numFmtId="177" fontId="6" fillId="0" borderId="230" xfId="2" applyNumberFormat="1" applyBorder="1" applyAlignment="1">
      <alignment horizontal="center" vertical="center" wrapText="1"/>
    </xf>
    <xf numFmtId="0" fontId="6" fillId="2" borderId="181" xfId="2" applyFill="1" applyBorder="1" applyAlignment="1">
      <alignment horizontal="center" vertical="center" wrapText="1"/>
    </xf>
    <xf numFmtId="0" fontId="67" fillId="5" borderId="235" xfId="2" applyFont="1" applyFill="1" applyBorder="1" applyAlignment="1">
      <alignment horizontal="center" vertical="center"/>
    </xf>
    <xf numFmtId="0" fontId="6" fillId="5" borderId="239" xfId="2" applyFill="1" applyBorder="1">
      <alignment vertical="center"/>
    </xf>
    <xf numFmtId="0" fontId="6" fillId="5" borderId="240" xfId="2" applyFill="1" applyBorder="1">
      <alignment vertical="center"/>
    </xf>
    <xf numFmtId="0" fontId="6" fillId="5" borderId="241" xfId="2" applyFill="1" applyBorder="1">
      <alignment vertical="center"/>
    </xf>
    <xf numFmtId="0" fontId="6" fillId="0" borderId="242" xfId="2" applyBorder="1">
      <alignment vertical="center"/>
    </xf>
    <xf numFmtId="0" fontId="6" fillId="0" borderId="243" xfId="2" applyBorder="1">
      <alignment vertical="center"/>
    </xf>
    <xf numFmtId="0" fontId="6" fillId="0" borderId="244" xfId="2" applyBorder="1">
      <alignment vertical="center"/>
    </xf>
    <xf numFmtId="0" fontId="6" fillId="0" borderId="245" xfId="2" applyBorder="1">
      <alignment vertical="center"/>
    </xf>
    <xf numFmtId="0" fontId="8" fillId="0" borderId="222" xfId="1" applyBorder="1" applyAlignment="1" applyProtection="1">
      <alignment vertical="center" wrapText="1"/>
    </xf>
    <xf numFmtId="0" fontId="89" fillId="17" borderId="0" xfId="0" applyFont="1" applyFill="1" applyAlignment="1">
      <alignment horizontal="center" vertical="center" wrapText="1"/>
    </xf>
    <xf numFmtId="14" fontId="88" fillId="17" borderId="249" xfId="17" applyNumberFormat="1" applyFont="1" applyFill="1" applyBorder="1" applyAlignment="1">
      <alignment horizontal="center" vertical="center"/>
    </xf>
    <xf numFmtId="0" fontId="148" fillId="0" borderId="49" xfId="0" applyFont="1" applyBorder="1" applyAlignment="1">
      <alignment horizontal="center" vertical="center" wrapText="1"/>
    </xf>
    <xf numFmtId="0" fontId="148" fillId="0" borderId="58" xfId="0" applyFont="1" applyBorder="1" applyAlignment="1">
      <alignment horizontal="center" vertical="center" wrapText="1"/>
    </xf>
    <xf numFmtId="0" fontId="88" fillId="17" borderId="255" xfId="17" applyFont="1" applyFill="1" applyBorder="1" applyAlignment="1">
      <alignment horizontal="center" vertical="center" wrapText="1"/>
    </xf>
    <xf numFmtId="14" fontId="88" fillId="17" borderId="253" xfId="17" applyNumberFormat="1" applyFont="1" applyFill="1" applyBorder="1" applyAlignment="1">
      <alignment horizontal="center" vertical="center"/>
    </xf>
    <xf numFmtId="0" fontId="33" fillId="17" borderId="255" xfId="17" applyFont="1" applyFill="1" applyBorder="1" applyAlignment="1">
      <alignment horizontal="center" vertical="center" wrapText="1"/>
    </xf>
    <xf numFmtId="0" fontId="95" fillId="35" borderId="257" xfId="0" applyFont="1" applyFill="1" applyBorder="1" applyAlignment="1">
      <alignment horizontal="center" vertical="center" wrapText="1"/>
    </xf>
    <xf numFmtId="0" fontId="148" fillId="0" borderId="181" xfId="0" applyFont="1" applyBorder="1" applyAlignment="1">
      <alignment horizontal="center" vertical="center" wrapText="1"/>
    </xf>
    <xf numFmtId="0" fontId="148" fillId="0" borderId="258" xfId="0" applyFont="1" applyBorder="1" applyAlignment="1">
      <alignment horizontal="center" vertical="center" wrapText="1"/>
    </xf>
    <xf numFmtId="0" fontId="8" fillId="0" borderId="187" xfId="1" applyBorder="1" applyAlignment="1" applyProtection="1">
      <alignment vertical="center" wrapText="1"/>
    </xf>
    <xf numFmtId="0" fontId="8" fillId="0" borderId="185" xfId="1" applyBorder="1" applyAlignment="1" applyProtection="1">
      <alignment vertical="center" wrapText="1"/>
    </xf>
    <xf numFmtId="0" fontId="28" fillId="21" borderId="185" xfId="2" applyFont="1" applyFill="1" applyBorder="1" applyAlignment="1">
      <alignment horizontal="center" vertical="center" wrapText="1"/>
    </xf>
    <xf numFmtId="14" fontId="86" fillId="19" borderId="260" xfId="2" applyNumberFormat="1" applyFont="1" applyFill="1" applyBorder="1" applyAlignment="1">
      <alignment horizontal="center" vertical="center"/>
    </xf>
    <xf numFmtId="0" fontId="152" fillId="3" borderId="0" xfId="17" applyFont="1" applyFill="1" applyAlignment="1">
      <alignment horizontal="center" vertical="center" wrapText="1"/>
    </xf>
    <xf numFmtId="0" fontId="153" fillId="26" borderId="0" xfId="0" applyFont="1" applyFill="1" applyAlignment="1">
      <alignment horizontal="center" vertical="center" wrapText="1"/>
    </xf>
    <xf numFmtId="0" fontId="6" fillId="2" borderId="123" xfId="2" applyFill="1" applyBorder="1" applyAlignment="1">
      <alignment horizontal="center" vertical="center" wrapText="1"/>
    </xf>
    <xf numFmtId="0" fontId="6" fillId="3" borderId="123" xfId="2" applyFill="1" applyBorder="1" applyAlignment="1">
      <alignment horizontal="center" vertical="center"/>
    </xf>
    <xf numFmtId="0" fontId="6" fillId="14" borderId="123" xfId="2" applyFill="1" applyBorder="1" applyAlignment="1">
      <alignment horizontal="center" vertical="center"/>
    </xf>
    <xf numFmtId="0" fontId="8" fillId="0" borderId="263" xfId="1" applyBorder="1" applyAlignment="1" applyProtection="1">
      <alignment vertical="center" wrapText="1"/>
    </xf>
    <xf numFmtId="0" fontId="162" fillId="19" borderId="79" xfId="2" applyFont="1" applyFill="1" applyBorder="1" applyAlignment="1">
      <alignment horizontal="center" vertical="center" wrapText="1"/>
    </xf>
    <xf numFmtId="0" fontId="17" fillId="21" borderId="122" xfId="2" applyFont="1" applyFill="1" applyBorder="1" applyAlignment="1">
      <alignment horizontal="center" vertical="center" wrapText="1"/>
    </xf>
    <xf numFmtId="0" fontId="8" fillId="0" borderId="0" xfId="1" applyAlignment="1" applyProtection="1">
      <alignment vertical="center"/>
    </xf>
    <xf numFmtId="0" fontId="141" fillId="0" borderId="198" xfId="2" applyFont="1" applyBorder="1" applyAlignment="1">
      <alignment horizontal="left" vertical="top" wrapText="1"/>
    </xf>
    <xf numFmtId="0" fontId="164" fillId="0" borderId="198" xfId="1" applyFont="1" applyBorder="1" applyAlignment="1" applyProtection="1">
      <alignment horizontal="left" vertical="top" wrapText="1"/>
    </xf>
    <xf numFmtId="0" fontId="141" fillId="0" borderId="0" xfId="2" applyFont="1" applyAlignment="1">
      <alignment vertical="top" wrapText="1"/>
    </xf>
    <xf numFmtId="0" fontId="91" fillId="41" borderId="270" xfId="2" applyFont="1" applyFill="1" applyBorder="1" applyAlignment="1">
      <alignment horizontal="center" vertical="center" wrapText="1"/>
    </xf>
    <xf numFmtId="0" fontId="90" fillId="41" borderId="271" xfId="2" applyFont="1" applyFill="1" applyBorder="1" applyAlignment="1">
      <alignment horizontal="center" vertical="center" wrapText="1"/>
    </xf>
    <xf numFmtId="0" fontId="100" fillId="41" borderId="271" xfId="2" applyFont="1" applyFill="1" applyBorder="1" applyAlignment="1">
      <alignment horizontal="left" vertical="center" shrinkToFit="1"/>
    </xf>
    <xf numFmtId="0" fontId="90" fillId="41" borderId="271" xfId="2" applyFont="1" applyFill="1" applyBorder="1" applyAlignment="1">
      <alignment horizontal="center" vertical="center"/>
    </xf>
    <xf numFmtId="0" fontId="90" fillId="41" borderId="272" xfId="2" applyFont="1" applyFill="1" applyBorder="1" applyAlignment="1">
      <alignment horizontal="center" vertical="center"/>
    </xf>
    <xf numFmtId="0" fontId="148" fillId="17" borderId="258" xfId="0" applyFont="1" applyFill="1" applyBorder="1" applyAlignment="1">
      <alignment horizontal="center" vertical="center" wrapText="1"/>
    </xf>
    <xf numFmtId="14" fontId="20" fillId="17" borderId="253" xfId="17" applyNumberFormat="1" applyFont="1" applyFill="1" applyBorder="1" applyAlignment="1">
      <alignment horizontal="center" vertical="center"/>
    </xf>
    <xf numFmtId="0" fontId="144" fillId="17" borderId="19" xfId="2" applyFont="1" applyFill="1" applyBorder="1" applyAlignment="1">
      <alignment horizontal="center" vertical="center" wrapText="1"/>
    </xf>
    <xf numFmtId="0" fontId="123" fillId="17" borderId="19" xfId="2" applyFont="1" applyFill="1" applyBorder="1" applyAlignment="1">
      <alignment horizontal="center" vertical="center" wrapText="1"/>
    </xf>
    <xf numFmtId="0" fontId="20" fillId="17" borderId="19" xfId="2" applyFont="1" applyFill="1" applyBorder="1" applyAlignment="1">
      <alignment horizontal="left" vertical="center" shrinkToFit="1"/>
    </xf>
    <xf numFmtId="14" fontId="20" fillId="17" borderId="19" xfId="2" applyNumberFormat="1" applyFont="1" applyFill="1" applyBorder="1" applyAlignment="1">
      <alignment horizontal="center" vertical="center"/>
    </xf>
    <xf numFmtId="14" fontId="20" fillId="17" borderId="264" xfId="2" applyNumberFormat="1" applyFont="1" applyFill="1" applyBorder="1" applyAlignment="1">
      <alignment horizontal="center" vertical="center"/>
    </xf>
    <xf numFmtId="0" fontId="0" fillId="37" borderId="0" xfId="0" applyFill="1">
      <alignment vertical="center"/>
    </xf>
    <xf numFmtId="0" fontId="149" fillId="37" borderId="0" xfId="0" applyFont="1" applyFill="1" applyAlignment="1">
      <alignment vertical="center" wrapText="1"/>
    </xf>
    <xf numFmtId="0" fontId="180" fillId="0" borderId="0" xfId="0" applyFont="1" applyAlignment="1">
      <alignment horizontal="left" vertical="top" wrapText="1"/>
    </xf>
    <xf numFmtId="0" fontId="66" fillId="17" borderId="0" xfId="0" applyFont="1" applyFill="1" applyAlignment="1">
      <alignment horizontal="center" vertical="center" wrapText="1"/>
    </xf>
    <xf numFmtId="0" fontId="8" fillId="0" borderId="276" xfId="1" applyBorder="1" applyAlignment="1" applyProtection="1">
      <alignment vertical="center"/>
    </xf>
    <xf numFmtId="0" fontId="83" fillId="42" borderId="0" xfId="1" applyFont="1" applyFill="1" applyAlignment="1" applyProtection="1">
      <alignment horizontal="center" vertical="center" wrapText="1"/>
    </xf>
    <xf numFmtId="0" fontId="8" fillId="17" borderId="175" xfId="1" applyFill="1" applyBorder="1" applyAlignment="1" applyProtection="1">
      <alignment vertical="center" wrapText="1"/>
    </xf>
    <xf numFmtId="0" fontId="23" fillId="17" borderId="0" xfId="2" applyFont="1" applyFill="1" applyAlignment="1">
      <alignment horizontal="center" vertical="center"/>
    </xf>
    <xf numFmtId="0" fontId="6" fillId="24" borderId="0" xfId="2" applyFill="1">
      <alignment vertical="center"/>
    </xf>
    <xf numFmtId="0" fontId="28" fillId="19" borderId="77" xfId="2" applyFont="1" applyFill="1" applyBorder="1" applyAlignment="1">
      <alignment horizontal="center" vertical="center" wrapText="1"/>
    </xf>
    <xf numFmtId="0" fontId="12" fillId="19" borderId="180" xfId="2" applyFont="1" applyFill="1" applyBorder="1" applyAlignment="1">
      <alignment horizontal="center" vertical="center" wrapText="1"/>
    </xf>
    <xf numFmtId="0" fontId="141" fillId="17" borderId="283" xfId="2" applyFont="1" applyFill="1" applyBorder="1" applyAlignment="1">
      <alignment horizontal="left" vertical="top" wrapText="1"/>
    </xf>
    <xf numFmtId="0" fontId="8" fillId="17" borderId="282" xfId="1" applyFill="1" applyBorder="1" applyAlignment="1" applyProtection="1">
      <alignment horizontal="left" vertical="center" wrapText="1"/>
    </xf>
    <xf numFmtId="0" fontId="17" fillId="19" borderId="184" xfId="1" applyFont="1" applyFill="1" applyBorder="1" applyAlignment="1" applyProtection="1">
      <alignment horizontal="center" vertical="center" wrapText="1"/>
    </xf>
    <xf numFmtId="0" fontId="0" fillId="43" borderId="0" xfId="0" applyFill="1">
      <alignment vertical="center"/>
    </xf>
    <xf numFmtId="0" fontId="169" fillId="43" borderId="0" xfId="0" applyFont="1" applyFill="1">
      <alignment vertical="center"/>
    </xf>
    <xf numFmtId="0" fontId="173" fillId="43" borderId="0" xfId="0" applyFont="1" applyFill="1" applyAlignment="1">
      <alignment vertical="top" wrapText="1"/>
    </xf>
    <xf numFmtId="0" fontId="174" fillId="43" borderId="0" xfId="0" applyFont="1" applyFill="1">
      <alignment vertical="center"/>
    </xf>
    <xf numFmtId="0" fontId="170" fillId="43" borderId="0" xfId="0" applyFont="1" applyFill="1">
      <alignment vertical="center"/>
    </xf>
    <xf numFmtId="0" fontId="171" fillId="43" borderId="0" xfId="0" applyFont="1" applyFill="1">
      <alignment vertical="center"/>
    </xf>
    <xf numFmtId="0" fontId="175" fillId="43" borderId="0" xfId="0" applyFont="1" applyFill="1" applyAlignment="1">
      <alignment vertical="top" wrapText="1"/>
    </xf>
    <xf numFmtId="0" fontId="172" fillId="43" borderId="0" xfId="0" applyFont="1" applyFill="1" applyAlignment="1">
      <alignment vertical="center" wrapText="1"/>
    </xf>
    <xf numFmtId="0" fontId="149" fillId="43" borderId="0" xfId="0" applyFont="1" applyFill="1" applyAlignment="1">
      <alignment vertical="center" wrapText="1"/>
    </xf>
    <xf numFmtId="0" fontId="160" fillId="43" borderId="0" xfId="0" applyFont="1" applyFill="1" applyAlignment="1">
      <alignment vertical="top" wrapText="1"/>
    </xf>
    <xf numFmtId="0" fontId="98" fillId="43" borderId="0" xfId="0" applyFont="1" applyFill="1">
      <alignment vertical="center"/>
    </xf>
    <xf numFmtId="0" fontId="151" fillId="43" borderId="0" xfId="0" applyFont="1" applyFill="1">
      <alignment vertical="center"/>
    </xf>
    <xf numFmtId="0" fontId="156" fillId="43" borderId="0" xfId="0" applyFont="1" applyFill="1">
      <alignment vertical="center"/>
    </xf>
    <xf numFmtId="0" fontId="167" fillId="43" borderId="0" xfId="0" applyFont="1" applyFill="1">
      <alignment vertical="center"/>
    </xf>
    <xf numFmtId="0" fontId="155" fillId="43" borderId="0" xfId="0" applyFont="1" applyFill="1">
      <alignment vertical="center"/>
    </xf>
    <xf numFmtId="0" fontId="161" fillId="43" borderId="0" xfId="0" applyFont="1" applyFill="1">
      <alignment vertical="center"/>
    </xf>
    <xf numFmtId="0" fontId="165" fillId="43" borderId="0" xfId="0" applyFont="1" applyFill="1" applyAlignment="1">
      <alignment vertical="top" wrapText="1"/>
    </xf>
    <xf numFmtId="0" fontId="178" fillId="43" borderId="0" xfId="0" applyFont="1" applyFill="1" applyAlignment="1">
      <alignment horizontal="left" vertical="center"/>
    </xf>
    <xf numFmtId="0" fontId="177" fillId="43" borderId="0" xfId="0" applyFont="1" applyFill="1" applyAlignment="1">
      <alignment horizontal="left" vertical="top" wrapText="1"/>
    </xf>
    <xf numFmtId="0" fontId="158" fillId="43" borderId="0" xfId="0" applyFont="1" applyFill="1" applyAlignment="1">
      <alignment horizontal="left" vertical="center"/>
    </xf>
    <xf numFmtId="0" fontId="168" fillId="43" borderId="0" xfId="0" applyFont="1" applyFill="1">
      <alignment vertical="center"/>
    </xf>
    <xf numFmtId="0" fontId="158" fillId="43" borderId="0" xfId="0" applyFont="1" applyFill="1">
      <alignment vertical="center"/>
    </xf>
    <xf numFmtId="0" fontId="159" fillId="43" borderId="0" xfId="0" applyFont="1" applyFill="1">
      <alignment vertical="center"/>
    </xf>
    <xf numFmtId="0" fontId="154" fillId="43" borderId="0" xfId="0" applyFont="1" applyFill="1">
      <alignment vertical="center"/>
    </xf>
    <xf numFmtId="0" fontId="66" fillId="43" borderId="0" xfId="0" applyFont="1" applyFill="1" applyAlignment="1">
      <alignment vertical="center" wrapText="1"/>
    </xf>
    <xf numFmtId="0" fontId="166" fillId="43" borderId="0" xfId="0" applyFont="1" applyFill="1" applyAlignment="1">
      <alignment vertical="center" wrapText="1"/>
    </xf>
    <xf numFmtId="0" fontId="0" fillId="43" borderId="0" xfId="0" applyFill="1" applyAlignment="1">
      <alignment vertical="center" wrapText="1"/>
    </xf>
    <xf numFmtId="177" fontId="12" fillId="17" borderId="180" xfId="2" applyNumberFormat="1" applyFont="1" applyFill="1" applyBorder="1" applyAlignment="1">
      <alignment horizontal="center" vertical="center" shrinkToFit="1"/>
    </xf>
    <xf numFmtId="177" fontId="12" fillId="19" borderId="180" xfId="2" applyNumberFormat="1" applyFont="1" applyFill="1" applyBorder="1" applyAlignment="1">
      <alignment horizontal="center" vertical="center" shrinkToFit="1"/>
    </xf>
    <xf numFmtId="0" fontId="141" fillId="17" borderId="85" xfId="1" applyFont="1" applyFill="1" applyBorder="1" applyAlignment="1" applyProtection="1">
      <alignment horizontal="left" vertical="top" wrapText="1"/>
    </xf>
    <xf numFmtId="0" fontId="166" fillId="19" borderId="0" xfId="0" applyFont="1" applyFill="1" applyAlignment="1">
      <alignment horizontal="center" vertical="center" wrapText="1"/>
    </xf>
    <xf numFmtId="0" fontId="141" fillId="17" borderId="0" xfId="1" applyFont="1" applyFill="1" applyAlignment="1" applyProtection="1">
      <alignment vertical="top" wrapText="1"/>
    </xf>
    <xf numFmtId="0" fontId="186" fillId="17" borderId="0" xfId="0" applyFont="1" applyFill="1" applyAlignment="1">
      <alignment horizontal="left" vertical="top" wrapText="1"/>
    </xf>
    <xf numFmtId="0" fontId="141" fillId="17" borderId="175" xfId="1" applyFont="1" applyFill="1" applyBorder="1" applyAlignment="1" applyProtection="1">
      <alignment horizontal="left" vertical="top" wrapText="1"/>
    </xf>
    <xf numFmtId="0" fontId="141" fillId="17" borderId="0" xfId="2" applyFont="1" applyFill="1" applyAlignment="1">
      <alignment horizontal="left" vertical="top" wrapText="1"/>
    </xf>
    <xf numFmtId="0" fontId="141" fillId="0" borderId="89" xfId="1" applyFont="1" applyFill="1" applyBorder="1" applyAlignment="1" applyProtection="1">
      <alignment horizontal="left" vertical="top" wrapText="1"/>
    </xf>
    <xf numFmtId="0" fontId="164" fillId="0" borderId="90" xfId="1" applyFont="1" applyFill="1" applyBorder="1" applyAlignment="1" applyProtection="1">
      <alignment horizontal="left" vertical="top" wrapText="1"/>
    </xf>
    <xf numFmtId="14" fontId="86" fillId="19" borderId="1" xfId="2" applyNumberFormat="1" applyFont="1" applyFill="1" applyBorder="1" applyAlignment="1">
      <alignment horizontal="center" vertical="center" wrapText="1" shrinkToFit="1"/>
    </xf>
    <xf numFmtId="0" fontId="54" fillId="36" borderId="112" xfId="17" applyFont="1" applyFill="1" applyBorder="1" applyAlignment="1">
      <alignment vertical="center" wrapText="1"/>
    </xf>
    <xf numFmtId="0" fontId="0" fillId="36" borderId="112" xfId="0" applyFill="1" applyBorder="1" applyAlignment="1">
      <alignment vertical="center" wrapText="1"/>
    </xf>
    <xf numFmtId="0" fontId="17" fillId="19" borderId="77" xfId="2" applyFont="1" applyFill="1" applyBorder="1" applyAlignment="1">
      <alignment horizontal="center" vertical="center" wrapText="1"/>
    </xf>
    <xf numFmtId="0" fontId="8" fillId="0" borderId="288" xfId="1" applyBorder="1" applyAlignment="1" applyProtection="1">
      <alignment vertical="center"/>
    </xf>
    <xf numFmtId="0" fontId="6" fillId="0" borderId="288" xfId="2" applyBorder="1" applyAlignment="1">
      <alignment horizontal="center" vertical="center"/>
    </xf>
    <xf numFmtId="0" fontId="181" fillId="42" borderId="293" xfId="1" applyFont="1" applyFill="1" applyBorder="1" applyAlignment="1" applyProtection="1">
      <alignment horizontal="center" vertical="center" wrapText="1"/>
    </xf>
    <xf numFmtId="0" fontId="6" fillId="0" borderId="294" xfId="2" applyBorder="1">
      <alignment vertical="center"/>
    </xf>
    <xf numFmtId="14" fontId="82" fillId="19" borderId="223" xfId="2" applyNumberFormat="1" applyFont="1" applyFill="1" applyBorder="1">
      <alignment vertical="center"/>
    </xf>
    <xf numFmtId="0" fontId="119" fillId="30" borderId="295" xfId="0" applyFont="1" applyFill="1" applyBorder="1" applyAlignment="1">
      <alignment horizontal="center" vertical="center" wrapText="1"/>
    </xf>
    <xf numFmtId="0" fontId="6" fillId="0" borderId="123" xfId="2" applyBorder="1" applyAlignment="1">
      <alignment horizontal="left" vertical="center" wrapText="1"/>
    </xf>
    <xf numFmtId="0" fontId="6" fillId="0" borderId="124" xfId="2" applyBorder="1" applyAlignment="1">
      <alignment horizontal="left" vertical="center" wrapText="1"/>
    </xf>
    <xf numFmtId="0" fontId="6" fillId="13" borderId="123" xfId="2" applyFill="1" applyBorder="1" applyAlignment="1">
      <alignment vertical="center" wrapText="1"/>
    </xf>
    <xf numFmtId="0" fontId="88" fillId="13" borderId="125" xfId="2" applyFont="1" applyFill="1" applyBorder="1" applyAlignment="1">
      <alignmen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8" fillId="23" borderId="61" xfId="1" applyFill="1" applyBorder="1" applyAlignment="1" applyProtection="1">
      <alignment horizontal="left" vertical="center"/>
    </xf>
    <xf numFmtId="0" fontId="6" fillId="23" borderId="62" xfId="2" applyFill="1" applyBorder="1" applyAlignment="1">
      <alignment horizontal="left" vertical="center"/>
    </xf>
    <xf numFmtId="0" fontId="8" fillId="0" borderId="297" xfId="1" applyBorder="1" applyAlignment="1" applyProtection="1">
      <alignment vertical="center"/>
    </xf>
    <xf numFmtId="0" fontId="83" fillId="19" borderId="277" xfId="1" applyFont="1" applyFill="1" applyBorder="1" applyAlignment="1" applyProtection="1">
      <alignment horizontal="center" vertical="center" wrapText="1"/>
    </xf>
    <xf numFmtId="0" fontId="8" fillId="0" borderId="298" xfId="1" applyBorder="1" applyAlignment="1" applyProtection="1">
      <alignment vertical="center"/>
    </xf>
    <xf numFmtId="0" fontId="188" fillId="19" borderId="122" xfId="2" applyFont="1" applyFill="1" applyBorder="1" applyAlignment="1">
      <alignment horizontal="center" vertical="center" wrapText="1"/>
    </xf>
    <xf numFmtId="0" fontId="189" fillId="19" borderId="122" xfId="2" applyFont="1" applyFill="1" applyBorder="1" applyAlignment="1">
      <alignment horizontal="center" vertical="center" wrapText="1"/>
    </xf>
    <xf numFmtId="0" fontId="155" fillId="17" borderId="0" xfId="0" applyFont="1" applyFill="1">
      <alignment vertical="center"/>
    </xf>
    <xf numFmtId="0" fontId="160" fillId="17" borderId="0" xfId="0" applyFont="1" applyFill="1" applyAlignment="1">
      <alignment vertical="top" wrapText="1"/>
    </xf>
    <xf numFmtId="0" fontId="137" fillId="21" borderId="0" xfId="0" applyFont="1" applyFill="1">
      <alignment vertical="center"/>
    </xf>
    <xf numFmtId="178" fontId="82" fillId="3" borderId="140" xfId="2" applyNumberFormat="1" applyFont="1" applyFill="1" applyBorder="1" applyAlignment="1">
      <alignment horizontal="center" vertical="center"/>
    </xf>
    <xf numFmtId="0" fontId="12" fillId="17" borderId="180" xfId="2" applyFont="1" applyFill="1" applyBorder="1" applyAlignment="1">
      <alignment horizontal="center" vertical="center" wrapText="1"/>
    </xf>
    <xf numFmtId="0" fontId="8" fillId="0" borderId="285" xfId="1" applyBorder="1" applyAlignment="1" applyProtection="1">
      <alignment vertical="center" wrapText="1"/>
    </xf>
    <xf numFmtId="0" fontId="8" fillId="0" borderId="0" xfId="1" applyAlignment="1" applyProtection="1">
      <alignment vertical="top" wrapText="1"/>
    </xf>
    <xf numFmtId="178" fontId="82" fillId="3" borderId="140" xfId="0" applyNumberFormat="1" applyFont="1" applyFill="1" applyBorder="1">
      <alignment vertical="center"/>
    </xf>
    <xf numFmtId="0" fontId="142" fillId="17" borderId="0" xfId="0" applyFont="1" applyFill="1" applyAlignment="1">
      <alignment horizontal="left" vertical="top" wrapText="1"/>
    </xf>
    <xf numFmtId="0" fontId="8" fillId="17" borderId="179" xfId="1" applyFill="1" applyBorder="1" applyAlignment="1" applyProtection="1">
      <alignment horizontal="left" vertical="center" wrapText="1" shrinkToFit="1"/>
    </xf>
    <xf numFmtId="178" fontId="82" fillId="3" borderId="223" xfId="2" applyNumberFormat="1" applyFont="1" applyFill="1" applyBorder="1">
      <alignment vertical="center"/>
    </xf>
    <xf numFmtId="0" fontId="24" fillId="0" borderId="0" xfId="2" applyFont="1" applyAlignment="1">
      <alignment vertical="top" wrapText="1"/>
    </xf>
    <xf numFmtId="0" fontId="193" fillId="23" borderId="173" xfId="1" applyFont="1" applyFill="1" applyBorder="1" applyAlignment="1" applyProtection="1">
      <alignment horizontal="center" vertical="center" wrapText="1"/>
    </xf>
    <xf numFmtId="0" fontId="141" fillId="0" borderId="173" xfId="1" applyFont="1" applyBorder="1" applyAlignment="1" applyProtection="1">
      <alignment horizontal="left" vertical="top" wrapText="1"/>
    </xf>
    <xf numFmtId="0" fontId="141" fillId="0" borderId="80" xfId="2" applyFont="1" applyBorder="1" applyAlignment="1">
      <alignment horizontal="left" vertical="top" wrapText="1"/>
    </xf>
    <xf numFmtId="0" fontId="141" fillId="0" borderId="185" xfId="2" applyFont="1" applyBorder="1" applyAlignment="1">
      <alignment vertical="top" wrapText="1"/>
    </xf>
    <xf numFmtId="0" fontId="86" fillId="19" borderId="177" xfId="2" applyFont="1" applyFill="1" applyBorder="1" applyAlignment="1">
      <alignment horizontal="center" vertical="center"/>
    </xf>
    <xf numFmtId="0" fontId="141" fillId="0" borderId="0" xfId="2" applyFont="1" applyAlignment="1">
      <alignment horizontal="left" vertical="top" wrapText="1"/>
    </xf>
    <xf numFmtId="0" fontId="8" fillId="0" borderId="285" xfId="1" applyBorder="1" applyAlignment="1" applyProtection="1">
      <alignment horizontal="left" vertical="center"/>
    </xf>
    <xf numFmtId="0" fontId="17" fillId="21" borderId="76" xfId="2" applyFont="1" applyFill="1" applyBorder="1" applyAlignment="1">
      <alignment horizontal="center" vertical="center" wrapText="1"/>
    </xf>
    <xf numFmtId="0" fontId="83" fillId="21" borderId="0" xfId="1" applyFont="1" applyFill="1" applyAlignment="1" applyProtection="1">
      <alignment horizontal="center" vertical="center"/>
    </xf>
    <xf numFmtId="0" fontId="141" fillId="0" borderId="149" xfId="1" applyFont="1" applyFill="1" applyBorder="1" applyAlignment="1" applyProtection="1">
      <alignment vertical="top" wrapText="1"/>
    </xf>
    <xf numFmtId="0" fontId="144" fillId="19" borderId="19" xfId="2" applyFont="1" applyFill="1" applyBorder="1" applyAlignment="1">
      <alignment horizontal="center" vertical="center" wrapText="1"/>
    </xf>
    <xf numFmtId="0" fontId="123" fillId="19" borderId="19" xfId="2" applyFont="1" applyFill="1" applyBorder="1" applyAlignment="1">
      <alignment horizontal="center" vertical="center" wrapText="1"/>
    </xf>
    <xf numFmtId="0" fontId="20" fillId="19" borderId="19" xfId="2" applyFont="1" applyFill="1" applyBorder="1" applyAlignment="1">
      <alignment horizontal="left" vertical="center" shrinkToFit="1"/>
    </xf>
    <xf numFmtId="14" fontId="20" fillId="19" borderId="19" xfId="2" applyNumberFormat="1" applyFont="1" applyFill="1" applyBorder="1" applyAlignment="1">
      <alignment horizontal="center" vertical="center"/>
    </xf>
    <xf numFmtId="14" fontId="20" fillId="19" borderId="264" xfId="2" applyNumberFormat="1" applyFont="1" applyFill="1" applyBorder="1" applyAlignment="1">
      <alignment horizontal="center" vertical="center"/>
    </xf>
    <xf numFmtId="0" fontId="144" fillId="23" borderId="19" xfId="2" applyFont="1" applyFill="1" applyBorder="1" applyAlignment="1">
      <alignment horizontal="center" vertical="center" wrapText="1"/>
    </xf>
    <xf numFmtId="0" fontId="123" fillId="23" borderId="19" xfId="2" applyFont="1" applyFill="1" applyBorder="1" applyAlignment="1">
      <alignment horizontal="center" vertical="center" wrapText="1"/>
    </xf>
    <xf numFmtId="0" fontId="20" fillId="23" borderId="19" xfId="2" applyFont="1" applyFill="1" applyBorder="1" applyAlignment="1">
      <alignment horizontal="left" vertical="center" shrinkToFit="1"/>
    </xf>
    <xf numFmtId="14" fontId="20" fillId="23" borderId="19" xfId="2" applyNumberFormat="1" applyFont="1" applyFill="1" applyBorder="1" applyAlignment="1">
      <alignment horizontal="center" vertical="center"/>
    </xf>
    <xf numFmtId="14" fontId="20" fillId="23" borderId="264" xfId="2" applyNumberFormat="1" applyFont="1" applyFill="1" applyBorder="1" applyAlignment="1">
      <alignment horizontal="center" vertical="center"/>
    </xf>
    <xf numFmtId="0" fontId="144" fillId="38" borderId="19" xfId="2" applyFont="1" applyFill="1" applyBorder="1" applyAlignment="1">
      <alignment horizontal="center" vertical="center" wrapText="1"/>
    </xf>
    <xf numFmtId="0" fontId="123" fillId="38" borderId="19" xfId="2" applyFont="1" applyFill="1" applyBorder="1" applyAlignment="1">
      <alignment horizontal="center" vertical="center" wrapText="1"/>
    </xf>
    <xf numFmtId="0" fontId="20" fillId="38" borderId="19" xfId="2" applyFont="1" applyFill="1" applyBorder="1" applyAlignment="1">
      <alignment horizontal="left" vertical="center" shrinkToFit="1"/>
    </xf>
    <xf numFmtId="14" fontId="20" fillId="38" borderId="19" xfId="2" applyNumberFormat="1" applyFont="1" applyFill="1" applyBorder="1" applyAlignment="1">
      <alignment horizontal="center" vertical="center"/>
    </xf>
    <xf numFmtId="0" fontId="8" fillId="0" borderId="199" xfId="1" applyBorder="1" applyAlignment="1" applyProtection="1">
      <alignment vertical="center" wrapText="1"/>
    </xf>
    <xf numFmtId="0" fontId="8" fillId="0" borderId="0" xfId="1" applyAlignment="1" applyProtection="1">
      <alignment vertical="center" wrapText="1"/>
    </xf>
    <xf numFmtId="0" fontId="144" fillId="24" borderId="19" xfId="2" applyFont="1" applyFill="1" applyBorder="1" applyAlignment="1">
      <alignment horizontal="center" vertical="center" wrapText="1"/>
    </xf>
    <xf numFmtId="0" fontId="123" fillId="24" borderId="19" xfId="2" applyFont="1" applyFill="1" applyBorder="1" applyAlignment="1">
      <alignment horizontal="center" vertical="center" wrapText="1"/>
    </xf>
    <xf numFmtId="0" fontId="20" fillId="24" borderId="19" xfId="2" applyFont="1" applyFill="1" applyBorder="1" applyAlignment="1">
      <alignment horizontal="left" vertical="center" shrinkToFit="1"/>
    </xf>
    <xf numFmtId="14" fontId="20" fillId="24" borderId="19" xfId="2" applyNumberFormat="1" applyFont="1" applyFill="1" applyBorder="1" applyAlignment="1">
      <alignment horizontal="center" vertical="center"/>
    </xf>
    <xf numFmtId="14" fontId="20" fillId="24" borderId="264" xfId="2" applyNumberFormat="1" applyFont="1" applyFill="1" applyBorder="1" applyAlignment="1">
      <alignment horizontal="center" vertical="center"/>
    </xf>
    <xf numFmtId="14" fontId="20" fillId="38" borderId="264" xfId="2" applyNumberFormat="1" applyFont="1" applyFill="1" applyBorder="1" applyAlignment="1">
      <alignment horizontal="center" vertical="center"/>
    </xf>
    <xf numFmtId="0" fontId="88" fillId="19" borderId="102" xfId="17" applyFont="1" applyFill="1" applyBorder="1" applyAlignment="1">
      <alignment horizontal="center" vertical="center" wrapText="1"/>
    </xf>
    <xf numFmtId="14" fontId="88" fillId="19" borderId="103" xfId="17" applyNumberFormat="1" applyFont="1" applyFill="1" applyBorder="1" applyAlignment="1">
      <alignment horizontal="center" vertical="center"/>
    </xf>
    <xf numFmtId="0" fontId="33" fillId="19" borderId="255" xfId="17" applyFont="1" applyFill="1" applyBorder="1" applyAlignment="1">
      <alignment horizontal="center" vertical="center" wrapText="1"/>
    </xf>
    <xf numFmtId="0" fontId="119" fillId="19" borderId="0" xfId="0" applyFont="1" applyFill="1" applyAlignment="1">
      <alignment horizontal="center" vertical="center" wrapText="1"/>
    </xf>
    <xf numFmtId="0" fontId="8" fillId="0" borderId="286" xfId="1" applyBorder="1" applyAlignment="1" applyProtection="1">
      <alignment vertical="center" wrapText="1"/>
    </xf>
    <xf numFmtId="0" fontId="66" fillId="17" borderId="255" xfId="0" applyFont="1" applyFill="1" applyBorder="1" applyAlignment="1">
      <alignment horizontal="center" vertical="center" wrapText="1"/>
    </xf>
    <xf numFmtId="14" fontId="93" fillId="17" borderId="253" xfId="17" applyNumberFormat="1" applyFont="1" applyFill="1" applyBorder="1" applyAlignment="1">
      <alignment horizontal="center" vertical="center" wrapText="1"/>
    </xf>
    <xf numFmtId="0" fontId="93" fillId="17" borderId="255" xfId="17" applyFont="1" applyFill="1" applyBorder="1" applyAlignment="1">
      <alignment horizontal="center" vertical="center" wrapText="1"/>
    </xf>
    <xf numFmtId="0" fontId="92" fillId="17" borderId="0" xfId="0" applyFont="1" applyFill="1" applyAlignment="1">
      <alignment horizontal="center" vertical="center" wrapText="1"/>
    </xf>
    <xf numFmtId="14" fontId="12" fillId="17" borderId="103" xfId="17" applyNumberFormat="1" applyFont="1" applyFill="1" applyBorder="1" applyAlignment="1">
      <alignment horizontal="center" vertical="center" wrapText="1"/>
    </xf>
    <xf numFmtId="14" fontId="12" fillId="17" borderId="253" xfId="17" applyNumberFormat="1" applyFont="1" applyFill="1" applyBorder="1" applyAlignment="1">
      <alignment horizontal="center" vertical="center"/>
    </xf>
    <xf numFmtId="14" fontId="88" fillId="19" borderId="103" xfId="17" applyNumberFormat="1" applyFont="1" applyFill="1" applyBorder="1" applyAlignment="1">
      <alignment horizontal="center" vertical="center" wrapText="1"/>
    </xf>
    <xf numFmtId="14" fontId="33" fillId="19" borderId="253" xfId="17" applyNumberFormat="1" applyFont="1" applyFill="1" applyBorder="1" applyAlignment="1">
      <alignment horizontal="center" vertical="center"/>
    </xf>
    <xf numFmtId="0" fontId="28" fillId="19" borderId="284" xfId="2" applyFont="1" applyFill="1" applyBorder="1" applyAlignment="1">
      <alignment horizontal="center" vertical="center" wrapText="1"/>
    </xf>
    <xf numFmtId="0" fontId="144" fillId="36" borderId="19" xfId="2" applyFont="1" applyFill="1" applyBorder="1" applyAlignment="1">
      <alignment horizontal="center" vertical="center" wrapText="1"/>
    </xf>
    <xf numFmtId="0" fontId="123" fillId="36" borderId="19" xfId="2" applyFont="1" applyFill="1" applyBorder="1" applyAlignment="1">
      <alignment horizontal="center" vertical="center" wrapText="1"/>
    </xf>
    <xf numFmtId="0" fontId="20" fillId="36" borderId="19" xfId="2" applyFont="1" applyFill="1" applyBorder="1" applyAlignment="1">
      <alignment horizontal="left" vertical="center" shrinkToFit="1"/>
    </xf>
    <xf numFmtId="14" fontId="20" fillId="36" borderId="19" xfId="2" applyNumberFormat="1" applyFont="1" applyFill="1" applyBorder="1" applyAlignment="1">
      <alignment horizontal="center" vertical="center"/>
    </xf>
    <xf numFmtId="14" fontId="20" fillId="36" borderId="264" xfId="2" applyNumberFormat="1" applyFont="1" applyFill="1" applyBorder="1" applyAlignment="1">
      <alignment horizontal="center" vertical="center"/>
    </xf>
    <xf numFmtId="0" fontId="112" fillId="0" borderId="259" xfId="2" applyFont="1" applyBorder="1" applyAlignment="1">
      <alignment vertical="top" wrapText="1"/>
    </xf>
    <xf numFmtId="0" fontId="6" fillId="47" borderId="0" xfId="2" applyFill="1">
      <alignment vertical="center"/>
    </xf>
    <xf numFmtId="0" fontId="7" fillId="48" borderId="0" xfId="4" applyFont="1" applyFill="1" applyAlignment="1">
      <alignment vertical="top"/>
    </xf>
    <xf numFmtId="0" fontId="7" fillId="48" borderId="0" xfId="2" applyFont="1" applyFill="1" applyAlignment="1">
      <alignment vertical="top"/>
    </xf>
    <xf numFmtId="0" fontId="182" fillId="48" borderId="0" xfId="2" applyFont="1" applyFill="1">
      <alignment vertical="center"/>
    </xf>
    <xf numFmtId="0" fontId="6" fillId="48" borderId="0" xfId="4" applyFill="1"/>
    <xf numFmtId="0" fontId="185" fillId="48" borderId="0" xfId="2" applyFont="1" applyFill="1" applyAlignment="1">
      <alignment vertical="top"/>
    </xf>
    <xf numFmtId="0" fontId="30" fillId="48" borderId="0" xfId="2" applyFont="1" applyFill="1" applyAlignment="1">
      <alignment vertical="top"/>
    </xf>
    <xf numFmtId="0" fontId="194" fillId="48" borderId="0" xfId="2" applyFont="1" applyFill="1" applyAlignment="1">
      <alignment vertical="top"/>
    </xf>
    <xf numFmtId="0" fontId="6" fillId="48" borderId="0" xfId="2" applyFill="1" applyAlignment="1">
      <alignment horizontal="left" vertical="center"/>
    </xf>
    <xf numFmtId="0" fontId="118" fillId="49" borderId="0" xfId="4" applyFont="1" applyFill="1"/>
    <xf numFmtId="0" fontId="196" fillId="49" borderId="0" xfId="4" applyFont="1" applyFill="1"/>
    <xf numFmtId="0" fontId="16" fillId="49" borderId="0" xfId="4" applyFont="1" applyFill="1"/>
    <xf numFmtId="0" fontId="6" fillId="49" borderId="0" xfId="4" applyFill="1"/>
    <xf numFmtId="0" fontId="78" fillId="49" borderId="0" xfId="4" applyFont="1" applyFill="1"/>
    <xf numFmtId="0" fontId="6" fillId="0" borderId="0" xfId="4" applyAlignment="1">
      <alignment horizontal="center" vertical="center"/>
    </xf>
    <xf numFmtId="0" fontId="78" fillId="49" borderId="0" xfId="2" applyFont="1" applyFill="1">
      <alignment vertical="center"/>
    </xf>
    <xf numFmtId="0" fontId="197" fillId="49" borderId="0" xfId="2" applyFont="1" applyFill="1">
      <alignment vertical="center"/>
    </xf>
    <xf numFmtId="0" fontId="0" fillId="49" borderId="0" xfId="0" applyFill="1" applyAlignment="1">
      <alignment vertical="top"/>
    </xf>
    <xf numFmtId="0" fontId="6" fillId="51" borderId="0" xfId="2" applyFill="1">
      <alignment vertical="center"/>
    </xf>
    <xf numFmtId="0" fontId="6" fillId="50" borderId="0" xfId="2" applyFill="1">
      <alignment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97" fillId="5" borderId="0" xfId="0" applyFont="1" applyFill="1" applyAlignment="1">
      <alignment horizontal="left" vertical="center" wrapText="1"/>
    </xf>
    <xf numFmtId="0" fontId="97" fillId="5" borderId="23" xfId="0" applyFont="1" applyFill="1" applyBorder="1" applyAlignment="1">
      <alignment horizontal="left" vertical="center" wrapText="1"/>
    </xf>
    <xf numFmtId="0" fontId="97" fillId="5" borderId="0" xfId="0" applyFont="1" applyFill="1" applyAlignment="1">
      <alignment horizontal="left" vertical="center"/>
    </xf>
    <xf numFmtId="0" fontId="97" fillId="5" borderId="0" xfId="0" applyFont="1" applyFill="1" applyAlignment="1">
      <alignment horizontal="left" vertical="top" wrapText="1"/>
    </xf>
    <xf numFmtId="0" fontId="8" fillId="0" borderId="0" xfId="1" applyAlignment="1" applyProtection="1">
      <alignment horizontal="center" vertical="center" wrapText="1"/>
    </xf>
    <xf numFmtId="0" fontId="73" fillId="0" borderId="0" xfId="0" applyFont="1" applyAlignment="1">
      <alignment horizontal="left" vertical="center" wrapText="1"/>
    </xf>
    <xf numFmtId="0" fontId="69" fillId="0" borderId="0" xfId="0" applyFont="1" applyAlignment="1">
      <alignment horizontal="left" vertical="center" wrapText="1"/>
    </xf>
    <xf numFmtId="0" fontId="72" fillId="0" borderId="0" xfId="0" applyFont="1" applyAlignment="1">
      <alignment horizontal="left" vertical="center" wrapText="1"/>
    </xf>
    <xf numFmtId="0" fontId="70" fillId="0" borderId="0" xfId="0" applyFont="1" applyAlignment="1">
      <alignment horizontal="left" vertical="center" wrapText="1"/>
    </xf>
    <xf numFmtId="0" fontId="73" fillId="0" borderId="0" xfId="0" applyFont="1" applyAlignment="1">
      <alignment horizontal="left" vertical="top" wrapText="1"/>
    </xf>
    <xf numFmtId="0" fontId="69" fillId="0" borderId="0" xfId="0" applyFont="1" applyAlignment="1">
      <alignment horizontal="left" vertical="top" wrapText="1"/>
    </xf>
    <xf numFmtId="0" fontId="176" fillId="43" borderId="0" xfId="0" applyFont="1" applyFill="1" applyAlignment="1">
      <alignment horizontal="center" vertical="center" wrapText="1"/>
    </xf>
    <xf numFmtId="0" fontId="179" fillId="43" borderId="0" xfId="0" applyFont="1" applyFill="1" applyAlignment="1">
      <alignment horizontal="center" vertical="center"/>
    </xf>
    <xf numFmtId="0" fontId="160" fillId="43" borderId="0" xfId="0" applyFont="1" applyFill="1" applyAlignment="1">
      <alignment horizontal="center" vertical="center"/>
    </xf>
    <xf numFmtId="0" fontId="159" fillId="43" borderId="0" xfId="0" applyFont="1" applyFill="1" applyAlignment="1">
      <alignment horizontal="center" vertical="center"/>
    </xf>
    <xf numFmtId="0" fontId="159" fillId="43" borderId="0" xfId="0" applyFont="1" applyFill="1" applyAlignment="1">
      <alignment horizontal="left" vertical="center"/>
    </xf>
    <xf numFmtId="0" fontId="191" fillId="21" borderId="0" xfId="1" applyFont="1" applyFill="1" applyAlignment="1" applyProtection="1">
      <alignment horizontal="center" vertical="center" wrapText="1"/>
    </xf>
    <xf numFmtId="0" fontId="191" fillId="21" borderId="0" xfId="1" applyFont="1" applyFill="1" applyAlignment="1" applyProtection="1">
      <alignment horizontal="center" vertical="center"/>
    </xf>
    <xf numFmtId="0" fontId="155" fillId="43" borderId="0" xfId="0" applyFont="1" applyFill="1" applyAlignment="1">
      <alignment horizontal="center" vertical="center"/>
    </xf>
    <xf numFmtId="0" fontId="179" fillId="17" borderId="0" xfId="0" applyFont="1" applyFill="1" applyAlignment="1">
      <alignment horizontal="center" vertical="center"/>
    </xf>
    <xf numFmtId="0" fontId="157" fillId="43" borderId="0" xfId="1" applyFont="1" applyFill="1" applyAlignment="1" applyProtection="1">
      <alignment horizontal="center" vertical="center"/>
    </xf>
    <xf numFmtId="0" fontId="10" fillId="6" borderId="83" xfId="17" applyFont="1" applyFill="1" applyBorder="1" applyAlignment="1">
      <alignment horizontal="center" vertical="center" wrapText="1"/>
    </xf>
    <xf numFmtId="0" fontId="10" fillId="6" borderId="81" xfId="17" applyFont="1" applyFill="1" applyBorder="1" applyAlignment="1">
      <alignment horizontal="center" vertical="center" wrapText="1"/>
    </xf>
    <xf numFmtId="0" fontId="10" fillId="6" borderId="84" xfId="17" applyFont="1" applyFill="1" applyBorder="1" applyAlignment="1">
      <alignment horizontal="center" vertical="center" wrapText="1"/>
    </xf>
    <xf numFmtId="0" fontId="145" fillId="17" borderId="104" xfId="17" applyFont="1" applyFill="1" applyBorder="1" applyAlignment="1">
      <alignment horizontal="left" vertical="top" wrapText="1"/>
    </xf>
    <xf numFmtId="0" fontId="33" fillId="17" borderId="100" xfId="17" applyFont="1" applyFill="1" applyBorder="1" applyAlignment="1">
      <alignment horizontal="left" vertical="top" wrapText="1"/>
    </xf>
    <xf numFmtId="0" fontId="33" fillId="17" borderId="101" xfId="17" applyFont="1" applyFill="1" applyBorder="1" applyAlignment="1">
      <alignment horizontal="left" vertical="top" wrapText="1"/>
    </xf>
    <xf numFmtId="0" fontId="33" fillId="17" borderId="104" xfId="17" applyFont="1" applyFill="1" applyBorder="1" applyAlignment="1">
      <alignment horizontal="left" vertical="top" wrapText="1"/>
    </xf>
    <xf numFmtId="0" fontId="20" fillId="17" borderId="104" xfId="2" applyFont="1" applyFill="1" applyBorder="1" applyAlignment="1">
      <alignment horizontal="left" vertical="top" wrapText="1"/>
    </xf>
    <xf numFmtId="0" fontId="20" fillId="17" borderId="100" xfId="2" applyFont="1" applyFill="1" applyBorder="1" applyAlignment="1">
      <alignment horizontal="left" vertical="top" wrapText="1"/>
    </xf>
    <xf numFmtId="0" fontId="20" fillId="17" borderId="101" xfId="2" applyFont="1" applyFill="1" applyBorder="1" applyAlignment="1">
      <alignment horizontal="left" vertical="top" wrapText="1"/>
    </xf>
    <xf numFmtId="0" fontId="20" fillId="17" borderId="250" xfId="2" applyFont="1" applyFill="1" applyBorder="1" applyAlignment="1">
      <alignment horizontal="left" vertical="top" wrapText="1"/>
    </xf>
    <xf numFmtId="0" fontId="20" fillId="17" borderId="251" xfId="2" applyFont="1" applyFill="1" applyBorder="1" applyAlignment="1">
      <alignment horizontal="left" vertical="top" wrapText="1"/>
    </xf>
    <xf numFmtId="0" fontId="20" fillId="17" borderId="252" xfId="2" applyFont="1" applyFill="1" applyBorder="1" applyAlignment="1">
      <alignment horizontal="left" vertical="top" wrapText="1"/>
    </xf>
    <xf numFmtId="0" fontId="33" fillId="17" borderId="246" xfId="17" applyFont="1" applyFill="1" applyBorder="1" applyAlignment="1">
      <alignment horizontal="left" vertical="top" wrapText="1"/>
    </xf>
    <xf numFmtId="0" fontId="33" fillId="17" borderId="247" xfId="17" applyFont="1" applyFill="1" applyBorder="1" applyAlignment="1">
      <alignment horizontal="left" vertical="top" wrapText="1"/>
    </xf>
    <xf numFmtId="0" fontId="33" fillId="17" borderId="248" xfId="17" applyFont="1" applyFill="1" applyBorder="1" applyAlignment="1">
      <alignment horizontal="left" vertical="top" wrapText="1"/>
    </xf>
    <xf numFmtId="0" fontId="20" fillId="17" borderId="250" xfId="17" applyFont="1" applyFill="1" applyBorder="1" applyAlignment="1">
      <alignment horizontal="left" vertical="top" wrapText="1"/>
    </xf>
    <xf numFmtId="0" fontId="12" fillId="17" borderId="251" xfId="17" applyFont="1" applyFill="1" applyBorder="1" applyAlignment="1">
      <alignment horizontal="left" vertical="top" wrapText="1"/>
    </xf>
    <xf numFmtId="0" fontId="12" fillId="17" borderId="252" xfId="17" applyFont="1" applyFill="1" applyBorder="1" applyAlignment="1">
      <alignment horizontal="left" vertical="top" wrapText="1"/>
    </xf>
    <xf numFmtId="0" fontId="145" fillId="17" borderId="250" xfId="17" applyFont="1" applyFill="1" applyBorder="1" applyAlignment="1">
      <alignment horizontal="left" vertical="top" wrapText="1"/>
    </xf>
    <xf numFmtId="0" fontId="33" fillId="17" borderId="251" xfId="17" applyFont="1" applyFill="1" applyBorder="1" applyAlignment="1">
      <alignment horizontal="left" vertical="top" wrapText="1"/>
    </xf>
    <xf numFmtId="0" fontId="33" fillId="17" borderId="252" xfId="17" applyFont="1" applyFill="1" applyBorder="1" applyAlignment="1">
      <alignment horizontal="left" vertical="top" wrapText="1"/>
    </xf>
    <xf numFmtId="0" fontId="56" fillId="11" borderId="118" xfId="17" applyFont="1" applyFill="1" applyBorder="1" applyAlignment="1">
      <alignment horizontal="right" vertical="center" wrapText="1"/>
    </xf>
    <xf numFmtId="0" fontId="57" fillId="11" borderId="118" xfId="0" applyFont="1" applyFill="1" applyBorder="1" applyAlignment="1">
      <alignment horizontal="right" vertical="center"/>
    </xf>
    <xf numFmtId="0" fontId="0" fillId="11" borderId="118" xfId="0" applyFill="1" applyBorder="1" applyAlignment="1">
      <alignment horizontal="right" vertical="center"/>
    </xf>
    <xf numFmtId="180" fontId="56" fillId="11" borderId="118" xfId="17" applyNumberFormat="1" applyFont="1" applyFill="1" applyBorder="1" applyAlignment="1">
      <alignment horizontal="center" vertical="center" wrapText="1"/>
    </xf>
    <xf numFmtId="180" fontId="0" fillId="11" borderId="118" xfId="0" applyNumberFormat="1" applyFill="1" applyBorder="1" applyAlignment="1">
      <alignment horizontal="center" vertical="center" wrapText="1"/>
    </xf>
    <xf numFmtId="0" fontId="58" fillId="12" borderId="119" xfId="17" applyFont="1" applyFill="1" applyBorder="1" applyAlignment="1">
      <alignment horizontal="center" vertical="center" wrapText="1"/>
    </xf>
    <xf numFmtId="0" fontId="59" fillId="12" borderId="119" xfId="0" applyFont="1" applyFill="1" applyBorder="1" applyAlignment="1">
      <alignment horizontal="center" vertical="center"/>
    </xf>
    <xf numFmtId="0" fontId="58" fillId="9" borderId="119" xfId="0" applyFont="1" applyFill="1" applyBorder="1" applyAlignment="1">
      <alignment horizontal="center" vertical="center"/>
    </xf>
    <xf numFmtId="0" fontId="61" fillId="9" borderId="119" xfId="0" applyFont="1" applyFill="1" applyBorder="1" applyAlignment="1">
      <alignment horizontal="center" vertical="center"/>
    </xf>
    <xf numFmtId="0" fontId="63" fillId="16" borderId="37" xfId="16" applyFont="1" applyFill="1" applyBorder="1" applyAlignment="1">
      <alignment horizontal="center" vertical="center"/>
    </xf>
    <xf numFmtId="0" fontId="63" fillId="16" borderId="42" xfId="16" applyFont="1" applyFill="1" applyBorder="1" applyAlignment="1">
      <alignment horizontal="center" vertical="center"/>
    </xf>
    <xf numFmtId="0" fontId="63" fillId="16" borderId="44" xfId="16" applyFont="1" applyFill="1" applyBorder="1" applyAlignment="1">
      <alignment horizontal="center" vertical="center"/>
    </xf>
    <xf numFmtId="0" fontId="64" fillId="2" borderId="38" xfId="16" applyFont="1" applyFill="1" applyBorder="1" applyAlignment="1">
      <alignment vertical="center" wrapText="1"/>
    </xf>
    <xf numFmtId="0" fontId="64" fillId="2" borderId="39" xfId="16" applyFont="1" applyFill="1" applyBorder="1" applyAlignment="1">
      <alignment vertical="center" wrapText="1"/>
    </xf>
    <xf numFmtId="0" fontId="64" fillId="2" borderId="40" xfId="16" applyFont="1" applyFill="1" applyBorder="1" applyAlignment="1">
      <alignment vertical="center" wrapText="1"/>
    </xf>
    <xf numFmtId="0" fontId="64" fillId="2" borderId="32" xfId="16" applyFont="1" applyFill="1" applyBorder="1" applyAlignment="1">
      <alignment vertical="center" wrapText="1"/>
    </xf>
    <xf numFmtId="0" fontId="64" fillId="2" borderId="0" xfId="16" applyFont="1" applyFill="1" applyAlignment="1">
      <alignment vertical="center" wrapText="1"/>
    </xf>
    <xf numFmtId="0" fontId="64" fillId="2" borderId="33" xfId="16" applyFont="1" applyFill="1" applyBorder="1" applyAlignment="1">
      <alignment vertical="center" wrapText="1"/>
    </xf>
    <xf numFmtId="0" fontId="64" fillId="2" borderId="45" xfId="16" applyFont="1" applyFill="1" applyBorder="1" applyAlignment="1">
      <alignment vertical="center" wrapText="1"/>
    </xf>
    <xf numFmtId="0" fontId="64" fillId="2" borderId="46" xfId="16" applyFont="1" applyFill="1" applyBorder="1" applyAlignment="1">
      <alignment vertical="center" wrapText="1"/>
    </xf>
    <xf numFmtId="0" fontId="64" fillId="2" borderId="47" xfId="16" applyFont="1" applyFill="1" applyBorder="1" applyAlignment="1">
      <alignment vertical="center" wrapText="1"/>
    </xf>
    <xf numFmtId="0" fontId="64" fillId="2" borderId="38" xfId="16" applyFont="1" applyFill="1" applyBorder="1" applyAlignment="1">
      <alignment horizontal="left" vertical="center" wrapText="1"/>
    </xf>
    <xf numFmtId="0" fontId="64" fillId="2" borderId="39" xfId="16" applyFont="1" applyFill="1" applyBorder="1" applyAlignment="1">
      <alignment horizontal="left" vertical="center" wrapText="1"/>
    </xf>
    <xf numFmtId="0" fontId="64" fillId="2" borderId="41" xfId="16" applyFont="1" applyFill="1" applyBorder="1" applyAlignment="1">
      <alignment horizontal="left" vertical="center" wrapText="1"/>
    </xf>
    <xf numFmtId="0" fontId="64" fillId="2" borderId="32" xfId="16" applyFont="1" applyFill="1" applyBorder="1" applyAlignment="1">
      <alignment horizontal="left" vertical="center" wrapText="1"/>
    </xf>
    <xf numFmtId="0" fontId="64" fillId="2" borderId="0" xfId="16" applyFont="1" applyFill="1" applyAlignment="1">
      <alignment horizontal="left" vertical="center" wrapText="1"/>
    </xf>
    <xf numFmtId="0" fontId="64" fillId="2" borderId="43" xfId="16" applyFont="1" applyFill="1" applyBorder="1" applyAlignment="1">
      <alignment horizontal="left" vertical="center" wrapText="1"/>
    </xf>
    <xf numFmtId="0" fontId="64" fillId="2" borderId="45" xfId="16" applyFont="1" applyFill="1" applyBorder="1" applyAlignment="1">
      <alignment horizontal="left" vertical="center" wrapText="1"/>
    </xf>
    <xf numFmtId="0" fontId="64" fillId="2" borderId="46" xfId="16" applyFont="1" applyFill="1" applyBorder="1" applyAlignment="1">
      <alignment horizontal="left" vertical="center" wrapText="1"/>
    </xf>
    <xf numFmtId="0" fontId="64" fillId="2" borderId="48" xfId="16" applyFont="1" applyFill="1" applyBorder="1" applyAlignment="1">
      <alignment horizontal="left" vertical="center" wrapText="1"/>
    </xf>
    <xf numFmtId="0" fontId="33" fillId="17" borderId="191" xfId="17" applyFont="1" applyFill="1" applyBorder="1" applyAlignment="1">
      <alignment horizontal="left" vertical="top" wrapText="1"/>
    </xf>
    <xf numFmtId="0" fontId="33" fillId="17" borderId="192" xfId="17" applyFont="1" applyFill="1" applyBorder="1" applyAlignment="1">
      <alignment horizontal="left" vertical="top" wrapText="1"/>
    </xf>
    <xf numFmtId="0" fontId="33" fillId="17" borderId="193" xfId="17" applyFont="1" applyFill="1" applyBorder="1" applyAlignment="1">
      <alignment horizontal="left" vertical="top" wrapText="1"/>
    </xf>
    <xf numFmtId="0" fontId="7" fillId="5" borderId="9" xfId="17" applyFont="1" applyFill="1" applyBorder="1" applyAlignment="1">
      <alignment horizontal="center" vertical="center" wrapText="1"/>
    </xf>
    <xf numFmtId="0" fontId="56" fillId="36" borderId="112" xfId="17" applyFont="1" applyFill="1" applyBorder="1" applyAlignment="1">
      <alignment horizontal="center" vertical="center" wrapText="1"/>
    </xf>
    <xf numFmtId="180" fontId="56" fillId="3" borderId="114" xfId="17" applyNumberFormat="1" applyFont="1" applyFill="1" applyBorder="1" applyAlignment="1">
      <alignment horizontal="center" vertical="center" wrapText="1"/>
    </xf>
    <xf numFmtId="180" fontId="56" fillId="3" borderId="116" xfId="17" applyNumberFormat="1" applyFont="1" applyFill="1" applyBorder="1" applyAlignment="1">
      <alignment horizontal="center" vertical="center" wrapText="1"/>
    </xf>
    <xf numFmtId="0" fontId="64" fillId="3" borderId="114" xfId="17" applyFont="1" applyFill="1" applyBorder="1" applyAlignment="1">
      <alignment horizontal="center" vertical="center" wrapText="1"/>
    </xf>
    <xf numFmtId="0" fontId="64" fillId="3" borderId="115" xfId="17" applyFont="1" applyFill="1" applyBorder="1" applyAlignment="1">
      <alignment horizontal="center" vertical="center" wrapText="1"/>
    </xf>
    <xf numFmtId="0" fontId="64" fillId="3" borderId="116" xfId="17" applyFont="1" applyFill="1" applyBorder="1" applyAlignment="1">
      <alignment horizontal="center" vertical="center" wrapText="1"/>
    </xf>
    <xf numFmtId="0" fontId="88" fillId="17" borderId="250" xfId="17" applyFont="1" applyFill="1" applyBorder="1" applyAlignment="1">
      <alignment horizontal="left" vertical="top" wrapText="1"/>
    </xf>
    <xf numFmtId="0" fontId="88" fillId="17" borderId="251" xfId="17" applyFont="1" applyFill="1" applyBorder="1" applyAlignment="1">
      <alignment horizontal="left" vertical="top" wrapText="1"/>
    </xf>
    <xf numFmtId="0" fontId="88" fillId="17" borderId="252" xfId="17" applyFont="1" applyFill="1" applyBorder="1" applyAlignment="1">
      <alignment horizontal="left" vertical="top" wrapText="1"/>
    </xf>
    <xf numFmtId="0" fontId="88" fillId="17" borderId="104" xfId="17" applyFont="1" applyFill="1" applyBorder="1" applyAlignment="1">
      <alignment horizontal="left" vertical="top" wrapText="1"/>
    </xf>
    <xf numFmtId="0" fontId="88" fillId="17" borderId="100" xfId="17" applyFont="1" applyFill="1" applyBorder="1" applyAlignment="1">
      <alignment horizontal="left" vertical="top" wrapText="1"/>
    </xf>
    <xf numFmtId="0" fontId="88" fillId="17" borderId="101" xfId="17" applyFont="1" applyFill="1" applyBorder="1" applyAlignment="1">
      <alignment horizontal="left" vertical="top" wrapText="1"/>
    </xf>
    <xf numFmtId="0" fontId="88" fillId="19" borderId="104" xfId="17" applyFont="1" applyFill="1" applyBorder="1" applyAlignment="1">
      <alignment horizontal="left" vertical="top" wrapText="1"/>
    </xf>
    <xf numFmtId="0" fontId="88" fillId="19" borderId="100" xfId="17" applyFont="1" applyFill="1" applyBorder="1" applyAlignment="1">
      <alignment horizontal="left" vertical="top" wrapText="1"/>
    </xf>
    <xf numFmtId="0" fontId="88" fillId="19" borderId="101" xfId="17" applyFont="1" applyFill="1" applyBorder="1" applyAlignment="1">
      <alignment horizontal="left" vertical="top" wrapText="1"/>
    </xf>
    <xf numFmtId="0" fontId="145" fillId="17" borderId="144" xfId="17" applyFont="1" applyFill="1" applyBorder="1" applyAlignment="1">
      <alignment horizontal="left" vertical="top" wrapText="1"/>
    </xf>
    <xf numFmtId="0" fontId="46" fillId="17" borderId="142" xfId="17" applyFont="1" applyFill="1" applyBorder="1" applyAlignment="1">
      <alignment horizontal="left" vertical="top" wrapText="1"/>
    </xf>
    <xf numFmtId="0" fontId="46" fillId="17" borderId="143" xfId="17" applyFont="1" applyFill="1" applyBorder="1" applyAlignment="1">
      <alignment horizontal="left" vertical="top" wrapText="1"/>
    </xf>
    <xf numFmtId="0" fontId="12" fillId="17" borderId="250" xfId="17" applyFont="1" applyFill="1" applyBorder="1" applyAlignment="1">
      <alignment horizontal="left" vertical="top" wrapText="1"/>
    </xf>
    <xf numFmtId="0" fontId="88" fillId="19" borderId="250" xfId="17" applyFont="1" applyFill="1" applyBorder="1" applyAlignment="1">
      <alignment horizontal="left" vertical="top" wrapText="1"/>
    </xf>
    <xf numFmtId="0" fontId="88" fillId="19" borderId="251" xfId="17" applyFont="1" applyFill="1" applyBorder="1" applyAlignment="1">
      <alignment horizontal="left" vertical="top" wrapText="1"/>
    </xf>
    <xf numFmtId="0" fontId="88" fillId="19" borderId="252" xfId="17" applyFont="1" applyFill="1" applyBorder="1" applyAlignment="1">
      <alignment horizontal="left" vertical="top" wrapText="1"/>
    </xf>
    <xf numFmtId="0" fontId="145" fillId="17" borderId="256" xfId="17" applyFont="1" applyFill="1" applyBorder="1" applyAlignment="1">
      <alignment horizontal="left" vertical="top" wrapText="1"/>
    </xf>
    <xf numFmtId="0" fontId="33" fillId="17" borderId="255" xfId="17" applyFont="1" applyFill="1" applyBorder="1" applyAlignment="1">
      <alignment horizontal="left" vertical="top" wrapText="1"/>
    </xf>
    <xf numFmtId="0" fontId="12" fillId="17" borderId="104" xfId="17" applyFont="1" applyFill="1" applyBorder="1" applyAlignment="1">
      <alignment horizontal="left" vertical="top" wrapText="1"/>
    </xf>
    <xf numFmtId="0" fontId="12" fillId="17" borderId="100" xfId="17" applyFont="1" applyFill="1" applyBorder="1" applyAlignment="1">
      <alignment horizontal="left" vertical="top" wrapText="1"/>
    </xf>
    <xf numFmtId="0" fontId="12" fillId="17" borderId="101" xfId="17" applyFont="1" applyFill="1" applyBorder="1" applyAlignment="1">
      <alignment horizontal="left" vertical="top" wrapText="1"/>
    </xf>
    <xf numFmtId="0" fontId="33" fillId="17" borderId="30" xfId="18" applyFont="1" applyFill="1" applyBorder="1" applyAlignment="1">
      <alignment horizontal="center" vertical="center"/>
    </xf>
    <xf numFmtId="0" fontId="33" fillId="17" borderId="31" xfId="18" applyFont="1" applyFill="1" applyBorder="1" applyAlignment="1">
      <alignment horizontal="center" vertical="center"/>
    </xf>
    <xf numFmtId="0" fontId="11" fillId="0" borderId="96" xfId="17" applyFont="1" applyBorder="1" applyAlignment="1">
      <alignment horizontal="center" vertical="center" wrapText="1"/>
    </xf>
    <xf numFmtId="0" fontId="11" fillId="0" borderId="97" xfId="17" applyFont="1" applyBorder="1" applyAlignment="1">
      <alignment horizontal="center" vertical="center" wrapText="1"/>
    </xf>
    <xf numFmtId="0" fontId="11" fillId="0" borderId="98" xfId="17" applyFont="1" applyBorder="1" applyAlignment="1">
      <alignment horizontal="center" vertical="center" wrapText="1"/>
    </xf>
    <xf numFmtId="0" fontId="51" fillId="17" borderId="51" xfId="17" applyFont="1" applyFill="1" applyBorder="1" applyAlignment="1">
      <alignment horizontal="center" vertical="center"/>
    </xf>
    <xf numFmtId="0" fontId="51" fillId="17" borderId="52" xfId="17" applyFont="1" applyFill="1" applyBorder="1" applyAlignment="1">
      <alignment horizontal="center" vertical="center"/>
    </xf>
    <xf numFmtId="0" fontId="51" fillId="17" borderId="53" xfId="17" applyFont="1" applyFill="1" applyBorder="1" applyAlignment="1">
      <alignment horizontal="center" vertical="center"/>
    </xf>
    <xf numFmtId="0" fontId="88" fillId="17" borderId="254" xfId="17" applyFont="1" applyFill="1" applyBorder="1" applyAlignment="1">
      <alignment horizontal="left" vertical="top" wrapText="1"/>
    </xf>
    <xf numFmtId="0" fontId="101" fillId="17" borderId="250" xfId="17" applyFont="1" applyFill="1" applyBorder="1" applyAlignment="1">
      <alignment horizontal="left" vertical="top" wrapText="1"/>
    </xf>
    <xf numFmtId="0" fontId="101" fillId="17" borderId="251" xfId="17" applyFont="1" applyFill="1" applyBorder="1" applyAlignment="1">
      <alignment horizontal="left" vertical="top" wrapText="1"/>
    </xf>
    <xf numFmtId="0" fontId="101" fillId="17" borderId="252" xfId="17" applyFont="1" applyFill="1" applyBorder="1" applyAlignment="1">
      <alignment horizontal="left" vertical="top" wrapText="1"/>
    </xf>
    <xf numFmtId="0" fontId="1" fillId="9" borderId="0" xfId="17" applyFill="1" applyAlignment="1">
      <alignment horizontal="center" vertical="center"/>
    </xf>
    <xf numFmtId="0" fontId="1" fillId="9" borderId="15" xfId="17" applyFill="1" applyBorder="1" applyAlignment="1">
      <alignment horizontal="center" vertical="center"/>
    </xf>
    <xf numFmtId="0" fontId="39" fillId="17" borderId="0" xfId="17" applyFont="1" applyFill="1" applyAlignment="1">
      <alignment horizontal="left" vertical="center"/>
    </xf>
    <xf numFmtId="0" fontId="46" fillId="17" borderId="16" xfId="17" applyFont="1" applyFill="1" applyBorder="1" applyAlignment="1">
      <alignment horizontal="center" vertical="center"/>
    </xf>
    <xf numFmtId="0" fontId="46" fillId="17" borderId="17" xfId="17" applyFont="1" applyFill="1" applyBorder="1" applyAlignment="1">
      <alignment horizontal="center" vertical="center"/>
    </xf>
    <xf numFmtId="0" fontId="46" fillId="0" borderId="17" xfId="17" applyFont="1" applyBorder="1" applyAlignment="1">
      <alignment horizontal="center" vertical="center"/>
    </xf>
    <xf numFmtId="0" fontId="46" fillId="0" borderId="18" xfId="17" applyFont="1"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1" fillId="0" borderId="26" xfId="17" applyBorder="1" applyAlignment="1">
      <alignment horizontal="center" vertical="center"/>
    </xf>
    <xf numFmtId="0" fontId="34" fillId="0" borderId="27" xfId="17" applyFont="1" applyBorder="1" applyAlignment="1">
      <alignment horizontal="center" vertical="center" wrapText="1"/>
    </xf>
    <xf numFmtId="0" fontId="34" fillId="0" borderId="12" xfId="17" applyFont="1" applyBorder="1" applyAlignment="1">
      <alignment horizontal="center" vertical="center" wrapText="1"/>
    </xf>
    <xf numFmtId="0" fontId="30" fillId="15" borderId="0" xfId="17" applyFont="1" applyFill="1" applyAlignment="1">
      <alignment horizontal="center" vertical="center"/>
    </xf>
    <xf numFmtId="179" fontId="122" fillId="0" borderId="92" xfId="17" applyNumberFormat="1" applyFont="1" applyBorder="1" applyAlignment="1">
      <alignment horizontal="center" vertical="center" shrinkToFit="1"/>
    </xf>
    <xf numFmtId="179" fontId="122" fillId="0" borderId="93" xfId="17" applyNumberFormat="1" applyFont="1" applyBorder="1" applyAlignment="1">
      <alignment horizontal="center" vertical="center" shrinkToFit="1"/>
    </xf>
    <xf numFmtId="0" fontId="44" fillId="0" borderId="28" xfId="17" applyFont="1" applyBorder="1" applyAlignment="1">
      <alignment horizontal="center" vertical="center"/>
    </xf>
    <xf numFmtId="0" fontId="44" fillId="0" borderId="29" xfId="17" applyFont="1" applyBorder="1" applyAlignment="1">
      <alignment horizontal="center" vertical="center"/>
    </xf>
    <xf numFmtId="0" fontId="1" fillId="9" borderId="0" xfId="17" applyFill="1" applyAlignment="1">
      <alignment horizontal="center" vertical="center" wrapText="1"/>
    </xf>
    <xf numFmtId="0" fontId="1" fillId="9" borderId="15" xfId="17" applyFill="1" applyBorder="1" applyAlignment="1">
      <alignment horizontal="center" vertical="center" wrapText="1"/>
    </xf>
    <xf numFmtId="0" fontId="47" fillId="44" borderId="0" xfId="4" applyFont="1" applyFill="1" applyAlignment="1">
      <alignment horizontal="left" vertical="center" wrapText="1" indent="1"/>
    </xf>
    <xf numFmtId="0" fontId="0" fillId="44" borderId="0" xfId="0" applyFill="1" applyAlignment="1">
      <alignment horizontal="left" vertical="center" indent="1"/>
    </xf>
    <xf numFmtId="0" fontId="143" fillId="45" borderId="0" xfId="2" applyFont="1" applyFill="1" applyAlignment="1">
      <alignment horizontal="center" vertical="center"/>
    </xf>
    <xf numFmtId="0" fontId="6" fillId="0" borderId="0" xfId="2">
      <alignment vertical="center"/>
    </xf>
    <xf numFmtId="0" fontId="198" fillId="50" borderId="0" xfId="2" applyFont="1" applyFill="1" applyAlignment="1">
      <alignment horizontal="center" vertical="center"/>
    </xf>
    <xf numFmtId="0" fontId="199" fillId="51" borderId="0" xfId="2" applyFont="1" applyFill="1" applyAlignment="1">
      <alignment horizontal="center" vertical="center"/>
    </xf>
    <xf numFmtId="0" fontId="200" fillId="51" borderId="0" xfId="2" applyFont="1" applyFill="1" applyAlignment="1">
      <alignment horizontal="center" vertical="center"/>
    </xf>
    <xf numFmtId="0" fontId="30" fillId="46" borderId="0" xfId="2" applyFont="1" applyFill="1" applyAlignment="1">
      <alignment horizontal="center" vertical="center"/>
    </xf>
    <xf numFmtId="0" fontId="6" fillId="46" borderId="0" xfId="2" applyFill="1" applyAlignment="1">
      <alignment horizontal="center" vertical="center"/>
    </xf>
    <xf numFmtId="0" fontId="195" fillId="48" borderId="0" xfId="2" applyFont="1" applyFill="1" applyAlignment="1">
      <alignment horizontal="center" vertical="center"/>
    </xf>
    <xf numFmtId="0" fontId="183" fillId="48" borderId="0" xfId="2" applyFont="1" applyFill="1" applyAlignment="1">
      <alignment vertical="top" wrapText="1"/>
    </xf>
    <xf numFmtId="0" fontId="184" fillId="48" borderId="0" xfId="2" applyFont="1" applyFill="1" applyAlignment="1">
      <alignment vertical="top" wrapText="1"/>
    </xf>
    <xf numFmtId="0" fontId="6" fillId="48" borderId="0" xfId="2" applyFill="1" applyAlignment="1">
      <alignment vertical="top" wrapText="1"/>
    </xf>
    <xf numFmtId="0" fontId="190" fillId="49" borderId="0" xfId="2" applyFont="1" applyFill="1" applyAlignment="1">
      <alignment horizontal="left" vertical="center" wrapText="1"/>
    </xf>
    <xf numFmtId="14" fontId="86" fillId="19" borderId="139" xfId="2" applyNumberFormat="1" applyFont="1" applyFill="1" applyBorder="1" applyAlignment="1">
      <alignment horizontal="center" vertical="center" wrapText="1"/>
    </xf>
    <xf numFmtId="14" fontId="86" fillId="19" borderId="140" xfId="2" applyNumberFormat="1" applyFont="1" applyFill="1" applyBorder="1" applyAlignment="1">
      <alignment horizontal="center" vertical="center" wrapText="1"/>
    </xf>
    <xf numFmtId="14" fontId="86" fillId="19" borderId="223" xfId="2" applyNumberFormat="1" applyFont="1" applyFill="1" applyBorder="1" applyAlignment="1">
      <alignment horizontal="center" vertical="center" wrapText="1"/>
    </xf>
    <xf numFmtId="0" fontId="106" fillId="19" borderId="76" xfId="2" applyFont="1" applyFill="1" applyBorder="1" applyAlignment="1">
      <alignment horizontal="center" vertical="center"/>
    </xf>
    <xf numFmtId="0" fontId="106" fillId="19" borderId="77" xfId="2" applyFont="1" applyFill="1" applyBorder="1" applyAlignment="1">
      <alignment horizontal="center" vertical="center"/>
    </xf>
    <xf numFmtId="0" fontId="106" fillId="19" borderId="278" xfId="2" applyFont="1" applyFill="1" applyBorder="1" applyAlignment="1">
      <alignment horizontal="center" vertical="center"/>
    </xf>
    <xf numFmtId="14" fontId="82" fillId="19" borderId="279" xfId="1" applyNumberFormat="1" applyFont="1" applyFill="1" applyBorder="1" applyAlignment="1" applyProtection="1">
      <alignment horizontal="center" vertical="center" shrinkToFit="1"/>
    </xf>
    <xf numFmtId="14" fontId="82" fillId="19" borderId="1" xfId="1" applyNumberFormat="1" applyFont="1" applyFill="1" applyBorder="1" applyAlignment="1" applyProtection="1">
      <alignment horizontal="center" vertical="center" shrinkToFit="1"/>
    </xf>
    <xf numFmtId="14" fontId="82" fillId="19" borderId="280" xfId="1" applyNumberFormat="1" applyFont="1" applyFill="1" applyBorder="1" applyAlignment="1" applyProtection="1">
      <alignment horizontal="center" vertical="center" shrinkToFit="1"/>
    </xf>
    <xf numFmtId="14" fontId="82" fillId="19" borderId="281" xfId="1" applyNumberFormat="1" applyFont="1" applyFill="1" applyBorder="1" applyAlignment="1" applyProtection="1">
      <alignment horizontal="center" vertical="center" shrinkToFit="1"/>
    </xf>
    <xf numFmtId="14" fontId="82" fillId="19" borderId="59" xfId="1" applyNumberFormat="1" applyFont="1" applyFill="1" applyBorder="1" applyAlignment="1" applyProtection="1">
      <alignment horizontal="center" vertical="center" shrinkToFit="1"/>
    </xf>
    <xf numFmtId="14" fontId="82" fillId="19" borderId="68" xfId="1" applyNumberFormat="1" applyFont="1" applyFill="1" applyBorder="1" applyAlignment="1" applyProtection="1">
      <alignment horizontal="center" vertical="center" wrapText="1"/>
    </xf>
    <xf numFmtId="14" fontId="82" fillId="19" borderId="86" xfId="1" applyNumberFormat="1" applyFont="1" applyFill="1" applyBorder="1" applyAlignment="1" applyProtection="1">
      <alignment horizontal="center" vertical="center" wrapText="1"/>
    </xf>
    <xf numFmtId="14" fontId="86" fillId="19" borderId="64" xfId="2" applyNumberFormat="1" applyFont="1" applyFill="1" applyBorder="1" applyAlignment="1">
      <alignment horizontal="center" vertical="center" wrapText="1"/>
    </xf>
    <xf numFmtId="14" fontId="86" fillId="19" borderId="265" xfId="2" applyNumberFormat="1" applyFont="1" applyFill="1" applyBorder="1" applyAlignment="1">
      <alignment horizontal="center" vertical="center" wrapText="1"/>
    </xf>
    <xf numFmtId="14" fontId="86" fillId="19" borderId="266" xfId="2" applyNumberFormat="1" applyFont="1" applyFill="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2" xfId="2" applyNumberFormat="1" applyFont="1" applyFill="1" applyBorder="1" applyAlignment="1">
      <alignment horizontal="center" vertical="center"/>
    </xf>
    <xf numFmtId="14" fontId="82" fillId="19" borderId="267" xfId="2" applyNumberFormat="1" applyFont="1" applyFill="1" applyBorder="1" applyAlignment="1">
      <alignment horizontal="center" vertical="center"/>
    </xf>
    <xf numFmtId="14" fontId="82" fillId="19" borderId="68" xfId="1" applyNumberFormat="1" applyFont="1" applyFill="1" applyBorder="1" applyAlignment="1" applyProtection="1">
      <alignment horizontal="left" vertical="center" wrapText="1" indent="1"/>
    </xf>
    <xf numFmtId="14" fontId="82" fillId="19" borderId="86" xfId="1" applyNumberFormat="1" applyFont="1" applyFill="1" applyBorder="1" applyAlignment="1" applyProtection="1">
      <alignment horizontal="left" vertical="center" wrapText="1" indent="1"/>
    </xf>
    <xf numFmtId="14" fontId="82" fillId="19" borderId="1" xfId="1" applyNumberFormat="1" applyFont="1" applyFill="1" applyBorder="1" applyAlignment="1" applyProtection="1">
      <alignment horizontal="center" vertical="center" wrapText="1" shrinkToFit="1"/>
    </xf>
    <xf numFmtId="14" fontId="82" fillId="19" borderId="59" xfId="1" applyNumberFormat="1" applyFont="1" applyFill="1" applyBorder="1" applyAlignment="1" applyProtection="1">
      <alignment horizontal="center" vertical="center" wrapText="1" shrinkToFit="1"/>
    </xf>
    <xf numFmtId="0" fontId="106" fillId="19" borderId="78" xfId="2" applyFont="1" applyFill="1" applyBorder="1" applyAlignment="1">
      <alignment horizontal="center" vertical="center"/>
    </xf>
    <xf numFmtId="0" fontId="82" fillId="19" borderId="77" xfId="1" applyFont="1" applyFill="1" applyBorder="1" applyAlignment="1" applyProtection="1">
      <alignment horizontal="center" vertical="center" wrapText="1"/>
    </xf>
    <xf numFmtId="0" fontId="82" fillId="19" borderId="289" xfId="1" applyFont="1" applyFill="1" applyBorder="1" applyAlignment="1" applyProtection="1">
      <alignment horizontal="center" vertical="center" wrapText="1"/>
    </xf>
    <xf numFmtId="14" fontId="86" fillId="19" borderId="290" xfId="2" applyNumberFormat="1" applyFont="1" applyFill="1" applyBorder="1" applyAlignment="1">
      <alignment horizontal="center" vertical="center" wrapText="1"/>
    </xf>
    <xf numFmtId="14" fontId="86" fillId="19" borderId="291" xfId="2" applyNumberFormat="1" applyFont="1" applyFill="1" applyBorder="1" applyAlignment="1">
      <alignment horizontal="center" vertical="center" wrapText="1"/>
    </xf>
    <xf numFmtId="14" fontId="31" fillId="19" borderId="182" xfId="2" applyNumberFormat="1" applyFont="1" applyFill="1" applyBorder="1" applyAlignment="1">
      <alignment horizontal="center" vertical="center"/>
    </xf>
    <xf numFmtId="14" fontId="31" fillId="19" borderId="292" xfId="2" applyNumberFormat="1" applyFont="1" applyFill="1" applyBorder="1" applyAlignment="1">
      <alignment horizontal="center" vertical="center"/>
    </xf>
    <xf numFmtId="14" fontId="82" fillId="19" borderId="139"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82" fillId="19" borderId="223" xfId="2" applyNumberFormat="1" applyFont="1" applyFill="1" applyBorder="1" applyAlignment="1">
      <alignment horizontal="center" vertical="center"/>
    </xf>
    <xf numFmtId="0" fontId="82" fillId="19" borderId="139" xfId="2" applyFont="1" applyFill="1" applyBorder="1" applyAlignment="1">
      <alignment horizontal="center" vertical="center" wrapText="1"/>
    </xf>
    <xf numFmtId="0" fontId="82" fillId="19" borderId="140" xfId="2" applyFont="1" applyFill="1" applyBorder="1" applyAlignment="1">
      <alignment horizontal="center" vertical="center" wrapText="1"/>
    </xf>
    <xf numFmtId="0" fontId="82" fillId="19" borderId="223" xfId="2" applyFont="1" applyFill="1" applyBorder="1" applyAlignment="1">
      <alignment horizontal="center" vertical="center" wrapText="1"/>
    </xf>
    <xf numFmtId="14" fontId="82" fillId="19" borderId="71" xfId="1" applyNumberFormat="1" applyFont="1" applyFill="1" applyBorder="1" applyAlignment="1" applyProtection="1">
      <alignment horizontal="center" vertical="center" wrapText="1"/>
    </xf>
    <xf numFmtId="14" fontId="82" fillId="19" borderId="72" xfId="1" applyNumberFormat="1" applyFont="1" applyFill="1" applyBorder="1" applyAlignment="1" applyProtection="1">
      <alignment horizontal="center" vertical="center" wrapText="1"/>
    </xf>
    <xf numFmtId="14" fontId="82" fillId="19" borderId="73" xfId="1" applyNumberFormat="1" applyFont="1" applyFill="1" applyBorder="1" applyAlignment="1" applyProtection="1">
      <alignment horizontal="center" vertical="center" wrapText="1"/>
    </xf>
    <xf numFmtId="14" fontId="82" fillId="19" borderId="70" xfId="2" applyNumberFormat="1" applyFont="1" applyFill="1" applyBorder="1" applyAlignment="1">
      <alignment horizontal="center" vertical="center" wrapText="1" shrinkToFit="1"/>
    </xf>
    <xf numFmtId="14" fontId="82" fillId="19" borderId="1" xfId="2" applyNumberFormat="1" applyFont="1" applyFill="1" applyBorder="1" applyAlignment="1">
      <alignment horizontal="center" vertical="center" wrapText="1" shrinkToFit="1"/>
    </xf>
    <xf numFmtId="14" fontId="25" fillId="19" borderId="70" xfId="2" applyNumberFormat="1" applyFont="1" applyFill="1" applyBorder="1" applyAlignment="1">
      <alignment horizontal="center" vertical="center" shrinkToFit="1"/>
    </xf>
    <xf numFmtId="14" fontId="25" fillId="19" borderId="1" xfId="2" applyNumberFormat="1" applyFont="1" applyFill="1" applyBorder="1" applyAlignment="1">
      <alignment horizontal="center" vertical="center" shrinkToFit="1"/>
    </xf>
    <xf numFmtId="14" fontId="25" fillId="19" borderId="59" xfId="2" applyNumberFormat="1" applyFont="1" applyFill="1" applyBorder="1" applyAlignment="1">
      <alignment horizontal="center" vertical="center" shrinkToFit="1"/>
    </xf>
    <xf numFmtId="14" fontId="82" fillId="19" borderId="59" xfId="2" applyNumberFormat="1" applyFont="1" applyFill="1" applyBorder="1" applyAlignment="1">
      <alignment horizontal="center" vertical="center" wrapText="1" shrinkToFit="1"/>
    </xf>
    <xf numFmtId="0" fontId="87" fillId="19" borderId="177" xfId="2" applyFont="1" applyFill="1" applyBorder="1" applyAlignment="1">
      <alignment horizontal="center" vertical="center"/>
    </xf>
    <xf numFmtId="0" fontId="87" fillId="19" borderId="178" xfId="2" applyFont="1" applyFill="1" applyBorder="1" applyAlignment="1">
      <alignment horizontal="center" vertical="center"/>
    </xf>
    <xf numFmtId="14" fontId="163" fillId="19" borderId="268" xfId="0" applyNumberFormat="1" applyFont="1" applyFill="1" applyBorder="1" applyAlignment="1">
      <alignment horizontal="center" vertical="center" wrapText="1"/>
    </xf>
    <xf numFmtId="14" fontId="163" fillId="19" borderId="269" xfId="0" applyNumberFormat="1" applyFont="1" applyFill="1" applyBorder="1" applyAlignment="1">
      <alignment horizontal="center" vertical="center" wrapText="1"/>
    </xf>
    <xf numFmtId="14" fontId="82" fillId="19" borderId="150" xfId="1" applyNumberFormat="1" applyFont="1" applyFill="1" applyBorder="1" applyAlignment="1" applyProtection="1">
      <alignment horizontal="center" vertical="center" shrinkToFit="1"/>
    </xf>
    <xf numFmtId="14" fontId="82" fillId="19" borderId="151" xfId="1" applyNumberFormat="1" applyFont="1" applyFill="1" applyBorder="1" applyAlignment="1" applyProtection="1">
      <alignment horizontal="center" vertical="center" shrinkToFit="1"/>
    </xf>
    <xf numFmtId="14" fontId="86" fillId="19" borderId="273" xfId="2" applyNumberFormat="1" applyFont="1" applyFill="1" applyBorder="1" applyAlignment="1">
      <alignment horizontal="center" vertical="center"/>
    </xf>
    <xf numFmtId="14" fontId="86" fillId="19" borderId="274" xfId="2" applyNumberFormat="1" applyFont="1" applyFill="1" applyBorder="1" applyAlignment="1">
      <alignment horizontal="center" vertical="center"/>
    </xf>
    <xf numFmtId="14" fontId="86" fillId="19" borderId="275" xfId="2" applyNumberFormat="1" applyFont="1" applyFill="1" applyBorder="1" applyAlignment="1">
      <alignment horizontal="center" vertical="center"/>
    </xf>
    <xf numFmtId="0" fontId="87" fillId="19" borderId="287" xfId="2" applyFont="1" applyFill="1" applyBorder="1" applyAlignment="1">
      <alignment horizontal="center" vertical="center"/>
    </xf>
    <xf numFmtId="0" fontId="190" fillId="44" borderId="0" xfId="2" applyFont="1" applyFill="1" applyAlignment="1">
      <alignment horizontal="left" vertical="center" wrapText="1"/>
    </xf>
    <xf numFmtId="0" fontId="6" fillId="0" borderId="0" xfId="2" applyAlignment="1">
      <alignment horizontal="center" vertical="center" wrapText="1"/>
    </xf>
    <xf numFmtId="0" fontId="76" fillId="28" borderId="0" xfId="2" applyFont="1" applyFill="1" applyAlignment="1">
      <alignment horizontal="left" vertical="center" wrapText="1"/>
    </xf>
    <xf numFmtId="0" fontId="76" fillId="28" borderId="0" xfId="2" applyFont="1" applyFill="1" applyAlignment="1">
      <alignment horizontal="left" vertical="center"/>
    </xf>
    <xf numFmtId="0" fontId="1" fillId="14" borderId="129" xfId="2" applyFont="1" applyFill="1" applyBorder="1" applyAlignment="1">
      <alignment vertical="top" wrapText="1"/>
    </xf>
    <xf numFmtId="0" fontId="6" fillId="0" borderId="124" xfId="2" applyBorder="1" applyAlignment="1">
      <alignment vertical="top" wrapText="1"/>
    </xf>
    <xf numFmtId="0" fontId="6" fillId="22" borderId="126" xfId="2" applyFill="1" applyBorder="1" applyAlignment="1">
      <alignment horizontal="left" vertical="center" wrapText="1"/>
    </xf>
    <xf numFmtId="0" fontId="6" fillId="22" borderId="50" xfId="2" applyFill="1" applyBorder="1" applyAlignment="1">
      <alignment horizontal="left" vertical="center" wrapText="1"/>
    </xf>
    <xf numFmtId="0" fontId="6" fillId="22" borderId="61" xfId="2" applyFill="1" applyBorder="1" applyAlignment="1">
      <alignment horizontal="left" vertical="center" wrapText="1"/>
    </xf>
    <xf numFmtId="0" fontId="1" fillId="23" borderId="126" xfId="2" applyFont="1" applyFill="1" applyBorder="1" applyAlignment="1">
      <alignment horizontal="left" vertical="center" wrapText="1"/>
    </xf>
    <xf numFmtId="0" fontId="1" fillId="23" borderId="125" xfId="2" applyFont="1" applyFill="1" applyBorder="1" applyAlignment="1">
      <alignment horizontal="lef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1" fillId="2" borderId="127" xfId="2" applyFont="1" applyFill="1" applyBorder="1" applyAlignment="1">
      <alignment horizontal="left" vertical="top" wrapText="1"/>
    </xf>
    <xf numFmtId="0" fontId="1" fillId="2" borderId="124" xfId="2" applyFont="1" applyFill="1" applyBorder="1" applyAlignment="1">
      <alignment horizontal="left" vertical="top" wrapText="1"/>
    </xf>
    <xf numFmtId="0" fontId="1" fillId="2" borderId="127" xfId="2" applyFont="1" applyFill="1" applyBorder="1" applyAlignment="1">
      <alignment horizontal="left" vertical="center" wrapText="1"/>
    </xf>
    <xf numFmtId="0" fontId="1" fillId="2" borderId="124" xfId="2" applyFont="1" applyFill="1" applyBorder="1" applyAlignment="1">
      <alignment horizontal="left" vertical="center" wrapText="1"/>
    </xf>
    <xf numFmtId="0" fontId="6" fillId="2" borderId="188" xfId="2" applyFill="1" applyBorder="1" applyAlignment="1">
      <alignment horizontal="center" vertical="top" wrapText="1"/>
    </xf>
    <xf numFmtId="0" fontId="6" fillId="2" borderId="62" xfId="2" applyFill="1" applyBorder="1" applyAlignment="1">
      <alignment horizontal="center" vertical="top" wrapText="1"/>
    </xf>
    <xf numFmtId="0" fontId="6" fillId="2" borderId="128" xfId="2" applyFill="1" applyBorder="1" applyAlignment="1">
      <alignment horizontal="center" vertical="center" wrapText="1"/>
    </xf>
    <xf numFmtId="0" fontId="6" fillId="2" borderId="262" xfId="2" applyFill="1" applyBorder="1" applyAlignment="1">
      <alignment horizontal="center" vertical="center" wrapText="1"/>
    </xf>
    <xf numFmtId="0" fontId="66" fillId="21" borderId="296" xfId="0" applyFont="1" applyFill="1" applyBorder="1" applyAlignment="1">
      <alignment horizontal="left" vertical="center" wrapText="1"/>
    </xf>
    <xf numFmtId="0" fontId="6" fillId="21" borderId="299" xfId="1" applyFont="1" applyFill="1" applyBorder="1" applyAlignment="1" applyProtection="1">
      <alignment horizontal="left" vertical="top" wrapText="1"/>
    </xf>
    <xf numFmtId="0" fontId="6" fillId="21" borderId="300" xfId="1" applyFont="1" applyFill="1" applyBorder="1" applyAlignment="1" applyProtection="1">
      <alignment horizontal="left" vertical="top" wrapText="1"/>
    </xf>
    <xf numFmtId="0" fontId="6" fillId="21" borderId="61" xfId="1" applyFont="1" applyFill="1" applyBorder="1" applyAlignment="1" applyProtection="1">
      <alignment horizontal="left" vertical="top" wrapText="1"/>
    </xf>
    <xf numFmtId="0" fontId="6" fillId="21" borderId="62" xfId="1" applyFont="1" applyFill="1" applyBorder="1" applyAlignment="1" applyProtection="1">
      <alignment horizontal="left" vertical="top" wrapText="1"/>
    </xf>
    <xf numFmtId="0" fontId="76" fillId="5" borderId="231" xfId="2" applyFont="1" applyFill="1" applyBorder="1" applyAlignment="1">
      <alignment horizontal="center" vertical="center"/>
    </xf>
    <xf numFmtId="0" fontId="76" fillId="5" borderId="232" xfId="2" applyFont="1" applyFill="1" applyBorder="1" applyAlignment="1">
      <alignment horizontal="center" vertical="center"/>
    </xf>
    <xf numFmtId="0" fontId="76" fillId="5" borderId="233" xfId="2" applyFont="1" applyFill="1" applyBorder="1" applyAlignment="1">
      <alignment horizontal="center" vertical="center"/>
    </xf>
    <xf numFmtId="0" fontId="136" fillId="17" borderId="234" xfId="2" applyFont="1" applyFill="1" applyBorder="1" applyAlignment="1">
      <alignment horizontal="center" vertical="center" shrinkToFit="1"/>
    </xf>
    <xf numFmtId="0" fontId="136" fillId="17" borderId="217" xfId="2" applyFont="1" applyFill="1" applyBorder="1" applyAlignment="1">
      <alignment horizontal="center" vertical="center" shrinkToFit="1"/>
    </xf>
    <xf numFmtId="0" fontId="135" fillId="17" borderId="236" xfId="2" applyFont="1" applyFill="1" applyBorder="1" applyAlignment="1">
      <alignment horizontal="center" vertical="center" wrapText="1"/>
    </xf>
    <xf numFmtId="0" fontId="135" fillId="17" borderId="237" xfId="2" applyFont="1" applyFill="1" applyBorder="1" applyAlignment="1">
      <alignment horizontal="center" vertical="center" wrapText="1"/>
    </xf>
    <xf numFmtId="0" fontId="135" fillId="17" borderId="238" xfId="2" applyFont="1" applyFill="1" applyBorder="1" applyAlignment="1">
      <alignment horizontal="center" vertical="center" wrapText="1"/>
    </xf>
    <xf numFmtId="0" fontId="6" fillId="5" borderId="207" xfId="2" applyFill="1" applyBorder="1">
      <alignment vertical="center"/>
    </xf>
    <xf numFmtId="0" fontId="6" fillId="5" borderId="208" xfId="2" applyFill="1" applyBorder="1">
      <alignment vertical="center"/>
    </xf>
    <xf numFmtId="0" fontId="6" fillId="5" borderId="209" xfId="2" applyFill="1" applyBorder="1">
      <alignment vertical="center"/>
    </xf>
    <xf numFmtId="0" fontId="19" fillId="5" borderId="210" xfId="2" applyFont="1" applyFill="1" applyBorder="1" applyAlignment="1">
      <alignment horizontal="center" vertical="top" wrapText="1"/>
    </xf>
    <xf numFmtId="0" fontId="19" fillId="5" borderId="211" xfId="2" applyFont="1" applyFill="1" applyBorder="1" applyAlignment="1">
      <alignment horizontal="center" vertical="top" wrapText="1"/>
    </xf>
    <xf numFmtId="0" fontId="19" fillId="5" borderId="212" xfId="2" applyFont="1" applyFill="1" applyBorder="1" applyAlignment="1">
      <alignment horizontal="center" vertical="top" wrapText="1"/>
    </xf>
    <xf numFmtId="0" fontId="19" fillId="5" borderId="213" xfId="2" applyFont="1" applyFill="1" applyBorder="1" applyAlignment="1">
      <alignment horizontal="center" vertical="top" wrapText="1"/>
    </xf>
    <xf numFmtId="0" fontId="19" fillId="5" borderId="214" xfId="2" applyFont="1" applyFill="1" applyBorder="1" applyAlignment="1">
      <alignment horizontal="center" vertical="top" wrapText="1"/>
    </xf>
    <xf numFmtId="0" fontId="145" fillId="5" borderId="3" xfId="2" applyFont="1" applyFill="1" applyBorder="1" applyAlignment="1">
      <alignment vertical="top" wrapText="1"/>
    </xf>
    <xf numFmtId="0" fontId="6" fillId="5" borderId="0" xfId="2" applyFill="1" applyAlignment="1">
      <alignment vertical="top" wrapText="1"/>
    </xf>
    <xf numFmtId="0" fontId="6" fillId="5" borderId="4" xfId="2" applyFill="1" applyBorder="1" applyAlignment="1">
      <alignment vertical="top" wrapText="1"/>
    </xf>
    <xf numFmtId="0" fontId="88" fillId="5" borderId="3" xfId="2" applyFont="1" applyFill="1" applyBorder="1" applyAlignment="1">
      <alignment vertical="top" wrapText="1"/>
    </xf>
    <xf numFmtId="0" fontId="20" fillId="5" borderId="0" xfId="2" applyFont="1" applyFill="1" applyAlignment="1">
      <alignment vertical="top" wrapText="1"/>
    </xf>
    <xf numFmtId="0" fontId="20" fillId="5" borderId="4" xfId="2" applyFont="1" applyFill="1" applyBorder="1" applyAlignment="1">
      <alignment vertical="top" wrapText="1"/>
    </xf>
    <xf numFmtId="0" fontId="66" fillId="21" borderId="155" xfId="0" applyFont="1" applyFill="1" applyBorder="1" applyAlignment="1">
      <alignment horizontal="center" vertical="center"/>
    </xf>
    <xf numFmtId="0" fontId="66" fillId="21" borderId="63" xfId="0" applyFont="1" applyFill="1" applyBorder="1" applyAlignment="1">
      <alignment horizontal="center" vertical="center"/>
    </xf>
    <xf numFmtId="0" fontId="66" fillId="24" borderId="155" xfId="0" applyFont="1" applyFill="1" applyBorder="1" applyAlignment="1">
      <alignment horizontal="center" vertical="center"/>
    </xf>
    <xf numFmtId="0" fontId="66" fillId="24" borderId="63" xfId="0" applyFont="1" applyFill="1" applyBorder="1" applyAlignment="1">
      <alignment horizontal="center" vertical="center"/>
    </xf>
    <xf numFmtId="0" fontId="66" fillId="24" borderId="64" xfId="0" applyFont="1" applyFill="1" applyBorder="1" applyAlignment="1">
      <alignment horizontal="center" vertical="center"/>
    </xf>
    <xf numFmtId="0" fontId="66" fillId="33" borderId="156" xfId="0" applyFont="1" applyFill="1" applyBorder="1" applyAlignment="1">
      <alignment horizontal="center" vertical="center"/>
    </xf>
    <xf numFmtId="0" fontId="66" fillId="33" borderId="157" xfId="0" applyFont="1" applyFill="1" applyBorder="1" applyAlignment="1">
      <alignment horizontal="center" vertical="center"/>
    </xf>
    <xf numFmtId="0" fontId="66" fillId="21" borderId="156" xfId="0" applyFont="1" applyFill="1" applyBorder="1" applyAlignment="1">
      <alignment horizontal="center" vertical="center"/>
    </xf>
    <xf numFmtId="0" fontId="66" fillId="21" borderId="158" xfId="0" applyFont="1" applyFill="1" applyBorder="1" applyAlignment="1">
      <alignment horizontal="center" vertical="center"/>
    </xf>
    <xf numFmtId="0" fontId="66" fillId="21" borderId="159" xfId="0" applyFont="1" applyFill="1" applyBorder="1" applyAlignment="1">
      <alignment horizontal="center" vertical="center"/>
    </xf>
    <xf numFmtId="0" fontId="66" fillId="24" borderId="156" xfId="0" applyFont="1" applyFill="1" applyBorder="1" applyAlignment="1">
      <alignment horizontal="center" vertical="center"/>
    </xf>
    <xf numFmtId="0" fontId="66" fillId="24" borderId="158" xfId="0" applyFont="1" applyFill="1" applyBorder="1" applyAlignment="1">
      <alignment horizontal="center" vertical="center"/>
    </xf>
    <xf numFmtId="0" fontId="66" fillId="24" borderId="157" xfId="0" applyFont="1" applyFill="1" applyBorder="1" applyAlignment="1">
      <alignment horizontal="center" vertical="center"/>
    </xf>
    <xf numFmtId="0" fontId="23" fillId="17" borderId="0" xfId="19" applyFont="1" applyFill="1" applyAlignment="1">
      <alignment vertical="center" wrapText="1"/>
    </xf>
    <xf numFmtId="0" fontId="150" fillId="40" borderId="135" xfId="2" applyFont="1" applyFill="1" applyBorder="1" applyAlignment="1">
      <alignment horizontal="center" vertical="center" shrinkToFit="1"/>
    </xf>
    <xf numFmtId="0" fontId="150" fillId="40" borderId="136" xfId="2" applyFont="1" applyFill="1" applyBorder="1" applyAlignment="1">
      <alignment horizontal="center" vertical="center" shrinkToFit="1"/>
    </xf>
    <xf numFmtId="0" fontId="150" fillId="40" borderId="137" xfId="2" applyFont="1" applyFill="1" applyBorder="1" applyAlignment="1">
      <alignment horizontal="center" vertical="center" shrinkToFit="1"/>
    </xf>
    <xf numFmtId="0" fontId="107" fillId="35" borderId="200" xfId="2" applyFont="1" applyFill="1" applyBorder="1" applyAlignment="1">
      <alignment horizontal="center" vertical="center" wrapText="1" shrinkToFit="1"/>
    </xf>
    <xf numFmtId="0" fontId="28" fillId="35" borderId="201" xfId="2" applyFont="1" applyFill="1" applyBorder="1" applyAlignment="1">
      <alignment horizontal="center" vertical="center" shrinkToFit="1"/>
    </xf>
    <xf numFmtId="0" fontId="28" fillId="35" borderId="202" xfId="2" applyFont="1" applyFill="1" applyBorder="1" applyAlignment="1">
      <alignment horizontal="center" vertical="center" shrinkToFit="1"/>
    </xf>
    <xf numFmtId="0" fontId="142" fillId="17" borderId="203" xfId="1" applyFont="1" applyFill="1" applyBorder="1" applyAlignment="1" applyProtection="1">
      <alignment horizontal="left" vertical="top" wrapText="1"/>
    </xf>
    <xf numFmtId="0" fontId="142" fillId="17" borderId="199" xfId="1" applyFont="1" applyFill="1" applyBorder="1" applyAlignment="1" applyProtection="1">
      <alignment horizontal="left" vertical="top" wrapText="1"/>
    </xf>
    <xf numFmtId="0" fontId="142" fillId="17" borderId="204" xfId="1" applyFont="1" applyFill="1" applyBorder="1" applyAlignment="1" applyProtection="1">
      <alignment horizontal="left" vertical="top" wrapText="1"/>
    </xf>
    <xf numFmtId="0" fontId="8" fillId="17" borderId="261" xfId="1" applyFill="1" applyBorder="1" applyAlignment="1" applyProtection="1">
      <alignment horizontal="left" vertical="center" wrapText="1"/>
    </xf>
    <xf numFmtId="0" fontId="113" fillId="17" borderId="261" xfId="1" applyFont="1" applyFill="1" applyBorder="1" applyAlignment="1" applyProtection="1">
      <alignment horizontal="left" vertical="center" wrapText="1"/>
    </xf>
    <xf numFmtId="0" fontId="6" fillId="0" borderId="63" xfId="2" applyBorder="1" applyAlignment="1">
      <alignment horizontal="center" vertical="center"/>
    </xf>
    <xf numFmtId="0" fontId="6" fillId="0" borderId="0" xfId="2" applyAlignment="1">
      <alignment horizontal="center" vertical="center"/>
    </xf>
    <xf numFmtId="0" fontId="142" fillId="17" borderId="35" xfId="1" applyFont="1" applyFill="1" applyBorder="1" applyAlignment="1" applyProtection="1">
      <alignment horizontal="left" vertical="top" wrapText="1"/>
    </xf>
    <xf numFmtId="0" fontId="107" fillId="35" borderId="200" xfId="2" quotePrefix="1" applyFont="1" applyFill="1" applyBorder="1" applyAlignment="1">
      <alignment horizontal="center" vertical="center" wrapText="1" shrinkToFit="1"/>
    </xf>
    <xf numFmtId="0" fontId="8" fillId="17" borderId="237" xfId="1" applyFill="1" applyBorder="1" applyAlignment="1" applyProtection="1">
      <alignment horizontal="left" vertical="center" wrapText="1"/>
    </xf>
    <xf numFmtId="0" fontId="113" fillId="17" borderId="237" xfId="1" applyFont="1" applyFill="1" applyBorder="1" applyAlignment="1" applyProtection="1">
      <alignment horizontal="left" vertical="center" wrapText="1"/>
    </xf>
    <xf numFmtId="0" fontId="142" fillId="17" borderId="301" xfId="1" applyFont="1" applyFill="1" applyBorder="1" applyAlignment="1" applyProtection="1">
      <alignment horizontal="left" vertical="top" wrapText="1"/>
    </xf>
    <xf numFmtId="0" fontId="142" fillId="17" borderId="302" xfId="1" applyFont="1" applyFill="1" applyBorder="1" applyAlignment="1" applyProtection="1">
      <alignment horizontal="left" vertical="top" wrapText="1"/>
    </xf>
    <xf numFmtId="0" fontId="8" fillId="17" borderId="303" xfId="1" applyFill="1" applyBorder="1" applyAlignment="1" applyProtection="1">
      <alignment horizontal="left" vertical="center" wrapText="1"/>
    </xf>
    <xf numFmtId="0" fontId="8" fillId="17" borderId="304" xfId="1" applyFill="1" applyBorder="1" applyAlignment="1" applyProtection="1">
      <alignment horizontal="left" vertical="center" wrapText="1"/>
    </xf>
    <xf numFmtId="0" fontId="8" fillId="17" borderId="305" xfId="1" applyFill="1" applyBorder="1" applyAlignment="1" applyProtection="1">
      <alignment horizontal="left" vertical="center" wrapText="1"/>
    </xf>
    <xf numFmtId="0" fontId="107" fillId="24" borderId="200" xfId="2" quotePrefix="1" applyFont="1" applyFill="1" applyBorder="1" applyAlignment="1">
      <alignment horizontal="center" vertical="center" wrapText="1" shrinkToFit="1"/>
    </xf>
    <xf numFmtId="0" fontId="28" fillId="24" borderId="201" xfId="2" applyFont="1" applyFill="1" applyBorder="1" applyAlignment="1">
      <alignment horizontal="center" vertical="center" shrinkToFit="1"/>
    </xf>
    <xf numFmtId="0" fontId="28" fillId="24" borderId="202" xfId="2" applyFont="1" applyFill="1" applyBorder="1" applyAlignment="1">
      <alignment horizontal="center" vertical="center" shrinkToFit="1"/>
    </xf>
    <xf numFmtId="0" fontId="8" fillId="17" borderId="205" xfId="1" applyFill="1" applyBorder="1" applyAlignment="1" applyProtection="1">
      <alignment horizontal="left" vertical="top" wrapText="1"/>
    </xf>
    <xf numFmtId="0" fontId="8" fillId="17" borderId="134" xfId="1" applyFill="1" applyBorder="1" applyAlignment="1" applyProtection="1">
      <alignment horizontal="left" vertical="top" wrapText="1"/>
    </xf>
    <xf numFmtId="0" fontId="8" fillId="17" borderId="206" xfId="1" applyFill="1" applyBorder="1" applyAlignment="1" applyProtection="1">
      <alignment horizontal="left" vertical="top" wrapText="1"/>
    </xf>
    <xf numFmtId="0" fontId="113" fillId="17" borderId="203" xfId="1" applyFont="1" applyFill="1" applyBorder="1" applyAlignment="1" applyProtection="1">
      <alignment horizontal="left" vertical="top" wrapText="1"/>
    </xf>
    <xf numFmtId="0" fontId="113" fillId="17" borderId="199" xfId="1" applyFont="1" applyFill="1" applyBorder="1" applyAlignment="1" applyProtection="1">
      <alignment horizontal="left" vertical="top" wrapText="1"/>
    </xf>
    <xf numFmtId="0" fontId="113" fillId="17" borderId="204" xfId="1" applyFont="1" applyFill="1" applyBorder="1" applyAlignment="1" applyProtection="1">
      <alignment horizontal="left" vertical="top" wrapText="1"/>
    </xf>
    <xf numFmtId="0" fontId="107" fillId="24" borderId="200" xfId="2" applyFont="1" applyFill="1" applyBorder="1" applyAlignment="1">
      <alignment horizontal="center" vertical="center" wrapText="1" shrinkToFit="1"/>
    </xf>
    <xf numFmtId="0" fontId="187" fillId="17" borderId="203" xfId="1" applyFont="1" applyFill="1" applyBorder="1" applyAlignment="1" applyProtection="1">
      <alignment horizontal="left" vertical="top" wrapText="1"/>
    </xf>
    <xf numFmtId="0" fontId="187" fillId="17" borderId="199" xfId="1" applyFont="1" applyFill="1" applyBorder="1" applyAlignment="1" applyProtection="1">
      <alignment horizontal="left" vertical="top" wrapText="1"/>
    </xf>
    <xf numFmtId="0" fontId="187" fillId="17" borderId="204" xfId="1" applyFont="1" applyFill="1" applyBorder="1" applyAlignment="1" applyProtection="1">
      <alignment horizontal="left" vertical="top" wrapText="1"/>
    </xf>
    <xf numFmtId="178" fontId="82" fillId="3" borderId="140" xfId="2" applyNumberFormat="1" applyFont="1" applyFill="1" applyBorder="1" applyAlignment="1">
      <alignment horizontal="center" vertical="center"/>
    </xf>
    <xf numFmtId="178" fontId="82" fillId="3" borderId="140" xfId="0" applyNumberFormat="1" applyFont="1" applyFill="1" applyBorder="1" applyAlignment="1">
      <alignment horizontal="center" vertical="center"/>
    </xf>
    <xf numFmtId="178" fontId="82" fillId="3" borderId="141" xfId="0" applyNumberFormat="1" applyFont="1" applyFill="1" applyBorder="1" applyAlignment="1">
      <alignment horizontal="center" vertical="center"/>
    </xf>
    <xf numFmtId="178" fontId="82" fillId="3" borderId="139" xfId="2" applyNumberFormat="1" applyFont="1" applyFill="1" applyBorder="1" applyAlignment="1">
      <alignment horizontal="center" vertical="center"/>
    </xf>
  </cellXfs>
  <cellStyles count="26">
    <cellStyle name="Hyperlink" xfId="25" xr:uid="{00000000-000B-0000-0000-000008000000}"/>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6EF729"/>
      <color rgb="FF95F963"/>
      <color rgb="FFC8FCAE"/>
      <color rgb="FFFFA3C2"/>
      <color rgb="FF3399FF"/>
      <color rgb="FFFFF5D5"/>
      <color rgb="FFFFFFCC"/>
      <color rgb="FF379B4F"/>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'41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'41　感染症統計'!$B$7:$M$7</c:f>
              <c:numCache>
                <c:formatCode>General</c:formatCode>
                <c:ptCount val="12"/>
                <c:pt idx="0">
                  <c:v>142</c:v>
                </c:pt>
                <c:pt idx="1">
                  <c:v>95</c:v>
                </c:pt>
                <c:pt idx="2">
                  <c:v>86</c:v>
                </c:pt>
                <c:pt idx="3">
                  <c:v>111</c:v>
                </c:pt>
                <c:pt idx="4">
                  <c:v>217</c:v>
                </c:pt>
                <c:pt idx="5">
                  <c:v>307</c:v>
                </c:pt>
                <c:pt idx="6">
                  <c:v>834</c:v>
                </c:pt>
                <c:pt idx="7">
                  <c:v>704</c:v>
                </c:pt>
                <c:pt idx="8">
                  <c:v>635</c:v>
                </c:pt>
                <c:pt idx="9">
                  <c:v>192</c:v>
                </c:pt>
              </c:numCache>
            </c:numRef>
          </c:val>
          <c:smooth val="0"/>
          <c:extLst>
            <c:ext xmlns:c16="http://schemas.microsoft.com/office/drawing/2014/chart" uri="{C3380CC4-5D6E-409C-BE32-E72D297353CC}">
              <c16:uniqueId val="{00000000-258B-4D78-9FAF-C894CF0226E0}"/>
            </c:ext>
          </c:extLst>
        </c:ser>
        <c:ser>
          <c:idx val="6"/>
          <c:order val="1"/>
          <c:tx>
            <c:strRef>
              <c:f>'41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'41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'41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'41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'41　感染症統計'!$A$10</c:f>
              <c:strCache>
                <c:ptCount val="1"/>
                <c:pt idx="0">
                  <c:v>2022年</c:v>
                </c:pt>
              </c:strCache>
            </c:strRef>
          </c:tx>
          <c:spPr>
            <a:ln w="28575" cap="rnd">
              <a:solidFill>
                <a:schemeClr val="accent2"/>
              </a:solidFill>
              <a:round/>
            </a:ln>
            <a:effectLst/>
          </c:spPr>
          <c:marker>
            <c:symbol val="none"/>
          </c:marker>
          <c:val>
            <c:numRef>
              <c:f>'41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'41　感染症統計'!$A$11</c:f>
              <c:strCache>
                <c:ptCount val="1"/>
                <c:pt idx="0">
                  <c:v>2021年</c:v>
                </c:pt>
              </c:strCache>
            </c:strRef>
          </c:tx>
          <c:spPr>
            <a:ln w="28575" cap="rnd">
              <a:solidFill>
                <a:schemeClr val="accent3"/>
              </a:solidFill>
              <a:round/>
            </a:ln>
            <a:effectLst/>
          </c:spPr>
          <c:marker>
            <c:symbol val="none"/>
          </c:marker>
          <c:val>
            <c:numRef>
              <c:f>'41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'41　感染症統計'!$A$12</c:f>
              <c:strCache>
                <c:ptCount val="1"/>
                <c:pt idx="0">
                  <c:v>2020年</c:v>
                </c:pt>
              </c:strCache>
            </c:strRef>
          </c:tx>
          <c:spPr>
            <a:ln w="28575" cap="rnd">
              <a:solidFill>
                <a:schemeClr val="accent6"/>
              </a:solidFill>
              <a:round/>
            </a:ln>
            <a:effectLst/>
          </c:spPr>
          <c:marker>
            <c:symbol val="none"/>
          </c:marker>
          <c:val>
            <c:numRef>
              <c:f>'41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'41　感染症統計'!$P$7</c:f>
              <c:strCache>
                <c:ptCount val="1"/>
                <c:pt idx="0">
                  <c:v>2025年</c:v>
                </c:pt>
              </c:strCache>
            </c:strRef>
          </c:tx>
          <c:spPr>
            <a:ln w="38100" cap="rnd">
              <a:solidFill>
                <a:srgbClr val="FF0000"/>
              </a:solidFill>
              <a:round/>
            </a:ln>
            <a:effectLst/>
          </c:spPr>
          <c:marker>
            <c:symbol val="none"/>
          </c:marker>
          <c:val>
            <c:numRef>
              <c:f>'41　感染症統計'!$Q$7:$AB$7</c:f>
              <c:numCache>
                <c:formatCode>#,##0_ </c:formatCode>
                <c:ptCount val="12"/>
                <c:pt idx="0">
                  <c:v>2</c:v>
                </c:pt>
                <c:pt idx="1">
                  <c:v>4</c:v>
                </c:pt>
                <c:pt idx="2">
                  <c:v>6</c:v>
                </c:pt>
                <c:pt idx="3">
                  <c:v>4</c:v>
                </c:pt>
                <c:pt idx="4">
                  <c:v>8</c:v>
                </c:pt>
                <c:pt idx="5">
                  <c:v>0</c:v>
                </c:pt>
                <c:pt idx="6">
                  <c:v>5</c:v>
                </c:pt>
                <c:pt idx="7">
                  <c:v>7</c:v>
                </c:pt>
                <c:pt idx="8">
                  <c:v>5</c:v>
                </c:pt>
                <c:pt idx="9">
                  <c:v>2</c:v>
                </c:pt>
              </c:numCache>
            </c:numRef>
          </c:val>
          <c:smooth val="0"/>
          <c:extLst>
            <c:ext xmlns:c16="http://schemas.microsoft.com/office/drawing/2014/chart" uri="{C3380CC4-5D6E-409C-BE32-E72D297353CC}">
              <c16:uniqueId val="{00000000-1B18-4E7B-939D-82A450FC20BD}"/>
            </c:ext>
          </c:extLst>
        </c:ser>
        <c:ser>
          <c:idx val="0"/>
          <c:order val="1"/>
          <c:tx>
            <c:strRef>
              <c:f>'41　感染症統計'!$P$8</c:f>
              <c:strCache>
                <c:ptCount val="1"/>
                <c:pt idx="0">
                  <c:v>2024年</c:v>
                </c:pt>
              </c:strCache>
            </c:strRef>
          </c:tx>
          <c:spPr>
            <a:ln w="19050" cap="rnd">
              <a:solidFill>
                <a:srgbClr val="00B050"/>
              </a:solidFill>
              <a:round/>
            </a:ln>
            <a:effectLst/>
          </c:spPr>
          <c:marker>
            <c:symbol val="none"/>
          </c:marker>
          <c:val>
            <c:numRef>
              <c:f>'41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'41　感染症統計'!$P$9</c:f>
              <c:strCache>
                <c:ptCount val="1"/>
                <c:pt idx="0">
                  <c:v>2023年</c:v>
                </c:pt>
              </c:strCache>
            </c:strRef>
          </c:tx>
          <c:spPr>
            <a:ln w="28575" cap="rnd">
              <a:solidFill>
                <a:schemeClr val="accent2"/>
              </a:solidFill>
              <a:round/>
            </a:ln>
            <a:effectLst/>
          </c:spPr>
          <c:marker>
            <c:symbol val="none"/>
          </c:marker>
          <c:val>
            <c:numRef>
              <c:f>'41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'41　感染症統計'!$P$10</c:f>
              <c:strCache>
                <c:ptCount val="1"/>
                <c:pt idx="0">
                  <c:v>2022年</c:v>
                </c:pt>
              </c:strCache>
            </c:strRef>
          </c:tx>
          <c:spPr>
            <a:ln w="28575" cap="rnd">
              <a:solidFill>
                <a:schemeClr val="accent3"/>
              </a:solidFill>
              <a:round/>
            </a:ln>
            <a:effectLst/>
          </c:spPr>
          <c:marker>
            <c:symbol val="none"/>
          </c:marker>
          <c:val>
            <c:numRef>
              <c:f>'41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'41　感染症統計'!$P$11</c:f>
              <c:strCache>
                <c:ptCount val="1"/>
                <c:pt idx="0">
                  <c:v>2021年</c:v>
                </c:pt>
              </c:strCache>
            </c:strRef>
          </c:tx>
          <c:spPr>
            <a:ln w="28575" cap="rnd">
              <a:solidFill>
                <a:schemeClr val="accent4"/>
              </a:solidFill>
              <a:round/>
            </a:ln>
            <a:effectLst/>
          </c:spPr>
          <c:marker>
            <c:symbol val="none"/>
          </c:marker>
          <c:val>
            <c:numRef>
              <c:f>'41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'41　感染症統計'!$P$12</c:f>
              <c:strCache>
                <c:ptCount val="1"/>
                <c:pt idx="0">
                  <c:v>2020年</c:v>
                </c:pt>
              </c:strCache>
            </c:strRef>
          </c:tx>
          <c:spPr>
            <a:ln w="28575" cap="rnd">
              <a:solidFill>
                <a:schemeClr val="accent6"/>
              </a:solidFill>
              <a:round/>
            </a:ln>
            <a:effectLst/>
          </c:spPr>
          <c:marker>
            <c:symbol val="none"/>
          </c:marker>
          <c:val>
            <c:numRef>
              <c:f>'41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4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gif"/><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0</xdr:row>
      <xdr:rowOff>0</xdr:rowOff>
    </xdr:from>
    <xdr:to>
      <xdr:col>20</xdr:col>
      <xdr:colOff>182562</xdr:colOff>
      <xdr:row>40</xdr:row>
      <xdr:rowOff>20590</xdr:rowOff>
    </xdr:to>
    <xdr:pic>
      <xdr:nvPicPr>
        <xdr:cNvPr id="5" name="図 4">
          <a:extLst>
            <a:ext uri="{FF2B5EF4-FFF2-40B4-BE49-F238E27FC236}">
              <a16:creationId xmlns:a16="http://schemas.microsoft.com/office/drawing/2014/main" id="{3D202AC6-5B97-2944-768D-C9526516D6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10255250" cy="7505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xdr:colOff>
      <xdr:row>4</xdr:row>
      <xdr:rowOff>0</xdr:rowOff>
    </xdr:from>
    <xdr:to>
      <xdr:col>13</xdr:col>
      <xdr:colOff>182880</xdr:colOff>
      <xdr:row>18</xdr:row>
      <xdr:rowOff>22860</xdr:rowOff>
    </xdr:to>
    <xdr:pic>
      <xdr:nvPicPr>
        <xdr:cNvPr id="8" name="図 7" descr="感染性胃腸炎患者報告数　直近5シーズン">
          <a:extLst>
            <a:ext uri="{FF2B5EF4-FFF2-40B4-BE49-F238E27FC236}">
              <a16:creationId xmlns:a16="http://schemas.microsoft.com/office/drawing/2014/main" id="{49026A13-5E06-FF2C-6ED1-0743E5344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9160" y="990600"/>
          <a:ext cx="7459980" cy="278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85" name="図 84">
          <a:extLst>
            <a:ext uri="{FF2B5EF4-FFF2-40B4-BE49-F238E27FC236}">
              <a16:creationId xmlns:a16="http://schemas.microsoft.com/office/drawing/2014/main" id="{9038EFCE-E53C-478E-A136-42C4518EA9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803524</xdr:colOff>
      <xdr:row>8</xdr:row>
      <xdr:rowOff>15240</xdr:rowOff>
    </xdr:from>
    <xdr:to>
      <xdr:col>13</xdr:col>
      <xdr:colOff>769620</xdr:colOff>
      <xdr:row>16</xdr:row>
      <xdr:rowOff>68719</xdr:rowOff>
    </xdr:to>
    <xdr:grpSp>
      <xdr:nvGrpSpPr>
        <xdr:cNvPr id="68" name="グループ化 4">
          <a:extLst>
            <a:ext uri="{FF2B5EF4-FFF2-40B4-BE49-F238E27FC236}">
              <a16:creationId xmlns:a16="http://schemas.microsoft.com/office/drawing/2014/main" id="{5A3B2918-C4D0-43A6-8123-F98EBF4E0C9E}"/>
            </a:ext>
          </a:extLst>
        </xdr:cNvPr>
        <xdr:cNvGrpSpPr>
          <a:grpSpLocks/>
        </xdr:cNvGrpSpPr>
      </xdr:nvGrpSpPr>
      <xdr:grpSpPr bwMode="auto">
        <a:xfrm>
          <a:off x="5497444" y="1676400"/>
          <a:ext cx="7258436" cy="1394599"/>
          <a:chOff x="15480370" y="3871792"/>
          <a:chExt cx="7209369" cy="987253"/>
        </a:xfrm>
      </xdr:grpSpPr>
      <xdr:cxnSp macro="">
        <xdr:nvCxnSpPr>
          <xdr:cNvPr id="71" name="直線コネクタ 153">
            <a:extLst>
              <a:ext uri="{FF2B5EF4-FFF2-40B4-BE49-F238E27FC236}">
                <a16:creationId xmlns:a16="http://schemas.microsoft.com/office/drawing/2014/main" id="{3D23A5EA-ABDD-047A-D61C-4D9B8C56BCF4}"/>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72" name="直線コネクタ 153">
            <a:extLst>
              <a:ext uri="{FF2B5EF4-FFF2-40B4-BE49-F238E27FC236}">
                <a16:creationId xmlns:a16="http://schemas.microsoft.com/office/drawing/2014/main" id="{D8548814-1FDF-FBD4-1210-E7206A6C4DF5}"/>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73" name="直線コネクタ 153">
            <a:extLst>
              <a:ext uri="{FF2B5EF4-FFF2-40B4-BE49-F238E27FC236}">
                <a16:creationId xmlns:a16="http://schemas.microsoft.com/office/drawing/2014/main" id="{8F474BE0-AC0D-6165-1EBD-426FA7415516}"/>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4" name="直線コネクタ 153">
            <a:extLst>
              <a:ext uri="{FF2B5EF4-FFF2-40B4-BE49-F238E27FC236}">
                <a16:creationId xmlns:a16="http://schemas.microsoft.com/office/drawing/2014/main" id="{06DA6DA7-BF40-4AF3-62A8-34CD89B639E4}"/>
              </a:ext>
            </a:extLst>
          </xdr:cNvPr>
          <xdr:cNvCxnSpPr>
            <a:cxnSpLocks noChangeShapeType="1"/>
          </xdr:cNvCxnSpPr>
        </xdr:nvCxnSpPr>
        <xdr:spPr bwMode="auto">
          <a:xfrm flipV="1">
            <a:off x="15530423" y="4171099"/>
            <a:ext cx="7154928" cy="9167"/>
          </a:xfrm>
          <a:prstGeom prst="line">
            <a:avLst/>
          </a:prstGeom>
          <a:noFill/>
          <a:ln w="6350" algn="ctr">
            <a:solidFill>
              <a:srgbClr val="000000"/>
            </a:solidFill>
            <a:prstDash val="dash"/>
            <a:round/>
            <a:headEnd/>
            <a:tailEnd/>
          </a:ln>
        </xdr:spPr>
      </xdr:cxnSp>
      <xdr:cxnSp macro="">
        <xdr:nvCxnSpPr>
          <xdr:cNvPr id="82" name="直線コネクタ 153">
            <a:extLst>
              <a:ext uri="{FF2B5EF4-FFF2-40B4-BE49-F238E27FC236}">
                <a16:creationId xmlns:a16="http://schemas.microsoft.com/office/drawing/2014/main" id="{293F9655-5A01-A6BD-EEE5-51723BE221F7}"/>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2</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3.92</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876300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170536" y="1030722"/>
          <a:ext cx="2770004" cy="676158"/>
        </a:xfrm>
        <a:prstGeom prst="borderCallout2">
          <a:avLst>
            <a:gd name="adj1" fmla="val 49518"/>
            <a:gd name="adj2" fmla="val 427"/>
            <a:gd name="adj3" fmla="val 83940"/>
            <a:gd name="adj4" fmla="val -77296"/>
            <a:gd name="adj5" fmla="val 243806"/>
            <a:gd name="adj6" fmla="val -109478"/>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300" b="1" i="0" u="none" strike="noStrike" baseline="0">
              <a:solidFill>
                <a:srgbClr val="FF0000"/>
              </a:solidFill>
              <a:latin typeface="ＭＳ Ｐゴシック"/>
              <a:ea typeface="ＭＳ Ｐゴシック"/>
            </a:rPr>
            <a:t>今週ですが、それでも</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3</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7</xdr:col>
      <xdr:colOff>1235861</xdr:colOff>
      <xdr:row>13</xdr:row>
      <xdr:rowOff>89643</xdr:rowOff>
    </xdr:from>
    <xdr:to>
      <xdr:col>7</xdr:col>
      <xdr:colOff>1554480</xdr:colOff>
      <xdr:row>15</xdr:row>
      <xdr:rowOff>44848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5929781" y="2589003"/>
          <a:ext cx="318619" cy="290485"/>
        </a:xfrm>
        <a:prstGeom prst="ellipse">
          <a:avLst/>
        </a:prstGeom>
        <a:noFill/>
        <a:ln w="25400" algn="ctr">
          <a:solidFill>
            <a:srgbClr val="00B050"/>
          </a:solidFill>
          <a:round/>
          <a:headEnd/>
          <a:tailEnd/>
        </a:ln>
      </xdr:spPr>
      <xdr:txBody>
        <a:bodyPr/>
        <a:lstStyle/>
        <a:p>
          <a:endParaRPr lang="ja-JP" altLang="en-US"/>
        </a:p>
      </xdr:txBody>
    </xdr:sp>
    <xdr:clientData/>
  </xdr:twoCellAnchor>
  <xdr:twoCellAnchor editAs="oneCell">
    <xdr:from>
      <xdr:col>0</xdr:col>
      <xdr:colOff>0</xdr:colOff>
      <xdr:row>2</xdr:row>
      <xdr:rowOff>0</xdr:rowOff>
    </xdr:from>
    <xdr:to>
      <xdr:col>3</xdr:col>
      <xdr:colOff>106681</xdr:colOff>
      <xdr:row>16</xdr:row>
      <xdr:rowOff>37431</xdr:rowOff>
    </xdr:to>
    <xdr:pic>
      <xdr:nvPicPr>
        <xdr:cNvPr id="6" name="図 5">
          <a:extLst>
            <a:ext uri="{FF2B5EF4-FFF2-40B4-BE49-F238E27FC236}">
              <a16:creationId xmlns:a16="http://schemas.microsoft.com/office/drawing/2014/main" id="{E9802F3D-E93B-4461-A9BB-54626CE36179}"/>
            </a:ext>
          </a:extLst>
        </xdr:cNvPr>
        <xdr:cNvPicPr>
          <a:picLocks noChangeAspect="1"/>
        </xdr:cNvPicPr>
      </xdr:nvPicPr>
      <xdr:blipFill>
        <a:blip xmlns:r="http://schemas.openxmlformats.org/officeDocument/2006/relationships" r:embed="rId3"/>
        <a:stretch>
          <a:fillRect/>
        </a:stretch>
      </xdr:blipFill>
      <xdr:spPr>
        <a:xfrm>
          <a:off x="0" y="548640"/>
          <a:ext cx="1836421" cy="2491071"/>
        </a:xfrm>
        <a:prstGeom prst="rect">
          <a:avLst/>
        </a:prstGeom>
      </xdr:spPr>
    </xdr:pic>
    <xdr:clientData/>
  </xdr:twoCellAnchor>
  <xdr:twoCellAnchor editAs="oneCell">
    <xdr:from>
      <xdr:col>4</xdr:col>
      <xdr:colOff>716280</xdr:colOff>
      <xdr:row>2</xdr:row>
      <xdr:rowOff>1</xdr:rowOff>
    </xdr:from>
    <xdr:to>
      <xdr:col>6</xdr:col>
      <xdr:colOff>667009</xdr:colOff>
      <xdr:row>15</xdr:row>
      <xdr:rowOff>156309</xdr:rowOff>
    </xdr:to>
    <xdr:pic>
      <xdr:nvPicPr>
        <xdr:cNvPr id="11" name="図 10">
          <a:extLst>
            <a:ext uri="{FF2B5EF4-FFF2-40B4-BE49-F238E27FC236}">
              <a16:creationId xmlns:a16="http://schemas.microsoft.com/office/drawing/2014/main" id="{E21E4E8E-DA20-467C-B844-2E6F0CC25822}"/>
            </a:ext>
          </a:extLst>
        </xdr:cNvPr>
        <xdr:cNvPicPr>
          <a:picLocks noChangeAspect="1"/>
        </xdr:cNvPicPr>
      </xdr:nvPicPr>
      <xdr:blipFill>
        <a:blip xmlns:r="http://schemas.openxmlformats.org/officeDocument/2006/relationships" r:embed="rId4"/>
        <a:stretch>
          <a:fillRect/>
        </a:stretch>
      </xdr:blipFill>
      <xdr:spPr>
        <a:xfrm>
          <a:off x="2918460" y="548641"/>
          <a:ext cx="1749049" cy="24423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266700</xdr:colOff>
      <xdr:row>7</xdr:row>
      <xdr:rowOff>38100</xdr:rowOff>
    </xdr:from>
    <xdr:to>
      <xdr:col>6</xdr:col>
      <xdr:colOff>495300</xdr:colOff>
      <xdr:row>10</xdr:row>
      <xdr:rowOff>114300</xdr:rowOff>
    </xdr:to>
    <xdr:sp macro="" textlink="">
      <xdr:nvSpPr>
        <xdr:cNvPr id="2" name="右矢印 1">
          <a:extLst>
            <a:ext uri="{FF2B5EF4-FFF2-40B4-BE49-F238E27FC236}">
              <a16:creationId xmlns:a16="http://schemas.microsoft.com/office/drawing/2014/main" id="{AD277215-36D8-441A-A4C0-F8E8B0F8D004}"/>
            </a:ext>
          </a:extLst>
        </xdr:cNvPr>
        <xdr:cNvSpPr/>
      </xdr:nvSpPr>
      <xdr:spPr>
        <a:xfrm>
          <a:off x="3070860" y="2225040"/>
          <a:ext cx="845820" cy="93726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9525</xdr:colOff>
      <xdr:row>5</xdr:row>
      <xdr:rowOff>28575</xdr:rowOff>
    </xdr:from>
    <xdr:to>
      <xdr:col>4</xdr:col>
      <xdr:colOff>657225</xdr:colOff>
      <xdr:row>15</xdr:row>
      <xdr:rowOff>38100</xdr:rowOff>
    </xdr:to>
    <xdr:sp macro="" textlink="">
      <xdr:nvSpPr>
        <xdr:cNvPr id="3" name="正方形/長方形 2">
          <a:extLst>
            <a:ext uri="{FF2B5EF4-FFF2-40B4-BE49-F238E27FC236}">
              <a16:creationId xmlns:a16="http://schemas.microsoft.com/office/drawing/2014/main" id="{A64697B5-783E-4B42-9253-AAF6E61E2910}"/>
            </a:ext>
          </a:extLst>
        </xdr:cNvPr>
        <xdr:cNvSpPr>
          <a:spLocks noChangeArrowheads="1"/>
        </xdr:cNvSpPr>
      </xdr:nvSpPr>
      <xdr:spPr bwMode="auto">
        <a:xfrm>
          <a:off x="344805" y="1666875"/>
          <a:ext cx="2461260" cy="2623185"/>
        </a:xfrm>
        <a:prstGeom prst="rect">
          <a:avLst/>
        </a:prstGeom>
        <a:noFill/>
        <a:ln w="63500" algn="ctr">
          <a:solidFill>
            <a:srgbClr val="0000FF"/>
          </a:solidFill>
          <a:round/>
          <a:headEnd/>
          <a:tailEnd/>
        </a:ln>
      </xdr:spPr>
    </xdr:sp>
    <xdr:clientData/>
  </xdr:twoCellAnchor>
  <xdr:twoCellAnchor editAs="oneCell">
    <xdr:from>
      <xdr:col>1</xdr:col>
      <xdr:colOff>28575</xdr:colOff>
      <xdr:row>5</xdr:row>
      <xdr:rowOff>95250</xdr:rowOff>
    </xdr:from>
    <xdr:to>
      <xdr:col>4</xdr:col>
      <xdr:colOff>609600</xdr:colOff>
      <xdr:row>14</xdr:row>
      <xdr:rowOff>266700</xdr:rowOff>
    </xdr:to>
    <xdr:pic>
      <xdr:nvPicPr>
        <xdr:cNvPr id="4" name="図 8">
          <a:extLst>
            <a:ext uri="{FF2B5EF4-FFF2-40B4-BE49-F238E27FC236}">
              <a16:creationId xmlns:a16="http://schemas.microsoft.com/office/drawing/2014/main" id="{B6C21F18-B1F6-4C21-8871-E0B7FF117B1A}"/>
            </a:ext>
          </a:extLst>
        </xdr:cNvPr>
        <xdr:cNvPicPr>
          <a:picLocks noChangeAspect="1"/>
        </xdr:cNvPicPr>
      </xdr:nvPicPr>
      <xdr:blipFill>
        <a:blip xmlns:r="http://schemas.openxmlformats.org/officeDocument/2006/relationships" r:embed="rId1" cstate="print"/>
        <a:srcRect/>
        <a:stretch>
          <a:fillRect/>
        </a:stretch>
      </xdr:blipFill>
      <xdr:spPr bwMode="auto">
        <a:xfrm>
          <a:off x="363855" y="1733550"/>
          <a:ext cx="2432685" cy="2510790"/>
        </a:xfrm>
        <a:prstGeom prst="rect">
          <a:avLst/>
        </a:prstGeom>
        <a:noFill/>
        <a:ln w="9525">
          <a:noFill/>
          <a:miter lim="800000"/>
          <a:headEnd/>
          <a:tailEnd/>
        </a:ln>
      </xdr:spPr>
    </xdr:pic>
    <xdr:clientData/>
  </xdr:twoCellAnchor>
  <xdr:twoCellAnchor editAs="oneCell">
    <xdr:from>
      <xdr:col>0</xdr:col>
      <xdr:colOff>144379</xdr:colOff>
      <xdr:row>16</xdr:row>
      <xdr:rowOff>144378</xdr:rowOff>
    </xdr:from>
    <xdr:to>
      <xdr:col>5</xdr:col>
      <xdr:colOff>521369</xdr:colOff>
      <xdr:row>24</xdr:row>
      <xdr:rowOff>441157</xdr:rowOff>
    </xdr:to>
    <xdr:pic>
      <xdr:nvPicPr>
        <xdr:cNvPr id="5" name="図 11">
          <a:extLst>
            <a:ext uri="{FF2B5EF4-FFF2-40B4-BE49-F238E27FC236}">
              <a16:creationId xmlns:a16="http://schemas.microsoft.com/office/drawing/2014/main" id="{7E86588E-DD9C-4EDD-A291-EC1B35B1AEF7}"/>
            </a:ext>
          </a:extLst>
        </xdr:cNvPr>
        <xdr:cNvPicPr>
          <a:picLocks noChangeAspect="1"/>
        </xdr:cNvPicPr>
      </xdr:nvPicPr>
      <xdr:blipFill>
        <a:blip xmlns:r="http://schemas.openxmlformats.org/officeDocument/2006/relationships" r:embed="rId2" cstate="print"/>
        <a:srcRect/>
        <a:stretch>
          <a:fillRect/>
        </a:stretch>
      </xdr:blipFill>
      <xdr:spPr bwMode="auto">
        <a:xfrm>
          <a:off x="144379" y="4670658"/>
          <a:ext cx="3181150" cy="2491339"/>
        </a:xfrm>
        <a:prstGeom prst="rect">
          <a:avLst/>
        </a:prstGeom>
        <a:noFill/>
        <a:ln w="9525">
          <a:noFill/>
          <a:miter lim="800000"/>
          <a:headEnd/>
          <a:tailEnd/>
        </a:ln>
      </xdr:spPr>
    </xdr:pic>
    <xdr:clientData/>
  </xdr:twoCellAnchor>
  <xdr:twoCellAnchor>
    <xdr:from>
      <xdr:col>2</xdr:col>
      <xdr:colOff>556962</xdr:colOff>
      <xdr:row>18</xdr:row>
      <xdr:rowOff>36696</xdr:rowOff>
    </xdr:from>
    <xdr:to>
      <xdr:col>5</xdr:col>
      <xdr:colOff>312821</xdr:colOff>
      <xdr:row>19</xdr:row>
      <xdr:rowOff>304800</xdr:rowOff>
    </xdr:to>
    <xdr:sp macro="" textlink="">
      <xdr:nvSpPr>
        <xdr:cNvPr id="6" name="Text Box 5">
          <a:extLst>
            <a:ext uri="{FF2B5EF4-FFF2-40B4-BE49-F238E27FC236}">
              <a16:creationId xmlns:a16="http://schemas.microsoft.com/office/drawing/2014/main" id="{2E39B046-C716-4381-9371-38A7B7E67F49}"/>
            </a:ext>
          </a:extLst>
        </xdr:cNvPr>
        <xdr:cNvSpPr txBox="1">
          <a:spLocks noChangeArrowheads="1"/>
        </xdr:cNvSpPr>
      </xdr:nvSpPr>
      <xdr:spPr bwMode="auto">
        <a:xfrm>
          <a:off x="1509462" y="4883016"/>
          <a:ext cx="1607519" cy="43574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FF0000"/>
              </a:solidFill>
              <a:latin typeface="ＭＳ Ｐゴシック"/>
              <a:ea typeface="ＭＳ Ｐゴシック"/>
            </a:rPr>
            <a:t>細菌性原因菌のトップ</a:t>
          </a:r>
        </a:p>
      </xdr:txBody>
    </xdr:sp>
    <xdr:clientData/>
  </xdr:twoCellAnchor>
  <xdr:twoCellAnchor>
    <xdr:from>
      <xdr:col>1</xdr:col>
      <xdr:colOff>285750</xdr:colOff>
      <xdr:row>6</xdr:row>
      <xdr:rowOff>180975</xdr:rowOff>
    </xdr:from>
    <xdr:to>
      <xdr:col>1</xdr:col>
      <xdr:colOff>628650</xdr:colOff>
      <xdr:row>7</xdr:row>
      <xdr:rowOff>152400</xdr:rowOff>
    </xdr:to>
    <xdr:sp macro="" textlink="">
      <xdr:nvSpPr>
        <xdr:cNvPr id="7" name="Text Box 6">
          <a:extLst>
            <a:ext uri="{FF2B5EF4-FFF2-40B4-BE49-F238E27FC236}">
              <a16:creationId xmlns:a16="http://schemas.microsoft.com/office/drawing/2014/main" id="{A8949950-C21B-4FFD-878A-C7420589E1FD}"/>
            </a:ext>
          </a:extLst>
        </xdr:cNvPr>
        <xdr:cNvSpPr txBox="1">
          <a:spLocks noChangeArrowheads="1"/>
        </xdr:cNvSpPr>
      </xdr:nvSpPr>
      <xdr:spPr bwMode="auto">
        <a:xfrm>
          <a:off x="621030" y="2093595"/>
          <a:ext cx="327660" cy="245745"/>
        </a:xfrm>
        <a:prstGeom prst="rect">
          <a:avLst/>
        </a:prstGeom>
        <a:solidFill>
          <a:srgbClr val="FFFFFF"/>
        </a:solidFill>
        <a:ln w="9525">
          <a:noFill/>
          <a:miter lim="800000"/>
          <a:headEnd/>
          <a:tailEnd/>
        </a:ln>
      </xdr:spPr>
      <xdr:txBody>
        <a:bodyPr vertOverflow="clip" wrap="square" lIns="0" tIns="18288" rIns="36576" bIns="0" anchor="t" upright="1"/>
        <a:lstStyle/>
        <a:p>
          <a:pPr algn="r" rtl="0">
            <a:defRPr sz="1000"/>
          </a:pPr>
          <a:r>
            <a:rPr lang="ja-JP" altLang="en-US" sz="1100" b="1" i="0" u="none" strike="noStrike" baseline="0">
              <a:solidFill>
                <a:srgbClr val="000000"/>
              </a:solidFill>
              <a:latin typeface="ＭＳ Ｐゴシック"/>
              <a:ea typeface="ＭＳ Ｐゴシック"/>
            </a:rPr>
            <a:t>カン</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1</xdr:colOff>
      <xdr:row>15</xdr:row>
      <xdr:rowOff>23814</xdr:rowOff>
    </xdr:from>
    <xdr:to>
      <xdr:col>2</xdr:col>
      <xdr:colOff>4071939</xdr:colOff>
      <xdr:row>33</xdr:row>
      <xdr:rowOff>150551</xdr:rowOff>
    </xdr:to>
    <xdr:pic>
      <xdr:nvPicPr>
        <xdr:cNvPr id="3" name="図 2">
          <a:extLst>
            <a:ext uri="{FF2B5EF4-FFF2-40B4-BE49-F238E27FC236}">
              <a16:creationId xmlns:a16="http://schemas.microsoft.com/office/drawing/2014/main" id="{3C75B9D1-4A82-2D55-3B7D-57382A3B5454}"/>
            </a:ext>
          </a:extLst>
        </xdr:cNvPr>
        <xdr:cNvPicPr>
          <a:picLocks noChangeAspect="1"/>
        </xdr:cNvPicPr>
      </xdr:nvPicPr>
      <xdr:blipFill>
        <a:blip xmlns:r="http://schemas.openxmlformats.org/officeDocument/2006/relationships" r:embed="rId2"/>
        <a:stretch>
          <a:fillRect/>
        </a:stretch>
      </xdr:blipFill>
      <xdr:spPr>
        <a:xfrm>
          <a:off x="2111376" y="7445377"/>
          <a:ext cx="4071938" cy="32620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465169</xdr:colOff>
      <xdr:row>6</xdr:row>
      <xdr:rowOff>245534</xdr:rowOff>
    </xdr:from>
    <xdr:to>
      <xdr:col>25</xdr:col>
      <xdr:colOff>262466</xdr:colOff>
      <xdr:row>23</xdr:row>
      <xdr:rowOff>148416</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8686302" y="1532467"/>
          <a:ext cx="3522631" cy="1663949"/>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108857</xdr:colOff>
      <xdr:row>7</xdr:row>
      <xdr:rowOff>25400</xdr:rowOff>
    </xdr:from>
    <xdr:to>
      <xdr:col>10</xdr:col>
      <xdr:colOff>152400</xdr:colOff>
      <xdr:row>24</xdr:row>
      <xdr:rowOff>7776</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2081590" y="1566333"/>
          <a:ext cx="2837543" cy="1667243"/>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77056</xdr:colOff>
      <xdr:row>25</xdr:row>
      <xdr:rowOff>17124</xdr:rowOff>
    </xdr:from>
    <xdr:to>
      <xdr:col>10</xdr:col>
      <xdr:colOff>228600</xdr:colOff>
      <xdr:row>41</xdr:row>
      <xdr:rowOff>101600</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49789" y="3666257"/>
          <a:ext cx="2945544" cy="2878476"/>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358588</xdr:colOff>
      <xdr:row>25</xdr:row>
      <xdr:rowOff>22412</xdr:rowOff>
    </xdr:from>
    <xdr:to>
      <xdr:col>24</xdr:col>
      <xdr:colOff>177800</xdr:colOff>
      <xdr:row>44</xdr:row>
      <xdr:rowOff>84667</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45388" y="3671545"/>
          <a:ext cx="2613212" cy="3364255"/>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4142511</xdr:colOff>
      <xdr:row>36</xdr:row>
      <xdr:rowOff>263236</xdr:rowOff>
    </xdr:to>
    <xdr:pic>
      <xdr:nvPicPr>
        <xdr:cNvPr id="2" name="図 1">
          <a:extLst>
            <a:ext uri="{FF2B5EF4-FFF2-40B4-BE49-F238E27FC236}">
              <a16:creationId xmlns:a16="http://schemas.microsoft.com/office/drawing/2014/main" id="{F2EF32E7-BFB4-CF8B-689B-9D187F0B1A6D}"/>
            </a:ext>
          </a:extLst>
        </xdr:cNvPr>
        <xdr:cNvPicPr>
          <a:picLocks noChangeAspect="1"/>
        </xdr:cNvPicPr>
      </xdr:nvPicPr>
      <xdr:blipFill>
        <a:blip xmlns:r="http://schemas.openxmlformats.org/officeDocument/2006/relationships" r:embed="rId1"/>
        <a:stretch>
          <a:fillRect/>
        </a:stretch>
      </xdr:blipFill>
      <xdr:spPr>
        <a:xfrm>
          <a:off x="1461655" y="11346873"/>
          <a:ext cx="5507183" cy="64423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pref.gunma.jp/site/shokunoanzen/722589.html" TargetMode="External"/><Relationship Id="rId2" Type="http://schemas.openxmlformats.org/officeDocument/2006/relationships/hyperlink" Target="https://www.recall-plus.jp/info/54195" TargetMode="External"/><Relationship Id="rId1" Type="http://schemas.openxmlformats.org/officeDocument/2006/relationships/hyperlink" Target="https://www.shokusan.or.jp/event/8835/" TargetMode="Externa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ellness-news.co.jp/posts/251016-1/" TargetMode="External"/><Relationship Id="rId2" Type="http://schemas.openxmlformats.org/officeDocument/2006/relationships/hyperlink" Target="https://news.nissyoku.co.jp/news/miyagawa20251016090926325" TargetMode="External"/><Relationship Id="rId1" Type="http://schemas.openxmlformats.org/officeDocument/2006/relationships/hyperlink" Target="https://news.nifty.com/article/domestic/society/12210-4596565/" TargetMode="External"/><Relationship Id="rId6" Type="http://schemas.openxmlformats.org/officeDocument/2006/relationships/printerSettings" Target="../printerSettings/printerSettings11.bin"/><Relationship Id="rId5" Type="http://schemas.openxmlformats.org/officeDocument/2006/relationships/hyperlink" Target="https://news.goo.ne.jp/iw/273366/%E8%87%AA%E4%B8%BB%E5%9B%9E%E5%8F%8E%E3%83%BB%E8%BF%94%E9%87%91%E5%AF%BE%E5%BF%9C%E3%80%8C%E9%A3%9F%E5%93%81%E3%80%8D%E5%90%88%E8%A8%88583%E3%83%91%E3%83%83%E3%82%AF%E3%81%8C%E5%AF%BE%E8%B1%A1" TargetMode="External"/><Relationship Id="rId4" Type="http://schemas.openxmlformats.org/officeDocument/2006/relationships/hyperlink" Target="https://news.yahoo.co.jp/articles/b51015177cc91fc39159bda73c006b49365cc19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y_food-safety@kxf.biglobe.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gentosha-go.com/articles/-/72438" TargetMode="External"/><Relationship Id="rId3" Type="http://schemas.openxmlformats.org/officeDocument/2006/relationships/hyperlink" Target="https://www.mbs.jp/news/kansainews/20251015/GE00069082.shtml" TargetMode="External"/><Relationship Id="rId7" Type="http://schemas.openxmlformats.org/officeDocument/2006/relationships/hyperlink" Target="https://topics.smt.docomo.ne.jp/article/ohk/region/ohk-28693" TargetMode="External"/><Relationship Id="rId2" Type="http://schemas.openxmlformats.org/officeDocument/2006/relationships/hyperlink" Target="https://article.auone.jp/detail/1/2/5/474_5_r_20251016_1760578627765312" TargetMode="External"/><Relationship Id="rId1" Type="http://schemas.openxmlformats.org/officeDocument/2006/relationships/hyperlink" Target="https://article.auone.jp/detail/1/2/5/488_5_r_20251017_1760661872539909" TargetMode="External"/><Relationship Id="rId6" Type="http://schemas.openxmlformats.org/officeDocument/2006/relationships/hyperlink" Target="https://www.fujisan-net.jp/cat_news/3031106" TargetMode="External"/><Relationship Id="rId5" Type="http://schemas.openxmlformats.org/officeDocument/2006/relationships/hyperlink" Target="https://news.yahoo.co.jp/articles/12da6ae7b9539e9854eaeca055e1f36e528d58dc" TargetMode="External"/><Relationship Id="rId4" Type="http://schemas.openxmlformats.org/officeDocument/2006/relationships/hyperlink" Target="https://newsdig.tbs.co.jp/articles/bss/2235458?display=1"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jetro.go.jp/biznews/2025/10/6447ad3b4320ff55.html" TargetMode="External"/><Relationship Id="rId3" Type="http://schemas.openxmlformats.org/officeDocument/2006/relationships/hyperlink" Target="https://www.bloomberg.co.jp/news/articles/2025-10-16/T4737HGOT0JY00" TargetMode="External"/><Relationship Id="rId7" Type="http://schemas.openxmlformats.org/officeDocument/2006/relationships/hyperlink" Target="https://global-saponet.mgl.mynavi.jp/culture/810" TargetMode="External"/><Relationship Id="rId2" Type="http://schemas.openxmlformats.org/officeDocument/2006/relationships/hyperlink" Target="https://foodtech-japan.com/2025/10/09/iso-87002025/" TargetMode="External"/><Relationship Id="rId1" Type="http://schemas.openxmlformats.org/officeDocument/2006/relationships/hyperlink" Target="https://www.vietnam.vn/ja/cong-an-vao-cuoc-vu-40-hoc-sinh-o-quang-tri-nhap-vien-sau-bua-an-ban-tru" TargetMode="External"/><Relationship Id="rId6" Type="http://schemas.openxmlformats.org/officeDocument/2006/relationships/hyperlink" Target="https://foods-ch.infomart.co.jp/news/213677" TargetMode="External"/><Relationship Id="rId5" Type="http://schemas.openxmlformats.org/officeDocument/2006/relationships/hyperlink" Target="https://www.jetro.go.jp/biz/areareports/special/2025/0801/d09c782600d6b991.html" TargetMode="External"/><Relationship Id="rId4" Type="http://schemas.openxmlformats.org/officeDocument/2006/relationships/hyperlink" Target="https://www.jetro.go.jp/biznews/2025/10/b11f2071944dea32.html"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B18" sqref="B18"/>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8" t="s">
        <v>0</v>
      </c>
      <c r="B1" s="59"/>
      <c r="C1" s="59" t="s">
        <v>1</v>
      </c>
      <c r="D1" s="59"/>
      <c r="E1" s="59"/>
      <c r="F1" s="59"/>
      <c r="G1" s="59"/>
      <c r="H1" s="59"/>
      <c r="I1" s="41"/>
    </row>
    <row r="2" spans="1:9">
      <c r="A2" s="60" t="s">
        <v>2</v>
      </c>
      <c r="B2" s="61"/>
      <c r="C2" s="61"/>
      <c r="D2" s="61"/>
      <c r="E2" s="61"/>
      <c r="F2" s="61"/>
      <c r="G2" s="61"/>
      <c r="H2" s="61"/>
      <c r="I2" s="41"/>
    </row>
    <row r="3" spans="1:9" ht="15.75" customHeight="1">
      <c r="A3" s="642" t="s">
        <v>3</v>
      </c>
      <c r="B3" s="643"/>
      <c r="C3" s="643"/>
      <c r="D3" s="643"/>
      <c r="E3" s="643"/>
      <c r="F3" s="643"/>
      <c r="G3" s="643"/>
      <c r="H3" s="644"/>
      <c r="I3" s="41"/>
    </row>
    <row r="4" spans="1:9">
      <c r="A4" s="60" t="s">
        <v>4</v>
      </c>
      <c r="B4" s="61"/>
      <c r="C4" s="61"/>
      <c r="D4" s="61"/>
      <c r="E4" s="61"/>
      <c r="F4" s="61"/>
      <c r="G4" s="61"/>
      <c r="H4" s="61"/>
      <c r="I4" s="41"/>
    </row>
    <row r="5" spans="1:9">
      <c r="A5" s="60" t="s">
        <v>5</v>
      </c>
      <c r="B5" s="61"/>
      <c r="C5" s="61"/>
      <c r="D5" s="61"/>
      <c r="E5" s="61"/>
      <c r="F5" s="61"/>
      <c r="G5" s="61"/>
      <c r="H5" s="61"/>
      <c r="I5" s="41"/>
    </row>
    <row r="6" spans="1:9">
      <c r="A6" s="62" t="s">
        <v>2</v>
      </c>
      <c r="B6" s="63"/>
      <c r="C6" s="63"/>
      <c r="D6" s="63"/>
      <c r="E6" s="63"/>
      <c r="F6" s="63"/>
      <c r="G6" s="63"/>
      <c r="H6" s="63"/>
      <c r="I6" s="41"/>
    </row>
    <row r="7" spans="1:9">
      <c r="A7" s="62"/>
      <c r="B7" s="63"/>
      <c r="C7" s="63"/>
      <c r="D7" s="63"/>
      <c r="E7" s="63"/>
      <c r="F7" s="63"/>
      <c r="G7" s="63"/>
      <c r="H7" s="63"/>
      <c r="I7" s="41"/>
    </row>
    <row r="8" spans="1:9">
      <c r="A8" s="62" t="s">
        <v>6</v>
      </c>
      <c r="B8" s="63"/>
      <c r="C8" s="63"/>
      <c r="D8" s="63"/>
      <c r="E8" s="63"/>
      <c r="F8" s="63"/>
      <c r="G8" s="63"/>
      <c r="H8" s="63"/>
      <c r="I8" s="41"/>
    </row>
    <row r="9" spans="1:9">
      <c r="A9" s="64" t="s">
        <v>7</v>
      </c>
      <c r="B9" s="65"/>
      <c r="C9" s="65"/>
      <c r="D9" s="65"/>
      <c r="E9" s="65"/>
      <c r="F9" s="65"/>
      <c r="G9" s="65"/>
      <c r="H9" s="65"/>
      <c r="I9" s="41"/>
    </row>
    <row r="10" spans="1:9" ht="15" customHeight="1">
      <c r="A10" s="138" t="s">
        <v>8</v>
      </c>
      <c r="B10" s="72" t="str">
        <f>+'41　食中毒記事等 '!A2</f>
        <v>釧路で鶏レバー串で食中毒　嘉手納の飲食店を営業停止　沖縄</v>
      </c>
      <c r="C10" s="72"/>
      <c r="D10" s="74"/>
      <c r="E10" s="72"/>
      <c r="F10" s="75"/>
      <c r="G10" s="73"/>
      <c r="H10" s="73"/>
      <c r="I10" s="41"/>
    </row>
    <row r="11" spans="1:9" ht="15" customHeight="1">
      <c r="A11" s="138" t="s">
        <v>9</v>
      </c>
      <c r="B11" s="72" t="str">
        <f>+'41　ノロウイルス関連情報 '!H72</f>
        <v>管理レベル「2」　</v>
      </c>
      <c r="C11" s="72"/>
      <c r="D11" s="72" t="s">
        <v>10</v>
      </c>
      <c r="E11" s="72"/>
      <c r="F11" s="74">
        <f>+'41　ノロウイルス関連情報 '!G73</f>
        <v>3.92</v>
      </c>
      <c r="G11" s="72" t="str">
        <f>+'41　ノロウイルス関連情報 '!H73</f>
        <v>　：先週より</v>
      </c>
      <c r="H11" s="165">
        <f>+'41　ノロウイルス関連情報 '!I73</f>
        <v>-0.12999999999999989</v>
      </c>
      <c r="I11" s="41"/>
    </row>
    <row r="12" spans="1:9" s="49" customFormat="1" ht="15" customHeight="1">
      <c r="A12" s="76" t="s">
        <v>11</v>
      </c>
      <c r="B12" s="648" t="str">
        <f>+'41　残留農薬など'!A2</f>
        <v>FAMIC　残留農薬分析技術講習会（１日コース）の実施について（令和８年１月２０日）</v>
      </c>
      <c r="C12" s="648"/>
      <c r="D12" s="648"/>
      <c r="E12" s="648"/>
      <c r="F12" s="648"/>
      <c r="G12" s="648"/>
      <c r="H12" s="77"/>
      <c r="I12" s="48"/>
    </row>
    <row r="13" spans="1:9" ht="15" customHeight="1">
      <c r="A13" s="71" t="s">
        <v>12</v>
      </c>
      <c r="B13" s="648" t="str">
        <f>+'41　食品表示'!A2</f>
        <v xml:space="preserve">激減した「遺伝子組み換えでない」表示、ルールの厳格化で不安イメージは払拭されるのか？ </v>
      </c>
      <c r="C13" s="648"/>
      <c r="D13" s="648"/>
      <c r="E13" s="648"/>
      <c r="F13" s="648"/>
      <c r="G13" s="648"/>
      <c r="H13" s="73"/>
      <c r="I13" s="41"/>
    </row>
    <row r="14" spans="1:9" ht="15" customHeight="1">
      <c r="A14" s="71" t="s">
        <v>13</v>
      </c>
      <c r="B14" s="73" t="str">
        <f>+'41 海外情報'!A5</f>
        <v xml:space="preserve">★ジャックダニエル製造会社、長期目標の達成後ずれを警告－業界低迷で - ブルームバーグ </v>
      </c>
      <c r="D14" s="73"/>
      <c r="E14" s="73"/>
      <c r="F14" s="73"/>
      <c r="G14" s="73"/>
      <c r="H14" s="73"/>
      <c r="I14" s="41"/>
    </row>
    <row r="15" spans="1:9" ht="15" customHeight="1">
      <c r="A15" s="78" t="s">
        <v>14</v>
      </c>
      <c r="B15" s="79" t="str">
        <f>+'41 海外情報'!A2</f>
        <v xml:space="preserve">クアンチ省の学生40人が寄宿舎での食事後に入院した事件を警察が捜査 - Vietnam.vn </v>
      </c>
      <c r="C15" s="645" t="s">
        <v>15</v>
      </c>
      <c r="D15" s="645"/>
      <c r="E15" s="645"/>
      <c r="F15" s="645"/>
      <c r="G15" s="645"/>
      <c r="H15" s="646"/>
      <c r="I15" s="41"/>
    </row>
    <row r="16" spans="1:9" ht="15" customHeight="1">
      <c r="A16" s="71" t="s">
        <v>16</v>
      </c>
      <c r="B16" s="72" t="str">
        <f>+'41　感染症統計'!A23</f>
        <v>2025年 第41週（10/6～10/12）</v>
      </c>
      <c r="C16" s="73"/>
      <c r="D16" s="72" t="s">
        <v>17</v>
      </c>
      <c r="E16" s="73"/>
      <c r="F16" s="73"/>
      <c r="G16" s="73"/>
      <c r="H16" s="73"/>
      <c r="I16" s="41"/>
    </row>
    <row r="17" spans="1:16" ht="15" customHeight="1">
      <c r="A17" s="71" t="s">
        <v>18</v>
      </c>
      <c r="B17" s="647" t="str">
        <f>+'39　国内感染症情報'!B2</f>
        <v>2025年第39週（9月22日〜9月28日）</v>
      </c>
      <c r="C17" s="647"/>
      <c r="D17" s="647"/>
      <c r="E17" s="647"/>
      <c r="F17" s="647"/>
      <c r="G17" s="647"/>
      <c r="H17" s="73"/>
      <c r="I17" s="41"/>
    </row>
    <row r="18" spans="1:16" ht="15" customHeight="1">
      <c r="A18" s="71" t="s">
        <v>19</v>
      </c>
      <c r="B18" s="80" t="str">
        <f>+'41  衛生訓話 '!A2</f>
        <v>　今週のお題(鳥肉の加熱不足に注意：カンピロバクタ－が怖い)</v>
      </c>
      <c r="F18" s="80"/>
      <c r="G18" s="73"/>
      <c r="H18" s="73"/>
      <c r="I18" s="41"/>
    </row>
    <row r="19" spans="1:16" ht="15" customHeight="1">
      <c r="A19" s="71" t="s">
        <v>20</v>
      </c>
      <c r="B19" s="645" t="s">
        <v>426</v>
      </c>
      <c r="C19" s="645"/>
      <c r="D19" s="645"/>
      <c r="E19" s="645"/>
      <c r="F19" s="73" t="s">
        <v>17</v>
      </c>
      <c r="G19" s="73"/>
      <c r="H19" s="73"/>
      <c r="I19" s="41"/>
      <c r="P19" t="s">
        <v>21</v>
      </c>
    </row>
    <row r="20" spans="1:16" ht="15" customHeight="1">
      <c r="A20" s="71" t="s">
        <v>17</v>
      </c>
      <c r="B20" t="s">
        <v>23</v>
      </c>
      <c r="C20" s="73"/>
      <c r="D20" s="73"/>
      <c r="E20" s="73"/>
      <c r="F20" s="73"/>
      <c r="G20" s="73"/>
      <c r="H20" s="73"/>
      <c r="I20" s="41"/>
      <c r="L20" t="s">
        <v>15</v>
      </c>
    </row>
    <row r="21" spans="1:16">
      <c r="A21" s="64" t="s">
        <v>7</v>
      </c>
      <c r="B21" s="65"/>
      <c r="C21" s="65"/>
      <c r="D21" s="65"/>
      <c r="E21" s="65"/>
      <c r="F21" s="65"/>
      <c r="G21" s="65"/>
      <c r="H21" s="65"/>
      <c r="I21" s="41"/>
    </row>
    <row r="22" spans="1:16">
      <c r="A22" s="62" t="s">
        <v>17</v>
      </c>
      <c r="B22" s="63"/>
      <c r="C22" s="63"/>
      <c r="D22" s="63"/>
      <c r="E22" s="63"/>
      <c r="F22" s="63"/>
      <c r="G22" s="63"/>
      <c r="H22" s="63"/>
      <c r="I22" s="41"/>
    </row>
    <row r="23" spans="1:16">
      <c r="A23" s="42" t="s">
        <v>22</v>
      </c>
      <c r="I23" s="41"/>
    </row>
    <row r="24" spans="1:16">
      <c r="A24" s="41"/>
      <c r="I24" s="41"/>
    </row>
    <row r="25" spans="1:16">
      <c r="A25" s="41"/>
      <c r="I25" s="41"/>
    </row>
    <row r="26" spans="1:16">
      <c r="A26" s="41"/>
      <c r="I26" s="41"/>
    </row>
    <row r="27" spans="1:16">
      <c r="A27" s="41"/>
      <c r="I27" s="41"/>
    </row>
    <row r="28" spans="1:16">
      <c r="A28" s="41"/>
      <c r="I28" s="41"/>
    </row>
    <row r="29" spans="1:16">
      <c r="A29" s="41"/>
      <c r="I29" s="41"/>
    </row>
    <row r="30" spans="1:16">
      <c r="A30" s="41"/>
      <c r="H30" t="s">
        <v>23</v>
      </c>
      <c r="I30" s="41"/>
    </row>
    <row r="31" spans="1:16">
      <c r="A31" s="41"/>
      <c r="I31" s="41"/>
    </row>
    <row r="32" spans="1:16">
      <c r="A32" s="41"/>
      <c r="I32" s="41"/>
    </row>
    <row r="33" spans="1:9">
      <c r="A33" s="41"/>
      <c r="I33" s="41"/>
    </row>
    <row r="34" spans="1:9" ht="13.8" thickBot="1">
      <c r="A34" s="43"/>
      <c r="B34" s="44"/>
      <c r="C34" s="44"/>
      <c r="D34" s="44"/>
      <c r="E34" s="44"/>
      <c r="F34" s="44"/>
      <c r="G34" s="44"/>
      <c r="H34" s="44"/>
      <c r="I34" s="41"/>
    </row>
    <row r="35" spans="1:9" ht="13.8" thickTop="1"/>
    <row r="38" spans="1:9" ht="24.6">
      <c r="A38" s="51" t="s">
        <v>24</v>
      </c>
    </row>
    <row r="39" spans="1:9" ht="40.5" customHeight="1">
      <c r="A39" s="649" t="s">
        <v>25</v>
      </c>
      <c r="B39" s="649"/>
      <c r="C39" s="649"/>
      <c r="D39" s="649"/>
      <c r="E39" s="649"/>
      <c r="F39" s="649"/>
      <c r="G39" s="649"/>
    </row>
    <row r="40" spans="1:9" ht="30.75" customHeight="1">
      <c r="A40" s="653" t="s">
        <v>26</v>
      </c>
      <c r="B40" s="653"/>
      <c r="C40" s="653"/>
      <c r="D40" s="653"/>
      <c r="E40" s="653"/>
      <c r="F40" s="653"/>
      <c r="G40" s="653"/>
    </row>
    <row r="41" spans="1:9" ht="15">
      <c r="A41" s="52"/>
    </row>
    <row r="42" spans="1:9" ht="69.75" customHeight="1">
      <c r="A42" s="651" t="s">
        <v>27</v>
      </c>
      <c r="B42" s="651"/>
      <c r="C42" s="651"/>
      <c r="D42" s="651"/>
      <c r="E42" s="651"/>
      <c r="F42" s="651"/>
      <c r="G42" s="651"/>
    </row>
    <row r="43" spans="1:9" ht="35.25" customHeight="1">
      <c r="A43" s="653" t="s">
        <v>28</v>
      </c>
      <c r="B43" s="653"/>
      <c r="C43" s="653"/>
      <c r="D43" s="653"/>
      <c r="E43" s="653"/>
      <c r="F43" s="653"/>
      <c r="G43" s="653"/>
    </row>
    <row r="44" spans="1:9" ht="59.25" customHeight="1">
      <c r="A44" s="651" t="s">
        <v>29</v>
      </c>
      <c r="B44" s="651"/>
      <c r="C44" s="651"/>
      <c r="D44" s="651"/>
      <c r="E44" s="651"/>
      <c r="F44" s="651"/>
      <c r="G44" s="651"/>
    </row>
    <row r="45" spans="1:9" ht="15">
      <c r="A45" s="53"/>
    </row>
    <row r="46" spans="1:9" ht="27.75" customHeight="1">
      <c r="A46" s="652" t="s">
        <v>30</v>
      </c>
      <c r="B46" s="652"/>
      <c r="C46" s="652"/>
      <c r="D46" s="652"/>
      <c r="E46" s="652"/>
      <c r="F46" s="652"/>
      <c r="G46" s="652"/>
    </row>
    <row r="47" spans="1:9" ht="53.25" customHeight="1">
      <c r="A47" s="650" t="s">
        <v>31</v>
      </c>
      <c r="B47" s="651"/>
      <c r="C47" s="651"/>
      <c r="D47" s="651"/>
      <c r="E47" s="651"/>
      <c r="F47" s="651"/>
      <c r="G47" s="651"/>
    </row>
    <row r="48" spans="1:9" ht="15">
      <c r="A48" s="53"/>
    </row>
    <row r="49" spans="1:7" ht="32.25" customHeight="1">
      <c r="A49" s="652" t="s">
        <v>32</v>
      </c>
      <c r="B49" s="652"/>
      <c r="C49" s="652"/>
      <c r="D49" s="652"/>
      <c r="E49" s="652"/>
      <c r="F49" s="652"/>
      <c r="G49" s="652"/>
    </row>
    <row r="50" spans="1:7" ht="15">
      <c r="A50" s="52"/>
    </row>
    <row r="51" spans="1:7" ht="87" customHeight="1">
      <c r="A51" s="650" t="s">
        <v>33</v>
      </c>
      <c r="B51" s="651"/>
      <c r="C51" s="651"/>
      <c r="D51" s="651"/>
      <c r="E51" s="651"/>
      <c r="F51" s="651"/>
      <c r="G51" s="651"/>
    </row>
    <row r="52" spans="1:7" ht="15">
      <c r="A52" s="53"/>
    </row>
    <row r="53" spans="1:7" ht="32.25" customHeight="1">
      <c r="A53" s="652" t="s">
        <v>34</v>
      </c>
      <c r="B53" s="652"/>
      <c r="C53" s="652"/>
      <c r="D53" s="652"/>
      <c r="E53" s="652"/>
      <c r="F53" s="652"/>
      <c r="G53" s="652"/>
    </row>
    <row r="54" spans="1:7" ht="29.25" customHeight="1">
      <c r="A54" s="651" t="s">
        <v>35</v>
      </c>
      <c r="B54" s="651"/>
      <c r="C54" s="651"/>
      <c r="D54" s="651"/>
      <c r="E54" s="651"/>
      <c r="F54" s="651"/>
      <c r="G54" s="651"/>
    </row>
    <row r="55" spans="1:7" ht="15">
      <c r="A55" s="53"/>
    </row>
    <row r="56" spans="1:7" s="49" customFormat="1" ht="110.25" customHeight="1">
      <c r="A56" s="654" t="s">
        <v>36</v>
      </c>
      <c r="B56" s="655"/>
      <c r="C56" s="655"/>
      <c r="D56" s="655"/>
      <c r="E56" s="655"/>
      <c r="F56" s="655"/>
      <c r="G56" s="655"/>
    </row>
    <row r="57" spans="1:7" ht="34.5" customHeight="1">
      <c r="A57" s="653" t="s">
        <v>37</v>
      </c>
      <c r="B57" s="653"/>
      <c r="C57" s="653"/>
      <c r="D57" s="653"/>
      <c r="E57" s="653"/>
      <c r="F57" s="653"/>
      <c r="G57" s="653"/>
    </row>
    <row r="58" spans="1:7" ht="114" customHeight="1">
      <c r="A58" s="650" t="s">
        <v>38</v>
      </c>
      <c r="B58" s="651"/>
      <c r="C58" s="651"/>
      <c r="D58" s="651"/>
      <c r="E58" s="651"/>
      <c r="F58" s="651"/>
      <c r="G58" s="651"/>
    </row>
    <row r="59" spans="1:7" ht="109.5" customHeight="1">
      <c r="A59" s="651"/>
      <c r="B59" s="651"/>
      <c r="C59" s="651"/>
      <c r="D59" s="651"/>
      <c r="E59" s="651"/>
      <c r="F59" s="651"/>
      <c r="G59" s="651"/>
    </row>
    <row r="60" spans="1:7" ht="15">
      <c r="A60" s="53"/>
    </row>
    <row r="61" spans="1:7" s="50" customFormat="1" ht="57.75" customHeight="1">
      <c r="A61" s="651"/>
      <c r="B61" s="651"/>
      <c r="C61" s="651"/>
      <c r="D61" s="651"/>
      <c r="E61" s="651"/>
      <c r="F61" s="651"/>
      <c r="G61" s="651"/>
    </row>
  </sheetData>
  <mergeCells count="22">
    <mergeCell ref="A59:G59"/>
    <mergeCell ref="A58:G58"/>
    <mergeCell ref="A61:G61"/>
    <mergeCell ref="A51:G51"/>
    <mergeCell ref="A49:G49"/>
    <mergeCell ref="A56:G56"/>
    <mergeCell ref="A54:G54"/>
    <mergeCell ref="A57:G57"/>
    <mergeCell ref="A47:G47"/>
    <mergeCell ref="A46:G46"/>
    <mergeCell ref="A53:G53"/>
    <mergeCell ref="A40:G40"/>
    <mergeCell ref="A42:G42"/>
    <mergeCell ref="A44:G44"/>
    <mergeCell ref="A43:G43"/>
    <mergeCell ref="A3:H3"/>
    <mergeCell ref="C15:H15"/>
    <mergeCell ref="B17:G17"/>
    <mergeCell ref="B12:G12"/>
    <mergeCell ref="A39:G39"/>
    <mergeCell ref="B13:G13"/>
    <mergeCell ref="B19:E19"/>
  </mergeCells>
  <phoneticPr fontId="29"/>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48"/>
  <sheetViews>
    <sheetView view="pageBreakPreview" topLeftCell="A25" zoomScale="110" zoomScaleNormal="100" zoomScaleSheetLayoutView="110" workbookViewId="0">
      <selection activeCell="C10" sqref="C10"/>
    </sheetView>
  </sheetViews>
  <sheetFormatPr defaultColWidth="9" defaultRowHeight="13.2"/>
  <cols>
    <col min="1" max="1" width="21.33203125" style="15" customWidth="1"/>
    <col min="2" max="2" width="19.88671875" style="15" customWidth="1"/>
    <col min="3" max="3" width="91.6640625" style="112" customWidth="1"/>
    <col min="4" max="4" width="14.44140625" style="16" customWidth="1"/>
    <col min="5" max="5" width="13.6640625" style="16" customWidth="1"/>
    <col min="6" max="6" width="13.88671875" style="1" customWidth="1"/>
    <col min="7" max="7" width="58.6640625" style="1" customWidth="1"/>
    <col min="8" max="10" width="9" style="1"/>
    <col min="11" max="11" width="14.109375" style="1" customWidth="1"/>
    <col min="12" max="16384" width="9" style="1"/>
  </cols>
  <sheetData>
    <row r="1" spans="1:5" ht="44.25" customHeight="1" thickTop="1" thickBot="1">
      <c r="A1" s="472" t="s">
        <v>259</v>
      </c>
      <c r="B1" s="473" t="s">
        <v>176</v>
      </c>
      <c r="C1" s="474" t="s">
        <v>377</v>
      </c>
      <c r="D1" s="475" t="s">
        <v>172</v>
      </c>
      <c r="E1" s="476" t="s">
        <v>173</v>
      </c>
    </row>
    <row r="2" spans="1:5" s="492" customFormat="1" ht="25.2" customHeight="1" thickTop="1">
      <c r="A2" s="479" t="s">
        <v>215</v>
      </c>
      <c r="B2" s="480" t="s">
        <v>321</v>
      </c>
      <c r="C2" s="481" t="s">
        <v>363</v>
      </c>
      <c r="D2" s="482">
        <v>45947</v>
      </c>
      <c r="E2" s="483">
        <v>45947</v>
      </c>
    </row>
    <row r="3" spans="1:5" s="492" customFormat="1" ht="25.2" customHeight="1">
      <c r="A3" s="580" t="s">
        <v>215</v>
      </c>
      <c r="B3" s="581" t="s">
        <v>223</v>
      </c>
      <c r="C3" s="582" t="s">
        <v>364</v>
      </c>
      <c r="D3" s="583">
        <v>45947</v>
      </c>
      <c r="E3" s="584">
        <v>45947</v>
      </c>
    </row>
    <row r="4" spans="1:5" s="492" customFormat="1" ht="25.2" customHeight="1">
      <c r="A4" s="580" t="s">
        <v>215</v>
      </c>
      <c r="B4" s="581" t="s">
        <v>322</v>
      </c>
      <c r="C4" s="582" t="s">
        <v>365</v>
      </c>
      <c r="D4" s="583">
        <v>45947</v>
      </c>
      <c r="E4" s="584">
        <v>45947</v>
      </c>
    </row>
    <row r="5" spans="1:5" s="492" customFormat="1" ht="25.2" customHeight="1">
      <c r="A5" s="596" t="s">
        <v>216</v>
      </c>
      <c r="B5" s="597" t="s">
        <v>323</v>
      </c>
      <c r="C5" s="598" t="s">
        <v>376</v>
      </c>
      <c r="D5" s="599">
        <v>45947</v>
      </c>
      <c r="E5" s="600">
        <v>45947</v>
      </c>
    </row>
    <row r="6" spans="1:5" s="492" customFormat="1" ht="25.2" customHeight="1">
      <c r="A6" s="616" t="s">
        <v>215</v>
      </c>
      <c r="B6" s="617" t="s">
        <v>321</v>
      </c>
      <c r="C6" s="618" t="s">
        <v>366</v>
      </c>
      <c r="D6" s="619">
        <v>45946</v>
      </c>
      <c r="E6" s="620">
        <v>45947</v>
      </c>
    </row>
    <row r="7" spans="1:5" s="492" customFormat="1" ht="25.2" customHeight="1">
      <c r="A7" s="585" t="s">
        <v>216</v>
      </c>
      <c r="B7" s="586" t="s">
        <v>324</v>
      </c>
      <c r="C7" s="587" t="s">
        <v>367</v>
      </c>
      <c r="D7" s="588">
        <v>45946</v>
      </c>
      <c r="E7" s="589">
        <v>45947</v>
      </c>
    </row>
    <row r="8" spans="1:5" s="492" customFormat="1" ht="25.2" customHeight="1">
      <c r="A8" s="580" t="s">
        <v>215</v>
      </c>
      <c r="B8" s="581" t="s">
        <v>325</v>
      </c>
      <c r="C8" s="582" t="s">
        <v>368</v>
      </c>
      <c r="D8" s="583">
        <v>45946</v>
      </c>
      <c r="E8" s="584">
        <v>45947</v>
      </c>
    </row>
    <row r="9" spans="1:5" s="492" customFormat="1" ht="25.2" customHeight="1">
      <c r="A9" s="596" t="s">
        <v>215</v>
      </c>
      <c r="B9" s="597" t="s">
        <v>326</v>
      </c>
      <c r="C9" s="598" t="s">
        <v>369</v>
      </c>
      <c r="D9" s="599">
        <v>45946</v>
      </c>
      <c r="E9" s="600">
        <v>45947</v>
      </c>
    </row>
    <row r="10" spans="1:5" s="492" customFormat="1" ht="25.2" customHeight="1">
      <c r="A10" s="590" t="s">
        <v>216</v>
      </c>
      <c r="B10" s="591" t="s">
        <v>327</v>
      </c>
      <c r="C10" s="592" t="s">
        <v>370</v>
      </c>
      <c r="D10" s="593">
        <v>45946</v>
      </c>
      <c r="E10" s="601">
        <v>45947</v>
      </c>
    </row>
    <row r="11" spans="1:5" s="492" customFormat="1" ht="25.2" customHeight="1">
      <c r="A11" s="596" t="s">
        <v>216</v>
      </c>
      <c r="B11" s="597" t="s">
        <v>328</v>
      </c>
      <c r="C11" s="598" t="s">
        <v>371</v>
      </c>
      <c r="D11" s="599">
        <v>45946</v>
      </c>
      <c r="E11" s="600">
        <v>45946</v>
      </c>
    </row>
    <row r="12" spans="1:5" s="492" customFormat="1" ht="25.2" customHeight="1">
      <c r="A12" s="596" t="s">
        <v>215</v>
      </c>
      <c r="B12" s="597" t="s">
        <v>329</v>
      </c>
      <c r="C12" s="598" t="s">
        <v>372</v>
      </c>
      <c r="D12" s="599">
        <v>45945</v>
      </c>
      <c r="E12" s="600">
        <v>45946</v>
      </c>
    </row>
    <row r="13" spans="1:5" s="492" customFormat="1" ht="25.2" customHeight="1">
      <c r="A13" s="580" t="s">
        <v>215</v>
      </c>
      <c r="B13" s="581" t="s">
        <v>330</v>
      </c>
      <c r="C13" s="582" t="s">
        <v>373</v>
      </c>
      <c r="D13" s="583">
        <v>45945</v>
      </c>
      <c r="E13" s="584">
        <v>45946</v>
      </c>
    </row>
    <row r="14" spans="1:5" s="492" customFormat="1" ht="25.2" customHeight="1">
      <c r="A14" s="580" t="s">
        <v>215</v>
      </c>
      <c r="B14" s="581" t="s">
        <v>331</v>
      </c>
      <c r="C14" s="582" t="s">
        <v>374</v>
      </c>
      <c r="D14" s="583">
        <v>45945</v>
      </c>
      <c r="E14" s="584">
        <v>45945</v>
      </c>
    </row>
    <row r="15" spans="1:5" s="492" customFormat="1" ht="25.2" customHeight="1">
      <c r="A15" s="580" t="s">
        <v>215</v>
      </c>
      <c r="B15" s="581" t="s">
        <v>332</v>
      </c>
      <c r="C15" s="582" t="s">
        <v>375</v>
      </c>
      <c r="D15" s="583">
        <v>45945</v>
      </c>
      <c r="E15" s="584">
        <v>45945</v>
      </c>
    </row>
    <row r="16" spans="1:5" s="492" customFormat="1" ht="25.2" customHeight="1">
      <c r="A16" s="590" t="s">
        <v>215</v>
      </c>
      <c r="B16" s="591" t="s">
        <v>224</v>
      </c>
      <c r="C16" s="592" t="s">
        <v>333</v>
      </c>
      <c r="D16" s="593">
        <v>45945</v>
      </c>
      <c r="E16" s="601">
        <v>45945</v>
      </c>
    </row>
    <row r="17" spans="1:5" s="492" customFormat="1" ht="25.2" customHeight="1">
      <c r="A17" s="580" t="s">
        <v>215</v>
      </c>
      <c r="B17" s="581" t="s">
        <v>334</v>
      </c>
      <c r="C17" s="582" t="s">
        <v>335</v>
      </c>
      <c r="D17" s="583">
        <v>45945</v>
      </c>
      <c r="E17" s="584">
        <v>45945</v>
      </c>
    </row>
    <row r="18" spans="1:5" s="492" customFormat="1" ht="25.2" customHeight="1">
      <c r="A18" s="596" t="s">
        <v>215</v>
      </c>
      <c r="B18" s="597" t="s">
        <v>336</v>
      </c>
      <c r="C18" s="598" t="s">
        <v>337</v>
      </c>
      <c r="D18" s="599">
        <v>45944</v>
      </c>
      <c r="E18" s="600">
        <v>45945</v>
      </c>
    </row>
    <row r="19" spans="1:5" s="492" customFormat="1" ht="25.2" customHeight="1">
      <c r="A19" s="580" t="s">
        <v>215</v>
      </c>
      <c r="B19" s="581" t="s">
        <v>338</v>
      </c>
      <c r="C19" s="582" t="s">
        <v>339</v>
      </c>
      <c r="D19" s="583">
        <v>45944</v>
      </c>
      <c r="E19" s="584">
        <v>45945</v>
      </c>
    </row>
    <row r="20" spans="1:5" s="492" customFormat="1" ht="25.2" customHeight="1">
      <c r="A20" s="596" t="s">
        <v>215</v>
      </c>
      <c r="B20" s="597" t="s">
        <v>340</v>
      </c>
      <c r="C20" s="598" t="s">
        <v>341</v>
      </c>
      <c r="D20" s="599">
        <v>45944</v>
      </c>
      <c r="E20" s="600">
        <v>45945</v>
      </c>
    </row>
    <row r="21" spans="1:5" s="492" customFormat="1" ht="25.2" customHeight="1">
      <c r="A21" s="580" t="s">
        <v>215</v>
      </c>
      <c r="B21" s="581" t="s">
        <v>342</v>
      </c>
      <c r="C21" s="582" t="s">
        <v>343</v>
      </c>
      <c r="D21" s="583">
        <v>45944</v>
      </c>
      <c r="E21" s="584">
        <v>45944</v>
      </c>
    </row>
    <row r="22" spans="1:5" s="492" customFormat="1" ht="25.2" customHeight="1">
      <c r="A22" s="596" t="s">
        <v>215</v>
      </c>
      <c r="B22" s="597" t="s">
        <v>344</v>
      </c>
      <c r="C22" s="598" t="s">
        <v>345</v>
      </c>
      <c r="D22" s="599">
        <v>45944</v>
      </c>
      <c r="E22" s="600">
        <v>45944</v>
      </c>
    </row>
    <row r="23" spans="1:5" s="492" customFormat="1" ht="25.2" customHeight="1">
      <c r="A23" s="580" t="s">
        <v>215</v>
      </c>
      <c r="B23" s="581" t="s">
        <v>346</v>
      </c>
      <c r="C23" s="582" t="s">
        <v>347</v>
      </c>
      <c r="D23" s="583">
        <v>45944</v>
      </c>
      <c r="E23" s="584">
        <v>45944</v>
      </c>
    </row>
    <row r="24" spans="1:5" s="492" customFormat="1" ht="25.2" customHeight="1">
      <c r="A24" s="479" t="s">
        <v>215</v>
      </c>
      <c r="B24" s="480" t="s">
        <v>224</v>
      </c>
      <c r="C24" s="481" t="s">
        <v>348</v>
      </c>
      <c r="D24" s="482">
        <v>45944</v>
      </c>
      <c r="E24" s="483">
        <v>45944</v>
      </c>
    </row>
    <row r="25" spans="1:5" s="492" customFormat="1" ht="25.2" customHeight="1">
      <c r="A25" s="596" t="s">
        <v>217</v>
      </c>
      <c r="B25" s="597" t="s">
        <v>349</v>
      </c>
      <c r="C25" s="598" t="s">
        <v>350</v>
      </c>
      <c r="D25" s="599">
        <v>45944</v>
      </c>
      <c r="E25" s="600">
        <v>45944</v>
      </c>
    </row>
    <row r="26" spans="1:5" s="492" customFormat="1" ht="25.2" customHeight="1">
      <c r="A26" s="596" t="s">
        <v>215</v>
      </c>
      <c r="B26" s="597" t="s">
        <v>351</v>
      </c>
      <c r="C26" s="598" t="s">
        <v>352</v>
      </c>
      <c r="D26" s="599">
        <v>45941</v>
      </c>
      <c r="E26" s="600">
        <v>45944</v>
      </c>
    </row>
    <row r="27" spans="1:5" s="492" customFormat="1" ht="25.2" customHeight="1">
      <c r="A27" s="616" t="s">
        <v>215</v>
      </c>
      <c r="B27" s="617" t="s">
        <v>353</v>
      </c>
      <c r="C27" s="618" t="s">
        <v>354</v>
      </c>
      <c r="D27" s="619">
        <v>45940</v>
      </c>
      <c r="E27" s="620">
        <v>45944</v>
      </c>
    </row>
    <row r="28" spans="1:5" s="492" customFormat="1" ht="25.2" customHeight="1">
      <c r="A28" s="580" t="s">
        <v>215</v>
      </c>
      <c r="B28" s="581" t="s">
        <v>355</v>
      </c>
      <c r="C28" s="582" t="s">
        <v>356</v>
      </c>
      <c r="D28" s="583">
        <v>45940</v>
      </c>
      <c r="E28" s="584">
        <v>45944</v>
      </c>
    </row>
    <row r="29" spans="1:5" s="492" customFormat="1" ht="25.2" customHeight="1">
      <c r="A29" s="590" t="s">
        <v>218</v>
      </c>
      <c r="B29" s="591" t="s">
        <v>357</v>
      </c>
      <c r="C29" s="592" t="s">
        <v>358</v>
      </c>
      <c r="D29" s="593">
        <v>45940</v>
      </c>
      <c r="E29" s="601">
        <v>45944</v>
      </c>
    </row>
    <row r="30" spans="1:5" s="492" customFormat="1" ht="25.2" customHeight="1">
      <c r="A30" s="585" t="s">
        <v>215</v>
      </c>
      <c r="B30" s="586" t="s">
        <v>359</v>
      </c>
      <c r="C30" s="587" t="s">
        <v>360</v>
      </c>
      <c r="D30" s="588">
        <v>45940</v>
      </c>
      <c r="E30" s="589">
        <v>45944</v>
      </c>
    </row>
    <row r="31" spans="1:5" s="492" customFormat="1" ht="25.2" customHeight="1">
      <c r="A31" s="580" t="s">
        <v>216</v>
      </c>
      <c r="B31" s="581" t="s">
        <v>361</v>
      </c>
      <c r="C31" s="582" t="s">
        <v>362</v>
      </c>
      <c r="D31" s="583">
        <v>45940</v>
      </c>
      <c r="E31" s="584">
        <v>45944</v>
      </c>
    </row>
    <row r="32" spans="1:5" s="492" customFormat="1" ht="25.2" customHeight="1">
      <c r="A32" s="479"/>
      <c r="B32" s="480"/>
      <c r="C32" s="481"/>
      <c r="D32" s="482"/>
      <c r="E32" s="483"/>
    </row>
    <row r="33" spans="1:5" s="492" customFormat="1" ht="25.2" customHeight="1">
      <c r="A33" s="479"/>
      <c r="B33" s="480"/>
      <c r="C33" s="481"/>
      <c r="D33" s="482"/>
      <c r="E33" s="483"/>
    </row>
    <row r="34" spans="1:5" ht="27.6" customHeight="1">
      <c r="A34" s="184" t="s">
        <v>199</v>
      </c>
      <c r="B34" s="185">
        <v>30</v>
      </c>
      <c r="C34" s="187"/>
      <c r="D34" s="127"/>
      <c r="E34" s="127"/>
    </row>
    <row r="35" spans="1:5" ht="19.2" customHeight="1">
      <c r="B35" s="296" t="s">
        <v>195</v>
      </c>
      <c r="C35" s="491"/>
      <c r="D35" s="128"/>
      <c r="E35" s="128"/>
    </row>
    <row r="36" spans="1:5" ht="30" customHeight="1">
      <c r="B36" s="312"/>
      <c r="D36" s="128"/>
      <c r="E36" s="128"/>
    </row>
    <row r="37" spans="1:5" ht="30" customHeight="1">
      <c r="B37" s="312"/>
      <c r="D37" s="128"/>
      <c r="E37" s="128"/>
    </row>
    <row r="38" spans="1:5" ht="16.95" customHeight="1">
      <c r="A38" s="111" t="s">
        <v>174</v>
      </c>
    </row>
    <row r="39" spans="1:5" ht="16.95" customHeight="1">
      <c r="A39" s="910" t="s">
        <v>175</v>
      </c>
      <c r="B39" s="910"/>
      <c r="C39" s="910"/>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sheetData>
  <autoFilter ref="A1:E35" xr:uid="{00000000-0001-0000-0800-000000000000}"/>
  <mergeCells count="1">
    <mergeCell ref="A39:C39"/>
  </mergeCells>
  <phoneticPr fontId="26"/>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21"/>
  <sheetViews>
    <sheetView view="pageBreakPreview" zoomScale="81" zoomScaleNormal="100" zoomScaleSheetLayoutView="81" workbookViewId="0">
      <selection activeCell="A7" sqref="A7:N7"/>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4" ht="46.2" customHeight="1" thickBot="1">
      <c r="A1" s="911" t="s">
        <v>260</v>
      </c>
      <c r="B1" s="912"/>
      <c r="C1" s="912"/>
      <c r="D1" s="912"/>
      <c r="E1" s="912"/>
      <c r="F1" s="912"/>
      <c r="G1" s="912"/>
      <c r="H1" s="912"/>
      <c r="I1" s="912"/>
      <c r="J1" s="912"/>
      <c r="K1" s="912"/>
      <c r="L1" s="912"/>
      <c r="M1" s="912"/>
      <c r="N1" s="913"/>
    </row>
    <row r="2" spans="1:14" ht="46.95" customHeight="1">
      <c r="A2" s="914" t="s">
        <v>405</v>
      </c>
      <c r="B2" s="915"/>
      <c r="C2" s="915"/>
      <c r="D2" s="915"/>
      <c r="E2" s="915"/>
      <c r="F2" s="915"/>
      <c r="G2" s="915"/>
      <c r="H2" s="915"/>
      <c r="I2" s="915"/>
      <c r="J2" s="915"/>
      <c r="K2" s="915"/>
      <c r="L2" s="915"/>
      <c r="M2" s="915"/>
      <c r="N2" s="916"/>
    </row>
    <row r="3" spans="1:14" s="339" customFormat="1" ht="408.6" customHeight="1">
      <c r="A3" s="917" t="s">
        <v>406</v>
      </c>
      <c r="B3" s="918"/>
      <c r="C3" s="918"/>
      <c r="D3" s="918"/>
      <c r="E3" s="918"/>
      <c r="F3" s="918"/>
      <c r="G3" s="918"/>
      <c r="H3" s="918"/>
      <c r="I3" s="918"/>
      <c r="J3" s="918"/>
      <c r="K3" s="918"/>
      <c r="L3" s="918"/>
      <c r="M3" s="918"/>
      <c r="N3" s="919"/>
    </row>
    <row r="4" spans="1:14" s="339" customFormat="1" ht="36.6" customHeight="1" thickBot="1">
      <c r="A4" s="920" t="s">
        <v>407</v>
      </c>
      <c r="B4" s="921"/>
      <c r="C4" s="921"/>
      <c r="D4" s="921"/>
      <c r="E4" s="921"/>
      <c r="F4" s="921"/>
      <c r="G4" s="921"/>
      <c r="H4" s="921"/>
      <c r="I4" s="921"/>
      <c r="J4" s="921"/>
      <c r="K4" s="921"/>
      <c r="L4" s="921"/>
      <c r="M4" s="921"/>
      <c r="N4" s="921"/>
    </row>
    <row r="5" spans="1:14" s="339" customFormat="1" ht="44.4" customHeight="1">
      <c r="A5" s="914" t="s">
        <v>408</v>
      </c>
      <c r="B5" s="915"/>
      <c r="C5" s="915"/>
      <c r="D5" s="915"/>
      <c r="E5" s="915"/>
      <c r="F5" s="915"/>
      <c r="G5" s="915"/>
      <c r="H5" s="915"/>
      <c r="I5" s="915"/>
      <c r="J5" s="915"/>
      <c r="K5" s="915"/>
      <c r="L5" s="915"/>
      <c r="M5" s="915"/>
      <c r="N5" s="916"/>
    </row>
    <row r="6" spans="1:14" s="339" customFormat="1" ht="299.39999999999998" customHeight="1" thickBot="1">
      <c r="A6" s="924" t="s">
        <v>409</v>
      </c>
      <c r="B6" s="924"/>
      <c r="C6" s="924"/>
      <c r="D6" s="924"/>
      <c r="E6" s="924"/>
      <c r="F6" s="924"/>
      <c r="G6" s="924"/>
      <c r="H6" s="924"/>
      <c r="I6" s="924"/>
      <c r="J6" s="924"/>
      <c r="K6" s="924"/>
      <c r="L6" s="924"/>
      <c r="M6" s="924"/>
      <c r="N6" s="924"/>
    </row>
    <row r="7" spans="1:14" s="339" customFormat="1" ht="41.4" customHeight="1" thickBot="1">
      <c r="A7" s="926" t="s">
        <v>249</v>
      </c>
      <c r="B7" s="927"/>
      <c r="C7" s="927"/>
      <c r="D7" s="927"/>
      <c r="E7" s="927"/>
      <c r="F7" s="927"/>
      <c r="G7" s="927"/>
      <c r="H7" s="927"/>
      <c r="I7" s="927"/>
      <c r="J7" s="927"/>
      <c r="K7" s="927"/>
      <c r="L7" s="927"/>
      <c r="M7" s="927"/>
      <c r="N7" s="927"/>
    </row>
    <row r="8" spans="1:14" s="339" customFormat="1" ht="43.8" customHeight="1">
      <c r="A8" s="925" t="s">
        <v>410</v>
      </c>
      <c r="B8" s="915"/>
      <c r="C8" s="915"/>
      <c r="D8" s="915"/>
      <c r="E8" s="915"/>
      <c r="F8" s="915"/>
      <c r="G8" s="915"/>
      <c r="H8" s="915"/>
      <c r="I8" s="915"/>
      <c r="J8" s="915"/>
      <c r="K8" s="915"/>
      <c r="L8" s="915"/>
      <c r="M8" s="915"/>
      <c r="N8" s="916"/>
    </row>
    <row r="9" spans="1:14" s="339" customFormat="1" ht="169.8" customHeight="1" thickBot="1">
      <c r="A9" s="928" t="s">
        <v>250</v>
      </c>
      <c r="B9" s="924"/>
      <c r="C9" s="924"/>
      <c r="D9" s="924"/>
      <c r="E9" s="924"/>
      <c r="F9" s="924"/>
      <c r="G9" s="924"/>
      <c r="H9" s="924"/>
      <c r="I9" s="924"/>
      <c r="J9" s="924"/>
      <c r="K9" s="924"/>
      <c r="L9" s="924"/>
      <c r="M9" s="924"/>
      <c r="N9" s="929"/>
    </row>
    <row r="10" spans="1:14" s="339" customFormat="1" ht="42" customHeight="1" thickBot="1">
      <c r="A10" s="930" t="s">
        <v>251</v>
      </c>
      <c r="B10" s="931"/>
      <c r="C10" s="931"/>
      <c r="D10" s="931"/>
      <c r="E10" s="931"/>
      <c r="F10" s="931"/>
      <c r="G10" s="931"/>
      <c r="H10" s="931"/>
      <c r="I10" s="931"/>
      <c r="J10" s="931"/>
      <c r="K10" s="931"/>
      <c r="L10" s="931"/>
      <c r="M10" s="931"/>
      <c r="N10" s="932"/>
    </row>
    <row r="11" spans="1:14" s="339" customFormat="1" ht="43.8" customHeight="1">
      <c r="A11" s="933"/>
      <c r="B11" s="934"/>
      <c r="C11" s="934"/>
      <c r="D11" s="934"/>
      <c r="E11" s="934"/>
      <c r="F11" s="934"/>
      <c r="G11" s="934"/>
      <c r="H11" s="934"/>
      <c r="I11" s="934"/>
      <c r="J11" s="934"/>
      <c r="K11" s="934"/>
      <c r="L11" s="934"/>
      <c r="M11" s="934"/>
      <c r="N11" s="935"/>
    </row>
    <row r="12" spans="1:14" s="339" customFormat="1" ht="113.4" customHeight="1">
      <c r="A12" s="917"/>
      <c r="B12" s="918"/>
      <c r="C12" s="918"/>
      <c r="D12" s="918"/>
      <c r="E12" s="918"/>
      <c r="F12" s="918"/>
      <c r="G12" s="918"/>
      <c r="H12" s="918"/>
      <c r="I12" s="918"/>
      <c r="J12" s="918"/>
      <c r="K12" s="918"/>
      <c r="L12" s="918"/>
      <c r="M12" s="918"/>
      <c r="N12" s="919"/>
    </row>
    <row r="13" spans="1:14" s="339" customFormat="1" ht="36" customHeight="1" thickBot="1">
      <c r="A13" s="936"/>
      <c r="B13" s="937"/>
      <c r="C13" s="937"/>
      <c r="D13" s="937"/>
      <c r="E13" s="937"/>
      <c r="F13" s="937"/>
      <c r="G13" s="937"/>
      <c r="H13" s="937"/>
      <c r="I13" s="937"/>
      <c r="J13" s="937"/>
      <c r="K13" s="937"/>
      <c r="L13" s="937"/>
      <c r="M13" s="937"/>
      <c r="N13" s="938"/>
    </row>
    <row r="14" spans="1:14" s="339" customFormat="1" ht="41.4" customHeight="1">
      <c r="A14" s="933"/>
      <c r="B14" s="934"/>
      <c r="C14" s="934"/>
      <c r="D14" s="934"/>
      <c r="E14" s="934"/>
      <c r="F14" s="934"/>
      <c r="G14" s="934"/>
      <c r="H14" s="934"/>
      <c r="I14" s="934"/>
      <c r="J14" s="934"/>
      <c r="K14" s="934"/>
      <c r="L14" s="934"/>
      <c r="M14" s="934"/>
      <c r="N14" s="935"/>
    </row>
    <row r="15" spans="1:14" s="339" customFormat="1" ht="219.6" customHeight="1">
      <c r="A15" s="943"/>
      <c r="B15" s="944"/>
      <c r="C15" s="944"/>
      <c r="D15" s="944"/>
      <c r="E15" s="944"/>
      <c r="F15" s="944"/>
      <c r="G15" s="944"/>
      <c r="H15" s="944"/>
      <c r="I15" s="944"/>
      <c r="J15" s="944"/>
      <c r="K15" s="944"/>
      <c r="L15" s="944"/>
      <c r="M15" s="944"/>
      <c r="N15" s="945"/>
    </row>
    <row r="16" spans="1:14" s="339" customFormat="1" ht="36" customHeight="1" thickBot="1">
      <c r="A16" s="936"/>
      <c r="B16" s="937"/>
      <c r="C16" s="937"/>
      <c r="D16" s="937"/>
      <c r="E16" s="937"/>
      <c r="F16" s="937"/>
      <c r="G16" s="937"/>
      <c r="H16" s="937"/>
      <c r="I16" s="937"/>
      <c r="J16" s="937"/>
      <c r="K16" s="937"/>
      <c r="L16" s="937"/>
      <c r="M16" s="937"/>
      <c r="N16" s="938"/>
    </row>
    <row r="17" spans="1:14" s="339" customFormat="1" ht="45" customHeight="1">
      <c r="A17" s="942"/>
      <c r="B17" s="934"/>
      <c r="C17" s="934"/>
      <c r="D17" s="934"/>
      <c r="E17" s="934"/>
      <c r="F17" s="934"/>
      <c r="G17" s="934"/>
      <c r="H17" s="934"/>
      <c r="I17" s="934"/>
      <c r="J17" s="934"/>
      <c r="K17" s="934"/>
      <c r="L17" s="934"/>
      <c r="M17" s="934"/>
      <c r="N17" s="935"/>
    </row>
    <row r="18" spans="1:14" ht="189" customHeight="1">
      <c r="A18" s="939"/>
      <c r="B18" s="940"/>
      <c r="C18" s="940"/>
      <c r="D18" s="940"/>
      <c r="E18" s="940"/>
      <c r="F18" s="940"/>
      <c r="G18" s="940"/>
      <c r="H18" s="940"/>
      <c r="I18" s="940"/>
      <c r="J18" s="940"/>
      <c r="K18" s="940"/>
      <c r="L18" s="940"/>
      <c r="M18" s="940"/>
      <c r="N18" s="941"/>
    </row>
    <row r="19" spans="1:14" ht="36" customHeight="1" thickBot="1">
      <c r="A19" s="936"/>
      <c r="B19" s="937"/>
      <c r="C19" s="937"/>
      <c r="D19" s="937"/>
      <c r="E19" s="937"/>
      <c r="F19" s="937"/>
      <c r="G19" s="937"/>
      <c r="H19" s="937"/>
      <c r="I19" s="937"/>
      <c r="J19" s="937"/>
      <c r="K19" s="937"/>
      <c r="L19" s="937"/>
      <c r="M19" s="937"/>
      <c r="N19" s="938"/>
    </row>
    <row r="20" spans="1:14" ht="36" customHeight="1">
      <c r="A20" s="922"/>
      <c r="B20" s="922"/>
      <c r="C20" s="922"/>
      <c r="D20" s="922"/>
      <c r="E20" s="922"/>
      <c r="F20" s="922"/>
      <c r="G20" s="922"/>
      <c r="H20" s="922"/>
      <c r="I20" s="922"/>
      <c r="J20" s="922"/>
      <c r="K20" s="922"/>
      <c r="L20" s="922"/>
      <c r="M20" s="922"/>
      <c r="N20" s="922"/>
    </row>
    <row r="21" spans="1:14" ht="36" customHeight="1">
      <c r="A21" s="923"/>
      <c r="B21" s="923"/>
      <c r="C21" s="923"/>
      <c r="D21" s="923"/>
      <c r="E21" s="923"/>
      <c r="F21" s="923"/>
      <c r="G21" s="923"/>
      <c r="H21" s="923"/>
      <c r="I21" s="923"/>
      <c r="J21" s="923"/>
      <c r="K21" s="923"/>
      <c r="L21" s="923"/>
      <c r="M21" s="923"/>
      <c r="N21" s="923"/>
    </row>
  </sheetData>
  <mergeCells count="20">
    <mergeCell ref="A20:N21"/>
    <mergeCell ref="A6:N6"/>
    <mergeCell ref="A8:N8"/>
    <mergeCell ref="A7:N7"/>
    <mergeCell ref="A12:N12"/>
    <mergeCell ref="A9:N9"/>
    <mergeCell ref="A10:N10"/>
    <mergeCell ref="A11:N11"/>
    <mergeCell ref="A13:N13"/>
    <mergeCell ref="A18:N18"/>
    <mergeCell ref="A19:N19"/>
    <mergeCell ref="A17:N17"/>
    <mergeCell ref="A14:N14"/>
    <mergeCell ref="A15:N15"/>
    <mergeCell ref="A16:N16"/>
    <mergeCell ref="A1:N1"/>
    <mergeCell ref="A2:N2"/>
    <mergeCell ref="A3:N3"/>
    <mergeCell ref="A5:N5"/>
    <mergeCell ref="A4:N4"/>
  </mergeCells>
  <phoneticPr fontId="15"/>
  <hyperlinks>
    <hyperlink ref="A4" r:id="rId1" xr:uid="{313C8A88-A856-4548-942D-0A8D2C31A163}"/>
    <hyperlink ref="A7" r:id="rId2" xr:uid="{D8B07A9A-6073-4425-BD37-A6CFAEEAA7A4}"/>
    <hyperlink ref="A10" r:id="rId3" xr:uid="{3F6FAD84-4AE6-4398-BB89-FFEBD5E026A5}"/>
  </hyperlinks>
  <pageMargins left="0.7" right="0.7" top="0.75" bottom="0.75" header="0.3" footer="0.3"/>
  <pageSetup paperSize="9" scale="37" orientation="portrait" horizontalDpi="300" verticalDpi="300"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D50"/>
  <sheetViews>
    <sheetView view="pageBreakPreview" zoomScale="76" zoomScaleNormal="75" zoomScaleSheetLayoutView="76" workbookViewId="0">
      <selection activeCell="D14" sqref="D14"/>
    </sheetView>
  </sheetViews>
  <sheetFormatPr defaultColWidth="9" defaultRowHeight="19.2"/>
  <cols>
    <col min="1" max="1" width="231.88671875" style="3" customWidth="1"/>
    <col min="2" max="2" width="33.109375" style="2" hidden="1" customWidth="1"/>
    <col min="3" max="3" width="25.109375" style="115" customWidth="1"/>
    <col min="4" max="16384" width="9" style="1"/>
  </cols>
  <sheetData>
    <row r="1" spans="1:4" s="15" customFormat="1" ht="46.2" customHeight="1" thickBot="1">
      <c r="A1" s="235" t="s">
        <v>261</v>
      </c>
      <c r="B1" s="235" t="s">
        <v>200</v>
      </c>
      <c r="C1" s="273" t="s">
        <v>201</v>
      </c>
    </row>
    <row r="2" spans="1:4" ht="46.95" customHeight="1">
      <c r="A2" s="169" t="s">
        <v>411</v>
      </c>
      <c r="B2" s="226"/>
      <c r="C2" s="946">
        <v>45947</v>
      </c>
    </row>
    <row r="3" spans="1:4" ht="267.60000000000002" customHeight="1" thickBot="1">
      <c r="A3" s="575" t="s">
        <v>412</v>
      </c>
      <c r="B3" s="227"/>
      <c r="C3" s="947"/>
    </row>
    <row r="4" spans="1:4" ht="44.4" customHeight="1" thickBot="1">
      <c r="A4" s="594" t="s">
        <v>413</v>
      </c>
      <c r="B4" s="542"/>
      <c r="C4" s="543"/>
    </row>
    <row r="5" spans="1:4" ht="44.4" customHeight="1">
      <c r="A5" s="541" t="s">
        <v>414</v>
      </c>
      <c r="B5" s="1"/>
      <c r="C5" s="327"/>
    </row>
    <row r="6" spans="1:4" ht="91.2" customHeight="1">
      <c r="A6" s="469" t="s">
        <v>415</v>
      </c>
      <c r="B6" s="1"/>
      <c r="C6" s="308">
        <v>45947</v>
      </c>
      <c r="D6" s="468"/>
    </row>
    <row r="7" spans="1:4" ht="42.6" customHeight="1" thickBot="1">
      <c r="A7" s="468" t="s">
        <v>416</v>
      </c>
      <c r="B7" s="1"/>
      <c r="C7" s="327"/>
    </row>
    <row r="8" spans="1:4" ht="44.4" customHeight="1">
      <c r="A8" s="489" t="s">
        <v>417</v>
      </c>
      <c r="B8" s="1"/>
      <c r="C8" s="332"/>
    </row>
    <row r="9" spans="1:4" ht="250.8" customHeight="1">
      <c r="A9" s="470" t="s">
        <v>418</v>
      </c>
      <c r="B9" s="1"/>
      <c r="C9" s="308">
        <v>45946</v>
      </c>
    </row>
    <row r="10" spans="1:4" ht="39" customHeight="1" thickBot="1">
      <c r="A10" s="595" t="s">
        <v>419</v>
      </c>
      <c r="B10" s="1"/>
      <c r="C10" s="333"/>
    </row>
    <row r="11" spans="1:4" ht="52.2" customHeight="1">
      <c r="A11" s="544" t="s">
        <v>420</v>
      </c>
      <c r="B11" s="226"/>
      <c r="C11" s="313"/>
    </row>
    <row r="12" spans="1:4" ht="241.2" customHeight="1">
      <c r="A12" s="486" t="s">
        <v>421</v>
      </c>
      <c r="B12" s="227"/>
      <c r="C12" s="315">
        <v>45946</v>
      </c>
    </row>
    <row r="13" spans="1:4" ht="46.8" customHeight="1" thickBot="1">
      <c r="A13" s="468" t="s">
        <v>422</v>
      </c>
      <c r="B13" s="276"/>
      <c r="C13" s="277"/>
    </row>
    <row r="14" spans="1:4" ht="43.8" customHeight="1">
      <c r="A14" s="169" t="s">
        <v>423</v>
      </c>
      <c r="B14" s="226"/>
      <c r="C14" s="946">
        <v>45944</v>
      </c>
    </row>
    <row r="15" spans="1:4" ht="303.60000000000002" customHeight="1" thickBot="1">
      <c r="A15" s="471" t="s">
        <v>424</v>
      </c>
      <c r="B15" s="227"/>
      <c r="C15" s="947"/>
    </row>
    <row r="16" spans="1:4" ht="43.8" customHeight="1" thickBot="1">
      <c r="A16" s="445" t="s">
        <v>425</v>
      </c>
      <c r="B16" s="1"/>
      <c r="C16" s="274"/>
    </row>
    <row r="17" spans="1:3" ht="43.8" hidden="1" customHeight="1">
      <c r="A17" s="234"/>
      <c r="B17" s="228"/>
      <c r="C17" s="313"/>
    </row>
    <row r="18" spans="1:3" ht="112.8" hidden="1" customHeight="1">
      <c r="A18" s="566"/>
      <c r="B18" s="229"/>
      <c r="C18" s="561"/>
    </row>
    <row r="19" spans="1:3" s="136" customFormat="1" ht="43.8" hidden="1" customHeight="1" thickBot="1">
      <c r="A19" s="567"/>
      <c r="B19" s="230"/>
      <c r="C19" s="568"/>
    </row>
    <row r="20" spans="1:3" ht="48" hidden="1" customHeight="1" thickBot="1">
      <c r="A20" s="570"/>
      <c r="B20" s="225"/>
      <c r="C20" s="565"/>
    </row>
    <row r="21" spans="1:3" ht="267.60000000000002" hidden="1" customHeight="1">
      <c r="A21" s="571"/>
      <c r="B21" s="569"/>
      <c r="C21" s="565"/>
    </row>
    <row r="22" spans="1:3" s="137" customFormat="1" ht="39.6" hidden="1" customHeight="1" thickBot="1">
      <c r="A22" s="286"/>
      <c r="B22" s="188"/>
      <c r="C22" s="274"/>
    </row>
    <row r="23" spans="1:3" ht="43.8" hidden="1" customHeight="1">
      <c r="A23" s="461"/>
      <c r="B23" s="226"/>
      <c r="C23" s="949"/>
    </row>
    <row r="24" spans="1:3" ht="43.8" hidden="1" customHeight="1">
      <c r="A24" s="325"/>
      <c r="B24" s="227"/>
      <c r="C24" s="947"/>
    </row>
    <row r="25" spans="1:3" ht="43.8" hidden="1" customHeight="1" thickBot="1">
      <c r="A25" s="224"/>
      <c r="B25" s="1"/>
      <c r="C25" s="272"/>
    </row>
    <row r="26" spans="1:3" ht="43.8" hidden="1" customHeight="1">
      <c r="A26" s="334"/>
      <c r="B26" s="1"/>
      <c r="C26" s="275"/>
    </row>
    <row r="27" spans="1:3" ht="43.8" hidden="1" customHeight="1" thickBot="1">
      <c r="A27" s="326"/>
      <c r="B27" s="1"/>
      <c r="C27" s="946"/>
    </row>
    <row r="28" spans="1:3" ht="43.8" hidden="1" customHeight="1" thickBot="1">
      <c r="A28" s="232"/>
      <c r="B28" s="233"/>
      <c r="C28" s="948"/>
    </row>
    <row r="29" spans="1:3" ht="43.8" hidden="1" customHeight="1">
      <c r="A29" s="176"/>
      <c r="B29" s="1"/>
      <c r="C29" s="275"/>
    </row>
    <row r="30" spans="1:3" ht="43.8" hidden="1" customHeight="1" thickBot="1">
      <c r="A30" s="278"/>
      <c r="B30" s="1"/>
      <c r="C30" s="946"/>
    </row>
    <row r="31" spans="1:3" ht="43.8" hidden="1" customHeight="1" thickBot="1">
      <c r="A31" s="232"/>
      <c r="B31" s="233"/>
      <c r="C31" s="948"/>
    </row>
    <row r="32" spans="1:3" ht="43.8" customHeight="1">
      <c r="A32" s="1"/>
    </row>
    <row r="33" spans="1:1" ht="43.8" customHeight="1"/>
    <row r="34" spans="1:1" ht="43.8" customHeight="1"/>
    <row r="35" spans="1:1" ht="43.8" customHeight="1"/>
    <row r="36" spans="1:1" ht="43.8" customHeight="1"/>
    <row r="37" spans="1:1" ht="43.8" customHeight="1"/>
    <row r="38" spans="1:1" ht="43.8" customHeight="1"/>
    <row r="39" spans="1:1" ht="43.8" customHeight="1"/>
    <row r="40" spans="1:1" ht="43.8" customHeight="1">
      <c r="A40" s="178"/>
    </row>
    <row r="41" spans="1:1" ht="43.8" customHeight="1"/>
    <row r="42" spans="1:1" ht="43.8" customHeight="1"/>
    <row r="43" spans="1:1" ht="43.8" customHeight="1"/>
    <row r="44" spans="1:1" ht="43.8" customHeight="1"/>
    <row r="45" spans="1:1" ht="43.8" customHeight="1"/>
    <row r="46" spans="1:1" ht="43.8" customHeight="1"/>
    <row r="47" spans="1:1" ht="27" customHeight="1"/>
    <row r="48" spans="1:1" ht="27" customHeight="1"/>
    <row r="49" ht="27" customHeight="1"/>
    <row r="50" ht="27" customHeight="1"/>
  </sheetData>
  <mergeCells count="5">
    <mergeCell ref="C2:C3"/>
    <mergeCell ref="C30:C31"/>
    <mergeCell ref="C23:C24"/>
    <mergeCell ref="C27:C28"/>
    <mergeCell ref="C14:C15"/>
  </mergeCells>
  <phoneticPr fontId="81"/>
  <hyperlinks>
    <hyperlink ref="A4" r:id="rId1" xr:uid="{8B62014C-DF01-43CA-BB85-A2CEBFC89AA4}"/>
    <hyperlink ref="A7" r:id="rId2" xr:uid="{86EAB17B-B7F9-4FD4-BA4F-E78BF6BD20AC}"/>
    <hyperlink ref="A10" r:id="rId3" xr:uid="{D9DB8035-3D21-4A05-BF40-F187A5C8B43A}"/>
    <hyperlink ref="A13" r:id="rId4" xr:uid="{56C174A0-0E05-490C-AC90-3AAA773DEAE8}"/>
    <hyperlink ref="A16" r:id="rId5" xr:uid="{DD3264F6-F2BC-4B33-BCA7-A01F4D2F1A80}"/>
  </hyperlinks>
  <pageMargins left="0" right="0" top="0.19685039370078741" bottom="0.39370078740157483" header="0" footer="0.19685039370078741"/>
  <pageSetup paperSize="9" scale="25"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Y51"/>
  <sheetViews>
    <sheetView view="pageBreakPreview" zoomScale="96" zoomScaleNormal="100" zoomScaleSheetLayoutView="96" workbookViewId="0">
      <selection activeCell="AB45" sqref="AB45"/>
    </sheetView>
  </sheetViews>
  <sheetFormatPr defaultRowHeight="13.2"/>
  <cols>
    <col min="1" max="1" width="7.44140625" customWidth="1"/>
    <col min="2" max="2" width="10.77734375" customWidth="1"/>
    <col min="3" max="17" width="7.44140625" customWidth="1"/>
    <col min="18" max="21" width="7.44140625" style="46" customWidth="1"/>
    <col min="22" max="22" width="5.5546875" style="46" customWidth="1"/>
    <col min="23" max="29" width="7.44140625" style="46" customWidth="1"/>
    <col min="30" max="50" width="8.88671875" style="46"/>
    <col min="51" max="51" width="8.88671875" style="335"/>
  </cols>
  <sheetData>
    <row r="1" spans="1:51" ht="28.2" customHeight="1">
      <c r="A1" s="498"/>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84"/>
    </row>
    <row r="2" spans="1:51" ht="26.4">
      <c r="A2" s="499"/>
      <c r="B2" s="498"/>
      <c r="C2" s="498"/>
      <c r="D2" s="498"/>
      <c r="E2" s="498"/>
      <c r="F2" s="498"/>
      <c r="G2" s="498"/>
      <c r="H2" s="498"/>
      <c r="I2" s="498"/>
      <c r="J2" s="498"/>
      <c r="K2" s="498"/>
      <c r="L2" s="498"/>
      <c r="M2" s="498"/>
      <c r="N2" s="498"/>
      <c r="O2" s="498"/>
      <c r="P2" s="498"/>
      <c r="Q2" s="498"/>
      <c r="R2" s="500"/>
      <c r="S2" s="656"/>
      <c r="T2" s="656"/>
      <c r="U2" s="656"/>
      <c r="V2" s="656"/>
      <c r="W2" s="656"/>
      <c r="X2" s="656"/>
      <c r="Y2" s="500"/>
      <c r="Z2" s="501"/>
      <c r="AA2" s="484"/>
    </row>
    <row r="3" spans="1:51" ht="26.4">
      <c r="A3" s="502"/>
      <c r="B3" s="503"/>
      <c r="C3" s="503"/>
      <c r="D3" s="503"/>
      <c r="E3" s="503"/>
      <c r="F3" s="503"/>
      <c r="G3" s="503"/>
      <c r="H3" s="503"/>
      <c r="I3" s="503"/>
      <c r="J3" s="503"/>
      <c r="K3" s="503"/>
      <c r="L3" s="503"/>
      <c r="M3" s="503"/>
      <c r="N3" s="498"/>
      <c r="O3" s="498"/>
      <c r="P3" s="498"/>
      <c r="Q3" s="498"/>
      <c r="R3" s="504"/>
      <c r="S3" s="656"/>
      <c r="T3" s="656"/>
      <c r="U3" s="656"/>
      <c r="V3" s="656"/>
      <c r="W3" s="656"/>
      <c r="X3" s="656"/>
      <c r="Y3" s="504"/>
      <c r="Z3" s="501"/>
      <c r="AA3" s="484"/>
    </row>
    <row r="4" spans="1:51" ht="17.399999999999999" customHeight="1">
      <c r="A4" s="502"/>
      <c r="B4" s="503"/>
      <c r="C4" s="503"/>
      <c r="D4" s="503"/>
      <c r="E4" s="503"/>
      <c r="F4" s="503"/>
      <c r="G4" s="503"/>
      <c r="H4" s="503"/>
      <c r="I4" s="503"/>
      <c r="J4" s="503"/>
      <c r="K4" s="503"/>
      <c r="L4" s="503"/>
      <c r="M4" s="503"/>
      <c r="N4" s="498"/>
      <c r="O4" s="498"/>
      <c r="P4" s="498"/>
      <c r="Q4" s="498"/>
      <c r="R4" s="504"/>
      <c r="S4" s="504"/>
      <c r="T4" s="504"/>
      <c r="U4" s="504"/>
      <c r="V4" s="504"/>
      <c r="W4" s="504"/>
      <c r="X4" s="504"/>
      <c r="Y4" s="504"/>
      <c r="Z4" s="501"/>
      <c r="AA4" s="484"/>
      <c r="AB4" s="338"/>
      <c r="AC4" s="338"/>
      <c r="AD4" s="338"/>
      <c r="AE4" s="338"/>
      <c r="AF4" s="338"/>
      <c r="AG4" s="338"/>
      <c r="AH4" s="338"/>
      <c r="AI4"/>
      <c r="AJ4"/>
      <c r="AK4"/>
      <c r="AL4"/>
      <c r="AM4"/>
      <c r="AN4"/>
      <c r="AO4"/>
      <c r="AP4"/>
      <c r="AQ4"/>
      <c r="AR4"/>
      <c r="AS4"/>
      <c r="AT4"/>
      <c r="AU4"/>
      <c r="AV4"/>
      <c r="AW4"/>
      <c r="AX4"/>
      <c r="AY4"/>
    </row>
    <row r="5" spans="1:51" ht="17.399999999999999" customHeight="1">
      <c r="A5" s="502"/>
      <c r="B5" s="503"/>
      <c r="C5" s="503"/>
      <c r="D5" s="503"/>
      <c r="E5" s="503"/>
      <c r="F5" s="503"/>
      <c r="G5" s="503"/>
      <c r="H5" s="503"/>
      <c r="I5" s="503"/>
      <c r="J5" s="505"/>
      <c r="K5" s="505"/>
      <c r="L5" s="505"/>
      <c r="M5" s="505"/>
      <c r="N5" s="506"/>
      <c r="O5" s="506"/>
      <c r="P5" s="506"/>
      <c r="Q5" s="498"/>
      <c r="R5" s="507"/>
      <c r="S5" s="507"/>
      <c r="T5" s="507"/>
      <c r="U5" s="507"/>
      <c r="V5" s="507"/>
      <c r="W5" s="507"/>
      <c r="X5" s="507"/>
      <c r="Y5" s="507"/>
      <c r="Z5" s="498"/>
      <c r="AA5" s="485"/>
      <c r="AB5" s="338"/>
      <c r="AC5" s="338"/>
      <c r="AD5" s="338"/>
      <c r="AE5" s="338"/>
      <c r="AF5" s="338"/>
      <c r="AG5" s="338"/>
      <c r="AH5" s="338"/>
      <c r="AI5"/>
      <c r="AJ5"/>
      <c r="AK5"/>
      <c r="AL5"/>
      <c r="AM5"/>
      <c r="AN5"/>
      <c r="AO5"/>
      <c r="AP5"/>
      <c r="AQ5"/>
      <c r="AR5"/>
      <c r="AS5"/>
      <c r="AT5"/>
      <c r="AU5"/>
      <c r="AV5"/>
      <c r="AW5"/>
      <c r="AX5"/>
      <c r="AY5"/>
    </row>
    <row r="6" spans="1:51" ht="30.6" customHeight="1">
      <c r="A6" s="508"/>
      <c r="B6" s="509"/>
      <c r="C6" s="510"/>
      <c r="D6" s="509"/>
      <c r="E6" s="509"/>
      <c r="F6" s="509"/>
      <c r="G6" s="498"/>
      <c r="H6" s="498"/>
      <c r="I6" s="498"/>
      <c r="J6" s="506"/>
      <c r="K6" s="506"/>
      <c r="L6" s="506"/>
      <c r="M6" s="506"/>
      <c r="N6" s="506"/>
      <c r="O6" s="506"/>
      <c r="P6" s="506"/>
      <c r="Q6" s="498"/>
      <c r="R6" s="507"/>
      <c r="S6" s="507"/>
      <c r="T6" s="507"/>
      <c r="U6" s="507"/>
      <c r="V6" s="507"/>
      <c r="W6" s="507"/>
      <c r="X6" s="507"/>
      <c r="Y6" s="507"/>
      <c r="Z6" s="498"/>
      <c r="AA6" s="485"/>
      <c r="AB6" s="338"/>
      <c r="AC6" s="338"/>
      <c r="AD6" s="338"/>
      <c r="AE6" s="338"/>
      <c r="AF6" s="338"/>
      <c r="AG6" s="338"/>
      <c r="AH6" s="338"/>
      <c r="AI6"/>
      <c r="AJ6"/>
      <c r="AK6"/>
      <c r="AL6"/>
      <c r="AM6"/>
      <c r="AN6"/>
      <c r="AO6"/>
      <c r="AP6"/>
      <c r="AQ6"/>
      <c r="AR6"/>
      <c r="AS6"/>
      <c r="AT6"/>
      <c r="AU6"/>
      <c r="AV6"/>
      <c r="AW6"/>
      <c r="AX6"/>
      <c r="AY6"/>
    </row>
    <row r="7" spans="1:51" ht="17.399999999999999" customHeight="1">
      <c r="A7" s="498"/>
      <c r="B7" s="498"/>
      <c r="C7" s="498"/>
      <c r="D7" s="498"/>
      <c r="E7" s="498"/>
      <c r="F7" s="498"/>
      <c r="G7" s="498"/>
      <c r="H7" s="498"/>
      <c r="I7" s="498"/>
      <c r="J7" s="506"/>
      <c r="K7" s="506"/>
      <c r="L7" s="506"/>
      <c r="M7" s="506"/>
      <c r="N7" s="506"/>
      <c r="O7" s="506"/>
      <c r="P7" s="506"/>
      <c r="Q7" s="498"/>
      <c r="R7" s="657"/>
      <c r="S7" s="657"/>
      <c r="T7" s="657"/>
      <c r="U7" s="657"/>
      <c r="V7" s="657"/>
      <c r="W7" s="657"/>
      <c r="X7" s="657"/>
      <c r="Y7" s="657"/>
      <c r="Z7" s="657"/>
      <c r="AA7" s="485"/>
      <c r="AB7" s="338"/>
      <c r="AC7" s="338"/>
      <c r="AD7" s="338"/>
      <c r="AE7" s="338"/>
      <c r="AF7" s="338"/>
      <c r="AG7" s="338"/>
      <c r="AH7" s="338"/>
      <c r="AI7"/>
      <c r="AJ7"/>
      <c r="AK7"/>
      <c r="AL7"/>
      <c r="AM7"/>
      <c r="AN7"/>
      <c r="AO7"/>
      <c r="AP7"/>
      <c r="AQ7"/>
      <c r="AR7"/>
      <c r="AS7"/>
      <c r="AT7"/>
      <c r="AU7"/>
      <c r="AV7"/>
      <c r="AW7"/>
      <c r="AX7"/>
      <c r="AY7"/>
    </row>
    <row r="8" spans="1:51" ht="17.399999999999999" customHeight="1">
      <c r="A8" s="511"/>
      <c r="B8" s="498"/>
      <c r="C8" s="658"/>
      <c r="D8" s="658"/>
      <c r="E8" s="658"/>
      <c r="F8" s="498"/>
      <c r="G8" s="498"/>
      <c r="H8" s="498"/>
      <c r="I8" s="498"/>
      <c r="J8" s="506"/>
      <c r="K8" s="506"/>
      <c r="L8" s="506"/>
      <c r="M8" s="506"/>
      <c r="N8" s="506"/>
      <c r="O8" s="506"/>
      <c r="P8" s="506"/>
      <c r="Q8" s="498"/>
      <c r="R8" s="657"/>
      <c r="S8" s="657"/>
      <c r="T8" s="657"/>
      <c r="U8" s="657"/>
      <c r="V8" s="657"/>
      <c r="W8" s="657"/>
      <c r="X8" s="657"/>
      <c r="Y8" s="657"/>
      <c r="Z8" s="657"/>
      <c r="AA8" s="485"/>
      <c r="AB8" s="338"/>
      <c r="AC8" s="338"/>
      <c r="AD8" s="338"/>
      <c r="AE8" s="338"/>
      <c r="AF8" s="338"/>
      <c r="AG8" s="338"/>
      <c r="AH8" s="338"/>
      <c r="AI8"/>
      <c r="AJ8"/>
      <c r="AK8"/>
      <c r="AL8"/>
      <c r="AM8"/>
      <c r="AN8"/>
      <c r="AO8"/>
      <c r="AP8"/>
      <c r="AQ8"/>
      <c r="AR8"/>
      <c r="AS8"/>
      <c r="AT8"/>
      <c r="AU8"/>
      <c r="AV8"/>
      <c r="AW8"/>
      <c r="AX8"/>
      <c r="AY8"/>
    </row>
    <row r="9" spans="1:51" ht="17.399999999999999" customHeight="1">
      <c r="A9" s="508"/>
      <c r="B9" s="498"/>
      <c r="C9" s="658"/>
      <c r="D9" s="658"/>
      <c r="E9" s="658"/>
      <c r="F9" s="512"/>
      <c r="G9" s="512"/>
      <c r="H9" s="498"/>
      <c r="I9" s="498"/>
      <c r="J9" s="498"/>
      <c r="K9" s="513"/>
      <c r="L9" s="513"/>
      <c r="M9" s="513"/>
      <c r="N9" s="513"/>
      <c r="O9" s="512"/>
      <c r="P9" s="512"/>
      <c r="Q9" s="514"/>
      <c r="R9" s="508" t="s">
        <v>208</v>
      </c>
      <c r="S9" s="514"/>
      <c r="T9" s="514"/>
      <c r="U9" s="514"/>
      <c r="V9" s="514"/>
      <c r="W9" s="514"/>
      <c r="X9" s="514"/>
      <c r="Y9" s="514"/>
      <c r="Z9" s="498"/>
      <c r="AA9" s="484"/>
      <c r="AB9" s="338"/>
      <c r="AC9" s="338"/>
      <c r="AD9" s="338"/>
      <c r="AE9" s="338"/>
      <c r="AF9" s="338"/>
      <c r="AG9" s="338"/>
      <c r="AH9" s="338"/>
      <c r="AI9"/>
      <c r="AJ9"/>
      <c r="AK9"/>
      <c r="AL9"/>
      <c r="AM9"/>
      <c r="AN9"/>
      <c r="AO9"/>
      <c r="AP9"/>
      <c r="AQ9"/>
      <c r="AR9"/>
      <c r="AS9"/>
      <c r="AT9"/>
      <c r="AU9"/>
      <c r="AV9"/>
      <c r="AW9"/>
      <c r="AX9"/>
      <c r="AY9"/>
    </row>
    <row r="10" spans="1:51" ht="17.399999999999999" customHeight="1">
      <c r="A10" s="508"/>
      <c r="B10" s="498"/>
      <c r="C10" s="512"/>
      <c r="D10" s="512"/>
      <c r="E10" s="512"/>
      <c r="F10" s="512"/>
      <c r="G10" s="498"/>
      <c r="H10" s="498"/>
      <c r="I10" s="498"/>
      <c r="J10" s="498"/>
      <c r="K10" s="512"/>
      <c r="L10" s="512"/>
      <c r="M10" s="512"/>
      <c r="N10" s="512"/>
      <c r="O10" s="512"/>
      <c r="P10" s="512"/>
      <c r="Q10" s="515"/>
      <c r="R10" s="508"/>
      <c r="S10" s="516"/>
      <c r="T10" s="516"/>
      <c r="U10" s="516"/>
      <c r="V10" s="516"/>
      <c r="W10" s="516"/>
      <c r="X10" s="516"/>
      <c r="Y10" s="516"/>
      <c r="Z10" s="517"/>
      <c r="AA10" s="484"/>
      <c r="AB10" s="338"/>
      <c r="AC10" s="338"/>
      <c r="AD10" s="338"/>
      <c r="AE10" s="338"/>
      <c r="AF10" s="338"/>
      <c r="AG10" s="338"/>
      <c r="AH10" s="338"/>
      <c r="AI10"/>
      <c r="AJ10"/>
      <c r="AK10"/>
      <c r="AL10"/>
      <c r="AM10"/>
      <c r="AN10"/>
      <c r="AO10"/>
      <c r="AP10"/>
      <c r="AQ10"/>
      <c r="AR10"/>
      <c r="AS10"/>
      <c r="AT10"/>
      <c r="AU10"/>
      <c r="AV10"/>
      <c r="AW10"/>
      <c r="AX10"/>
      <c r="AY10"/>
    </row>
    <row r="11" spans="1:51" ht="17.399999999999999" customHeight="1">
      <c r="A11" s="518"/>
      <c r="B11" s="519"/>
      <c r="C11" s="659"/>
      <c r="D11" s="659"/>
      <c r="E11" s="659"/>
      <c r="F11" s="659"/>
      <c r="G11" s="520"/>
      <c r="H11" s="498"/>
      <c r="I11" s="498"/>
      <c r="J11" s="498"/>
      <c r="K11" s="512"/>
      <c r="L11" s="512"/>
      <c r="M11" s="512"/>
      <c r="N11" s="512"/>
      <c r="O11" s="512"/>
      <c r="P11" s="512"/>
      <c r="Q11" s="515"/>
      <c r="R11" s="508"/>
      <c r="S11" s="516"/>
      <c r="T11" s="516"/>
      <c r="U11" s="516"/>
      <c r="V11" s="516"/>
      <c r="W11" s="516"/>
      <c r="X11" s="516"/>
      <c r="Y11" s="516"/>
      <c r="Z11" s="517"/>
      <c r="AA11" s="484"/>
      <c r="AB11" s="338"/>
      <c r="AC11" s="338"/>
      <c r="AD11" s="338"/>
      <c r="AE11" s="338"/>
      <c r="AF11" s="338"/>
      <c r="AG11" s="338"/>
      <c r="AH11" s="338"/>
      <c r="AI11"/>
      <c r="AJ11"/>
      <c r="AK11"/>
      <c r="AL11"/>
      <c r="AM11"/>
      <c r="AN11"/>
      <c r="AO11"/>
      <c r="AP11"/>
      <c r="AQ11"/>
      <c r="AR11"/>
      <c r="AS11"/>
      <c r="AT11"/>
      <c r="AU11"/>
      <c r="AV11"/>
      <c r="AW11"/>
      <c r="AX11"/>
      <c r="AY11"/>
    </row>
    <row r="12" spans="1:51" ht="17.399999999999999" customHeight="1">
      <c r="A12" s="518"/>
      <c r="B12" s="519"/>
      <c r="C12" s="660"/>
      <c r="D12" s="660"/>
      <c r="E12" s="660"/>
      <c r="F12" s="660"/>
      <c r="G12" s="660"/>
      <c r="H12" s="660"/>
      <c r="I12" s="498"/>
      <c r="J12" s="498"/>
      <c r="K12" s="512"/>
      <c r="L12" s="512"/>
      <c r="M12" s="512"/>
      <c r="N12" s="512"/>
      <c r="O12" s="512"/>
      <c r="P12" s="512"/>
      <c r="Q12" s="515"/>
      <c r="R12" s="508"/>
      <c r="S12" s="516"/>
      <c r="T12" s="516"/>
      <c r="U12" s="516"/>
      <c r="V12" s="516"/>
      <c r="W12" s="516"/>
      <c r="X12" s="516"/>
      <c r="Y12" s="516"/>
      <c r="Z12" s="517"/>
      <c r="AA12" s="484"/>
      <c r="AB12" s="338"/>
      <c r="AC12" s="338"/>
      <c r="AD12" s="338"/>
      <c r="AE12" s="338"/>
      <c r="AF12" s="338"/>
      <c r="AG12" s="338"/>
      <c r="AH12" s="338"/>
      <c r="AI12"/>
      <c r="AJ12"/>
      <c r="AK12"/>
      <c r="AL12"/>
      <c r="AM12"/>
      <c r="AN12"/>
      <c r="AO12"/>
      <c r="AP12"/>
      <c r="AQ12"/>
      <c r="AR12"/>
      <c r="AS12"/>
      <c r="AT12"/>
      <c r="AU12"/>
      <c r="AV12"/>
      <c r="AW12"/>
      <c r="AX12"/>
      <c r="AY12"/>
    </row>
    <row r="13" spans="1:51" ht="17.399999999999999" customHeight="1">
      <c r="A13" s="518"/>
      <c r="B13" s="659"/>
      <c r="C13" s="659"/>
      <c r="D13" s="659"/>
      <c r="E13" s="659"/>
      <c r="F13" s="659"/>
      <c r="G13" s="659"/>
      <c r="H13" s="498"/>
      <c r="I13" s="498"/>
      <c r="J13" s="498"/>
      <c r="K13" s="512"/>
      <c r="L13" s="512"/>
      <c r="M13" s="512"/>
      <c r="N13" s="512"/>
      <c r="O13" s="512"/>
      <c r="P13" s="512"/>
      <c r="Q13" s="515"/>
      <c r="R13" s="508"/>
      <c r="S13" s="516"/>
      <c r="T13" s="516"/>
      <c r="U13" s="516"/>
      <c r="V13" s="516"/>
      <c r="W13" s="516"/>
      <c r="X13" s="516"/>
      <c r="Y13" s="516"/>
      <c r="Z13" s="517"/>
      <c r="AA13" s="484"/>
      <c r="AB13" s="338"/>
      <c r="AC13" s="338"/>
      <c r="AD13" s="338"/>
      <c r="AE13" s="338"/>
      <c r="AF13" s="338"/>
      <c r="AG13" s="338"/>
      <c r="AH13" s="338"/>
      <c r="AI13"/>
      <c r="AJ13"/>
      <c r="AK13"/>
      <c r="AL13"/>
      <c r="AM13"/>
      <c r="AN13"/>
      <c r="AO13"/>
      <c r="AP13"/>
      <c r="AQ13"/>
      <c r="AR13"/>
      <c r="AS13"/>
      <c r="AT13"/>
      <c r="AU13"/>
      <c r="AV13"/>
      <c r="AW13"/>
      <c r="AX13"/>
      <c r="AY13"/>
    </row>
    <row r="14" spans="1:51" ht="17.399999999999999" customHeight="1">
      <c r="A14" s="518"/>
      <c r="B14" s="519"/>
      <c r="C14" s="659"/>
      <c r="D14" s="659"/>
      <c r="E14" s="659"/>
      <c r="F14" s="659"/>
      <c r="G14" s="520"/>
      <c r="H14" s="498"/>
      <c r="I14" s="498"/>
      <c r="J14" s="498"/>
      <c r="K14" s="512"/>
      <c r="L14" s="512"/>
      <c r="M14" s="512"/>
      <c r="N14" s="512"/>
      <c r="O14" s="512"/>
      <c r="P14" s="512"/>
      <c r="Q14" s="514"/>
      <c r="R14" s="508" t="s">
        <v>208</v>
      </c>
      <c r="S14" s="514"/>
      <c r="T14" s="514"/>
      <c r="U14" s="514"/>
      <c r="V14" s="514"/>
      <c r="W14" s="514"/>
      <c r="X14" s="514"/>
      <c r="Y14" s="514"/>
      <c r="Z14" s="498"/>
      <c r="AA14" s="484"/>
      <c r="AB14" s="338"/>
      <c r="AC14" s="338"/>
      <c r="AD14" s="338"/>
      <c r="AE14" s="338"/>
      <c r="AF14" s="338"/>
      <c r="AG14" s="338"/>
      <c r="AH14" s="338"/>
      <c r="AI14"/>
      <c r="AJ14"/>
      <c r="AK14"/>
      <c r="AL14"/>
      <c r="AM14"/>
      <c r="AN14"/>
      <c r="AO14"/>
      <c r="AP14"/>
      <c r="AQ14"/>
      <c r="AR14"/>
      <c r="AS14"/>
      <c r="AT14"/>
      <c r="AU14"/>
      <c r="AV14"/>
      <c r="AW14"/>
      <c r="AX14"/>
      <c r="AY14"/>
    </row>
    <row r="15" spans="1:51" ht="17.399999999999999" customHeight="1">
      <c r="A15" s="498"/>
      <c r="B15" s="519"/>
      <c r="C15" s="659"/>
      <c r="D15" s="659"/>
      <c r="E15" s="659"/>
      <c r="F15" s="659"/>
      <c r="G15" s="659"/>
      <c r="H15" s="498"/>
      <c r="I15" s="498"/>
      <c r="J15" s="498"/>
      <c r="K15" s="512"/>
      <c r="L15" s="512"/>
      <c r="M15" s="512"/>
      <c r="N15" s="512"/>
      <c r="O15" s="512"/>
      <c r="P15" s="512"/>
      <c r="Q15" s="514"/>
      <c r="R15" s="500"/>
      <c r="S15" s="656"/>
      <c r="T15" s="656"/>
      <c r="U15" s="656"/>
      <c r="V15" s="656"/>
      <c r="W15" s="656"/>
      <c r="X15" s="656"/>
      <c r="Y15" s="500"/>
      <c r="Z15" s="501"/>
      <c r="AA15" s="484"/>
      <c r="AB15" s="338"/>
      <c r="AC15" s="338"/>
      <c r="AD15" s="338"/>
      <c r="AE15" s="338"/>
      <c r="AF15" s="338"/>
      <c r="AG15" s="338"/>
      <c r="AH15" s="338"/>
      <c r="AI15"/>
      <c r="AJ15"/>
      <c r="AK15"/>
      <c r="AL15"/>
      <c r="AM15"/>
      <c r="AN15"/>
      <c r="AO15"/>
      <c r="AP15"/>
      <c r="AQ15"/>
      <c r="AR15"/>
      <c r="AS15"/>
      <c r="AT15"/>
      <c r="AU15"/>
      <c r="AV15"/>
      <c r="AW15"/>
      <c r="AX15"/>
      <c r="AY15"/>
    </row>
    <row r="16" spans="1:51" ht="17.399999999999999" customHeight="1">
      <c r="A16" s="498"/>
      <c r="B16" s="498"/>
      <c r="C16" s="521"/>
      <c r="D16" s="521"/>
      <c r="E16" s="521"/>
      <c r="F16" s="521"/>
      <c r="G16" s="521"/>
      <c r="H16" s="498"/>
      <c r="I16" s="498"/>
      <c r="J16" s="498"/>
      <c r="K16" s="512"/>
      <c r="L16" s="512"/>
      <c r="M16" s="512"/>
      <c r="N16" s="512"/>
      <c r="O16" s="512"/>
      <c r="P16" s="512"/>
      <c r="Q16" s="507"/>
      <c r="R16" s="504"/>
      <c r="S16" s="656"/>
      <c r="T16" s="656"/>
      <c r="U16" s="656"/>
      <c r="V16" s="656"/>
      <c r="W16" s="656"/>
      <c r="X16" s="656"/>
      <c r="Y16" s="504"/>
      <c r="Z16" s="501"/>
      <c r="AA16" s="484"/>
      <c r="AB16" s="338"/>
      <c r="AC16" s="338"/>
      <c r="AD16" s="338"/>
      <c r="AE16" s="338"/>
      <c r="AF16" s="338"/>
      <c r="AG16" s="338"/>
      <c r="AH16" s="338"/>
      <c r="AI16"/>
      <c r="AJ16"/>
      <c r="AK16"/>
      <c r="AL16"/>
      <c r="AM16"/>
      <c r="AN16"/>
      <c r="AO16"/>
      <c r="AP16"/>
      <c r="AQ16"/>
      <c r="AR16"/>
      <c r="AS16"/>
      <c r="AT16"/>
      <c r="AU16"/>
      <c r="AV16"/>
      <c r="AW16"/>
      <c r="AX16"/>
      <c r="AY16"/>
    </row>
    <row r="17" spans="1:51" ht="17.399999999999999" customHeight="1">
      <c r="A17" s="498"/>
      <c r="B17" s="498"/>
      <c r="C17" s="498"/>
      <c r="D17" s="498"/>
      <c r="E17" s="498"/>
      <c r="F17" s="498"/>
      <c r="G17" s="498"/>
      <c r="H17" s="498"/>
      <c r="I17" s="498"/>
      <c r="J17" s="498"/>
      <c r="K17" s="512"/>
      <c r="L17" s="512"/>
      <c r="M17" s="512"/>
      <c r="N17" s="512"/>
      <c r="O17" s="512"/>
      <c r="P17" s="512"/>
      <c r="Q17" s="507"/>
      <c r="R17" s="504"/>
      <c r="S17" s="504"/>
      <c r="T17" s="504"/>
      <c r="U17" s="504"/>
      <c r="V17" s="504"/>
      <c r="W17" s="504"/>
      <c r="X17" s="504"/>
      <c r="Y17" s="504"/>
      <c r="Z17" s="501"/>
      <c r="AA17" s="484"/>
      <c r="AB17" s="338"/>
      <c r="AC17" s="338"/>
      <c r="AD17" s="338"/>
      <c r="AE17" s="338"/>
      <c r="AF17" s="338"/>
      <c r="AG17" s="338"/>
      <c r="AH17" s="338"/>
      <c r="AI17"/>
      <c r="AJ17"/>
      <c r="AK17"/>
      <c r="AL17"/>
      <c r="AM17"/>
      <c r="AN17"/>
      <c r="AO17"/>
      <c r="AP17"/>
      <c r="AQ17"/>
      <c r="AR17"/>
      <c r="AS17"/>
      <c r="AT17"/>
      <c r="AU17"/>
      <c r="AV17"/>
      <c r="AW17"/>
      <c r="AX17"/>
      <c r="AY17"/>
    </row>
    <row r="18" spans="1:51" ht="17.399999999999999" customHeight="1">
      <c r="A18" s="498"/>
      <c r="B18" s="498"/>
      <c r="C18" s="498"/>
      <c r="D18" s="498"/>
      <c r="E18" s="498"/>
      <c r="F18" s="498"/>
      <c r="G18" s="498"/>
      <c r="H18" s="498"/>
      <c r="I18" s="498"/>
      <c r="J18" s="498"/>
      <c r="K18" s="663"/>
      <c r="L18" s="663"/>
      <c r="M18" s="663"/>
      <c r="N18" s="512"/>
      <c r="O18" s="512"/>
      <c r="P18" s="512"/>
      <c r="Q18" s="507"/>
      <c r="R18" s="507"/>
      <c r="S18" s="507"/>
      <c r="T18" s="507"/>
      <c r="U18" s="507"/>
      <c r="V18" s="507"/>
      <c r="W18" s="507"/>
      <c r="X18" s="507"/>
      <c r="Y18" s="507"/>
      <c r="Z18" s="498"/>
      <c r="AA18" s="484"/>
      <c r="AB18" s="338"/>
      <c r="AC18" s="338"/>
      <c r="AD18" s="338"/>
      <c r="AE18" s="338"/>
      <c r="AF18" s="338"/>
      <c r="AG18" s="338"/>
      <c r="AH18" s="338"/>
      <c r="AI18"/>
      <c r="AJ18"/>
      <c r="AK18"/>
      <c r="AL18"/>
      <c r="AM18"/>
      <c r="AN18"/>
      <c r="AO18"/>
      <c r="AP18"/>
      <c r="AQ18"/>
      <c r="AR18"/>
      <c r="AS18"/>
      <c r="AT18"/>
      <c r="AU18"/>
      <c r="AV18"/>
      <c r="AW18"/>
      <c r="AX18"/>
      <c r="AY18"/>
    </row>
    <row r="19" spans="1:51" ht="17.399999999999999" customHeight="1">
      <c r="A19" s="498"/>
      <c r="B19" s="498"/>
      <c r="C19" s="498"/>
      <c r="D19" s="498"/>
      <c r="E19" s="665"/>
      <c r="F19" s="665"/>
      <c r="G19" s="665"/>
      <c r="H19" s="498"/>
      <c r="I19" s="498"/>
      <c r="J19" s="498"/>
      <c r="K19" s="512"/>
      <c r="L19" s="512"/>
      <c r="M19" s="512"/>
      <c r="N19" s="512"/>
      <c r="O19" s="512"/>
      <c r="P19" s="512"/>
      <c r="Q19" s="507"/>
      <c r="R19" s="507"/>
      <c r="S19" s="507"/>
      <c r="T19" s="507"/>
      <c r="U19" s="507"/>
      <c r="V19" s="507"/>
      <c r="W19" s="507"/>
      <c r="X19" s="507"/>
      <c r="Y19" s="507"/>
      <c r="Z19" s="498"/>
      <c r="AA19" s="484"/>
      <c r="AB19" s="338"/>
      <c r="AC19" s="338"/>
      <c r="AD19" s="338"/>
      <c r="AE19" s="338"/>
      <c r="AF19" s="338"/>
      <c r="AG19" s="338"/>
      <c r="AH19" s="338"/>
      <c r="AI19"/>
      <c r="AJ19"/>
      <c r="AK19"/>
      <c r="AL19"/>
      <c r="AM19"/>
      <c r="AN19"/>
      <c r="AO19"/>
      <c r="AP19"/>
      <c r="AQ19"/>
      <c r="AR19"/>
      <c r="AS19"/>
      <c r="AT19"/>
      <c r="AU19"/>
      <c r="AV19"/>
      <c r="AW19"/>
      <c r="AX19"/>
      <c r="AY19"/>
    </row>
    <row r="20" spans="1:51" s="46" customFormat="1" ht="17.399999999999999" hidden="1" customHeight="1">
      <c r="E20" s="665"/>
      <c r="F20" s="665"/>
      <c r="G20" s="665"/>
      <c r="K20" s="558"/>
      <c r="L20" s="558"/>
      <c r="M20" s="558"/>
      <c r="N20" s="558"/>
      <c r="O20" s="558"/>
      <c r="P20" s="558"/>
      <c r="Q20" s="559"/>
      <c r="R20" s="664"/>
      <c r="S20" s="664"/>
      <c r="T20" s="664"/>
      <c r="U20" s="664"/>
      <c r="V20" s="664"/>
      <c r="W20" s="664"/>
      <c r="X20" s="664"/>
      <c r="Y20" s="664"/>
      <c r="Z20" s="664"/>
    </row>
    <row r="21" spans="1:51" s="46" customFormat="1" ht="17.399999999999999" hidden="1" customHeight="1">
      <c r="E21" s="665"/>
      <c r="F21" s="665"/>
      <c r="G21" s="665"/>
      <c r="K21" s="558"/>
      <c r="L21" s="558"/>
      <c r="M21" s="558"/>
      <c r="N21" s="558"/>
      <c r="O21" s="558"/>
      <c r="P21" s="558"/>
      <c r="Q21" s="558"/>
      <c r="R21" s="664"/>
      <c r="S21" s="664"/>
      <c r="T21" s="664"/>
      <c r="U21" s="664"/>
      <c r="V21" s="664"/>
      <c r="W21" s="664"/>
      <c r="X21" s="664"/>
      <c r="Y21" s="664"/>
      <c r="Z21" s="664"/>
    </row>
    <row r="22" spans="1:51" s="46" customFormat="1" ht="17.399999999999999" hidden="1" customHeight="1">
      <c r="P22" s="558"/>
      <c r="Q22" s="558"/>
    </row>
    <row r="23" spans="1:51" s="46" customFormat="1" ht="17.399999999999999" hidden="1" customHeight="1">
      <c r="K23" s="558"/>
      <c r="L23" s="558"/>
      <c r="M23" s="558"/>
      <c r="N23" s="558"/>
      <c r="O23" s="558"/>
      <c r="P23" s="558"/>
      <c r="Q23" s="558"/>
    </row>
    <row r="24" spans="1:51" s="46" customFormat="1" ht="13.2" hidden="1" customHeight="1">
      <c r="K24" s="663"/>
      <c r="L24" s="663"/>
      <c r="M24" s="663"/>
      <c r="N24" s="663"/>
      <c r="O24" s="663"/>
      <c r="P24" s="663"/>
      <c r="Q24" s="663"/>
      <c r="R24" s="663"/>
    </row>
    <row r="25" spans="1:51" s="46" customFormat="1" ht="13.2" hidden="1" customHeight="1">
      <c r="K25" s="663"/>
      <c r="L25" s="663"/>
      <c r="M25" s="663"/>
      <c r="N25" s="663"/>
      <c r="O25" s="663"/>
      <c r="P25" s="663"/>
      <c r="Q25" s="663"/>
      <c r="R25" s="663"/>
    </row>
    <row r="26" spans="1:51">
      <c r="A26" s="498"/>
      <c r="B26" s="498"/>
      <c r="C26" s="498"/>
      <c r="D26" s="498"/>
      <c r="E26" s="498"/>
      <c r="F26" s="498"/>
      <c r="G26" s="498"/>
      <c r="H26" s="498"/>
      <c r="I26" s="498"/>
      <c r="J26" s="498"/>
      <c r="K26" s="663"/>
      <c r="L26" s="663"/>
      <c r="M26" s="663"/>
      <c r="N26" s="663"/>
      <c r="O26" s="663"/>
      <c r="P26" s="663"/>
      <c r="Q26" s="663"/>
      <c r="R26" s="663"/>
      <c r="S26" s="498"/>
      <c r="T26" s="498"/>
      <c r="U26" s="498"/>
      <c r="V26" s="498"/>
      <c r="W26" s="498"/>
      <c r="X26" s="498"/>
      <c r="Y26" s="498"/>
      <c r="Z26" s="498"/>
      <c r="AA26" s="484"/>
      <c r="AB26" s="338"/>
      <c r="AC26" s="338"/>
      <c r="AD26" s="338"/>
      <c r="AE26" s="338"/>
      <c r="AF26" s="338"/>
      <c r="AG26" s="338"/>
      <c r="AH26" s="338"/>
      <c r="AI26"/>
      <c r="AJ26"/>
      <c r="AK26"/>
      <c r="AL26"/>
      <c r="AM26"/>
      <c r="AN26"/>
      <c r="AO26"/>
      <c r="AP26"/>
      <c r="AQ26"/>
      <c r="AR26"/>
      <c r="AS26"/>
      <c r="AT26"/>
      <c r="AU26"/>
      <c r="AV26"/>
      <c r="AW26"/>
      <c r="AX26"/>
      <c r="AY26"/>
    </row>
    <row r="27" spans="1:51" ht="19.2">
      <c r="A27" s="498"/>
      <c r="B27" s="498"/>
      <c r="C27" s="498"/>
      <c r="D27" s="498"/>
      <c r="E27" s="498"/>
      <c r="F27" s="498"/>
      <c r="G27" s="498"/>
      <c r="H27" s="498"/>
      <c r="I27" s="498"/>
      <c r="J27" s="498"/>
      <c r="K27" s="512"/>
      <c r="L27" s="512"/>
      <c r="M27" s="512"/>
      <c r="N27" s="512"/>
      <c r="O27" s="512"/>
      <c r="P27" s="512"/>
      <c r="Q27" s="512"/>
      <c r="R27" s="498"/>
      <c r="S27" s="498"/>
      <c r="T27" s="498"/>
      <c r="U27" s="498"/>
      <c r="V27" s="498"/>
      <c r="W27" s="498"/>
      <c r="X27" s="498"/>
      <c r="Y27" s="498"/>
      <c r="Z27" s="498"/>
      <c r="AA27" s="484"/>
      <c r="AB27" s="338"/>
      <c r="AC27" s="338"/>
      <c r="AD27" s="338"/>
      <c r="AE27" s="338"/>
      <c r="AF27" s="338"/>
      <c r="AG27" s="338"/>
      <c r="AH27" s="338"/>
      <c r="AI27"/>
      <c r="AJ27"/>
      <c r="AK27"/>
      <c r="AL27"/>
      <c r="AM27"/>
      <c r="AN27"/>
      <c r="AO27"/>
      <c r="AP27"/>
      <c r="AQ27"/>
      <c r="AR27"/>
      <c r="AS27"/>
      <c r="AT27"/>
      <c r="AU27"/>
      <c r="AV27"/>
      <c r="AW27"/>
      <c r="AX27"/>
      <c r="AY27"/>
    </row>
    <row r="28" spans="1:51" ht="19.2">
      <c r="A28" s="498"/>
      <c r="B28" s="498"/>
      <c r="C28" s="498"/>
      <c r="D28" s="498"/>
      <c r="E28" s="498"/>
      <c r="F28" s="498"/>
      <c r="G28" s="498"/>
      <c r="H28" s="498"/>
      <c r="I28" s="498"/>
      <c r="J28" s="498"/>
      <c r="K28" s="512"/>
      <c r="L28" s="512"/>
      <c r="M28" s="512"/>
      <c r="N28" s="512"/>
      <c r="O28" s="512"/>
      <c r="P28" s="512"/>
      <c r="Q28" s="512"/>
      <c r="R28" s="498"/>
      <c r="S28" s="498"/>
      <c r="T28" s="498"/>
      <c r="U28" s="498"/>
      <c r="V28" s="498"/>
      <c r="W28" s="498"/>
      <c r="X28" s="498"/>
      <c r="Y28" s="498"/>
      <c r="Z28" s="498"/>
      <c r="AA28" s="484"/>
      <c r="AB28" s="338"/>
      <c r="AC28" s="338"/>
      <c r="AD28" s="338"/>
      <c r="AE28" s="338"/>
      <c r="AF28" s="338"/>
      <c r="AG28" s="338"/>
      <c r="AH28" s="338"/>
      <c r="AI28"/>
      <c r="AJ28"/>
      <c r="AK28"/>
      <c r="AL28"/>
      <c r="AM28"/>
      <c r="AN28"/>
      <c r="AO28"/>
      <c r="AP28"/>
      <c r="AQ28"/>
      <c r="AR28"/>
      <c r="AS28"/>
      <c r="AT28"/>
      <c r="AU28"/>
      <c r="AV28"/>
      <c r="AW28"/>
      <c r="AX28"/>
      <c r="AY28"/>
    </row>
    <row r="29" spans="1:51" ht="19.2">
      <c r="A29" s="498"/>
      <c r="B29" s="522" t="s">
        <v>202</v>
      </c>
      <c r="C29" s="522"/>
      <c r="D29" s="522"/>
      <c r="E29" s="522"/>
      <c r="F29" s="498"/>
      <c r="G29" s="498"/>
      <c r="H29" s="498"/>
      <c r="I29" s="498"/>
      <c r="J29" s="498"/>
      <c r="K29" s="512"/>
      <c r="L29" s="512"/>
      <c r="M29" s="512"/>
      <c r="N29" s="512"/>
      <c r="O29" s="512"/>
      <c r="P29" s="512"/>
      <c r="Q29" s="512"/>
      <c r="R29" s="498"/>
      <c r="S29" s="498"/>
      <c r="T29" s="498"/>
      <c r="U29" s="498"/>
      <c r="V29" s="498"/>
      <c r="W29" s="498"/>
      <c r="X29" s="498"/>
      <c r="Y29" s="498"/>
      <c r="Z29" s="498"/>
      <c r="AA29" s="484"/>
      <c r="AB29" s="338"/>
      <c r="AC29" s="338"/>
      <c r="AD29" s="338"/>
      <c r="AE29" s="338"/>
      <c r="AF29" s="338"/>
      <c r="AG29" s="338"/>
      <c r="AH29" s="338"/>
      <c r="AI29"/>
      <c r="AJ29"/>
      <c r="AK29"/>
      <c r="AL29"/>
      <c r="AM29"/>
      <c r="AN29"/>
      <c r="AO29"/>
      <c r="AP29"/>
      <c r="AQ29"/>
      <c r="AR29"/>
      <c r="AS29"/>
      <c r="AT29"/>
      <c r="AU29"/>
      <c r="AV29"/>
      <c r="AW29"/>
      <c r="AX29"/>
      <c r="AY29"/>
    </row>
    <row r="30" spans="1:51" ht="13.2" customHeight="1">
      <c r="A30" s="498"/>
      <c r="B30" s="522"/>
      <c r="C30" s="522"/>
      <c r="D30" s="522"/>
      <c r="E30" s="522"/>
      <c r="F30" s="498"/>
      <c r="G30" s="498"/>
      <c r="H30" s="498"/>
      <c r="I30" s="498"/>
      <c r="J30" s="498"/>
      <c r="K30" s="498"/>
      <c r="L30" s="498"/>
      <c r="M30" s="498"/>
      <c r="N30" s="498"/>
      <c r="O30" s="498"/>
      <c r="P30" s="523"/>
      <c r="Q30" s="524"/>
      <c r="R30" s="524"/>
      <c r="S30" s="524"/>
      <c r="T30" s="524"/>
      <c r="U30" s="524"/>
      <c r="V30" s="524"/>
      <c r="W30" s="524"/>
      <c r="X30" s="524"/>
      <c r="Y30" s="524"/>
      <c r="Z30" s="524"/>
      <c r="AA30" s="484"/>
      <c r="AB30" s="338"/>
      <c r="AC30" s="338"/>
      <c r="AD30" s="338"/>
      <c r="AE30" s="338"/>
      <c r="AF30" s="338"/>
      <c r="AG30" s="338"/>
      <c r="AH30" s="338"/>
      <c r="AI30"/>
      <c r="AJ30"/>
      <c r="AK30"/>
      <c r="AL30"/>
      <c r="AM30"/>
      <c r="AN30"/>
      <c r="AO30"/>
      <c r="AP30"/>
      <c r="AQ30"/>
      <c r="AR30"/>
      <c r="AS30"/>
      <c r="AT30"/>
      <c r="AU30"/>
      <c r="AV30"/>
      <c r="AW30"/>
      <c r="AX30"/>
      <c r="AY30"/>
    </row>
    <row r="31" spans="1:51">
      <c r="A31" s="498"/>
      <c r="B31" s="522"/>
      <c r="C31" s="522"/>
      <c r="D31" s="522"/>
      <c r="E31" s="522"/>
      <c r="F31" s="498"/>
      <c r="G31" s="498"/>
      <c r="H31" s="498"/>
      <c r="I31" s="498"/>
      <c r="J31" s="498"/>
      <c r="K31" s="498"/>
      <c r="L31" s="498"/>
      <c r="M31" s="498"/>
      <c r="N31" s="498"/>
      <c r="O31" s="498"/>
      <c r="P31" s="524"/>
      <c r="Q31" s="524"/>
      <c r="R31" s="524"/>
      <c r="S31" s="524"/>
      <c r="T31" s="524"/>
      <c r="U31" s="524"/>
      <c r="V31" s="524"/>
      <c r="W31" s="524"/>
      <c r="X31" s="524"/>
      <c r="Y31" s="524"/>
      <c r="Z31" s="524"/>
      <c r="AA31" s="484"/>
      <c r="AB31" s="338"/>
      <c r="AC31" s="338"/>
      <c r="AD31" s="338"/>
      <c r="AE31" s="338"/>
      <c r="AF31" s="338"/>
      <c r="AG31" s="338"/>
      <c r="AH31" s="338"/>
      <c r="AI31"/>
      <c r="AJ31"/>
      <c r="AK31"/>
      <c r="AL31"/>
      <c r="AM31"/>
      <c r="AN31"/>
      <c r="AO31"/>
      <c r="AP31"/>
      <c r="AQ31"/>
      <c r="AR31"/>
      <c r="AS31"/>
      <c r="AT31"/>
      <c r="AU31"/>
      <c r="AV31"/>
      <c r="AW31"/>
      <c r="AX31"/>
      <c r="AY31"/>
    </row>
    <row r="32" spans="1:51">
      <c r="A32" s="498"/>
      <c r="B32" s="498"/>
      <c r="C32" s="498"/>
      <c r="D32" s="498"/>
      <c r="E32" s="498"/>
      <c r="F32" s="498"/>
      <c r="G32" s="498"/>
      <c r="H32" s="498"/>
      <c r="I32" s="498"/>
      <c r="J32" s="498"/>
      <c r="K32" s="498"/>
      <c r="L32" s="498"/>
      <c r="M32" s="498"/>
      <c r="N32" s="498"/>
      <c r="O32" s="498"/>
      <c r="P32" s="524"/>
      <c r="Q32" s="524"/>
      <c r="R32" s="524"/>
      <c r="S32" s="524"/>
      <c r="T32" s="524"/>
      <c r="U32" s="524"/>
      <c r="V32" s="524"/>
      <c r="W32" s="524"/>
      <c r="X32" s="524"/>
      <c r="Y32" s="524"/>
      <c r="Z32" s="524"/>
      <c r="AA32" s="484"/>
      <c r="AB32" s="338"/>
      <c r="AC32" s="338"/>
      <c r="AD32" s="338"/>
      <c r="AE32" s="338"/>
      <c r="AF32" s="338"/>
      <c r="AG32" s="338"/>
      <c r="AH32" s="338"/>
    </row>
    <row r="33" spans="1:34">
      <c r="A33" s="498"/>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338"/>
      <c r="AB33" s="338"/>
      <c r="AC33" s="338"/>
      <c r="AD33" s="338"/>
      <c r="AE33" s="338"/>
      <c r="AF33" s="338"/>
      <c r="AG33" s="338"/>
      <c r="AH33" s="338"/>
    </row>
    <row r="34" spans="1:34">
      <c r="A34" s="498"/>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338"/>
      <c r="AB34" s="338"/>
      <c r="AC34" s="338"/>
      <c r="AD34" s="338"/>
      <c r="AE34" s="338"/>
      <c r="AF34" s="338"/>
      <c r="AG34" s="338"/>
      <c r="AH34" s="338"/>
    </row>
    <row r="35" spans="1:34">
      <c r="A35" s="498"/>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row>
    <row r="36" spans="1:34">
      <c r="A36" s="498"/>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row>
    <row r="37" spans="1:34">
      <c r="A37" s="498"/>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row>
    <row r="38" spans="1:34">
      <c r="A38" s="498"/>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row>
    <row r="39" spans="1:34">
      <c r="A39" s="498"/>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row>
    <row r="40" spans="1:34">
      <c r="A40" s="498"/>
      <c r="B40" s="498"/>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row>
    <row r="41" spans="1:34">
      <c r="A41" s="498"/>
      <c r="B41" s="498"/>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row>
    <row r="42" spans="1:34">
      <c r="A42" s="498"/>
      <c r="B42" s="498"/>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row>
    <row r="43" spans="1:34">
      <c r="A43" s="498"/>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row>
    <row r="44" spans="1:34" ht="4.2" customHeight="1">
      <c r="A44" s="498"/>
      <c r="B44" s="498"/>
      <c r="C44" s="498"/>
      <c r="D44" s="498"/>
      <c r="E44" s="498"/>
      <c r="F44" s="498"/>
      <c r="G44" s="498"/>
      <c r="H44" s="498"/>
      <c r="I44" s="498"/>
      <c r="J44" s="498"/>
      <c r="K44" s="498"/>
      <c r="L44" s="498"/>
      <c r="M44" s="498"/>
      <c r="N44" s="498"/>
      <c r="O44" s="498"/>
      <c r="P44" s="498"/>
      <c r="Q44" s="498"/>
      <c r="R44" s="498"/>
      <c r="S44" s="498"/>
      <c r="T44" s="498"/>
      <c r="U44" s="498"/>
      <c r="V44" s="498"/>
      <c r="W44" s="498"/>
      <c r="X44" s="498"/>
      <c r="Y44" s="498"/>
      <c r="Z44" s="498"/>
    </row>
    <row r="45" spans="1:34">
      <c r="A45" s="498"/>
      <c r="B45" s="498"/>
      <c r="C45" s="498"/>
      <c r="D45" s="498"/>
      <c r="E45" s="498"/>
      <c r="F45" s="498"/>
      <c r="G45" s="498"/>
      <c r="H45" s="498"/>
      <c r="I45" s="498"/>
      <c r="J45" s="498"/>
      <c r="K45" s="560"/>
      <c r="L45" s="560"/>
      <c r="M45" s="560"/>
      <c r="N45" s="560"/>
      <c r="O45" s="560"/>
      <c r="P45" s="560"/>
      <c r="Q45" s="560"/>
      <c r="R45" s="560"/>
      <c r="S45" s="560"/>
      <c r="T45" s="560"/>
      <c r="U45" s="560"/>
      <c r="V45" s="560"/>
    </row>
    <row r="46" spans="1:34">
      <c r="A46" s="498"/>
      <c r="B46" s="498"/>
      <c r="C46" s="498"/>
      <c r="D46" s="498"/>
      <c r="E46" s="498"/>
      <c r="F46" s="498"/>
      <c r="G46" s="498"/>
      <c r="H46" s="498"/>
      <c r="I46" s="498"/>
      <c r="J46" s="498"/>
      <c r="K46" s="560"/>
      <c r="L46" s="661" t="s">
        <v>210</v>
      </c>
      <c r="M46" s="662"/>
      <c r="N46" s="662"/>
      <c r="O46" s="662"/>
      <c r="P46" s="662"/>
      <c r="Q46" s="662"/>
      <c r="R46" s="662"/>
      <c r="S46" s="662"/>
      <c r="T46" s="662"/>
      <c r="U46" s="662"/>
      <c r="V46" s="560"/>
    </row>
    <row r="47" spans="1:34">
      <c r="A47" s="498"/>
      <c r="B47" s="498"/>
      <c r="C47" s="498"/>
      <c r="D47" s="498"/>
      <c r="E47" s="498"/>
      <c r="F47" s="498"/>
      <c r="G47" s="498"/>
      <c r="H47" s="498"/>
      <c r="I47" s="498"/>
      <c r="J47" s="498"/>
      <c r="K47" s="560"/>
      <c r="L47" s="662"/>
      <c r="M47" s="662"/>
      <c r="N47" s="662"/>
      <c r="O47" s="662"/>
      <c r="P47" s="662"/>
      <c r="Q47" s="662"/>
      <c r="R47" s="662"/>
      <c r="S47" s="662"/>
      <c r="T47" s="662"/>
      <c r="U47" s="662"/>
      <c r="V47" s="560"/>
    </row>
    <row r="48" spans="1:34">
      <c r="A48" s="498"/>
      <c r="B48" s="498"/>
      <c r="C48" s="498"/>
      <c r="D48" s="498"/>
      <c r="E48" s="498"/>
      <c r="F48" s="498"/>
      <c r="G48" s="498"/>
      <c r="H48" s="498"/>
      <c r="I48" s="498"/>
      <c r="J48" s="498"/>
      <c r="K48" s="560"/>
      <c r="L48" s="662"/>
      <c r="M48" s="662"/>
      <c r="N48" s="662"/>
      <c r="O48" s="662"/>
      <c r="P48" s="662"/>
      <c r="Q48" s="662"/>
      <c r="R48" s="662"/>
      <c r="S48" s="662"/>
      <c r="T48" s="662"/>
      <c r="U48" s="662"/>
      <c r="V48" s="560"/>
    </row>
    <row r="49" spans="1:22">
      <c r="A49" s="498"/>
      <c r="B49" s="498"/>
      <c r="C49" s="498"/>
      <c r="D49" s="498"/>
      <c r="E49" s="498"/>
      <c r="F49" s="498"/>
      <c r="G49" s="498"/>
      <c r="H49" s="498"/>
      <c r="I49" s="498"/>
      <c r="J49" s="498"/>
      <c r="K49" s="560"/>
      <c r="L49" s="662"/>
      <c r="M49" s="662"/>
      <c r="N49" s="662"/>
      <c r="O49" s="662"/>
      <c r="P49" s="662"/>
      <c r="Q49" s="662"/>
      <c r="R49" s="662"/>
      <c r="S49" s="662"/>
      <c r="T49" s="662"/>
      <c r="U49" s="662"/>
      <c r="V49" s="560"/>
    </row>
    <row r="50" spans="1:22">
      <c r="A50" s="498"/>
      <c r="B50" s="498"/>
      <c r="C50" s="498"/>
      <c r="D50" s="498"/>
      <c r="E50" s="498"/>
      <c r="F50" s="498"/>
      <c r="G50" s="498"/>
      <c r="H50" s="498"/>
      <c r="I50" s="498"/>
      <c r="J50" s="498"/>
      <c r="K50" s="560"/>
      <c r="L50" s="560"/>
      <c r="M50" s="560"/>
      <c r="N50" s="560"/>
      <c r="O50" s="560"/>
      <c r="P50" s="560"/>
      <c r="Q50" s="560"/>
      <c r="R50" s="560"/>
      <c r="S50" s="560"/>
      <c r="T50" s="560"/>
      <c r="U50" s="560"/>
      <c r="V50" s="560"/>
    </row>
    <row r="51" spans="1:22">
      <c r="A51" s="498"/>
      <c r="B51" s="498"/>
      <c r="C51" s="498"/>
      <c r="D51" s="498"/>
      <c r="E51" s="498"/>
      <c r="F51" s="498"/>
      <c r="G51" s="498"/>
      <c r="H51" s="498"/>
      <c r="I51" s="498"/>
      <c r="J51" s="498"/>
      <c r="K51" s="560"/>
      <c r="L51" s="560"/>
      <c r="M51" s="560"/>
      <c r="N51" s="560"/>
      <c r="O51" s="560"/>
      <c r="P51" s="560"/>
      <c r="Q51" s="560"/>
      <c r="R51" s="560"/>
      <c r="S51" s="560"/>
      <c r="T51" s="560"/>
      <c r="U51" s="560"/>
      <c r="V51" s="560"/>
    </row>
  </sheetData>
  <sheetProtection formatCells="0" formatColumns="0" formatRows="0" insertColumns="0" insertRows="0" insertHyperlinks="0" deleteColumns="0" deleteRows="0" sort="0" autoFilter="0" pivotTables="0"/>
  <mergeCells count="14">
    <mergeCell ref="L46:U49"/>
    <mergeCell ref="K24:R26"/>
    <mergeCell ref="B13:G13"/>
    <mergeCell ref="C14:F14"/>
    <mergeCell ref="S15:X16"/>
    <mergeCell ref="R20:Z21"/>
    <mergeCell ref="C15:G15"/>
    <mergeCell ref="K18:M18"/>
    <mergeCell ref="E19:G21"/>
    <mergeCell ref="S2:X3"/>
    <mergeCell ref="R7:Z8"/>
    <mergeCell ref="C8:E9"/>
    <mergeCell ref="C11:F11"/>
    <mergeCell ref="C12:H12"/>
  </mergeCells>
  <phoneticPr fontId="81"/>
  <hyperlinks>
    <hyperlink ref="L46:U49" r:id="rId1" display="mailto:hy_food-safety@kxf.biglobe.ne.jp" xr:uid="{AA45A176-F1E1-41B3-A1CD-2E4E348016C6}"/>
  </hyperlinks>
  <pageMargins left="0.7" right="0.7" top="0.75" bottom="0.75" header="0.3" footer="0.3"/>
  <pageSetup paperSize="9" scale="3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7"/>
  <sheetViews>
    <sheetView tabSelected="1" zoomScaleNormal="100" zoomScaleSheetLayoutView="100" workbookViewId="0">
      <selection activeCell="O12" sqref="O12"/>
    </sheetView>
  </sheetViews>
  <sheetFormatPr defaultColWidth="9" defaultRowHeight="13.2"/>
  <cols>
    <col min="1" max="1" width="16.33203125" style="22" customWidth="1"/>
    <col min="2" max="2" width="5.109375" style="22" customWidth="1"/>
    <col min="3" max="3" width="3.77734375" style="22" customWidth="1"/>
    <col min="4" max="4" width="6.88671875" style="22" customWidth="1"/>
    <col min="5" max="5" width="13.109375" style="22" customWidth="1"/>
    <col min="6" max="6" width="13.109375" style="38" customWidth="1"/>
    <col min="7" max="7" width="10.109375" style="22" customWidth="1"/>
    <col min="8" max="8" width="26.6640625" style="30" customWidth="1"/>
    <col min="9" max="9" width="13" style="26" customWidth="1"/>
    <col min="10" max="10" width="16.109375" style="26" customWidth="1"/>
    <col min="11" max="11" width="13.44140625" style="38" customWidth="1"/>
    <col min="12" max="12" width="23.6640625" style="38" customWidth="1"/>
    <col min="13" max="13" width="13.44140625" style="28" customWidth="1"/>
    <col min="14" max="14" width="16.21875" style="22" customWidth="1"/>
    <col min="15" max="15" width="9" style="23"/>
    <col min="16" max="16384" width="9" style="22"/>
  </cols>
  <sheetData>
    <row r="1" spans="1:16" ht="26.25" customHeight="1" thickTop="1">
      <c r="A1" s="17" t="s">
        <v>39</v>
      </c>
      <c r="B1" s="18"/>
      <c r="C1" s="18"/>
      <c r="D1" s="19"/>
      <c r="E1" s="19"/>
      <c r="F1" s="20"/>
      <c r="G1" s="21"/>
      <c r="H1" s="139"/>
      <c r="I1" s="140" t="s">
        <v>40</v>
      </c>
      <c r="J1" s="141"/>
      <c r="K1" s="142"/>
      <c r="L1" s="143"/>
      <c r="M1" s="144"/>
    </row>
    <row r="2" spans="1:16" ht="17.399999999999999">
      <c r="A2" s="24"/>
      <c r="B2" s="81"/>
      <c r="C2" s="81"/>
      <c r="D2" s="81"/>
      <c r="E2" s="81"/>
      <c r="F2" s="81"/>
      <c r="G2" s="25"/>
      <c r="H2" s="145"/>
      <c r="I2" s="763" t="s">
        <v>197</v>
      </c>
      <c r="J2" s="763"/>
      <c r="K2" s="763"/>
      <c r="L2" s="763"/>
      <c r="M2" s="763"/>
      <c r="N2" s="69"/>
      <c r="O2" s="23" t="s">
        <v>202</v>
      </c>
      <c r="P2" s="54"/>
    </row>
    <row r="3" spans="1:16" ht="17.399999999999999">
      <c r="A3" s="778" t="e" vm="1">
        <v>#VALUE!</v>
      </c>
      <c r="B3" s="778"/>
      <c r="C3" s="779"/>
      <c r="D3" s="82"/>
      <c r="E3" s="82"/>
      <c r="F3" s="761" t="e" vm="1">
        <v>#VALUE!</v>
      </c>
      <c r="G3" s="762"/>
      <c r="H3" s="46"/>
      <c r="I3" s="148"/>
      <c r="J3" s="149"/>
      <c r="K3" s="150"/>
      <c r="L3" s="142"/>
      <c r="M3" s="151"/>
    </row>
    <row r="4" spans="1:16" ht="17.399999999999999">
      <c r="A4" s="778"/>
      <c r="B4" s="778"/>
      <c r="C4" s="779"/>
      <c r="D4" s="82"/>
      <c r="E4" s="82"/>
      <c r="F4" s="761"/>
      <c r="G4" s="762"/>
      <c r="H4" s="152"/>
      <c r="I4" s="152"/>
      <c r="J4" s="141"/>
      <c r="K4" s="150"/>
      <c r="L4" s="142"/>
      <c r="M4" s="151"/>
      <c r="N4" s="108"/>
    </row>
    <row r="5" spans="1:16">
      <c r="A5" s="778"/>
      <c r="B5" s="778"/>
      <c r="C5" s="779"/>
      <c r="D5" s="82"/>
      <c r="E5" s="27"/>
      <c r="F5" s="761"/>
      <c r="G5" s="762"/>
      <c r="H5"/>
      <c r="I5" s="153"/>
      <c r="J5" s="141"/>
      <c r="K5" s="150"/>
      <c r="L5" s="150"/>
      <c r="M5" s="151"/>
      <c r="N5" s="22" t="s">
        <v>203</v>
      </c>
    </row>
    <row r="6" spans="1:16">
      <c r="A6" s="778"/>
      <c r="B6" s="778"/>
      <c r="C6" s="779"/>
      <c r="D6" s="82"/>
      <c r="E6" s="83"/>
      <c r="F6" s="761"/>
      <c r="G6" s="762"/>
      <c r="H6"/>
      <c r="I6" s="154"/>
      <c r="J6" s="141"/>
      <c r="K6" s="150"/>
      <c r="L6" s="150"/>
      <c r="M6" s="151"/>
      <c r="P6" s="22" t="s">
        <v>207</v>
      </c>
    </row>
    <row r="7" spans="1:16">
      <c r="A7" s="778"/>
      <c r="B7" s="778"/>
      <c r="C7" s="779"/>
      <c r="D7" s="82"/>
      <c r="E7" s="83"/>
      <c r="F7" s="761"/>
      <c r="G7" s="762"/>
      <c r="H7" s="155"/>
      <c r="I7" s="153"/>
      <c r="J7" s="141"/>
      <c r="K7" s="150"/>
      <c r="L7" s="150"/>
      <c r="M7" s="151"/>
    </row>
    <row r="8" spans="1:16">
      <c r="A8" s="778"/>
      <c r="B8" s="778"/>
      <c r="C8" s="779"/>
      <c r="D8" s="82"/>
      <c r="E8" s="83"/>
      <c r="F8" s="761"/>
      <c r="G8" s="762"/>
      <c r="H8" s="146"/>
      <c r="I8" s="156"/>
      <c r="J8" s="156"/>
      <c r="K8" s="156"/>
      <c r="L8" s="150"/>
      <c r="M8" s="157"/>
      <c r="N8" s="29" t="s">
        <v>42</v>
      </c>
    </row>
    <row r="9" spans="1:16">
      <c r="A9" s="778"/>
      <c r="B9" s="778"/>
      <c r="C9" s="779"/>
      <c r="D9" s="82"/>
      <c r="E9" s="83"/>
      <c r="F9" s="761"/>
      <c r="G9" s="762"/>
      <c r="H9" s="156"/>
      <c r="I9" s="156"/>
      <c r="J9" s="156"/>
      <c r="K9" s="156"/>
      <c r="L9" s="150"/>
      <c r="M9" s="157"/>
      <c r="N9" s="29"/>
    </row>
    <row r="10" spans="1:16">
      <c r="A10" s="778"/>
      <c r="B10" s="778"/>
      <c r="C10" s="779"/>
      <c r="D10" s="82"/>
      <c r="E10" s="83"/>
      <c r="F10" s="761"/>
      <c r="G10" s="762"/>
      <c r="H10" s="156"/>
      <c r="I10" s="156"/>
      <c r="J10" s="156"/>
      <c r="K10" s="156"/>
      <c r="L10" s="150"/>
      <c r="M10" s="157"/>
      <c r="N10" s="29" t="s">
        <v>43</v>
      </c>
    </row>
    <row r="11" spans="1:16">
      <c r="A11" s="778"/>
      <c r="B11" s="778"/>
      <c r="C11" s="779"/>
      <c r="D11" s="82"/>
      <c r="E11" s="83"/>
      <c r="F11" s="761"/>
      <c r="G11" s="762"/>
      <c r="H11" s="156"/>
      <c r="I11" s="156"/>
      <c r="J11" s="156"/>
      <c r="K11" s="156"/>
      <c r="L11" s="150"/>
      <c r="M11" s="157"/>
    </row>
    <row r="12" spans="1:16">
      <c r="A12" s="778"/>
      <c r="B12" s="778"/>
      <c r="C12" s="779"/>
      <c r="D12" s="82"/>
      <c r="E12" s="83"/>
      <c r="F12" s="761"/>
      <c r="G12" s="762"/>
      <c r="H12" s="156"/>
      <c r="I12" s="156"/>
      <c r="J12" s="156"/>
      <c r="K12" s="156"/>
      <c r="L12" s="150"/>
      <c r="M12" s="157"/>
      <c r="O12" s="117"/>
    </row>
    <row r="13" spans="1:16">
      <c r="A13" s="778"/>
      <c r="B13" s="778"/>
      <c r="C13" s="779"/>
      <c r="D13" s="82"/>
      <c r="E13" s="83"/>
      <c r="F13" s="761"/>
      <c r="G13" s="762"/>
      <c r="H13" s="156"/>
      <c r="I13" s="156"/>
      <c r="J13" s="156"/>
      <c r="K13" s="156"/>
      <c r="L13" s="150"/>
      <c r="M13" s="157"/>
      <c r="N13" s="129" t="s">
        <v>44</v>
      </c>
    </row>
    <row r="14" spans="1:16">
      <c r="A14" s="778"/>
      <c r="B14" s="778"/>
      <c r="C14" s="779"/>
      <c r="D14" s="82"/>
      <c r="E14" s="83"/>
      <c r="F14" s="761"/>
      <c r="G14" s="762"/>
      <c r="H14" s="156"/>
      <c r="I14" s="156"/>
      <c r="J14" s="156"/>
      <c r="K14" s="156"/>
      <c r="L14" s="150"/>
      <c r="M14" s="157"/>
    </row>
    <row r="15" spans="1:16">
      <c r="A15" s="778"/>
      <c r="B15" s="778"/>
      <c r="C15" s="779"/>
      <c r="D15" s="82"/>
      <c r="E15" s="82" t="s">
        <v>17</v>
      </c>
      <c r="F15" s="761"/>
      <c r="G15" s="762"/>
      <c r="H15" s="155"/>
      <c r="I15" s="153"/>
      <c r="J15" s="146"/>
      <c r="K15" s="150"/>
      <c r="L15" s="150"/>
      <c r="M15" s="157"/>
      <c r="N15" s="109" t="s">
        <v>45</v>
      </c>
    </row>
    <row r="16" spans="1:16">
      <c r="A16" s="778"/>
      <c r="B16" s="778"/>
      <c r="C16" s="779"/>
      <c r="D16" s="82"/>
      <c r="E16" s="82"/>
      <c r="F16" s="761"/>
      <c r="G16" s="762"/>
      <c r="H16" s="141"/>
      <c r="I16" s="153"/>
      <c r="J16" s="141"/>
      <c r="K16" s="150"/>
      <c r="L16" s="150"/>
      <c r="M16" s="157"/>
      <c r="N16" s="84" t="s">
        <v>46</v>
      </c>
    </row>
    <row r="17" spans="1:19" ht="20.25" customHeight="1" thickBot="1">
      <c r="A17" s="764" t="s">
        <v>252</v>
      </c>
      <c r="B17" s="765"/>
      <c r="C17" s="765"/>
      <c r="D17" s="85"/>
      <c r="E17" s="86"/>
      <c r="F17" s="766" t="s">
        <v>254</v>
      </c>
      <c r="G17" s="767"/>
      <c r="H17" s="155"/>
      <c r="I17" s="153"/>
      <c r="J17" s="146"/>
      <c r="K17" s="150"/>
      <c r="L17" s="147"/>
      <c r="M17" s="151"/>
    </row>
    <row r="18" spans="1:19" ht="39" customHeight="1" thickTop="1">
      <c r="A18" s="768" t="s">
        <v>47</v>
      </c>
      <c r="B18" s="769"/>
      <c r="C18" s="770"/>
      <c r="D18" s="87" t="s">
        <v>48</v>
      </c>
      <c r="E18" s="297" t="s">
        <v>209</v>
      </c>
      <c r="F18" s="771" t="s">
        <v>49</v>
      </c>
      <c r="G18" s="772"/>
      <c r="H18" s="141"/>
      <c r="I18" s="153"/>
      <c r="J18" s="141"/>
      <c r="K18" s="150"/>
      <c r="L18" s="150"/>
      <c r="M18" s="151"/>
      <c r="Q18" s="22" t="s">
        <v>3</v>
      </c>
      <c r="S18" s="22" t="s">
        <v>17</v>
      </c>
    </row>
    <row r="19" spans="1:19" ht="30" customHeight="1">
      <c r="A19" s="773" t="s">
        <v>177</v>
      </c>
      <c r="B19" s="773"/>
      <c r="C19" s="773"/>
      <c r="D19" s="773"/>
      <c r="E19" s="773"/>
      <c r="F19" s="773"/>
      <c r="G19" s="773"/>
      <c r="H19" s="158"/>
      <c r="I19" s="159" t="s">
        <v>50</v>
      </c>
      <c r="J19" s="159"/>
      <c r="K19" s="159"/>
      <c r="L19" s="147"/>
      <c r="M19" s="151"/>
    </row>
    <row r="20" spans="1:19" ht="17.399999999999999">
      <c r="E20" s="88" t="s">
        <v>51</v>
      </c>
      <c r="F20" s="89" t="s">
        <v>52</v>
      </c>
      <c r="H20" s="118" t="s">
        <v>41</v>
      </c>
      <c r="I20" s="153"/>
      <c r="J20" s="141" t="s">
        <v>17</v>
      </c>
      <c r="K20" s="160" t="s">
        <v>17</v>
      </c>
      <c r="L20" s="150"/>
      <c r="M20" s="151"/>
    </row>
    <row r="21" spans="1:19" ht="16.8" thickBot="1">
      <c r="A21" s="90"/>
      <c r="B21" s="774">
        <v>45949</v>
      </c>
      <c r="C21" s="775"/>
      <c r="D21" s="190" t="s">
        <v>53</v>
      </c>
      <c r="E21" s="776" t="s">
        <v>54</v>
      </c>
      <c r="F21" s="777"/>
      <c r="G21" s="26" t="s">
        <v>55</v>
      </c>
      <c r="H21" s="749" t="s">
        <v>257</v>
      </c>
      <c r="I21" s="750"/>
      <c r="J21" s="750"/>
      <c r="K21" s="750"/>
      <c r="L21" s="750"/>
      <c r="M21" s="161">
        <v>8</v>
      </c>
      <c r="N21" s="163">
        <v>9</v>
      </c>
    </row>
    <row r="22" spans="1:19" ht="36" customHeight="1" thickTop="1" thickBot="1">
      <c r="A22" s="191" t="s">
        <v>56</v>
      </c>
      <c r="B22" s="751" t="s">
        <v>57</v>
      </c>
      <c r="C22" s="752"/>
      <c r="D22" s="753"/>
      <c r="E22" s="192" t="s">
        <v>221</v>
      </c>
      <c r="F22" s="192" t="s">
        <v>253</v>
      </c>
      <c r="G22" s="193"/>
      <c r="H22" s="754" t="s">
        <v>58</v>
      </c>
      <c r="I22" s="755"/>
      <c r="J22" s="755"/>
      <c r="K22" s="755"/>
      <c r="L22" s="756"/>
      <c r="M22" s="162" t="s">
        <v>59</v>
      </c>
      <c r="N22" s="164" t="s">
        <v>60</v>
      </c>
      <c r="R22" s="22" t="s">
        <v>3</v>
      </c>
    </row>
    <row r="23" spans="1:19" ht="71.400000000000006" customHeight="1" thickBot="1">
      <c r="A23" s="170" t="s">
        <v>61</v>
      </c>
      <c r="B23" s="666" t="str">
        <f>IF(G23&gt;5,"☆☆☆☆",IF(AND(G23&gt;=2.39,G23&lt;5),"☆☆☆",IF(AND(G23&gt;=1.39,G23&lt;2.4),"☆☆",IF(AND(G23&gt;0,G23&lt;1.4),"☆",IF(AND(G23&gt;=-1.39,G23&lt;0),"★",IF(AND(G23&gt;=-2.39,G23&lt;-1.4),"★★",IF(AND(G23&gt;=-3.39,G23&lt;-2.4),"★★★")))))))</f>
        <v>★</v>
      </c>
      <c r="C23" s="667"/>
      <c r="D23" s="668"/>
      <c r="E23" s="448">
        <v>2.21</v>
      </c>
      <c r="F23" s="448">
        <v>2.12</v>
      </c>
      <c r="G23" s="120">
        <f t="shared" ref="G23:G69" si="0">F23-E23</f>
        <v>-8.9999999999999858E-2</v>
      </c>
      <c r="H23" s="757" t="s">
        <v>236</v>
      </c>
      <c r="I23" s="729"/>
      <c r="J23" s="729"/>
      <c r="K23" s="729"/>
      <c r="L23" s="730"/>
      <c r="M23" s="607" t="s">
        <v>237</v>
      </c>
      <c r="N23" s="608">
        <v>45941</v>
      </c>
      <c r="O23" s="113" t="s">
        <v>62</v>
      </c>
    </row>
    <row r="24" spans="1:19" ht="61.2" customHeight="1" thickBot="1">
      <c r="A24" s="91" t="s">
        <v>63</v>
      </c>
      <c r="B24" s="666" t="str">
        <f>IF(G24&gt;5,"☆☆☆☆",IF(AND(G24&gt;=2.39,G24&lt;5),"☆☆☆",IF(AND(G24&gt;=1.39,G24&lt;2.4),"☆☆",IF(AND(G24&gt;0,G24&lt;1.4),"☆",IF(AND(G24&gt;=-1.39,G24&lt;0),"★",IF(AND(G24&gt;=-2.39,G24&lt;-1.4),"★★",IF(AND(G24&gt;=-3.39,G24&lt;-2.4),"★★★")))))))</f>
        <v>★</v>
      </c>
      <c r="C24" s="667"/>
      <c r="D24" s="668"/>
      <c r="E24" s="448">
        <v>1.91</v>
      </c>
      <c r="F24" s="448">
        <v>1.53</v>
      </c>
      <c r="G24" s="120">
        <f t="shared" si="0"/>
        <v>-0.37999999999999989</v>
      </c>
      <c r="H24" s="758"/>
      <c r="I24" s="759"/>
      <c r="J24" s="759"/>
      <c r="K24" s="759"/>
      <c r="L24" s="760"/>
      <c r="M24" s="450"/>
      <c r="N24" s="451"/>
      <c r="O24" s="113" t="s">
        <v>63</v>
      </c>
      <c r="Q24" s="22" t="s">
        <v>3</v>
      </c>
    </row>
    <row r="25" spans="1:19" ht="65.400000000000006" customHeight="1" thickBot="1">
      <c r="A25" s="196" t="s">
        <v>64</v>
      </c>
      <c r="B25" s="666" t="str">
        <f t="shared" ref="B25" si="1">IF(G25&gt;5,"☆☆☆☆",IF(AND(G25&gt;=2.39,G25&lt;5),"☆☆☆",IF(AND(G25&gt;=1.39,G25&lt;2.4),"☆☆",IF(AND(G25&gt;0,G25&lt;1.4),"☆",IF(AND(G25&gt;=-1.39,G25&lt;0),"★",IF(AND(G25&gt;=-2.39,G25&lt;-1.4),"★★",IF(AND(G25&gt;=-3.39,G25&lt;-2.4),"★★★")))))))</f>
        <v>★</v>
      </c>
      <c r="C25" s="667"/>
      <c r="D25" s="668"/>
      <c r="E25" s="330">
        <v>6.37</v>
      </c>
      <c r="F25" s="331">
        <v>5.81</v>
      </c>
      <c r="G25" s="120">
        <f t="shared" si="0"/>
        <v>-0.5600000000000005</v>
      </c>
      <c r="H25" s="728" t="s">
        <v>244</v>
      </c>
      <c r="I25" s="729"/>
      <c r="J25" s="729"/>
      <c r="K25" s="729"/>
      <c r="L25" s="730"/>
      <c r="M25" s="609" t="s">
        <v>245</v>
      </c>
      <c r="N25" s="451">
        <v>45937</v>
      </c>
      <c r="O25" s="113" t="s">
        <v>64</v>
      </c>
    </row>
    <row r="26" spans="1:19" ht="61.2" customHeight="1" thickBot="1">
      <c r="A26" s="196" t="s">
        <v>65</v>
      </c>
      <c r="B26" s="666" t="str">
        <f t="shared" ref="B26:B70" si="2">IF(G26&gt;5,"☆☆☆☆",IF(AND(G26&gt;=2.39,G26&lt;5),"☆☆☆",IF(AND(G26&gt;=1.39,G26&lt;2.4),"☆☆",IF(AND(G26&gt;0,G26&lt;1.4),"☆",IF(AND(G26&gt;=-1.39,G26&lt;0),"★",IF(AND(G26&gt;=-2.39,G26&lt;-1.4),"★★",IF(AND(G26&gt;=-3.39,G26&lt;-2.4),"★★★")))))))</f>
        <v>★</v>
      </c>
      <c r="C26" s="667"/>
      <c r="D26" s="668"/>
      <c r="E26" s="330">
        <v>4.42</v>
      </c>
      <c r="F26" s="330">
        <v>4.3499999999999996</v>
      </c>
      <c r="G26" s="120">
        <f t="shared" si="0"/>
        <v>-7.0000000000000284E-2</v>
      </c>
      <c r="H26" s="672"/>
      <c r="I26" s="670"/>
      <c r="J26" s="670"/>
      <c r="K26" s="670"/>
      <c r="L26" s="671"/>
      <c r="M26" s="194"/>
      <c r="N26" s="195"/>
      <c r="O26" s="113" t="s">
        <v>65</v>
      </c>
    </row>
    <row r="27" spans="1:19" ht="61.2" customHeight="1" thickBot="1">
      <c r="A27" s="196" t="s">
        <v>66</v>
      </c>
      <c r="B27" s="666" t="str">
        <f t="shared" si="2"/>
        <v>☆</v>
      </c>
      <c r="C27" s="667"/>
      <c r="D27" s="668"/>
      <c r="E27" s="448">
        <v>2.54</v>
      </c>
      <c r="F27" s="448">
        <v>3.08</v>
      </c>
      <c r="G27" s="120">
        <f t="shared" si="0"/>
        <v>0.54</v>
      </c>
      <c r="H27" s="669"/>
      <c r="I27" s="670"/>
      <c r="J27" s="670"/>
      <c r="K27" s="670"/>
      <c r="L27" s="671"/>
      <c r="M27" s="194"/>
      <c r="N27" s="197"/>
      <c r="O27" s="113" t="s">
        <v>66</v>
      </c>
    </row>
    <row r="28" spans="1:19" ht="61.2" customHeight="1" thickBot="1">
      <c r="A28" s="196" t="s">
        <v>67</v>
      </c>
      <c r="B28" s="666" t="str">
        <f t="shared" si="2"/>
        <v>★</v>
      </c>
      <c r="C28" s="667"/>
      <c r="D28" s="668"/>
      <c r="E28" s="330">
        <v>4.7300000000000004</v>
      </c>
      <c r="F28" s="330">
        <v>4</v>
      </c>
      <c r="G28" s="120">
        <f t="shared" si="0"/>
        <v>-0.73000000000000043</v>
      </c>
      <c r="H28" s="731"/>
      <c r="I28" s="732"/>
      <c r="J28" s="732"/>
      <c r="K28" s="732"/>
      <c r="L28" s="733"/>
      <c r="M28" s="194"/>
      <c r="N28" s="195"/>
      <c r="O28" s="113" t="s">
        <v>67</v>
      </c>
    </row>
    <row r="29" spans="1:19" ht="61.2" customHeight="1" thickBot="1">
      <c r="A29" s="196" t="s">
        <v>206</v>
      </c>
      <c r="B29" s="666" t="str">
        <f t="shared" si="2"/>
        <v>☆</v>
      </c>
      <c r="C29" s="667"/>
      <c r="D29" s="668"/>
      <c r="E29" s="448">
        <v>3.11</v>
      </c>
      <c r="F29" s="330">
        <v>3.18</v>
      </c>
      <c r="G29" s="120">
        <f t="shared" si="0"/>
        <v>7.0000000000000284E-2</v>
      </c>
      <c r="H29" s="731"/>
      <c r="I29" s="732"/>
      <c r="J29" s="732"/>
      <c r="K29" s="732"/>
      <c r="L29" s="733"/>
      <c r="M29" s="194"/>
      <c r="N29" s="195"/>
      <c r="O29" s="113" t="s">
        <v>68</v>
      </c>
    </row>
    <row r="30" spans="1:19" ht="61.2" customHeight="1" thickBot="1">
      <c r="A30" s="196" t="s">
        <v>69</v>
      </c>
      <c r="B30" s="666" t="str">
        <f t="shared" si="2"/>
        <v>☆</v>
      </c>
      <c r="C30" s="667"/>
      <c r="D30" s="668"/>
      <c r="E30" s="330">
        <v>3.68</v>
      </c>
      <c r="F30" s="330">
        <v>3.89</v>
      </c>
      <c r="G30" s="120">
        <f t="shared" si="0"/>
        <v>0.20999999999999996</v>
      </c>
      <c r="H30" s="731"/>
      <c r="I30" s="732"/>
      <c r="J30" s="732"/>
      <c r="K30" s="732"/>
      <c r="L30" s="733"/>
      <c r="M30" s="321"/>
      <c r="N30" s="195"/>
      <c r="O30" s="113" t="s">
        <v>69</v>
      </c>
    </row>
    <row r="31" spans="1:19" ht="61.2" customHeight="1" thickBot="1">
      <c r="A31" s="196" t="s">
        <v>70</v>
      </c>
      <c r="B31" s="666" t="str">
        <f t="shared" si="2"/>
        <v>★</v>
      </c>
      <c r="C31" s="667"/>
      <c r="D31" s="668"/>
      <c r="E31" s="448">
        <v>2.89</v>
      </c>
      <c r="F31" s="448">
        <v>2.7</v>
      </c>
      <c r="G31" s="120">
        <f t="shared" si="0"/>
        <v>-0.18999999999999995</v>
      </c>
      <c r="H31" s="685"/>
      <c r="I31" s="686"/>
      <c r="J31" s="686"/>
      <c r="K31" s="686"/>
      <c r="L31" s="687"/>
      <c r="M31" s="194"/>
      <c r="N31" s="451"/>
      <c r="O31" s="113" t="s">
        <v>70</v>
      </c>
    </row>
    <row r="32" spans="1:19" ht="61.2" customHeight="1" thickBot="1">
      <c r="A32" s="198" t="s">
        <v>71</v>
      </c>
      <c r="B32" s="666" t="str">
        <f t="shared" si="2"/>
        <v>☆</v>
      </c>
      <c r="C32" s="667"/>
      <c r="D32" s="668"/>
      <c r="E32" s="330">
        <v>6.96</v>
      </c>
      <c r="F32" s="331">
        <v>8.0399999999999991</v>
      </c>
      <c r="G32" s="120">
        <f t="shared" si="0"/>
        <v>1.0799999999999992</v>
      </c>
      <c r="H32" s="672"/>
      <c r="I32" s="670"/>
      <c r="J32" s="670"/>
      <c r="K32" s="670"/>
      <c r="L32" s="671"/>
      <c r="M32" s="194"/>
      <c r="N32" s="322"/>
      <c r="O32" s="113" t="s">
        <v>71</v>
      </c>
    </row>
    <row r="33" spans="1:16" ht="61.2" customHeight="1" thickBot="1">
      <c r="A33" s="199" t="s">
        <v>72</v>
      </c>
      <c r="B33" s="666" t="str">
        <f t="shared" si="2"/>
        <v>★</v>
      </c>
      <c r="C33" s="667"/>
      <c r="D33" s="668"/>
      <c r="E33" s="330">
        <v>4.4800000000000004</v>
      </c>
      <c r="F33" s="330">
        <v>4.0599999999999996</v>
      </c>
      <c r="G33" s="120">
        <f t="shared" si="0"/>
        <v>-0.42000000000000082</v>
      </c>
      <c r="H33" s="672"/>
      <c r="I33" s="670"/>
      <c r="J33" s="670"/>
      <c r="K33" s="670"/>
      <c r="L33" s="671"/>
      <c r="M33" s="194"/>
      <c r="N33" s="195"/>
      <c r="O33" s="113" t="s">
        <v>72</v>
      </c>
    </row>
    <row r="34" spans="1:16" ht="61.2" customHeight="1" thickBot="1">
      <c r="A34" s="91" t="s">
        <v>73</v>
      </c>
      <c r="B34" s="666" t="str">
        <f t="shared" si="2"/>
        <v>★</v>
      </c>
      <c r="C34" s="667"/>
      <c r="D34" s="668"/>
      <c r="E34" s="330">
        <v>3.67</v>
      </c>
      <c r="F34" s="330">
        <v>3.62</v>
      </c>
      <c r="G34" s="120">
        <f t="shared" si="0"/>
        <v>-4.9999999999999822E-2</v>
      </c>
      <c r="H34" s="746" t="s">
        <v>238</v>
      </c>
      <c r="I34" s="747"/>
      <c r="J34" s="747"/>
      <c r="K34" s="747"/>
      <c r="L34" s="748"/>
      <c r="M34" s="610" t="s">
        <v>239</v>
      </c>
      <c r="N34" s="611">
        <v>45941</v>
      </c>
      <c r="O34" s="113" t="s">
        <v>73</v>
      </c>
    </row>
    <row r="35" spans="1:16" ht="61.2" customHeight="1" thickBot="1">
      <c r="A35" s="200" t="s">
        <v>74</v>
      </c>
      <c r="B35" s="666" t="str">
        <f t="shared" si="2"/>
        <v>★</v>
      </c>
      <c r="C35" s="667"/>
      <c r="D35" s="668"/>
      <c r="E35" s="330">
        <v>4.49</v>
      </c>
      <c r="F35" s="330">
        <v>4.3899999999999997</v>
      </c>
      <c r="G35" s="120">
        <f t="shared" si="0"/>
        <v>-0.10000000000000053</v>
      </c>
      <c r="H35" s="740" t="s">
        <v>246</v>
      </c>
      <c r="I35" s="683"/>
      <c r="J35" s="683"/>
      <c r="K35" s="683"/>
      <c r="L35" s="684"/>
      <c r="M35" s="452" t="s">
        <v>247</v>
      </c>
      <c r="N35" s="612">
        <v>45937</v>
      </c>
      <c r="O35" s="113" t="s">
        <v>74</v>
      </c>
    </row>
    <row r="36" spans="1:16" ht="61.2" customHeight="1" thickBot="1">
      <c r="A36" s="201" t="s">
        <v>75</v>
      </c>
      <c r="B36" s="666" t="str">
        <f t="shared" si="2"/>
        <v>★</v>
      </c>
      <c r="C36" s="667"/>
      <c r="D36" s="668"/>
      <c r="E36" s="330">
        <v>4.2300000000000004</v>
      </c>
      <c r="F36" s="330">
        <v>3.72</v>
      </c>
      <c r="G36" s="120">
        <f t="shared" si="0"/>
        <v>-0.51000000000000023</v>
      </c>
      <c r="H36" s="741" t="s">
        <v>275</v>
      </c>
      <c r="I36" s="742"/>
      <c r="J36" s="742"/>
      <c r="K36" s="742"/>
      <c r="L36" s="743"/>
      <c r="M36" s="604" t="s">
        <v>276</v>
      </c>
      <c r="N36" s="614">
        <v>45945</v>
      </c>
      <c r="O36" s="113" t="s">
        <v>75</v>
      </c>
    </row>
    <row r="37" spans="1:16" ht="70.2" customHeight="1" thickBot="1">
      <c r="A37" s="196" t="s">
        <v>76</v>
      </c>
      <c r="B37" s="666" t="str">
        <f t="shared" si="2"/>
        <v>☆</v>
      </c>
      <c r="C37" s="667"/>
      <c r="D37" s="668"/>
      <c r="E37" s="330">
        <v>3.03</v>
      </c>
      <c r="F37" s="330">
        <v>3.2</v>
      </c>
      <c r="G37" s="120">
        <f t="shared" si="0"/>
        <v>0.17000000000000037</v>
      </c>
      <c r="H37" s="734" t="s">
        <v>266</v>
      </c>
      <c r="I37" s="735"/>
      <c r="J37" s="735"/>
      <c r="K37" s="735"/>
      <c r="L37" s="736"/>
      <c r="M37" s="602" t="s">
        <v>267</v>
      </c>
      <c r="N37" s="603">
        <v>45944</v>
      </c>
      <c r="O37" s="113" t="s">
        <v>76</v>
      </c>
    </row>
    <row r="38" spans="1:16" ht="61.2" customHeight="1" thickBot="1">
      <c r="A38" s="196" t="s">
        <v>77</v>
      </c>
      <c r="B38" s="666" t="str">
        <f t="shared" si="2"/>
        <v>☆</v>
      </c>
      <c r="C38" s="667"/>
      <c r="D38" s="668"/>
      <c r="E38" s="330">
        <v>4.03</v>
      </c>
      <c r="F38" s="330">
        <v>4.07</v>
      </c>
      <c r="G38" s="120">
        <f t="shared" si="0"/>
        <v>4.0000000000000036E-2</v>
      </c>
      <c r="H38" s="731"/>
      <c r="I38" s="732"/>
      <c r="J38" s="732"/>
      <c r="K38" s="732"/>
      <c r="L38" s="733"/>
      <c r="M38" s="194"/>
      <c r="N38" s="195"/>
      <c r="O38" s="113" t="s">
        <v>77</v>
      </c>
    </row>
    <row r="39" spans="1:16" ht="61.2" customHeight="1" thickBot="1">
      <c r="A39" s="196" t="s">
        <v>78</v>
      </c>
      <c r="B39" s="666" t="str">
        <f t="shared" si="2"/>
        <v>☆</v>
      </c>
      <c r="C39" s="667"/>
      <c r="D39" s="668"/>
      <c r="E39" s="330">
        <v>7</v>
      </c>
      <c r="F39" s="331">
        <v>7.14</v>
      </c>
      <c r="G39" s="120">
        <f t="shared" si="0"/>
        <v>0.13999999999999968</v>
      </c>
      <c r="H39" s="731"/>
      <c r="I39" s="732"/>
      <c r="J39" s="732"/>
      <c r="K39" s="732"/>
      <c r="L39" s="733"/>
      <c r="M39" s="336"/>
      <c r="N39" s="197"/>
      <c r="O39" s="113" t="s">
        <v>78</v>
      </c>
    </row>
    <row r="40" spans="1:16" ht="61.2" customHeight="1" thickBot="1">
      <c r="A40" s="196" t="s">
        <v>79</v>
      </c>
      <c r="B40" s="666" t="str">
        <f t="shared" si="2"/>
        <v>☆</v>
      </c>
      <c r="C40" s="667"/>
      <c r="D40" s="668"/>
      <c r="E40" s="330">
        <v>4.5599999999999996</v>
      </c>
      <c r="F40" s="330">
        <v>5.08</v>
      </c>
      <c r="G40" s="120">
        <f t="shared" si="0"/>
        <v>0.52000000000000046</v>
      </c>
      <c r="H40" s="672"/>
      <c r="I40" s="670"/>
      <c r="J40" s="670"/>
      <c r="K40" s="670"/>
      <c r="L40" s="671"/>
      <c r="M40" s="194"/>
      <c r="N40" s="195"/>
      <c r="O40" s="113" t="s">
        <v>79</v>
      </c>
    </row>
    <row r="41" spans="1:16" ht="75" customHeight="1" thickBot="1">
      <c r="A41" s="196" t="s">
        <v>80</v>
      </c>
      <c r="B41" s="666" t="str">
        <f t="shared" si="2"/>
        <v>☆</v>
      </c>
      <c r="C41" s="667"/>
      <c r="D41" s="668"/>
      <c r="E41" s="448">
        <v>2.67</v>
      </c>
      <c r="F41" s="448">
        <v>3.76</v>
      </c>
      <c r="G41" s="120">
        <f t="shared" si="0"/>
        <v>1.0899999999999999</v>
      </c>
      <c r="H41" s="737"/>
      <c r="I41" s="738"/>
      <c r="J41" s="738"/>
      <c r="K41" s="738"/>
      <c r="L41" s="739"/>
      <c r="M41" s="194"/>
      <c r="N41" s="195"/>
      <c r="O41" s="113" t="s">
        <v>80</v>
      </c>
    </row>
    <row r="42" spans="1:16" ht="61.2" customHeight="1" thickBot="1">
      <c r="A42" s="196" t="s">
        <v>81</v>
      </c>
      <c r="B42" s="666" t="str">
        <f t="shared" si="2"/>
        <v>★</v>
      </c>
      <c r="C42" s="667"/>
      <c r="D42" s="668"/>
      <c r="E42" s="330">
        <v>3.76</v>
      </c>
      <c r="F42" s="330">
        <v>2.82</v>
      </c>
      <c r="G42" s="120">
        <f t="shared" si="0"/>
        <v>-0.94</v>
      </c>
      <c r="H42" s="672"/>
      <c r="I42" s="670"/>
      <c r="J42" s="670"/>
      <c r="K42" s="670"/>
      <c r="L42" s="671"/>
      <c r="M42" s="336"/>
      <c r="N42" s="195"/>
      <c r="O42" s="113" t="s">
        <v>81</v>
      </c>
      <c r="P42" s="22" t="s">
        <v>41</v>
      </c>
    </row>
    <row r="43" spans="1:16" ht="69" customHeight="1" thickBot="1">
      <c r="A43" s="196" t="s">
        <v>82</v>
      </c>
      <c r="B43" s="666" t="str">
        <f t="shared" si="2"/>
        <v>☆</v>
      </c>
      <c r="C43" s="667"/>
      <c r="D43" s="668"/>
      <c r="E43" s="331">
        <v>6.19</v>
      </c>
      <c r="F43" s="331">
        <v>6.44</v>
      </c>
      <c r="G43" s="120">
        <f t="shared" si="0"/>
        <v>0.25</v>
      </c>
      <c r="H43" s="728"/>
      <c r="I43" s="729"/>
      <c r="J43" s="729"/>
      <c r="K43" s="729"/>
      <c r="L43" s="730"/>
      <c r="M43" s="450"/>
      <c r="N43" s="451"/>
      <c r="O43" s="113" t="s">
        <v>82</v>
      </c>
    </row>
    <row r="44" spans="1:16" ht="61.2" customHeight="1" thickBot="1">
      <c r="A44" s="202" t="s">
        <v>179</v>
      </c>
      <c r="B44" s="666" t="str">
        <f t="shared" si="2"/>
        <v>☆</v>
      </c>
      <c r="C44" s="667"/>
      <c r="D44" s="668"/>
      <c r="E44" s="330">
        <v>2.65</v>
      </c>
      <c r="F44" s="448">
        <v>2.88</v>
      </c>
      <c r="G44" s="120">
        <f t="shared" si="0"/>
        <v>0.22999999999999998</v>
      </c>
      <c r="H44" s="744"/>
      <c r="I44" s="745"/>
      <c r="J44" s="745"/>
      <c r="K44" s="745"/>
      <c r="L44" s="745"/>
      <c r="M44" s="487"/>
      <c r="N44" s="451"/>
      <c r="O44" s="22" t="s">
        <v>179</v>
      </c>
    </row>
    <row r="45" spans="1:16" ht="61.2" customHeight="1" thickBot="1">
      <c r="A45" s="196" t="s">
        <v>83</v>
      </c>
      <c r="B45" s="666" t="str">
        <f t="shared" si="2"/>
        <v>☆</v>
      </c>
      <c r="C45" s="667"/>
      <c r="D45" s="668"/>
      <c r="E45" s="330">
        <v>4.33</v>
      </c>
      <c r="F45" s="330">
        <v>4.37</v>
      </c>
      <c r="G45" s="120">
        <f t="shared" si="0"/>
        <v>4.0000000000000036E-2</v>
      </c>
      <c r="H45" s="734" t="s">
        <v>273</v>
      </c>
      <c r="I45" s="735"/>
      <c r="J45" s="735"/>
      <c r="K45" s="735"/>
      <c r="L45" s="736"/>
      <c r="M45" s="602" t="s">
        <v>274</v>
      </c>
      <c r="N45" s="613">
        <v>45945</v>
      </c>
      <c r="O45" s="113" t="s">
        <v>83</v>
      </c>
    </row>
    <row r="46" spans="1:16" ht="69" customHeight="1" thickBot="1">
      <c r="A46" s="196" t="s">
        <v>84</v>
      </c>
      <c r="B46" s="666" t="str">
        <f t="shared" si="2"/>
        <v>★</v>
      </c>
      <c r="C46" s="667"/>
      <c r="D46" s="668"/>
      <c r="E46" s="330">
        <v>3.84</v>
      </c>
      <c r="F46" s="330">
        <v>3.8</v>
      </c>
      <c r="G46" s="120">
        <f t="shared" si="0"/>
        <v>-4.0000000000000036E-2</v>
      </c>
      <c r="H46" s="669" t="s">
        <v>242</v>
      </c>
      <c r="I46" s="670"/>
      <c r="J46" s="670"/>
      <c r="K46" s="670"/>
      <c r="L46" s="671"/>
      <c r="M46" s="194" t="s">
        <v>243</v>
      </c>
      <c r="N46" s="195">
        <v>45936</v>
      </c>
      <c r="O46" s="113" t="s">
        <v>84</v>
      </c>
    </row>
    <row r="47" spans="1:16" ht="61.2" customHeight="1" thickBot="1">
      <c r="A47" s="196" t="s">
        <v>85</v>
      </c>
      <c r="B47" s="666" t="str">
        <f t="shared" si="2"/>
        <v>☆</v>
      </c>
      <c r="C47" s="667"/>
      <c r="D47" s="668"/>
      <c r="E47" s="330">
        <v>3.94</v>
      </c>
      <c r="F47" s="330">
        <v>3.97</v>
      </c>
      <c r="G47" s="120">
        <f t="shared" si="0"/>
        <v>3.0000000000000249E-2</v>
      </c>
      <c r="H47" s="672"/>
      <c r="I47" s="670"/>
      <c r="J47" s="670"/>
      <c r="K47" s="670"/>
      <c r="L47" s="671"/>
      <c r="M47" s="194"/>
      <c r="N47" s="195"/>
      <c r="O47" s="113" t="s">
        <v>85</v>
      </c>
    </row>
    <row r="48" spans="1:16" ht="61.2" customHeight="1" thickBot="1">
      <c r="A48" s="196" t="s">
        <v>86</v>
      </c>
      <c r="B48" s="666" t="str">
        <f t="shared" si="2"/>
        <v>★</v>
      </c>
      <c r="C48" s="667"/>
      <c r="D48" s="668"/>
      <c r="E48" s="330">
        <v>2.78</v>
      </c>
      <c r="F48" s="448">
        <v>2.69</v>
      </c>
      <c r="G48" s="120">
        <f t="shared" si="0"/>
        <v>-8.9999999999999858E-2</v>
      </c>
      <c r="H48" s="676"/>
      <c r="I48" s="677"/>
      <c r="J48" s="677"/>
      <c r="K48" s="677"/>
      <c r="L48" s="678"/>
      <c r="M48" s="450"/>
      <c r="N48" s="451"/>
      <c r="O48" s="113" t="s">
        <v>86</v>
      </c>
    </row>
    <row r="49" spans="1:15" ht="61.2" customHeight="1" thickBot="1">
      <c r="A49" s="196" t="s">
        <v>87</v>
      </c>
      <c r="B49" s="666" t="str">
        <f t="shared" si="2"/>
        <v>★</v>
      </c>
      <c r="C49" s="667"/>
      <c r="D49" s="668"/>
      <c r="E49" s="448">
        <v>3.52</v>
      </c>
      <c r="F49" s="330">
        <v>3.44</v>
      </c>
      <c r="G49" s="120">
        <f t="shared" si="0"/>
        <v>-8.0000000000000071E-2</v>
      </c>
      <c r="H49" s="728"/>
      <c r="I49" s="729"/>
      <c r="J49" s="729"/>
      <c r="K49" s="729"/>
      <c r="L49" s="730"/>
      <c r="M49" s="450"/>
      <c r="N49" s="451"/>
      <c r="O49" s="113" t="s">
        <v>87</v>
      </c>
    </row>
    <row r="50" spans="1:15" ht="75.599999999999994" customHeight="1" thickBot="1">
      <c r="A50" s="196" t="s">
        <v>88</v>
      </c>
      <c r="B50" s="666" t="str">
        <f t="shared" si="2"/>
        <v>★</v>
      </c>
      <c r="C50" s="667"/>
      <c r="D50" s="668"/>
      <c r="E50" s="330">
        <v>4.2</v>
      </c>
      <c r="F50" s="330">
        <v>3.92</v>
      </c>
      <c r="G50" s="120">
        <f t="shared" si="0"/>
        <v>-0.28000000000000025</v>
      </c>
      <c r="H50" s="676"/>
      <c r="I50" s="677"/>
      <c r="J50" s="677"/>
      <c r="K50" s="677"/>
      <c r="L50" s="678"/>
      <c r="M50" s="450"/>
      <c r="N50" s="478"/>
      <c r="O50" s="113" t="s">
        <v>88</v>
      </c>
    </row>
    <row r="51" spans="1:15" ht="61.2" customHeight="1" thickBot="1">
      <c r="A51" s="196" t="s">
        <v>89</v>
      </c>
      <c r="B51" s="666" t="str">
        <f t="shared" si="2"/>
        <v>☆☆</v>
      </c>
      <c r="C51" s="667"/>
      <c r="D51" s="668"/>
      <c r="E51" s="330">
        <v>3.57</v>
      </c>
      <c r="F51" s="330">
        <v>5.54</v>
      </c>
      <c r="G51" s="120">
        <f t="shared" si="0"/>
        <v>1.9700000000000002</v>
      </c>
      <c r="H51" s="672"/>
      <c r="I51" s="670"/>
      <c r="J51" s="670"/>
      <c r="K51" s="670"/>
      <c r="L51" s="671"/>
      <c r="M51" s="194"/>
      <c r="N51" s="195"/>
      <c r="O51" s="113" t="s">
        <v>89</v>
      </c>
    </row>
    <row r="52" spans="1:15" ht="61.2" customHeight="1" thickBot="1">
      <c r="A52" s="196" t="s">
        <v>90</v>
      </c>
      <c r="B52" s="666" t="str">
        <f t="shared" si="2"/>
        <v>★</v>
      </c>
      <c r="C52" s="667"/>
      <c r="D52" s="668"/>
      <c r="E52" s="448">
        <v>3.33</v>
      </c>
      <c r="F52" s="330">
        <v>2.37</v>
      </c>
      <c r="G52" s="120">
        <f t="shared" si="0"/>
        <v>-0.96</v>
      </c>
      <c r="H52" s="731"/>
      <c r="I52" s="732"/>
      <c r="J52" s="732"/>
      <c r="K52" s="732"/>
      <c r="L52" s="733"/>
      <c r="M52" s="194"/>
      <c r="N52" s="195"/>
      <c r="O52" s="113" t="s">
        <v>90</v>
      </c>
    </row>
    <row r="53" spans="1:15" ht="61.2" customHeight="1" thickBot="1">
      <c r="A53" s="196" t="s">
        <v>91</v>
      </c>
      <c r="B53" s="666" t="str">
        <f t="shared" si="2"/>
        <v>★</v>
      </c>
      <c r="C53" s="667"/>
      <c r="D53" s="668"/>
      <c r="E53" s="330">
        <v>5.21</v>
      </c>
      <c r="F53" s="330">
        <v>4.53</v>
      </c>
      <c r="G53" s="120">
        <f t="shared" si="0"/>
        <v>-0.67999999999999972</v>
      </c>
      <c r="H53" s="672"/>
      <c r="I53" s="670"/>
      <c r="J53" s="670"/>
      <c r="K53" s="670"/>
      <c r="L53" s="671"/>
      <c r="M53" s="329"/>
      <c r="N53" s="195"/>
      <c r="O53" s="113" t="s">
        <v>91</v>
      </c>
    </row>
    <row r="54" spans="1:15" ht="61.2" customHeight="1" thickBot="1">
      <c r="A54" s="196" t="s">
        <v>92</v>
      </c>
      <c r="B54" s="666" t="str">
        <f t="shared" si="2"/>
        <v>☆</v>
      </c>
      <c r="C54" s="667"/>
      <c r="D54" s="668"/>
      <c r="E54" s="330">
        <v>5.45</v>
      </c>
      <c r="F54" s="330">
        <v>6</v>
      </c>
      <c r="G54" s="120">
        <f t="shared" si="0"/>
        <v>0.54999999999999982</v>
      </c>
      <c r="H54" s="672"/>
      <c r="I54" s="670"/>
      <c r="J54" s="670"/>
      <c r="K54" s="670"/>
      <c r="L54" s="671"/>
      <c r="M54" s="194"/>
      <c r="N54" s="195"/>
      <c r="O54" s="113" t="s">
        <v>92</v>
      </c>
    </row>
    <row r="55" spans="1:15" ht="61.2" customHeight="1" thickBot="1">
      <c r="A55" s="196" t="s">
        <v>93</v>
      </c>
      <c r="B55" s="666" t="str">
        <f t="shared" si="2"/>
        <v>★</v>
      </c>
      <c r="C55" s="667"/>
      <c r="D55" s="668"/>
      <c r="E55" s="330">
        <v>4.3899999999999997</v>
      </c>
      <c r="F55" s="330">
        <v>3.86</v>
      </c>
      <c r="G55" s="120">
        <f t="shared" si="0"/>
        <v>-0.5299999999999998</v>
      </c>
      <c r="H55" s="728"/>
      <c r="I55" s="729"/>
      <c r="J55" s="729"/>
      <c r="K55" s="729"/>
      <c r="L55" s="730"/>
      <c r="M55" s="450"/>
      <c r="N55" s="451"/>
      <c r="O55" s="113" t="s">
        <v>93</v>
      </c>
    </row>
    <row r="56" spans="1:15" ht="73.2" customHeight="1" thickBot="1">
      <c r="A56" s="196" t="s">
        <v>94</v>
      </c>
      <c r="B56" s="666" t="str">
        <f t="shared" si="2"/>
        <v>★</v>
      </c>
      <c r="C56" s="667"/>
      <c r="D56" s="668"/>
      <c r="E56" s="330">
        <v>3.61</v>
      </c>
      <c r="F56" s="330">
        <v>3.6</v>
      </c>
      <c r="G56" s="120">
        <f t="shared" si="0"/>
        <v>-9.9999999999997868E-3</v>
      </c>
      <c r="H56" s="669"/>
      <c r="I56" s="670"/>
      <c r="J56" s="670"/>
      <c r="K56" s="670"/>
      <c r="L56" s="671"/>
      <c r="M56" s="194"/>
      <c r="N56" s="195"/>
      <c r="O56" s="113" t="s">
        <v>94</v>
      </c>
    </row>
    <row r="57" spans="1:15" ht="61.2" customHeight="1" thickBot="1">
      <c r="A57" s="196" t="s">
        <v>95</v>
      </c>
      <c r="B57" s="666" t="str">
        <f t="shared" si="2"/>
        <v>☆</v>
      </c>
      <c r="C57" s="667"/>
      <c r="D57" s="668"/>
      <c r="E57" s="448">
        <v>3.43</v>
      </c>
      <c r="F57" s="330">
        <v>3.5</v>
      </c>
      <c r="G57" s="120">
        <f t="shared" si="0"/>
        <v>6.999999999999984E-2</v>
      </c>
      <c r="H57" s="669"/>
      <c r="I57" s="670"/>
      <c r="J57" s="670"/>
      <c r="K57" s="670"/>
      <c r="L57" s="671"/>
      <c r="M57" s="194"/>
      <c r="N57" s="195"/>
      <c r="O57" s="113" t="s">
        <v>95</v>
      </c>
    </row>
    <row r="58" spans="1:15" ht="61.2" customHeight="1" thickBot="1">
      <c r="A58" s="196" t="s">
        <v>96</v>
      </c>
      <c r="B58" s="666" t="str">
        <f t="shared" si="2"/>
        <v>★</v>
      </c>
      <c r="C58" s="667"/>
      <c r="D58" s="668"/>
      <c r="E58" s="330">
        <v>3.38</v>
      </c>
      <c r="F58" s="330">
        <v>2.71</v>
      </c>
      <c r="G58" s="120">
        <f t="shared" si="0"/>
        <v>-0.66999999999999993</v>
      </c>
      <c r="H58" s="672"/>
      <c r="I58" s="670"/>
      <c r="J58" s="670"/>
      <c r="K58" s="670"/>
      <c r="L58" s="671"/>
      <c r="M58" s="194"/>
      <c r="N58" s="195"/>
      <c r="O58" s="113" t="s">
        <v>96</v>
      </c>
    </row>
    <row r="59" spans="1:15" ht="61.2" customHeight="1" thickBot="1">
      <c r="A59" s="196" t="s">
        <v>97</v>
      </c>
      <c r="B59" s="666" t="str">
        <f t="shared" si="2"/>
        <v>★</v>
      </c>
      <c r="C59" s="667"/>
      <c r="D59" s="668"/>
      <c r="E59" s="330">
        <v>5.31</v>
      </c>
      <c r="F59" s="330">
        <v>5.04</v>
      </c>
      <c r="G59" s="120">
        <f t="shared" si="0"/>
        <v>-0.26999999999999957</v>
      </c>
      <c r="H59" s="672"/>
      <c r="I59" s="670"/>
      <c r="J59" s="670"/>
      <c r="K59" s="670"/>
      <c r="L59" s="671"/>
      <c r="M59" s="194"/>
      <c r="N59" s="195"/>
      <c r="O59" s="113" t="s">
        <v>97</v>
      </c>
    </row>
    <row r="60" spans="1:15" ht="61.2" customHeight="1" thickBot="1">
      <c r="A60" s="196" t="s">
        <v>98</v>
      </c>
      <c r="B60" s="666" t="str">
        <f t="shared" si="2"/>
        <v>☆</v>
      </c>
      <c r="C60" s="667"/>
      <c r="D60" s="668"/>
      <c r="E60" s="330">
        <v>4.45</v>
      </c>
      <c r="F60" s="330">
        <v>4.8</v>
      </c>
      <c r="G60" s="120">
        <f t="shared" si="0"/>
        <v>0.34999999999999964</v>
      </c>
      <c r="H60" s="669"/>
      <c r="I60" s="670"/>
      <c r="J60" s="670"/>
      <c r="K60" s="670"/>
      <c r="L60" s="671"/>
      <c r="M60" s="194"/>
      <c r="N60" s="195"/>
      <c r="O60" s="113" t="s">
        <v>98</v>
      </c>
    </row>
    <row r="61" spans="1:15" ht="61.2" customHeight="1" thickBot="1">
      <c r="A61" s="196" t="s">
        <v>99</v>
      </c>
      <c r="B61" s="666" t="str">
        <f t="shared" si="2"/>
        <v>★</v>
      </c>
      <c r="C61" s="667"/>
      <c r="D61" s="668"/>
      <c r="E61" s="448">
        <v>2.7</v>
      </c>
      <c r="F61" s="448">
        <v>1.31</v>
      </c>
      <c r="G61" s="120">
        <f t="shared" si="0"/>
        <v>-1.3900000000000001</v>
      </c>
      <c r="H61" s="679"/>
      <c r="I61" s="680"/>
      <c r="J61" s="680"/>
      <c r="K61" s="680"/>
      <c r="L61" s="681"/>
      <c r="M61" s="194"/>
      <c r="N61" s="447"/>
      <c r="O61" s="113" t="s">
        <v>99</v>
      </c>
    </row>
    <row r="62" spans="1:15" ht="69" customHeight="1" thickBot="1">
      <c r="A62" s="196" t="s">
        <v>100</v>
      </c>
      <c r="B62" s="666" t="str">
        <f t="shared" si="2"/>
        <v>★</v>
      </c>
      <c r="C62" s="667"/>
      <c r="D62" s="668"/>
      <c r="E62" s="330">
        <v>5.34</v>
      </c>
      <c r="F62" s="330">
        <v>5.24</v>
      </c>
      <c r="G62" s="120">
        <f t="shared" si="0"/>
        <v>-9.9999999999999645E-2</v>
      </c>
      <c r="H62" s="682"/>
      <c r="I62" s="683"/>
      <c r="J62" s="683"/>
      <c r="K62" s="683"/>
      <c r="L62" s="684"/>
      <c r="M62" s="194"/>
      <c r="N62" s="478"/>
      <c r="O62" s="113" t="s">
        <v>100</v>
      </c>
    </row>
    <row r="63" spans="1:15" ht="61.2" customHeight="1" thickBot="1">
      <c r="A63" s="196" t="s">
        <v>101</v>
      </c>
      <c r="B63" s="666" t="str">
        <f t="shared" si="2"/>
        <v>★★</v>
      </c>
      <c r="C63" s="667"/>
      <c r="D63" s="668"/>
      <c r="E63" s="330">
        <v>6.42</v>
      </c>
      <c r="F63" s="331">
        <v>4.75</v>
      </c>
      <c r="G63" s="120">
        <f t="shared" si="0"/>
        <v>-1.67</v>
      </c>
      <c r="H63" s="685"/>
      <c r="I63" s="686"/>
      <c r="J63" s="686"/>
      <c r="K63" s="686"/>
      <c r="L63" s="687"/>
      <c r="M63" s="194"/>
      <c r="N63" s="451"/>
      <c r="O63" s="113" t="s">
        <v>101</v>
      </c>
    </row>
    <row r="64" spans="1:15" ht="61.2" customHeight="1" thickBot="1">
      <c r="A64" s="196" t="s">
        <v>102</v>
      </c>
      <c r="B64" s="666" t="str">
        <f t="shared" si="2"/>
        <v>★</v>
      </c>
      <c r="C64" s="667"/>
      <c r="D64" s="668"/>
      <c r="E64" s="330">
        <v>2.42</v>
      </c>
      <c r="F64" s="448">
        <v>1.94</v>
      </c>
      <c r="G64" s="120">
        <f t="shared" si="0"/>
        <v>-0.48</v>
      </c>
      <c r="H64" s="676"/>
      <c r="I64" s="677"/>
      <c r="J64" s="677"/>
      <c r="K64" s="677"/>
      <c r="L64" s="678"/>
      <c r="M64" s="450"/>
      <c r="N64" s="451"/>
      <c r="O64" s="113" t="s">
        <v>102</v>
      </c>
    </row>
    <row r="65" spans="1:18" ht="61.2" customHeight="1" thickBot="1">
      <c r="A65" s="196" t="s">
        <v>103</v>
      </c>
      <c r="B65" s="666" t="str">
        <f t="shared" si="2"/>
        <v>★</v>
      </c>
      <c r="C65" s="667"/>
      <c r="D65" s="668"/>
      <c r="E65" s="330">
        <v>4.5599999999999996</v>
      </c>
      <c r="F65" s="330">
        <v>3.79</v>
      </c>
      <c r="G65" s="120">
        <f t="shared" si="0"/>
        <v>-0.76999999999999957</v>
      </c>
      <c r="H65" s="676"/>
      <c r="I65" s="677"/>
      <c r="J65" s="677"/>
      <c r="K65" s="677"/>
      <c r="L65" s="678"/>
      <c r="M65" s="446"/>
      <c r="N65" s="451"/>
      <c r="O65" s="113" t="s">
        <v>103</v>
      </c>
    </row>
    <row r="66" spans="1:18" ht="61.2" customHeight="1" thickBot="1">
      <c r="A66" s="196" t="s">
        <v>104</v>
      </c>
      <c r="B66" s="666" t="str">
        <f t="shared" si="2"/>
        <v>★</v>
      </c>
      <c r="C66" s="667"/>
      <c r="D66" s="668"/>
      <c r="E66" s="331">
        <v>7.69</v>
      </c>
      <c r="F66" s="331">
        <v>7.19</v>
      </c>
      <c r="G66" s="120">
        <f t="shared" si="0"/>
        <v>-0.5</v>
      </c>
      <c r="H66" s="669"/>
      <c r="I66" s="670"/>
      <c r="J66" s="670"/>
      <c r="K66" s="670"/>
      <c r="L66" s="671"/>
      <c r="M66" s="194"/>
      <c r="N66" s="195"/>
      <c r="O66" s="113" t="s">
        <v>104</v>
      </c>
    </row>
    <row r="67" spans="1:18" ht="61.2" customHeight="1" thickBot="1">
      <c r="A67" s="196" t="s">
        <v>105</v>
      </c>
      <c r="B67" s="666" t="str">
        <f t="shared" si="2"/>
        <v>☆</v>
      </c>
      <c r="C67" s="667"/>
      <c r="D67" s="668"/>
      <c r="E67" s="330">
        <v>6.2</v>
      </c>
      <c r="F67" s="331">
        <v>6.33</v>
      </c>
      <c r="G67" s="120">
        <f t="shared" si="0"/>
        <v>0.12999999999999989</v>
      </c>
      <c r="H67" s="669" t="s">
        <v>240</v>
      </c>
      <c r="I67" s="670"/>
      <c r="J67" s="670"/>
      <c r="K67" s="670"/>
      <c r="L67" s="671"/>
      <c r="M67" s="194" t="s">
        <v>241</v>
      </c>
      <c r="N67" s="195">
        <v>45938</v>
      </c>
      <c r="O67" s="113" t="s">
        <v>105</v>
      </c>
    </row>
    <row r="68" spans="1:18" ht="61.2" customHeight="1" thickBot="1">
      <c r="A68" s="201" t="s">
        <v>106</v>
      </c>
      <c r="B68" s="666" t="str">
        <f t="shared" si="2"/>
        <v>★</v>
      </c>
      <c r="C68" s="667"/>
      <c r="D68" s="668"/>
      <c r="E68" s="330">
        <v>4.26</v>
      </c>
      <c r="F68" s="330">
        <v>4.0599999999999996</v>
      </c>
      <c r="G68" s="120">
        <f t="shared" si="0"/>
        <v>-0.20000000000000018</v>
      </c>
      <c r="H68" s="672"/>
      <c r="I68" s="670"/>
      <c r="J68" s="670"/>
      <c r="K68" s="670"/>
      <c r="L68" s="671"/>
      <c r="M68" s="194"/>
      <c r="N68" s="195"/>
      <c r="O68" s="113" t="s">
        <v>106</v>
      </c>
    </row>
    <row r="69" spans="1:18" ht="61.2" customHeight="1" thickBot="1">
      <c r="A69" s="198" t="s">
        <v>107</v>
      </c>
      <c r="B69" s="666" t="str">
        <f t="shared" si="2"/>
        <v>☆</v>
      </c>
      <c r="C69" s="667"/>
      <c r="D69" s="668"/>
      <c r="E69" s="340">
        <v>3.16</v>
      </c>
      <c r="F69" s="340">
        <v>3.52</v>
      </c>
      <c r="G69" s="120">
        <f t="shared" si="0"/>
        <v>0.35999999999999988</v>
      </c>
      <c r="H69" s="673"/>
      <c r="I69" s="674"/>
      <c r="J69" s="674"/>
      <c r="K69" s="674"/>
      <c r="L69" s="675"/>
      <c r="M69" s="194"/>
      <c r="N69" s="195"/>
      <c r="O69" s="113" t="s">
        <v>107</v>
      </c>
    </row>
    <row r="70" spans="1:18" ht="61.2" customHeight="1" thickBot="1">
      <c r="A70" s="316" t="s">
        <v>108</v>
      </c>
      <c r="B70" s="666" t="str">
        <f t="shared" si="2"/>
        <v>★</v>
      </c>
      <c r="C70" s="667"/>
      <c r="D70" s="668"/>
      <c r="E70" s="330">
        <v>4.05</v>
      </c>
      <c r="F70" s="330">
        <v>3.92</v>
      </c>
      <c r="G70" s="317">
        <f t="shared" ref="G70" si="3">F70-E70</f>
        <v>-0.12999999999999989</v>
      </c>
      <c r="H70" s="718"/>
      <c r="I70" s="719"/>
      <c r="J70" s="719"/>
      <c r="K70" s="719"/>
      <c r="L70" s="720"/>
      <c r="M70" s="203"/>
      <c r="N70" s="318"/>
      <c r="O70" s="113"/>
    </row>
    <row r="71" spans="1:18" ht="42.75" customHeight="1" thickBot="1">
      <c r="A71" s="92"/>
      <c r="B71" s="92"/>
      <c r="C71" s="92"/>
      <c r="D71" s="92"/>
      <c r="E71" s="721"/>
      <c r="F71" s="721"/>
      <c r="G71" s="721"/>
      <c r="H71" s="721"/>
      <c r="I71" s="721"/>
      <c r="J71" s="721"/>
      <c r="K71" s="721"/>
      <c r="L71" s="721"/>
      <c r="M71" s="23">
        <f>COUNTIF(E24:E70,"&gt;=10")</f>
        <v>0</v>
      </c>
      <c r="N71" s="23">
        <f>COUNTIF(F24:F70,"&gt;=10")</f>
        <v>0</v>
      </c>
      <c r="O71" s="23" t="s">
        <v>3</v>
      </c>
    </row>
    <row r="72" spans="1:18" ht="36.75" customHeight="1" thickBot="1">
      <c r="A72" s="204" t="s">
        <v>17</v>
      </c>
      <c r="B72" s="205"/>
      <c r="C72" s="279"/>
      <c r="D72" s="279"/>
      <c r="E72" s="722" t="s">
        <v>109</v>
      </c>
      <c r="F72" s="722"/>
      <c r="G72" s="722"/>
      <c r="H72" s="536" t="s">
        <v>213</v>
      </c>
      <c r="I72" s="537"/>
      <c r="J72" s="279"/>
      <c r="K72" s="206"/>
      <c r="L72" s="206"/>
      <c r="M72" s="207"/>
      <c r="N72" s="208"/>
    </row>
    <row r="73" spans="1:18" ht="36.75" customHeight="1" thickBot="1">
      <c r="A73" s="31"/>
      <c r="B73" s="460"/>
      <c r="C73" s="725" t="s">
        <v>110</v>
      </c>
      <c r="D73" s="726"/>
      <c r="E73" s="726"/>
      <c r="F73" s="727"/>
      <c r="G73" s="209">
        <f>+F70</f>
        <v>3.92</v>
      </c>
      <c r="H73" s="210" t="s">
        <v>111</v>
      </c>
      <c r="I73" s="723">
        <f>+G70</f>
        <v>-0.12999999999999989</v>
      </c>
      <c r="J73" s="724"/>
      <c r="K73" s="94"/>
      <c r="L73" s="94"/>
      <c r="M73" s="95"/>
      <c r="N73" s="32"/>
    </row>
    <row r="74" spans="1:18" ht="36.75" customHeight="1" thickBot="1">
      <c r="A74" s="31"/>
      <c r="B74" s="93"/>
      <c r="C74" s="688" t="s">
        <v>112</v>
      </c>
      <c r="D74" s="689"/>
      <c r="E74" s="689"/>
      <c r="F74" s="690"/>
      <c r="G74" s="211">
        <f>+F35</f>
        <v>4.3899999999999997</v>
      </c>
      <c r="H74" s="212" t="s">
        <v>113</v>
      </c>
      <c r="I74" s="691">
        <f>+G35</f>
        <v>-0.10000000000000053</v>
      </c>
      <c r="J74" s="692"/>
      <c r="K74" s="94"/>
      <c r="L74" s="94"/>
      <c r="M74" s="95"/>
      <c r="N74" s="32"/>
      <c r="R74" s="213" t="s">
        <v>17</v>
      </c>
    </row>
    <row r="75" spans="1:18" ht="36.75" customHeight="1" thickBot="1">
      <c r="A75" s="31"/>
      <c r="B75" s="93"/>
      <c r="C75" s="693" t="s">
        <v>114</v>
      </c>
      <c r="D75" s="694"/>
      <c r="E75" s="694"/>
      <c r="F75" s="214" t="str">
        <f>VLOOKUP(G75,F:P,10,0)</f>
        <v>群馬県</v>
      </c>
      <c r="G75" s="215">
        <f>MAX(F23:F69)</f>
        <v>8.0399999999999991</v>
      </c>
      <c r="H75" s="695" t="s">
        <v>115</v>
      </c>
      <c r="I75" s="696"/>
      <c r="J75" s="696"/>
      <c r="K75" s="216">
        <f>+N71</f>
        <v>0</v>
      </c>
      <c r="L75" s="217" t="s">
        <v>116</v>
      </c>
      <c r="M75" s="314">
        <f>N71-M71</f>
        <v>0</v>
      </c>
      <c r="N75" s="32"/>
      <c r="R75" s="106"/>
    </row>
    <row r="76" spans="1:18" ht="36.75" customHeight="1" thickBot="1">
      <c r="A76" s="33"/>
      <c r="B76" s="34"/>
      <c r="C76" s="34"/>
      <c r="D76" s="34"/>
      <c r="E76" s="34"/>
      <c r="F76" s="34"/>
      <c r="G76" s="34"/>
      <c r="H76" s="34"/>
      <c r="I76" s="34"/>
      <c r="J76" s="34"/>
      <c r="K76" s="35"/>
      <c r="L76" s="35"/>
      <c r="M76" s="36"/>
      <c r="N76" s="37"/>
      <c r="R76" s="106"/>
    </row>
    <row r="77" spans="1:18" ht="30.75" customHeight="1">
      <c r="A77" s="47"/>
      <c r="B77" s="47"/>
      <c r="C77" s="47"/>
      <c r="D77" s="47"/>
      <c r="E77" s="47"/>
      <c r="F77" s="47"/>
      <c r="G77" s="47"/>
      <c r="H77" s="47"/>
      <c r="I77" s="47"/>
      <c r="J77" s="47"/>
      <c r="K77" s="96"/>
      <c r="L77" s="96"/>
      <c r="M77" s="97"/>
      <c r="N77" s="98"/>
      <c r="R77" s="107"/>
    </row>
    <row r="78" spans="1:18" ht="30.75" customHeight="1" thickBot="1">
      <c r="A78" s="99"/>
      <c r="B78" s="99"/>
      <c r="C78" s="99"/>
      <c r="D78" s="99"/>
      <c r="E78" s="99"/>
      <c r="F78" s="99"/>
      <c r="G78" s="99"/>
      <c r="H78" s="99"/>
      <c r="I78" s="99"/>
      <c r="J78" s="99"/>
      <c r="K78" s="100"/>
      <c r="L78" s="100"/>
      <c r="M78" s="179"/>
      <c r="N78" s="99"/>
    </row>
    <row r="79" spans="1:18" ht="24.75" customHeight="1" thickTop="1">
      <c r="A79" s="697">
        <v>2</v>
      </c>
      <c r="B79" s="700" t="s">
        <v>211</v>
      </c>
      <c r="C79" s="701"/>
      <c r="D79" s="701"/>
      <c r="E79" s="701"/>
      <c r="F79" s="702"/>
      <c r="G79" s="709" t="s">
        <v>212</v>
      </c>
      <c r="H79" s="710"/>
      <c r="I79" s="710"/>
      <c r="J79" s="710"/>
      <c r="K79" s="710"/>
      <c r="L79" s="710"/>
      <c r="M79" s="710"/>
      <c r="N79" s="711"/>
    </row>
    <row r="80" spans="1:18" ht="24.75" customHeight="1">
      <c r="A80" s="698"/>
      <c r="B80" s="703"/>
      <c r="C80" s="704"/>
      <c r="D80" s="704"/>
      <c r="E80" s="704"/>
      <c r="F80" s="705"/>
      <c r="G80" s="712"/>
      <c r="H80" s="713"/>
      <c r="I80" s="713"/>
      <c r="J80" s="713"/>
      <c r="K80" s="713"/>
      <c r="L80" s="713"/>
      <c r="M80" s="713"/>
      <c r="N80" s="714"/>
      <c r="O80" s="101" t="s">
        <v>3</v>
      </c>
      <c r="P80" s="101"/>
    </row>
    <row r="81" spans="1:16" ht="24.75" customHeight="1">
      <c r="A81" s="698"/>
      <c r="B81" s="703"/>
      <c r="C81" s="704"/>
      <c r="D81" s="704"/>
      <c r="E81" s="704"/>
      <c r="F81" s="705"/>
      <c r="G81" s="712"/>
      <c r="H81" s="713"/>
      <c r="I81" s="713"/>
      <c r="J81" s="713"/>
      <c r="K81" s="713"/>
      <c r="L81" s="713"/>
      <c r="M81" s="713"/>
      <c r="N81" s="714"/>
      <c r="O81" s="101" t="s">
        <v>17</v>
      </c>
      <c r="P81" s="101" t="s">
        <v>117</v>
      </c>
    </row>
    <row r="82" spans="1:16" ht="24.75" customHeight="1">
      <c r="A82" s="698"/>
      <c r="B82" s="703"/>
      <c r="C82" s="704"/>
      <c r="D82" s="704"/>
      <c r="E82" s="704"/>
      <c r="F82" s="705"/>
      <c r="G82" s="712"/>
      <c r="H82" s="713"/>
      <c r="I82" s="713"/>
      <c r="J82" s="713"/>
      <c r="K82" s="713"/>
      <c r="L82" s="713"/>
      <c r="M82" s="713"/>
      <c r="N82" s="714"/>
      <c r="O82" s="102"/>
      <c r="P82" s="101"/>
    </row>
    <row r="83" spans="1:16" ht="46.2" customHeight="1" thickBot="1">
      <c r="A83" s="699"/>
      <c r="B83" s="706"/>
      <c r="C83" s="707"/>
      <c r="D83" s="707"/>
      <c r="E83" s="707"/>
      <c r="F83" s="708"/>
      <c r="G83" s="715"/>
      <c r="H83" s="716"/>
      <c r="I83" s="716"/>
      <c r="J83" s="716"/>
      <c r="K83" s="716"/>
      <c r="L83" s="716"/>
      <c r="M83" s="716"/>
      <c r="N83" s="717"/>
    </row>
    <row r="84" spans="1:16" ht="13.8" thickTop="1"/>
    <row r="87" spans="1:16">
      <c r="B87" s="22" t="s">
        <v>21</v>
      </c>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20">
    <mergeCell ref="F3:G16"/>
    <mergeCell ref="I2:M2"/>
    <mergeCell ref="A17:C17"/>
    <mergeCell ref="F17:G17"/>
    <mergeCell ref="A18:C18"/>
    <mergeCell ref="F18:G18"/>
    <mergeCell ref="A19:G19"/>
    <mergeCell ref="B21:C21"/>
    <mergeCell ref="E21:F21"/>
    <mergeCell ref="A3:C16"/>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39:D39"/>
    <mergeCell ref="H39:L39"/>
    <mergeCell ref="H35:L35"/>
    <mergeCell ref="B36:D36"/>
    <mergeCell ref="H36:L36"/>
    <mergeCell ref="B43:D43"/>
    <mergeCell ref="H43:L43"/>
    <mergeCell ref="H44:L44"/>
    <mergeCell ref="B35:D35"/>
    <mergeCell ref="B44:D44"/>
    <mergeCell ref="B45:D45"/>
    <mergeCell ref="H45:L45"/>
    <mergeCell ref="B40:D40"/>
    <mergeCell ref="H40:L40"/>
    <mergeCell ref="B41:D41"/>
    <mergeCell ref="H42:L42"/>
    <mergeCell ref="B42:D42"/>
    <mergeCell ref="B49:D49"/>
    <mergeCell ref="H49:L49"/>
    <mergeCell ref="H41:L41"/>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C74:F74"/>
    <mergeCell ref="I74:J74"/>
    <mergeCell ref="C75:E75"/>
    <mergeCell ref="H75:J75"/>
    <mergeCell ref="A79:A83"/>
    <mergeCell ref="B79:F83"/>
    <mergeCell ref="G79:N83"/>
    <mergeCell ref="B70:D70"/>
    <mergeCell ref="H70:L70"/>
    <mergeCell ref="E71:L71"/>
    <mergeCell ref="E72:G72"/>
    <mergeCell ref="I73:J73"/>
    <mergeCell ref="C73:F73"/>
    <mergeCell ref="B69:D69"/>
    <mergeCell ref="H69:L69"/>
    <mergeCell ref="B64:D64"/>
    <mergeCell ref="H64:L64"/>
    <mergeCell ref="B65:D65"/>
    <mergeCell ref="B66:D66"/>
    <mergeCell ref="H65:L65"/>
    <mergeCell ref="B61:D61"/>
    <mergeCell ref="H61:L61"/>
    <mergeCell ref="B62:D62"/>
    <mergeCell ref="H62:L62"/>
    <mergeCell ref="B63:D63"/>
    <mergeCell ref="H63:L63"/>
    <mergeCell ref="B58:D58"/>
    <mergeCell ref="H57:L57"/>
    <mergeCell ref="B59:D59"/>
    <mergeCell ref="H59:L59"/>
    <mergeCell ref="H60:L60"/>
    <mergeCell ref="B67:D67"/>
    <mergeCell ref="H67:L67"/>
    <mergeCell ref="B68:D68"/>
    <mergeCell ref="H68:L68"/>
    <mergeCell ref="B60:D60"/>
    <mergeCell ref="H58:L58"/>
    <mergeCell ref="H66:L66"/>
  </mergeCells>
  <phoneticPr fontId="81"/>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32"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9644-2956-47DB-98E5-D874F1E512ED}">
  <sheetPr>
    <pageSetUpPr fitToPage="1"/>
  </sheetPr>
  <dimension ref="A1:P41"/>
  <sheetViews>
    <sheetView view="pageBreakPreview" zoomScale="95" zoomScaleNormal="100" zoomScaleSheetLayoutView="95" workbookViewId="0">
      <selection activeCell="A2" sqref="A2:M2"/>
    </sheetView>
  </sheetViews>
  <sheetFormatPr defaultColWidth="9" defaultRowHeight="13.2"/>
  <cols>
    <col min="1" max="1" width="4.88671875" style="324" customWidth="1"/>
    <col min="2" max="8" width="9" style="324"/>
    <col min="9" max="9" width="6" style="324" customWidth="1"/>
    <col min="10" max="10" width="9" style="324"/>
    <col min="11" max="11" width="5.88671875" style="324" customWidth="1"/>
    <col min="12" max="12" width="32.44140625" style="324" customWidth="1"/>
    <col min="13" max="13" width="7.77734375" style="324" customWidth="1"/>
    <col min="14" max="14" width="3.44140625" style="324" customWidth="1"/>
    <col min="15" max="16384" width="9" style="324"/>
  </cols>
  <sheetData>
    <row r="1" spans="1:14" ht="23.4">
      <c r="A1" s="782" t="s">
        <v>196</v>
      </c>
      <c r="B1" s="782"/>
      <c r="C1" s="782"/>
      <c r="D1" s="782"/>
      <c r="E1" s="782"/>
      <c r="F1" s="782"/>
      <c r="G1" s="782"/>
      <c r="H1" s="782"/>
      <c r="I1" s="782"/>
      <c r="J1" s="783"/>
      <c r="K1" s="783"/>
      <c r="L1" s="783"/>
      <c r="M1" s="783"/>
    </row>
    <row r="2" spans="1:14" s="1" customFormat="1" ht="26.25" customHeight="1">
      <c r="A2" s="784" t="s">
        <v>399</v>
      </c>
      <c r="B2" s="784"/>
      <c r="C2" s="784"/>
      <c r="D2" s="784"/>
      <c r="E2" s="784"/>
      <c r="F2" s="784"/>
      <c r="G2" s="784"/>
      <c r="H2" s="784"/>
      <c r="I2" s="784"/>
      <c r="J2" s="784"/>
      <c r="K2" s="784"/>
      <c r="L2" s="784"/>
      <c r="M2" s="784"/>
      <c r="N2" s="641"/>
    </row>
    <row r="3" spans="1:14" s="1" customFormat="1" ht="26.25" customHeight="1">
      <c r="A3" s="785" t="s">
        <v>400</v>
      </c>
      <c r="B3" s="785"/>
      <c r="C3" s="785"/>
      <c r="D3" s="785"/>
      <c r="E3" s="785"/>
      <c r="F3" s="785"/>
      <c r="G3" s="785"/>
      <c r="H3" s="785"/>
      <c r="I3" s="785"/>
      <c r="J3" s="785"/>
      <c r="K3" s="785"/>
      <c r="L3" s="786"/>
      <c r="M3" s="786"/>
      <c r="N3" s="640"/>
    </row>
    <row r="4" spans="1:14" s="1" customFormat="1" ht="26.25" customHeight="1">
      <c r="A4" s="787" t="s">
        <v>401</v>
      </c>
      <c r="B4" s="787"/>
      <c r="C4" s="787"/>
      <c r="D4" s="787"/>
      <c r="E4" s="787"/>
      <c r="F4" s="787"/>
      <c r="G4" s="787"/>
      <c r="H4" s="787"/>
      <c r="I4" s="787"/>
      <c r="J4" s="787"/>
      <c r="K4" s="787"/>
      <c r="L4" s="788"/>
      <c r="M4" s="788"/>
      <c r="N4" s="622"/>
    </row>
    <row r="5" spans="1:14" ht="28.5" customHeight="1">
      <c r="A5" s="623"/>
      <c r="B5" s="789" t="s">
        <v>402</v>
      </c>
      <c r="C5" s="789"/>
      <c r="D5" s="789"/>
      <c r="E5" s="789"/>
      <c r="F5" s="789"/>
      <c r="G5" s="789"/>
      <c r="H5" s="789"/>
      <c r="I5" s="789"/>
      <c r="J5" s="789"/>
      <c r="K5" s="789"/>
      <c r="L5" s="789"/>
      <c r="M5" s="624"/>
      <c r="N5" s="625"/>
    </row>
    <row r="6" spans="1:14" ht="21.75" customHeight="1">
      <c r="A6" s="624"/>
      <c r="B6" s="790"/>
      <c r="C6" s="791"/>
      <c r="D6" s="791"/>
      <c r="E6" s="791"/>
      <c r="F6" s="624"/>
      <c r="G6" s="624" t="s">
        <v>17</v>
      </c>
      <c r="H6" s="793" t="s">
        <v>403</v>
      </c>
      <c r="I6" s="793"/>
      <c r="J6" s="793"/>
      <c r="K6" s="793"/>
      <c r="L6" s="793"/>
      <c r="M6" s="793"/>
      <c r="N6" s="625"/>
    </row>
    <row r="7" spans="1:14" ht="21.75" customHeight="1">
      <c r="A7" s="624"/>
      <c r="B7" s="791"/>
      <c r="C7" s="791"/>
      <c r="D7" s="791"/>
      <c r="E7" s="791"/>
      <c r="F7" s="624"/>
      <c r="G7" s="624"/>
      <c r="H7" s="793"/>
      <c r="I7" s="793"/>
      <c r="J7" s="793"/>
      <c r="K7" s="793"/>
      <c r="L7" s="793"/>
      <c r="M7" s="793"/>
      <c r="N7" s="625"/>
    </row>
    <row r="8" spans="1:14" ht="21.75" customHeight="1">
      <c r="A8" s="624"/>
      <c r="B8" s="791"/>
      <c r="C8" s="791"/>
      <c r="D8" s="791"/>
      <c r="E8" s="791"/>
      <c r="F8" s="624"/>
      <c r="G8" s="624"/>
      <c r="H8" s="793"/>
      <c r="I8" s="793"/>
      <c r="J8" s="793"/>
      <c r="K8" s="793"/>
      <c r="L8" s="793"/>
      <c r="M8" s="793"/>
      <c r="N8" s="626"/>
    </row>
    <row r="9" spans="1:14" ht="21.75" customHeight="1">
      <c r="A9" s="624"/>
      <c r="B9" s="791"/>
      <c r="C9" s="791"/>
      <c r="D9" s="791"/>
      <c r="E9" s="791"/>
      <c r="F9" s="624"/>
      <c r="G9" s="624"/>
      <c r="H9" s="793"/>
      <c r="I9" s="793"/>
      <c r="J9" s="793"/>
      <c r="K9" s="793"/>
      <c r="L9" s="793"/>
      <c r="M9" s="793"/>
      <c r="N9" s="626"/>
    </row>
    <row r="10" spans="1:14" ht="24.6" customHeight="1">
      <c r="A10" s="624"/>
      <c r="B10" s="791"/>
      <c r="C10" s="791"/>
      <c r="D10" s="791"/>
      <c r="E10" s="791"/>
      <c r="F10" s="624"/>
      <c r="G10" s="624"/>
      <c r="H10" s="793"/>
      <c r="I10" s="793"/>
      <c r="J10" s="793"/>
      <c r="K10" s="793"/>
      <c r="L10" s="793"/>
      <c r="M10" s="793"/>
      <c r="N10" s="626"/>
    </row>
    <row r="11" spans="1:14" ht="21.75" customHeight="1">
      <c r="A11" s="624"/>
      <c r="B11" s="791"/>
      <c r="C11" s="791"/>
      <c r="D11" s="791"/>
      <c r="E11" s="791"/>
      <c r="F11" s="627"/>
      <c r="G11" s="627"/>
      <c r="H11" s="793"/>
      <c r="I11" s="793"/>
      <c r="J11" s="793"/>
      <c r="K11" s="793"/>
      <c r="L11" s="793"/>
      <c r="M11" s="793"/>
      <c r="N11" s="626"/>
    </row>
    <row r="12" spans="1:14" ht="21.75" customHeight="1">
      <c r="A12" s="624"/>
      <c r="B12" s="791"/>
      <c r="C12" s="791"/>
      <c r="D12" s="791"/>
      <c r="E12" s="791"/>
      <c r="F12" s="628"/>
      <c r="G12" s="628"/>
      <c r="H12" s="793"/>
      <c r="I12" s="793"/>
      <c r="J12" s="793"/>
      <c r="K12" s="793"/>
      <c r="L12" s="793"/>
      <c r="M12" s="793"/>
      <c r="N12" s="626"/>
    </row>
    <row r="13" spans="1:14" ht="8.4" customHeight="1">
      <c r="A13" s="624"/>
      <c r="B13" s="792"/>
      <c r="C13" s="792"/>
      <c r="D13" s="792"/>
      <c r="E13" s="792"/>
      <c r="F13" s="628"/>
      <c r="G13" s="628"/>
      <c r="H13" s="793"/>
      <c r="I13" s="793"/>
      <c r="J13" s="793"/>
      <c r="K13" s="793"/>
      <c r="L13" s="793"/>
      <c r="M13" s="793"/>
      <c r="N13" s="626"/>
    </row>
    <row r="14" spans="1:14" ht="21.75" customHeight="1">
      <c r="A14" s="624"/>
      <c r="B14" s="792"/>
      <c r="C14" s="792"/>
      <c r="D14" s="792"/>
      <c r="E14" s="792"/>
      <c r="F14" s="628"/>
      <c r="G14" s="628"/>
      <c r="H14" s="793"/>
      <c r="I14" s="793"/>
      <c r="J14" s="793"/>
      <c r="K14" s="793"/>
      <c r="L14" s="793"/>
      <c r="M14" s="793"/>
      <c r="N14" s="626"/>
    </row>
    <row r="15" spans="1:14" ht="21.75" customHeight="1">
      <c r="A15" s="624"/>
      <c r="B15" s="792"/>
      <c r="C15" s="792"/>
      <c r="D15" s="792"/>
      <c r="E15" s="792"/>
      <c r="F15" s="627"/>
      <c r="G15" s="627"/>
      <c r="H15" s="793"/>
      <c r="I15" s="793"/>
      <c r="J15" s="793"/>
      <c r="K15" s="793"/>
      <c r="L15" s="793"/>
      <c r="M15" s="793"/>
      <c r="N15" s="626"/>
    </row>
    <row r="16" spans="1:14" ht="21.75" customHeight="1">
      <c r="A16" s="629"/>
      <c r="B16" s="630" t="s">
        <v>17</v>
      </c>
      <c r="C16" s="624"/>
      <c r="D16" s="624"/>
      <c r="E16" s="624"/>
      <c r="F16" s="624"/>
      <c r="G16" s="624"/>
      <c r="H16" s="624"/>
      <c r="I16" s="624"/>
      <c r="J16" s="624"/>
      <c r="K16" s="624"/>
      <c r="L16" s="624"/>
      <c r="M16" s="624"/>
      <c r="N16" s="626"/>
    </row>
    <row r="17" spans="1:16" ht="11.4" customHeight="1">
      <c r="A17" s="631"/>
      <c r="B17" s="632"/>
      <c r="C17" s="632"/>
      <c r="D17" s="632"/>
      <c r="E17" s="632"/>
      <c r="F17" s="632"/>
      <c r="G17" s="633"/>
      <c r="H17" s="633"/>
      <c r="I17" s="633"/>
      <c r="J17" s="633"/>
      <c r="K17" s="633"/>
      <c r="L17" s="633"/>
      <c r="M17" s="633"/>
      <c r="N17" s="634"/>
    </row>
    <row r="18" spans="1:16" ht="14.25" customHeight="1">
      <c r="A18" s="635"/>
      <c r="B18" s="632"/>
      <c r="C18" s="632"/>
      <c r="D18" s="632"/>
      <c r="E18" s="632"/>
      <c r="F18" s="632"/>
      <c r="G18" s="780" t="s">
        <v>404</v>
      </c>
      <c r="H18" s="781"/>
      <c r="I18" s="781"/>
      <c r="J18" s="781"/>
      <c r="K18" s="781"/>
      <c r="L18" s="781"/>
      <c r="M18" s="781"/>
      <c r="N18" s="634"/>
    </row>
    <row r="19" spans="1:16" ht="13.5" customHeight="1">
      <c r="A19" s="635"/>
      <c r="B19" s="632"/>
      <c r="C19" s="632"/>
      <c r="D19" s="632"/>
      <c r="E19" s="632"/>
      <c r="F19" s="632"/>
      <c r="G19" s="781"/>
      <c r="H19" s="781"/>
      <c r="I19" s="781"/>
      <c r="J19" s="781"/>
      <c r="K19" s="781"/>
      <c r="L19" s="781"/>
      <c r="M19" s="781"/>
      <c r="N19" s="634"/>
    </row>
    <row r="20" spans="1:16" ht="39.75" customHeight="1">
      <c r="A20" s="635"/>
      <c r="B20" s="632"/>
      <c r="C20" s="632"/>
      <c r="D20" s="632"/>
      <c r="E20" s="632"/>
      <c r="F20" s="632"/>
      <c r="G20" s="781"/>
      <c r="H20" s="781"/>
      <c r="I20" s="781"/>
      <c r="J20" s="781"/>
      <c r="K20" s="781"/>
      <c r="L20" s="781"/>
      <c r="M20" s="781"/>
      <c r="N20" s="634"/>
      <c r="P20" s="636"/>
    </row>
    <row r="21" spans="1:16" ht="55.5" customHeight="1">
      <c r="A21" s="635"/>
      <c r="B21" s="632"/>
      <c r="C21" s="632"/>
      <c r="D21" s="632"/>
      <c r="E21" s="632"/>
      <c r="F21" s="632"/>
      <c r="G21" s="781"/>
      <c r="H21" s="781"/>
      <c r="I21" s="781"/>
      <c r="J21" s="781"/>
      <c r="K21" s="781"/>
      <c r="L21" s="781"/>
      <c r="M21" s="781"/>
      <c r="N21" s="634"/>
    </row>
    <row r="22" spans="1:16">
      <c r="A22" s="635"/>
      <c r="B22" s="632"/>
      <c r="C22" s="632"/>
      <c r="D22" s="632"/>
      <c r="E22" s="632"/>
      <c r="F22" s="632"/>
      <c r="G22" s="781"/>
      <c r="H22" s="781"/>
      <c r="I22" s="781"/>
      <c r="J22" s="781"/>
      <c r="K22" s="781"/>
      <c r="L22" s="781"/>
      <c r="M22" s="781"/>
      <c r="N22" s="634"/>
    </row>
    <row r="23" spans="1:16">
      <c r="A23" s="635"/>
      <c r="B23" s="632"/>
      <c r="C23" s="632"/>
      <c r="D23" s="632"/>
      <c r="E23" s="632"/>
      <c r="F23" s="632"/>
      <c r="G23" s="781"/>
      <c r="H23" s="781"/>
      <c r="I23" s="781"/>
      <c r="J23" s="781"/>
      <c r="K23" s="781"/>
      <c r="L23" s="781"/>
      <c r="M23" s="781"/>
      <c r="N23" s="634"/>
    </row>
    <row r="24" spans="1:16">
      <c r="A24" s="635"/>
      <c r="B24" s="632"/>
      <c r="C24" s="632"/>
      <c r="D24" s="632"/>
      <c r="E24" s="632"/>
      <c r="F24" s="632"/>
      <c r="G24" s="781"/>
      <c r="H24" s="781"/>
      <c r="I24" s="781"/>
      <c r="J24" s="781"/>
      <c r="K24" s="781"/>
      <c r="L24" s="781"/>
      <c r="M24" s="781"/>
      <c r="N24" s="634"/>
    </row>
    <row r="25" spans="1:16" ht="36" customHeight="1">
      <c r="A25" s="635"/>
      <c r="B25" s="635"/>
      <c r="C25" s="637"/>
      <c r="D25" s="637"/>
      <c r="E25" s="638"/>
      <c r="F25" s="637"/>
      <c r="G25" s="781"/>
      <c r="H25" s="781"/>
      <c r="I25" s="781"/>
      <c r="J25" s="781"/>
      <c r="K25" s="781"/>
      <c r="L25" s="781"/>
      <c r="M25" s="781"/>
      <c r="N25" s="634"/>
    </row>
    <row r="26" spans="1:16">
      <c r="A26" s="634"/>
      <c r="B26" s="634"/>
      <c r="C26" s="634"/>
      <c r="D26" s="634"/>
      <c r="E26" s="634"/>
      <c r="F26" s="634"/>
      <c r="G26" s="639"/>
      <c r="H26" s="639"/>
      <c r="I26" s="639"/>
      <c r="J26" s="639"/>
      <c r="K26" s="639"/>
      <c r="L26" s="639"/>
      <c r="M26" s="639"/>
      <c r="N26" s="634"/>
    </row>
    <row r="27" spans="1:16">
      <c r="G27" s="49"/>
      <c r="H27" s="49"/>
      <c r="I27" s="49"/>
      <c r="J27" s="49"/>
      <c r="K27" s="49"/>
      <c r="L27" s="49"/>
      <c r="M27" s="49"/>
    </row>
    <row r="28" spans="1:16">
      <c r="G28" s="49"/>
      <c r="H28" s="49"/>
      <c r="I28" s="49"/>
      <c r="J28" s="49"/>
      <c r="K28" s="49"/>
      <c r="L28" s="49"/>
      <c r="M28" s="49"/>
    </row>
    <row r="29" spans="1:16">
      <c r="G29" s="49"/>
      <c r="H29" s="49"/>
      <c r="I29" s="49"/>
      <c r="J29" s="49"/>
      <c r="K29" s="49"/>
      <c r="L29" s="49"/>
      <c r="M29" s="49"/>
    </row>
    <row r="30" spans="1:16">
      <c r="G30" s="49"/>
      <c r="H30" s="49"/>
      <c r="I30" s="49"/>
      <c r="J30" s="49"/>
      <c r="K30" s="49"/>
      <c r="L30" s="49"/>
      <c r="M30" s="49"/>
    </row>
    <row r="31" spans="1:16">
      <c r="G31" s="49"/>
      <c r="H31" s="49"/>
      <c r="I31" s="49"/>
      <c r="J31" s="49"/>
      <c r="K31" s="49"/>
      <c r="L31" s="49"/>
      <c r="M31" s="49"/>
    </row>
    <row r="32" spans="1:16">
      <c r="G32" s="49"/>
      <c r="H32" s="49"/>
      <c r="I32" s="49"/>
      <c r="J32" s="49"/>
      <c r="K32" s="49"/>
      <c r="L32" s="49"/>
      <c r="M32" s="49"/>
    </row>
    <row r="33" spans="7:13">
      <c r="G33" s="49"/>
      <c r="H33" s="49"/>
      <c r="I33" s="49"/>
      <c r="J33" s="49"/>
      <c r="K33" s="49"/>
      <c r="L33" s="49"/>
      <c r="M33" s="49"/>
    </row>
    <row r="34" spans="7:13">
      <c r="G34" s="49"/>
      <c r="H34" s="49"/>
      <c r="I34" s="49"/>
      <c r="J34" s="49"/>
      <c r="K34" s="49"/>
      <c r="L34" s="49"/>
      <c r="M34" s="49"/>
    </row>
    <row r="35" spans="7:13">
      <c r="G35" s="49"/>
      <c r="H35" s="49"/>
      <c r="I35" s="49"/>
      <c r="J35" s="49"/>
      <c r="K35" s="49"/>
      <c r="L35" s="49"/>
      <c r="M35" s="49"/>
    </row>
    <row r="36" spans="7:13">
      <c r="G36" s="49"/>
      <c r="H36" s="49"/>
      <c r="I36" s="49"/>
      <c r="J36" s="49"/>
      <c r="K36" s="49"/>
      <c r="L36" s="49"/>
      <c r="M36" s="49"/>
    </row>
    <row r="37" spans="7:13">
      <c r="G37" s="49"/>
      <c r="H37" s="49"/>
      <c r="I37" s="49"/>
      <c r="J37" s="49"/>
      <c r="K37" s="49"/>
      <c r="L37" s="49"/>
      <c r="M37" s="49"/>
    </row>
    <row r="38" spans="7:13">
      <c r="G38" s="49"/>
      <c r="H38" s="49"/>
      <c r="I38" s="49"/>
      <c r="J38" s="49"/>
      <c r="K38" s="49"/>
      <c r="L38" s="49"/>
      <c r="M38" s="49"/>
    </row>
    <row r="39" spans="7:13">
      <c r="G39" s="49"/>
      <c r="H39" s="49"/>
      <c r="I39" s="49"/>
      <c r="J39" s="49"/>
      <c r="K39" s="49"/>
      <c r="L39" s="49"/>
      <c r="M39" s="49"/>
    </row>
    <row r="40" spans="7:13">
      <c r="G40" s="49"/>
      <c r="H40" s="49"/>
      <c r="I40" s="49"/>
      <c r="J40" s="49"/>
      <c r="K40" s="49"/>
      <c r="L40" s="49"/>
      <c r="M40" s="49"/>
    </row>
    <row r="41" spans="7:13">
      <c r="G41" s="49"/>
      <c r="H41" s="49"/>
      <c r="I41" s="49"/>
      <c r="J41" s="49"/>
      <c r="K41" s="49"/>
      <c r="L41" s="49"/>
      <c r="M41" s="49"/>
    </row>
  </sheetData>
  <mergeCells count="8">
    <mergeCell ref="G18:M25"/>
    <mergeCell ref="A1:M1"/>
    <mergeCell ref="A2:M2"/>
    <mergeCell ref="A3:M3"/>
    <mergeCell ref="A4:M4"/>
    <mergeCell ref="B5:L5"/>
    <mergeCell ref="B6:E15"/>
    <mergeCell ref="H6:M15"/>
  </mergeCells>
  <phoneticPr fontId="81"/>
  <pageMargins left="0.74803149606299213" right="0.74803149606299213" top="0.98425196850393704" bottom="0.98425196850393704" header="0.51181102362204722" footer="0.51181102362204722"/>
  <pageSetup paperSize="9" scale="83"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53"/>
  <sheetViews>
    <sheetView showGridLines="0" view="pageBreakPreview" zoomScale="79" zoomScaleNormal="100" zoomScaleSheetLayoutView="79" workbookViewId="0">
      <selection activeCell="A8" sqref="A8"/>
    </sheetView>
  </sheetViews>
  <sheetFormatPr defaultColWidth="9" defaultRowHeight="31.2" customHeight="1"/>
  <cols>
    <col min="1" max="1" width="203.88671875" style="116" customWidth="1"/>
    <col min="2" max="2" width="11.21875" style="114" customWidth="1"/>
    <col min="3" max="3" width="22" style="114" customWidth="1"/>
    <col min="4" max="4" width="20.109375" style="115" customWidth="1"/>
    <col min="5" max="16384" width="9" style="1"/>
  </cols>
  <sheetData>
    <row r="1" spans="1:4" s="15" customFormat="1" ht="45.6" customHeight="1" thickBot="1">
      <c r="A1" s="300" t="s">
        <v>256</v>
      </c>
      <c r="B1" s="301" t="s">
        <v>118</v>
      </c>
      <c r="C1" s="302" t="s">
        <v>119</v>
      </c>
      <c r="D1" s="303" t="s">
        <v>120</v>
      </c>
    </row>
    <row r="2" spans="1:4" s="15" customFormat="1" ht="45.6" customHeight="1">
      <c r="A2" s="605" t="s">
        <v>255</v>
      </c>
      <c r="B2" s="271"/>
      <c r="C2" s="240"/>
      <c r="D2" s="298"/>
    </row>
    <row r="3" spans="1:4" s="15" customFormat="1" ht="61.8" customHeight="1">
      <c r="A3" s="575" t="s">
        <v>262</v>
      </c>
      <c r="B3" s="287" t="s">
        <v>264</v>
      </c>
      <c r="C3" s="528" t="s">
        <v>263</v>
      </c>
      <c r="D3" s="299">
        <v>45947</v>
      </c>
    </row>
    <row r="4" spans="1:4" s="15" customFormat="1" ht="45.6" customHeight="1" thickBot="1">
      <c r="A4" s="594" t="s">
        <v>265</v>
      </c>
      <c r="B4" s="304"/>
      <c r="C4" s="305"/>
      <c r="D4" s="299"/>
    </row>
    <row r="5" spans="1:4" s="15" customFormat="1" ht="54.6" customHeight="1">
      <c r="A5" s="311" t="s">
        <v>268</v>
      </c>
      <c r="B5" s="271"/>
      <c r="C5" s="240"/>
      <c r="D5" s="298"/>
    </row>
    <row r="6" spans="1:4" s="15" customFormat="1" ht="115.2" customHeight="1" thickBot="1">
      <c r="A6" s="527" t="s">
        <v>270</v>
      </c>
      <c r="B6" s="287" t="s">
        <v>269</v>
      </c>
      <c r="C6" s="528" t="s">
        <v>271</v>
      </c>
      <c r="D6" s="299">
        <v>45946</v>
      </c>
    </row>
    <row r="7" spans="1:4" s="15" customFormat="1" ht="45.6" customHeight="1" thickBot="1">
      <c r="A7" s="553" t="s">
        <v>272</v>
      </c>
      <c r="B7" s="304"/>
      <c r="C7" s="305"/>
      <c r="D7" s="299"/>
    </row>
    <row r="8" spans="1:4" s="15" customFormat="1" ht="45.6" customHeight="1">
      <c r="A8" s="311" t="s">
        <v>277</v>
      </c>
      <c r="B8" s="271"/>
      <c r="C8" s="240"/>
      <c r="D8" s="298"/>
    </row>
    <row r="9" spans="1:4" s="15" customFormat="1" ht="144" customHeight="1" thickBot="1">
      <c r="A9" s="527" t="s">
        <v>278</v>
      </c>
      <c r="B9" s="287" t="s">
        <v>279</v>
      </c>
      <c r="C9" s="528" t="s">
        <v>280</v>
      </c>
      <c r="D9" s="299">
        <v>45945</v>
      </c>
    </row>
    <row r="10" spans="1:4" s="15" customFormat="1" ht="45" customHeight="1" thickBot="1">
      <c r="A10" s="553" t="s">
        <v>281</v>
      </c>
      <c r="B10" s="304"/>
      <c r="C10" s="305"/>
      <c r="D10" s="299"/>
    </row>
    <row r="11" spans="1:4" s="15" customFormat="1" ht="45.6" customHeight="1">
      <c r="A11" s="311" t="s">
        <v>282</v>
      </c>
      <c r="B11" s="271"/>
      <c r="C11" s="240"/>
      <c r="D11" s="298"/>
    </row>
    <row r="12" spans="1:4" s="15" customFormat="1" ht="198" customHeight="1" thickBot="1">
      <c r="A12" s="527" t="s">
        <v>283</v>
      </c>
      <c r="B12" s="287" t="s">
        <v>286</v>
      </c>
      <c r="C12" s="528" t="s">
        <v>285</v>
      </c>
      <c r="D12" s="299">
        <v>45947</v>
      </c>
    </row>
    <row r="13" spans="1:4" s="15" customFormat="1" ht="45.6" customHeight="1" thickBot="1">
      <c r="A13" s="553" t="s">
        <v>284</v>
      </c>
      <c r="B13" s="304"/>
      <c r="C13" s="305"/>
      <c r="D13" s="299"/>
    </row>
    <row r="14" spans="1:4" s="15" customFormat="1" ht="31.2" hidden="1" customHeight="1">
      <c r="A14" s="300"/>
      <c r="B14" s="301"/>
      <c r="C14" s="302"/>
      <c r="D14" s="303"/>
    </row>
    <row r="15" spans="1:4" s="15" customFormat="1" ht="42" customHeight="1">
      <c r="A15" s="311" t="s">
        <v>287</v>
      </c>
      <c r="B15" s="271"/>
      <c r="C15" s="240"/>
      <c r="D15" s="298"/>
    </row>
    <row r="16" spans="1:4" s="15" customFormat="1" ht="195" customHeight="1" thickBot="1">
      <c r="A16" s="527" t="s">
        <v>291</v>
      </c>
      <c r="B16" s="287" t="s">
        <v>288</v>
      </c>
      <c r="C16" s="528" t="s">
        <v>290</v>
      </c>
      <c r="D16" s="299">
        <v>45947</v>
      </c>
    </row>
    <row r="17" spans="1:19" s="15" customFormat="1" ht="42" customHeight="1" thickBot="1">
      <c r="A17" s="553" t="s">
        <v>289</v>
      </c>
      <c r="B17" s="304"/>
      <c r="C17" s="305"/>
      <c r="D17" s="299"/>
    </row>
    <row r="18" spans="1:19" s="15" customFormat="1" ht="45" customHeight="1">
      <c r="A18" s="497" t="s">
        <v>292</v>
      </c>
      <c r="B18" s="794" t="s">
        <v>293</v>
      </c>
      <c r="C18" s="807" t="s">
        <v>294</v>
      </c>
      <c r="D18" s="810">
        <v>45945</v>
      </c>
      <c r="E18" s="1"/>
      <c r="F18" s="1"/>
      <c r="G18" s="1"/>
      <c r="H18" s="1"/>
      <c r="I18" s="1"/>
      <c r="J18" s="1"/>
      <c r="K18" s="1"/>
    </row>
    <row r="19" spans="1:19" s="15" customFormat="1" ht="142.19999999999999" customHeight="1">
      <c r="A19" s="529" t="s">
        <v>295</v>
      </c>
      <c r="B19" s="795"/>
      <c r="C19" s="808"/>
      <c r="D19" s="811"/>
      <c r="E19" s="1"/>
      <c r="F19" s="1"/>
      <c r="G19" s="1"/>
      <c r="H19" s="1"/>
      <c r="I19" s="1"/>
      <c r="J19" s="1"/>
      <c r="K19" s="1"/>
    </row>
    <row r="20" spans="1:19" s="15" customFormat="1" ht="42" customHeight="1" thickBot="1">
      <c r="A20" s="606" t="s">
        <v>296</v>
      </c>
      <c r="B20" s="796"/>
      <c r="C20" s="809"/>
      <c r="D20" s="812"/>
      <c r="E20" s="1"/>
      <c r="F20" s="1"/>
      <c r="G20" s="1"/>
      <c r="H20" s="1"/>
      <c r="I20" s="1"/>
      <c r="J20" s="1"/>
      <c r="K20" s="1"/>
    </row>
    <row r="21" spans="1:19" s="15" customFormat="1" ht="45.6" customHeight="1">
      <c r="A21" s="337" t="s">
        <v>297</v>
      </c>
      <c r="B21" s="798" t="s">
        <v>298</v>
      </c>
      <c r="C21" s="167"/>
      <c r="D21" s="298"/>
    </row>
    <row r="22" spans="1:19" s="15" customFormat="1" ht="168" customHeight="1">
      <c r="A22" s="575" t="s">
        <v>300</v>
      </c>
      <c r="B22" s="798"/>
      <c r="C22" s="231" t="s">
        <v>299</v>
      </c>
      <c r="D22" s="309">
        <v>45946</v>
      </c>
    </row>
    <row r="23" spans="1:19" s="15" customFormat="1" ht="39" customHeight="1" thickBot="1">
      <c r="A23" s="576" t="s">
        <v>301</v>
      </c>
      <c r="B23" s="817"/>
      <c r="C23" s="168"/>
      <c r="D23" s="307"/>
    </row>
    <row r="24" spans="1:19" s="15" customFormat="1" ht="45.6" customHeight="1">
      <c r="A24" s="615" t="s">
        <v>302</v>
      </c>
      <c r="B24" s="827" t="s">
        <v>304</v>
      </c>
      <c r="C24" s="827" t="s">
        <v>306</v>
      </c>
      <c r="D24" s="824">
        <v>45942</v>
      </c>
    </row>
    <row r="25" spans="1:19" s="15" customFormat="1" ht="197.4" customHeight="1">
      <c r="A25" s="495" t="s">
        <v>303</v>
      </c>
      <c r="B25" s="828"/>
      <c r="C25" s="828"/>
      <c r="D25" s="825"/>
    </row>
    <row r="26" spans="1:19" s="15" customFormat="1" ht="45.6" customHeight="1" thickBot="1">
      <c r="A26" s="496" t="s">
        <v>305</v>
      </c>
      <c r="B26" s="829"/>
      <c r="C26" s="829"/>
      <c r="D26" s="826"/>
    </row>
    <row r="27" spans="1:19" s="15" customFormat="1" ht="49.2" hidden="1" customHeight="1">
      <c r="A27" s="554"/>
      <c r="B27" s="797"/>
      <c r="C27" s="166"/>
      <c r="D27" s="298"/>
    </row>
    <row r="28" spans="1:19" s="15" customFormat="1" ht="117" hidden="1" customHeight="1">
      <c r="A28" s="531"/>
      <c r="B28" s="798"/>
      <c r="C28" s="231"/>
      <c r="D28" s="308"/>
    </row>
    <row r="29" spans="1:19" s="15" customFormat="1" ht="39.6" hidden="1" customHeight="1" thickBot="1">
      <c r="A29" s="490"/>
      <c r="B29" s="799"/>
      <c r="C29" s="319"/>
      <c r="D29" s="320"/>
    </row>
    <row r="30" spans="1:19" s="15" customFormat="1" ht="49.8" hidden="1" customHeight="1">
      <c r="A30" s="466" t="s">
        <v>248</v>
      </c>
      <c r="B30" s="800"/>
      <c r="C30" s="815"/>
      <c r="D30" s="813"/>
      <c r="S30" s="174"/>
    </row>
    <row r="31" spans="1:19" s="15" customFormat="1" ht="145.19999999999999" hidden="1" customHeight="1">
      <c r="A31" s="532"/>
      <c r="B31" s="801"/>
      <c r="C31" s="815"/>
      <c r="D31" s="813"/>
      <c r="S31" s="174"/>
    </row>
    <row r="32" spans="1:19" s="15" customFormat="1" ht="34.950000000000003" hidden="1" customHeight="1" thickBot="1">
      <c r="A32" s="555"/>
      <c r="B32" s="802"/>
      <c r="C32" s="816"/>
      <c r="D32" s="814"/>
      <c r="E32" s="15" t="s">
        <v>204</v>
      </c>
      <c r="H32" s="293"/>
      <c r="I32" s="293"/>
      <c r="J32" s="293"/>
      <c r="K32" s="293"/>
      <c r="L32" s="293"/>
      <c r="M32" s="293"/>
      <c r="N32" s="294"/>
    </row>
    <row r="33" spans="1:4" s="15" customFormat="1" ht="49.2" hidden="1" customHeight="1">
      <c r="A33" s="337"/>
      <c r="B33" s="803"/>
      <c r="C33" s="815"/>
      <c r="D33" s="805"/>
    </row>
    <row r="34" spans="1:4" s="15" customFormat="1" ht="377.4" hidden="1" customHeight="1">
      <c r="A34" s="533"/>
      <c r="B34" s="801"/>
      <c r="C34" s="815"/>
      <c r="D34" s="805"/>
    </row>
    <row r="35" spans="1:4" s="15" customFormat="1" ht="42.6" hidden="1" customHeight="1" thickBot="1">
      <c r="A35" s="488"/>
      <c r="B35" s="804"/>
      <c r="C35" s="816"/>
      <c r="D35" s="806"/>
    </row>
    <row r="36" spans="1:4" ht="48" hidden="1" customHeight="1" thickTop="1">
      <c r="A36" s="556"/>
      <c r="B36" s="835"/>
      <c r="C36" s="833"/>
      <c r="D36" s="830"/>
    </row>
    <row r="37" spans="1:4" ht="142.19999999999999" hidden="1" customHeight="1">
      <c r="A37" s="534"/>
      <c r="B37" s="836"/>
      <c r="C37" s="834"/>
      <c r="D37" s="831"/>
    </row>
    <row r="38" spans="1:4" ht="36.6" hidden="1" customHeight="1" thickBot="1">
      <c r="A38" s="189"/>
      <c r="B38" s="837"/>
      <c r="C38" s="838"/>
      <c r="D38" s="832"/>
    </row>
    <row r="39" spans="1:4" ht="43.8" hidden="1" customHeight="1" thickTop="1">
      <c r="A39" s="557"/>
      <c r="B39" s="121"/>
      <c r="C39" s="833"/>
      <c r="D39" s="123"/>
    </row>
    <row r="40" spans="1:4" ht="202.2" hidden="1" customHeight="1">
      <c r="A40" s="534"/>
      <c r="B40" s="535"/>
      <c r="C40" s="834"/>
      <c r="D40" s="175"/>
    </row>
    <row r="41" spans="1:4" ht="39" hidden="1" customHeight="1" thickBot="1">
      <c r="A41" s="189"/>
      <c r="B41" s="181"/>
      <c r="C41" s="180"/>
      <c r="D41" s="122"/>
    </row>
    <row r="42" spans="1:4" s="15" customFormat="1" ht="45.6" hidden="1" customHeight="1" thickTop="1">
      <c r="A42" s="310"/>
      <c r="B42" s="171"/>
      <c r="C42" s="167"/>
      <c r="D42" s="298"/>
    </row>
    <row r="43" spans="1:4" s="15" customFormat="1" ht="89.4" hidden="1" customHeight="1">
      <c r="A43" s="530"/>
      <c r="B43" s="287"/>
      <c r="C43" s="231"/>
      <c r="D43" s="309"/>
    </row>
    <row r="44" spans="1:4" s="15" customFormat="1" ht="38.4" hidden="1" customHeight="1" thickBot="1">
      <c r="A44" s="468"/>
      <c r="B44" s="295"/>
      <c r="C44" s="168"/>
      <c r="D44" s="307"/>
    </row>
    <row r="45" spans="1:4" s="15" customFormat="1" ht="45.6" hidden="1" customHeight="1">
      <c r="A45" s="310"/>
      <c r="B45" s="171"/>
      <c r="C45" s="167"/>
      <c r="D45" s="298"/>
    </row>
    <row r="46" spans="1:4" s="15" customFormat="1" ht="89.4" hidden="1" customHeight="1">
      <c r="A46" s="530"/>
      <c r="B46" s="287"/>
      <c r="C46" s="231"/>
      <c r="D46" s="309"/>
    </row>
    <row r="47" spans="1:4" s="15" customFormat="1" ht="38.4" hidden="1" customHeight="1" thickBot="1">
      <c r="A47" s="468"/>
      <c r="B47" s="295"/>
      <c r="C47" s="168"/>
      <c r="D47" s="307"/>
    </row>
    <row r="48" spans="1:4" s="15" customFormat="1" ht="45.6" hidden="1" customHeight="1">
      <c r="A48" s="310"/>
      <c r="B48" s="171"/>
      <c r="C48" s="167"/>
      <c r="D48" s="298"/>
    </row>
    <row r="49" spans="1:4" s="15" customFormat="1" ht="141" hidden="1" customHeight="1">
      <c r="A49" s="530"/>
      <c r="B49" s="818"/>
      <c r="C49" s="820"/>
      <c r="D49" s="822"/>
    </row>
    <row r="50" spans="1:4" s="540" customFormat="1" ht="38.4" hidden="1" customHeight="1" thickBot="1">
      <c r="A50" s="539"/>
      <c r="B50" s="819"/>
      <c r="C50" s="821"/>
      <c r="D50" s="823"/>
    </row>
    <row r="51" spans="1:4" s="15" customFormat="1" ht="45.6" hidden="1" customHeight="1" thickTop="1">
      <c r="A51" s="538"/>
      <c r="B51" s="171"/>
      <c r="C51" s="167"/>
      <c r="D51" s="299"/>
    </row>
    <row r="52" spans="1:4" s="15" customFormat="1" ht="89.4" hidden="1" customHeight="1">
      <c r="A52" s="530"/>
      <c r="B52" s="287"/>
      <c r="C52" s="231"/>
      <c r="D52" s="309"/>
    </row>
    <row r="53" spans="1:4" s="15" customFormat="1" ht="38.4" hidden="1" customHeight="1" thickBot="1">
      <c r="A53" s="468"/>
      <c r="B53" s="295"/>
      <c r="C53" s="168"/>
      <c r="D53" s="307"/>
    </row>
  </sheetData>
  <protectedRanges>
    <protectedRange sqref="A49:D49 A52:D52 A43:D43 A46:D46 B22:D22" name="範囲1"/>
  </protectedRanges>
  <mergeCells count="21">
    <mergeCell ref="B49:B50"/>
    <mergeCell ref="C49:C50"/>
    <mergeCell ref="D49:D50"/>
    <mergeCell ref="D24:D26"/>
    <mergeCell ref="C24:C26"/>
    <mergeCell ref="B24:B26"/>
    <mergeCell ref="D36:D38"/>
    <mergeCell ref="C39:C40"/>
    <mergeCell ref="C33:C35"/>
    <mergeCell ref="B36:B38"/>
    <mergeCell ref="C36:C38"/>
    <mergeCell ref="B18:B20"/>
    <mergeCell ref="B27:B29"/>
    <mergeCell ref="B30:B32"/>
    <mergeCell ref="B33:B35"/>
    <mergeCell ref="D33:D35"/>
    <mergeCell ref="C18:C20"/>
    <mergeCell ref="D18:D20"/>
    <mergeCell ref="D30:D32"/>
    <mergeCell ref="C30:C32"/>
    <mergeCell ref="B21:B23"/>
  </mergeCells>
  <phoneticPr fontId="15"/>
  <hyperlinks>
    <hyperlink ref="A4" r:id="rId1" xr:uid="{A36F3137-6BA5-4D4C-B315-8FEAE9FD18E5}"/>
    <hyperlink ref="A7" r:id="rId2" xr:uid="{27818511-5EC7-4703-9047-F76D63EBCEF9}"/>
    <hyperlink ref="A10" r:id="rId3" xr:uid="{9F053BDD-80B4-40E9-869E-F3460F8B9069}"/>
    <hyperlink ref="A13" r:id="rId4" xr:uid="{86C80468-0E62-4E70-BA1E-CADEE758F327}"/>
    <hyperlink ref="A17" r:id="rId5" xr:uid="{455F2D46-CD0A-4C5A-9C76-078523EF9721}"/>
    <hyperlink ref="A20" r:id="rId6" xr:uid="{5A9227F5-B7E7-43DA-B89C-3700B8E67D9A}"/>
    <hyperlink ref="A23" r:id="rId7" xr:uid="{3B4394E0-B993-4FDD-996C-B41C067155E3}"/>
    <hyperlink ref="A26" r:id="rId8" xr:uid="{90B8FE62-2443-4289-83D4-5FA07FBFE5AF}"/>
  </hyperlinks>
  <pageMargins left="0" right="0" top="0.19685039370078741" bottom="0.39370078740157483" header="0" footer="0.19685039370078741"/>
  <pageSetup paperSize="8" scale="56" orientation="portrait" horizontalDpi="300" verticalDpi="300" r:id="rId9"/>
  <headerFooter alignWithMargins="0"/>
  <rowBreaks count="3" manualBreakCount="3">
    <brk id="17" max="3" man="1"/>
    <brk id="29" max="3" man="1"/>
    <brk id="4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36"/>
  <sheetViews>
    <sheetView defaultGridColor="0" view="pageBreakPreview" colorId="56" zoomScale="80" zoomScaleNormal="66" zoomScaleSheetLayoutView="80" workbookViewId="0">
      <selection activeCell="D3" sqref="D3"/>
    </sheetView>
  </sheetViews>
  <sheetFormatPr defaultColWidth="9" defaultRowHeight="40.200000000000003" customHeight="1"/>
  <cols>
    <col min="1" max="1" width="203" style="119" customWidth="1"/>
    <col min="2" max="2" width="18" style="56" customWidth="1"/>
    <col min="3" max="3" width="20.109375" style="57" customWidth="1"/>
    <col min="4" max="16384" width="9" style="14"/>
  </cols>
  <sheetData>
    <row r="1" spans="1:3" ht="40.200000000000003" customHeight="1" thickBot="1">
      <c r="A1" s="222" t="s">
        <v>258</v>
      </c>
      <c r="B1" s="223" t="s">
        <v>134</v>
      </c>
      <c r="C1" s="459" t="s">
        <v>120</v>
      </c>
    </row>
    <row r="2" spans="1:3" ht="40.200000000000003" customHeight="1">
      <c r="A2" s="577" t="s">
        <v>307</v>
      </c>
      <c r="B2" s="172"/>
      <c r="C2" s="166"/>
    </row>
    <row r="3" spans="1:3" ht="402" customHeight="1">
      <c r="A3" s="530" t="s">
        <v>309</v>
      </c>
      <c r="B3" s="493" t="s">
        <v>308</v>
      </c>
      <c r="C3" s="167">
        <v>45945</v>
      </c>
    </row>
    <row r="4" spans="1:3" ht="40.200000000000003" customHeight="1" thickBot="1">
      <c r="A4" s="563" t="s">
        <v>310</v>
      </c>
      <c r="B4" s="171"/>
      <c r="C4" s="167"/>
    </row>
    <row r="5" spans="1:3" ht="39" customHeight="1">
      <c r="A5" s="578" t="s">
        <v>311</v>
      </c>
      <c r="B5" s="172"/>
      <c r="C5" s="166"/>
    </row>
    <row r="6" spans="1:3" ht="345.6" customHeight="1">
      <c r="A6" s="572" t="s">
        <v>381</v>
      </c>
      <c r="B6" s="493" t="s">
        <v>382</v>
      </c>
      <c r="C6" s="167">
        <v>45946</v>
      </c>
    </row>
    <row r="7" spans="1:3" ht="32.4" customHeight="1" thickBot="1">
      <c r="A7" s="186" t="s">
        <v>380</v>
      </c>
      <c r="B7" s="171"/>
      <c r="C7" s="167"/>
    </row>
    <row r="8" spans="1:3" ht="40.200000000000003" customHeight="1" thickTop="1">
      <c r="A8" s="467" t="s">
        <v>312</v>
      </c>
      <c r="B8" s="843" t="s">
        <v>385</v>
      </c>
      <c r="C8" s="841">
        <v>45945</v>
      </c>
    </row>
    <row r="9" spans="1:3" ht="375.6" customHeight="1">
      <c r="A9" s="579" t="s">
        <v>384</v>
      </c>
      <c r="B9" s="844"/>
      <c r="C9" s="842"/>
    </row>
    <row r="10" spans="1:3" ht="37.950000000000003" customHeight="1" thickBot="1">
      <c r="A10" s="238" t="s">
        <v>383</v>
      </c>
      <c r="B10" s="236"/>
      <c r="C10" s="237"/>
    </row>
    <row r="11" spans="1:3" ht="40.200000000000003" customHeight="1" thickTop="1">
      <c r="A11" s="328" t="s">
        <v>318</v>
      </c>
      <c r="B11" s="848" t="s">
        <v>388</v>
      </c>
      <c r="C11" s="845">
        <v>45944</v>
      </c>
    </row>
    <row r="12" spans="1:3" ht="409.6" customHeight="1">
      <c r="A12" s="621" t="s">
        <v>387</v>
      </c>
      <c r="B12" s="839"/>
      <c r="C12" s="846"/>
    </row>
    <row r="13" spans="1:3" ht="34.799999999999997" customHeight="1" thickBot="1">
      <c r="A13" s="465" t="s">
        <v>386</v>
      </c>
      <c r="B13" s="282"/>
      <c r="C13" s="847"/>
    </row>
    <row r="14" spans="1:3" ht="40.200000000000003" customHeight="1">
      <c r="A14" s="458" t="s">
        <v>313</v>
      </c>
      <c r="B14" s="280"/>
      <c r="C14" s="283"/>
    </row>
    <row r="15" spans="1:3" ht="268.8" customHeight="1">
      <c r="A15" s="573" t="s">
        <v>390</v>
      </c>
      <c r="B15" s="574" t="s">
        <v>391</v>
      </c>
      <c r="C15" s="284">
        <v>45942</v>
      </c>
    </row>
    <row r="16" spans="1:3" ht="40.200000000000003" customHeight="1" thickBot="1">
      <c r="A16" s="457" t="s">
        <v>389</v>
      </c>
      <c r="B16" s="282"/>
      <c r="C16" s="285"/>
    </row>
    <row r="17" spans="1:3" ht="40.200000000000003" customHeight="1">
      <c r="A17" s="458" t="s">
        <v>393</v>
      </c>
      <c r="B17" s="280"/>
      <c r="C17" s="283"/>
    </row>
    <row r="18" spans="1:3" ht="370.8" customHeight="1">
      <c r="A18" s="573" t="s">
        <v>394</v>
      </c>
      <c r="B18" s="281" t="s">
        <v>395</v>
      </c>
      <c r="C18" s="284">
        <v>45944</v>
      </c>
    </row>
    <row r="19" spans="1:3" ht="40.200000000000003" customHeight="1" thickBot="1">
      <c r="A19" s="468" t="s">
        <v>392</v>
      </c>
      <c r="B19" s="282"/>
      <c r="C19" s="285"/>
    </row>
    <row r="20" spans="1:3" ht="40.200000000000003" hidden="1" customHeight="1">
      <c r="A20" s="458" t="s">
        <v>314</v>
      </c>
      <c r="B20" s="280"/>
      <c r="C20" s="283"/>
    </row>
    <row r="21" spans="1:3" ht="40.200000000000003" hidden="1" customHeight="1">
      <c r="A21" s="306"/>
      <c r="B21" s="281"/>
      <c r="C21" s="284"/>
    </row>
    <row r="22" spans="1:3" ht="40.200000000000003" hidden="1" customHeight="1" thickBot="1">
      <c r="A22" s="456" t="s">
        <v>315</v>
      </c>
      <c r="B22" s="282"/>
      <c r="C22" s="285"/>
    </row>
    <row r="23" spans="1:3" ht="40.200000000000003" customHeight="1">
      <c r="A23" s="458" t="s">
        <v>316</v>
      </c>
      <c r="B23" s="280"/>
      <c r="C23" s="283"/>
    </row>
    <row r="24" spans="1:3" ht="409.6" customHeight="1">
      <c r="A24" s="306" t="s">
        <v>397</v>
      </c>
      <c r="B24" s="839" t="s">
        <v>382</v>
      </c>
      <c r="C24" s="284">
        <v>45939</v>
      </c>
    </row>
    <row r="25" spans="1:3" ht="37.200000000000003" customHeight="1" thickBot="1">
      <c r="A25" s="457" t="s">
        <v>396</v>
      </c>
      <c r="B25" s="840"/>
      <c r="C25" s="285"/>
    </row>
    <row r="26" spans="1:3" ht="40.200000000000003" customHeight="1">
      <c r="A26" s="458" t="s">
        <v>317</v>
      </c>
      <c r="B26" s="280"/>
      <c r="C26" s="283"/>
    </row>
    <row r="27" spans="1:3" ht="233.4" customHeight="1">
      <c r="A27" s="306" t="s">
        <v>320</v>
      </c>
      <c r="B27" s="839" t="s">
        <v>398</v>
      </c>
      <c r="C27" s="284">
        <v>45939</v>
      </c>
    </row>
    <row r="28" spans="1:3" ht="40.200000000000003" customHeight="1" thickBot="1">
      <c r="A28" s="457" t="s">
        <v>319</v>
      </c>
      <c r="B28" s="840"/>
      <c r="C28" s="285"/>
    </row>
    <row r="29" spans="1:3" ht="40.200000000000003" hidden="1" customHeight="1">
      <c r="A29" s="458"/>
      <c r="B29" s="280"/>
      <c r="C29" s="283"/>
    </row>
    <row r="30" spans="1:3" ht="92.4" hidden="1" customHeight="1">
      <c r="A30" s="573"/>
      <c r="B30" s="839"/>
      <c r="C30" s="284"/>
    </row>
    <row r="31" spans="1:3" ht="40.200000000000003" customHeight="1" thickBot="1">
      <c r="A31" s="457"/>
      <c r="B31" s="840"/>
      <c r="C31" s="285"/>
    </row>
    <row r="32" spans="1:3" ht="40.200000000000003" customHeight="1">
      <c r="A32" s="119" t="s">
        <v>178</v>
      </c>
    </row>
    <row r="36" spans="1:1" ht="40.200000000000003" customHeight="1">
      <c r="A36" s="564"/>
    </row>
  </sheetData>
  <protectedRanges>
    <protectedRange sqref="A3" name="範囲1"/>
  </protectedRanges>
  <mergeCells count="7">
    <mergeCell ref="B30:B31"/>
    <mergeCell ref="B27:B28"/>
    <mergeCell ref="C8:C9"/>
    <mergeCell ref="B8:B9"/>
    <mergeCell ref="C11:C13"/>
    <mergeCell ref="B11:B12"/>
    <mergeCell ref="B24:B25"/>
  </mergeCells>
  <phoneticPr fontId="81"/>
  <hyperlinks>
    <hyperlink ref="A4" r:id="rId1" xr:uid="{21C8895A-5863-4AC9-9ADB-C7DF600BF535}"/>
    <hyperlink ref="A28" r:id="rId2" xr:uid="{450FDCD1-3B15-4280-9E6C-B34635AE491F}"/>
    <hyperlink ref="A7" r:id="rId3" xr:uid="{7BE6C6A7-379E-4C58-A358-AAC5BE57A089}"/>
    <hyperlink ref="A10" r:id="rId4" xr:uid="{521E3723-8B9D-49F5-B34D-E396985559E8}"/>
    <hyperlink ref="A13" r:id="rId5" xr:uid="{F8486551-65C1-4058-B89D-8A4AFBEDE626}"/>
    <hyperlink ref="A16" r:id="rId6" xr:uid="{EEF864BE-C94B-4657-B323-D4FE43BA1972}"/>
    <hyperlink ref="A19" r:id="rId7" xr:uid="{DBB32F7E-5F35-45B7-BC1A-926106C8ABF7}"/>
    <hyperlink ref="A25" r:id="rId8" xr:uid="{D0C1532B-525F-46FB-8A31-CD905FEDAFFC}"/>
  </hyperlinks>
  <pageMargins left="0.74803149606299213" right="0.74803149606299213" top="0.98425196850393704" bottom="0.98425196850393704" header="0.51181102362204722" footer="0.51181102362204722"/>
  <pageSetup paperSize="9" scale="14" fitToHeight="3" orientation="portrait" r:id="rId9"/>
  <headerFooter alignWithMargins="0"/>
  <rowBreaks count="1" manualBreakCount="1">
    <brk id="10"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zoomScale="96" zoomScaleNormal="112" zoomScaleSheetLayoutView="96" workbookViewId="0">
      <selection activeCell="C8" sqref="C8"/>
    </sheetView>
  </sheetViews>
  <sheetFormatPr defaultColWidth="9" defaultRowHeight="13.2"/>
  <cols>
    <col min="1" max="1" width="5" style="1" customWidth="1"/>
    <col min="2" max="2" width="25.77734375" style="39" customWidth="1"/>
    <col min="3" max="3" width="74.109375" style="1" customWidth="1"/>
    <col min="4" max="4" width="109.88671875" style="1" customWidth="1"/>
    <col min="5" max="5" width="3.88671875" style="1" customWidth="1"/>
    <col min="6" max="16384" width="9" style="1"/>
  </cols>
  <sheetData>
    <row r="1" spans="1:7" ht="18.75" customHeight="1">
      <c r="B1" s="39" t="s">
        <v>121</v>
      </c>
    </row>
    <row r="2" spans="1:7" ht="17.25" customHeight="1" thickBot="1">
      <c r="B2" s="870" t="s">
        <v>225</v>
      </c>
      <c r="C2" s="870"/>
      <c r="D2" s="849" t="str">
        <f>+D24</f>
        <v>対前週
インフルエンザ 　　     　       　　　24%   増加
新型コロナウイルス          　  　  -18%　 減少</v>
      </c>
    </row>
    <row r="3" spans="1:7" ht="34.799999999999997" customHeight="1" thickBot="1">
      <c r="B3" s="545" t="s">
        <v>122</v>
      </c>
      <c r="C3" s="546" t="s">
        <v>123</v>
      </c>
      <c r="D3" s="849"/>
    </row>
    <row r="4" spans="1:7" ht="22.2" customHeight="1" thickBot="1">
      <c r="B4" s="547" t="s">
        <v>124</v>
      </c>
      <c r="C4" s="548" t="s">
        <v>226</v>
      </c>
      <c r="D4" s="40"/>
    </row>
    <row r="5" spans="1:7" ht="67.2" customHeight="1">
      <c r="B5" s="855" t="s">
        <v>125</v>
      </c>
      <c r="C5" s="858" t="s">
        <v>126</v>
      </c>
      <c r="D5" s="859"/>
    </row>
    <row r="6" spans="1:7" ht="19.2" customHeight="1">
      <c r="B6" s="856"/>
      <c r="C6" s="860" t="s">
        <v>127</v>
      </c>
      <c r="D6" s="861"/>
      <c r="G6" s="68"/>
    </row>
    <row r="7" spans="1:7" ht="19.95" customHeight="1">
      <c r="B7" s="856"/>
      <c r="C7" s="549" t="s">
        <v>128</v>
      </c>
      <c r="D7" s="550"/>
      <c r="G7" s="68"/>
    </row>
    <row r="8" spans="1:7" ht="24" customHeight="1" thickBot="1">
      <c r="B8" s="857"/>
      <c r="C8" s="551" t="s">
        <v>129</v>
      </c>
      <c r="D8" s="552"/>
      <c r="G8" s="68"/>
    </row>
    <row r="9" spans="1:7" ht="27" customHeight="1">
      <c r="B9" s="866" t="s">
        <v>219</v>
      </c>
      <c r="C9" s="871" t="s">
        <v>227</v>
      </c>
      <c r="D9" s="872"/>
      <c r="G9" s="68"/>
    </row>
    <row r="10" spans="1:7" ht="15" customHeight="1" thickBot="1">
      <c r="B10" s="867"/>
      <c r="C10" s="873"/>
      <c r="D10" s="874"/>
    </row>
    <row r="11" spans="1:7" ht="75" customHeight="1" thickBot="1">
      <c r="B11" s="868" t="s">
        <v>130</v>
      </c>
      <c r="C11" s="862" t="s">
        <v>228</v>
      </c>
      <c r="D11" s="863"/>
    </row>
    <row r="12" spans="1:7" ht="61.2" customHeight="1" thickBot="1">
      <c r="B12" s="869"/>
      <c r="C12" s="218" t="s">
        <v>229</v>
      </c>
      <c r="D12" s="219" t="s">
        <v>230</v>
      </c>
      <c r="F12" s="1" t="s">
        <v>17</v>
      </c>
    </row>
    <row r="13" spans="1:7" ht="37.950000000000003" hidden="1" customHeight="1" thickBot="1">
      <c r="B13" s="462" t="s">
        <v>214</v>
      </c>
      <c r="C13" s="864"/>
      <c r="D13" s="865"/>
    </row>
    <row r="14" spans="1:7" ht="102.6" customHeight="1" thickBot="1">
      <c r="B14" s="463" t="s">
        <v>131</v>
      </c>
      <c r="C14" s="220" t="s">
        <v>231</v>
      </c>
      <c r="D14" s="221" t="s">
        <v>232</v>
      </c>
      <c r="F14" t="s">
        <v>3</v>
      </c>
    </row>
    <row r="15" spans="1:7" ht="79.8" customHeight="1" thickBot="1">
      <c r="A15" t="s">
        <v>41</v>
      </c>
      <c r="B15" s="464" t="s">
        <v>205</v>
      </c>
      <c r="C15" s="853" t="s">
        <v>233</v>
      </c>
      <c r="D15" s="854"/>
    </row>
    <row r="16" spans="1:7" ht="17.25" customHeight="1"/>
    <row r="17" spans="2:5" ht="17.25" customHeight="1">
      <c r="B17" s="850" t="s">
        <v>132</v>
      </c>
      <c r="C17" s="124"/>
      <c r="D17" s="1" t="s">
        <v>41</v>
      </c>
    </row>
    <row r="18" spans="2:5">
      <c r="B18" s="850"/>
      <c r="C18"/>
    </row>
    <row r="19" spans="2:5">
      <c r="B19" s="850"/>
      <c r="E19" s="1" t="s">
        <v>17</v>
      </c>
    </row>
    <row r="20" spans="2:5">
      <c r="B20" s="850"/>
    </row>
    <row r="21" spans="2:5">
      <c r="B21" s="850"/>
    </row>
    <row r="22" spans="2:5" ht="16.2">
      <c r="B22" s="850"/>
      <c r="D22" s="173" t="s">
        <v>133</v>
      </c>
    </row>
    <row r="23" spans="2:5">
      <c r="B23" s="850"/>
    </row>
    <row r="24" spans="2:5">
      <c r="B24" s="850"/>
      <c r="D24" s="851" t="s">
        <v>235</v>
      </c>
    </row>
    <row r="25" spans="2:5">
      <c r="B25" s="850"/>
      <c r="D25" s="852"/>
    </row>
    <row r="26" spans="2:5">
      <c r="B26" s="850"/>
      <c r="D26" s="852"/>
    </row>
    <row r="27" spans="2:5">
      <c r="B27" s="850"/>
      <c r="D27" s="852"/>
    </row>
    <row r="28" spans="2:5">
      <c r="B28" s="850"/>
      <c r="D28" s="852"/>
    </row>
    <row r="29" spans="2:5">
      <c r="B29" s="850"/>
    </row>
    <row r="30" spans="2:5">
      <c r="B30" s="850"/>
      <c r="D30" s="1" t="s">
        <v>41</v>
      </c>
    </row>
    <row r="31" spans="2:5">
      <c r="B31" s="850"/>
      <c r="D31" s="1" t="s">
        <v>41</v>
      </c>
    </row>
    <row r="32" spans="2:5">
      <c r="B32" s="850"/>
    </row>
    <row r="33" spans="2:2">
      <c r="B33" s="850"/>
    </row>
    <row r="34" spans="2:2">
      <c r="B34" s="850"/>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81"/>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F41"/>
  <sheetViews>
    <sheetView zoomScale="90" zoomScaleNormal="90" zoomScaleSheetLayoutView="100" workbookViewId="0">
      <selection activeCell="AD25" sqref="AD25"/>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2" ht="15" customHeight="1">
      <c r="A1" s="883" t="s">
        <v>181</v>
      </c>
      <c r="B1" s="884"/>
      <c r="C1" s="884"/>
      <c r="D1" s="884"/>
      <c r="E1" s="884"/>
      <c r="F1" s="884"/>
      <c r="G1" s="884"/>
      <c r="H1" s="884"/>
      <c r="I1" s="884"/>
      <c r="J1" s="884"/>
      <c r="K1" s="884"/>
      <c r="L1" s="884"/>
      <c r="M1" s="884"/>
      <c r="N1" s="885"/>
      <c r="P1" s="883" t="s">
        <v>135</v>
      </c>
      <c r="Q1" s="884"/>
      <c r="R1" s="884"/>
      <c r="S1" s="884"/>
      <c r="T1" s="884"/>
      <c r="U1" s="884"/>
      <c r="V1" s="884"/>
      <c r="W1" s="884"/>
      <c r="X1" s="884"/>
      <c r="Y1" s="884"/>
      <c r="Z1" s="884"/>
      <c r="AA1" s="884"/>
      <c r="AB1" s="884"/>
      <c r="AC1" s="885"/>
    </row>
    <row r="2" spans="1:32" ht="18" customHeight="1" thickBot="1">
      <c r="A2" s="886" t="s">
        <v>3</v>
      </c>
      <c r="B2" s="887"/>
      <c r="C2" s="887"/>
      <c r="D2" s="887"/>
      <c r="E2" s="887"/>
      <c r="F2" s="887"/>
      <c r="G2" s="887"/>
      <c r="H2" s="887"/>
      <c r="I2" s="887"/>
      <c r="J2" s="887"/>
      <c r="K2" s="887"/>
      <c r="L2" s="887"/>
      <c r="M2" s="887"/>
      <c r="N2" s="888"/>
      <c r="P2" s="889" t="s">
        <v>136</v>
      </c>
      <c r="Q2" s="887"/>
      <c r="R2" s="887"/>
      <c r="S2" s="887"/>
      <c r="T2" s="887"/>
      <c r="U2" s="887"/>
      <c r="V2" s="887"/>
      <c r="W2" s="887"/>
      <c r="X2" s="887"/>
      <c r="Y2" s="887"/>
      <c r="Z2" s="887"/>
      <c r="AA2" s="887"/>
      <c r="AB2" s="887"/>
      <c r="AC2" s="890"/>
    </row>
    <row r="3" spans="1:32" ht="13.8" thickBot="1">
      <c r="A3" s="341" t="s">
        <v>3</v>
      </c>
      <c r="B3" s="342" t="s">
        <v>137</v>
      </c>
      <c r="C3" s="342" t="s">
        <v>138</v>
      </c>
      <c r="D3" s="342" t="s">
        <v>139</v>
      </c>
      <c r="E3" s="342" t="s">
        <v>140</v>
      </c>
      <c r="F3" s="342" t="s">
        <v>141</v>
      </c>
      <c r="G3" s="342" t="s">
        <v>142</v>
      </c>
      <c r="H3" s="342" t="s">
        <v>143</v>
      </c>
      <c r="I3" s="342" t="s">
        <v>144</v>
      </c>
      <c r="J3" s="342" t="s">
        <v>145</v>
      </c>
      <c r="K3" s="343" t="s">
        <v>146</v>
      </c>
      <c r="L3" s="344" t="s">
        <v>147</v>
      </c>
      <c r="M3" s="344" t="s">
        <v>148</v>
      </c>
      <c r="N3" s="345" t="s">
        <v>149</v>
      </c>
      <c r="P3" s="344"/>
      <c r="Q3" s="342" t="s">
        <v>137</v>
      </c>
      <c r="R3" s="342" t="s">
        <v>138</v>
      </c>
      <c r="S3" s="342" t="s">
        <v>139</v>
      </c>
      <c r="T3" s="342" t="s">
        <v>140</v>
      </c>
      <c r="U3" s="342" t="s">
        <v>141</v>
      </c>
      <c r="V3" s="342" t="s">
        <v>142</v>
      </c>
      <c r="W3" s="342" t="s">
        <v>143</v>
      </c>
      <c r="X3" s="342" t="s">
        <v>144</v>
      </c>
      <c r="Y3" s="342" t="s">
        <v>145</v>
      </c>
      <c r="Z3" s="343" t="s">
        <v>146</v>
      </c>
      <c r="AA3" s="344" t="s">
        <v>147</v>
      </c>
      <c r="AB3" s="344" t="s">
        <v>148</v>
      </c>
      <c r="AC3" s="346" t="s">
        <v>150</v>
      </c>
    </row>
    <row r="4" spans="1:32" ht="13.8" thickBot="1">
      <c r="A4" s="347" t="s">
        <v>3</v>
      </c>
      <c r="B4" s="348">
        <f>SUM(B7:B13)</f>
        <v>687</v>
      </c>
      <c r="C4" s="348">
        <f t="shared" ref="C4:M4" si="0">SUM(C7:C13)</f>
        <v>531</v>
      </c>
      <c r="D4" s="348">
        <f t="shared" si="0"/>
        <v>579</v>
      </c>
      <c r="E4" s="348">
        <f t="shared" si="0"/>
        <v>739</v>
      </c>
      <c r="F4" s="348">
        <f t="shared" ref="F4:G4" si="1">SUM(F7:F13)</f>
        <v>1458</v>
      </c>
      <c r="G4" s="348">
        <f t="shared" si="1"/>
        <v>2650</v>
      </c>
      <c r="H4" s="348">
        <f t="shared" ref="H4" si="2">SUM(H7:H13)</f>
        <v>4172</v>
      </c>
      <c r="I4" s="348">
        <f t="shared" si="0"/>
        <v>4502</v>
      </c>
      <c r="J4" s="348">
        <f t="shared" ref="J4" si="3">SUM(J7:J13)</f>
        <v>3568</v>
      </c>
      <c r="K4" s="348">
        <f t="shared" ref="K4" si="4">SUM(K7:K13)</f>
        <v>2516</v>
      </c>
      <c r="L4" s="348">
        <f t="shared" si="0"/>
        <v>1302</v>
      </c>
      <c r="M4" s="348">
        <f t="shared" si="0"/>
        <v>943</v>
      </c>
      <c r="N4" s="348">
        <f>SUM(B4:M4)</f>
        <v>23647</v>
      </c>
      <c r="O4" s="4"/>
      <c r="P4" s="349" t="str">
        <f>+A4</f>
        <v xml:space="preserve"> </v>
      </c>
      <c r="Q4" s="348">
        <f>SUM(Q7:Q13)</f>
        <v>31</v>
      </c>
      <c r="R4" s="348">
        <f t="shared" ref="R4:AB4" si="5">SUM(R7:R13)</f>
        <v>24</v>
      </c>
      <c r="S4" s="348">
        <f t="shared" si="5"/>
        <v>51</v>
      </c>
      <c r="T4" s="348">
        <f t="shared" si="5"/>
        <v>21</v>
      </c>
      <c r="U4" s="348">
        <f t="shared" ref="U4:V4" si="6">SUM(U7:U13)</f>
        <v>33</v>
      </c>
      <c r="V4" s="348">
        <f t="shared" si="6"/>
        <v>22</v>
      </c>
      <c r="W4" s="348">
        <f t="shared" ref="W4:X4" si="7">SUM(W7:W13)</f>
        <v>27</v>
      </c>
      <c r="X4" s="348">
        <f t="shared" si="7"/>
        <v>46</v>
      </c>
      <c r="Y4" s="348">
        <f t="shared" ref="Y4" si="8">SUM(Y7:Y13)</f>
        <v>27</v>
      </c>
      <c r="Z4" s="348">
        <f t="shared" ref="Z4" si="9">SUM(Z7:Z13)</f>
        <v>51</v>
      </c>
      <c r="AA4" s="348">
        <f t="shared" si="5"/>
        <v>31</v>
      </c>
      <c r="AB4" s="348">
        <f t="shared" si="5"/>
        <v>50</v>
      </c>
      <c r="AC4" s="348">
        <f>SUM(Q4:AB4)</f>
        <v>414</v>
      </c>
    </row>
    <row r="5" spans="1:32" ht="19.95" customHeight="1" thickBot="1">
      <c r="A5" s="350" t="s">
        <v>3</v>
      </c>
      <c r="B5" s="350" t="s">
        <v>3</v>
      </c>
      <c r="C5" s="350" t="s">
        <v>3</v>
      </c>
      <c r="D5" s="350" t="s">
        <v>3</v>
      </c>
      <c r="E5" s="350" t="s">
        <v>3</v>
      </c>
      <c r="F5" s="350" t="s">
        <v>3</v>
      </c>
      <c r="G5" s="350" t="s">
        <v>3</v>
      </c>
      <c r="H5" s="354"/>
      <c r="I5" s="354"/>
      <c r="J5" s="354"/>
      <c r="K5" s="351" t="s">
        <v>151</v>
      </c>
      <c r="L5" s="350" ph="1"/>
      <c r="M5" s="350" t="s" ph="1">
        <v>17</v>
      </c>
      <c r="N5" s="352"/>
      <c r="O5" s="45"/>
      <c r="P5" s="292"/>
      <c r="Q5" s="292"/>
      <c r="R5" s="292"/>
      <c r="S5" s="292"/>
      <c r="T5" s="292"/>
      <c r="U5" s="292"/>
      <c r="V5" s="292"/>
      <c r="W5" s="292"/>
      <c r="X5" s="292"/>
      <c r="Y5" s="292"/>
      <c r="Z5" s="351" t="s">
        <v>151</v>
      </c>
      <c r="AA5" s="292"/>
      <c r="AB5" s="292"/>
      <c r="AC5" s="352"/>
      <c r="AE5" s="1" t="s">
        <v>178</v>
      </c>
    </row>
    <row r="6" spans="1:32" ht="19.95" customHeight="1" thickBot="1">
      <c r="A6" s="350"/>
      <c r="B6" s="350"/>
      <c r="C6" s="350"/>
      <c r="D6" s="350"/>
      <c r="E6" s="350"/>
      <c r="F6" s="350" t="s">
        <v>178</v>
      </c>
      <c r="G6" s="350" t="s">
        <v>178</v>
      </c>
      <c r="H6" s="354" t="s">
        <v>178</v>
      </c>
      <c r="I6" s="354" t="s">
        <v>178</v>
      </c>
      <c r="J6" s="354" t="s">
        <v>178</v>
      </c>
      <c r="K6" s="494">
        <v>76</v>
      </c>
      <c r="L6" s="291"/>
      <c r="M6" s="291"/>
      <c r="N6" s="130"/>
      <c r="O6" s="45"/>
      <c r="P6" s="291"/>
      <c r="Q6" s="291"/>
      <c r="R6" s="291"/>
      <c r="S6" s="291"/>
      <c r="T6" s="291"/>
      <c r="U6" s="291"/>
      <c r="V6" s="291"/>
      <c r="W6" s="291"/>
      <c r="X6" s="291"/>
      <c r="Y6" s="291"/>
      <c r="Z6" s="526">
        <v>2</v>
      </c>
      <c r="AA6" s="291"/>
      <c r="AB6" s="291"/>
      <c r="AC6" s="130"/>
    </row>
    <row r="7" spans="1:32" ht="19.95" customHeight="1" thickBot="1">
      <c r="A7" s="353" t="s">
        <v>198</v>
      </c>
      <c r="B7" s="454">
        <v>142</v>
      </c>
      <c r="C7" s="449">
        <v>95</v>
      </c>
      <c r="D7" s="449">
        <v>86</v>
      </c>
      <c r="E7" s="455">
        <v>111</v>
      </c>
      <c r="F7" s="455">
        <v>217</v>
      </c>
      <c r="G7" s="477">
        <v>307</v>
      </c>
      <c r="H7" s="477">
        <v>834</v>
      </c>
      <c r="I7" s="562">
        <v>704</v>
      </c>
      <c r="J7" s="562">
        <v>635</v>
      </c>
      <c r="K7" s="494">
        <v>192</v>
      </c>
      <c r="L7" s="291"/>
      <c r="M7" s="291"/>
      <c r="N7" s="355">
        <f t="shared" ref="N7:N21" si="10">SUM(B7:M7)</f>
        <v>3323</v>
      </c>
      <c r="O7" s="45"/>
      <c r="P7" s="353" t="s">
        <v>198</v>
      </c>
      <c r="Q7" s="525">
        <v>2</v>
      </c>
      <c r="R7" s="525">
        <v>4</v>
      </c>
      <c r="S7" s="525">
        <v>6</v>
      </c>
      <c r="T7" s="525">
        <v>4</v>
      </c>
      <c r="U7" s="525">
        <v>8</v>
      </c>
      <c r="V7" s="525">
        <v>0</v>
      </c>
      <c r="W7" s="525">
        <v>5</v>
      </c>
      <c r="X7" s="525">
        <v>7</v>
      </c>
      <c r="Y7" s="525">
        <v>5</v>
      </c>
      <c r="Z7" s="526">
        <v>2</v>
      </c>
      <c r="AA7" s="291"/>
      <c r="AB7" s="291"/>
      <c r="AC7" s="356">
        <f>SUM(Q7:AB7)</f>
        <v>43</v>
      </c>
      <c r="AF7" s="1">
        <v>0</v>
      </c>
    </row>
    <row r="8" spans="1:32" ht="19.95" customHeight="1" thickBot="1">
      <c r="A8" s="353" t="s">
        <v>180</v>
      </c>
      <c r="B8" s="239">
        <v>103</v>
      </c>
      <c r="C8" s="323">
        <v>102</v>
      </c>
      <c r="D8" s="323">
        <v>114</v>
      </c>
      <c r="E8" s="177">
        <v>122</v>
      </c>
      <c r="F8" s="357">
        <v>257</v>
      </c>
      <c r="G8" s="358">
        <v>308</v>
      </c>
      <c r="H8" s="358">
        <v>519</v>
      </c>
      <c r="I8" s="359">
        <v>708</v>
      </c>
      <c r="J8" s="360">
        <v>541</v>
      </c>
      <c r="K8" s="361">
        <v>533</v>
      </c>
      <c r="L8" s="360">
        <v>277</v>
      </c>
      <c r="M8" s="360">
        <v>158</v>
      </c>
      <c r="N8" s="355">
        <f t="shared" si="10"/>
        <v>3742</v>
      </c>
      <c r="O8" s="45"/>
      <c r="P8" s="362" t="s">
        <v>152</v>
      </c>
      <c r="Q8" s="354">
        <v>4</v>
      </c>
      <c r="R8" s="362">
        <v>4</v>
      </c>
      <c r="S8" s="362">
        <v>4</v>
      </c>
      <c r="T8" s="363">
        <v>8</v>
      </c>
      <c r="U8" s="362">
        <v>1</v>
      </c>
      <c r="V8" s="362">
        <v>2</v>
      </c>
      <c r="W8" s="362">
        <v>6</v>
      </c>
      <c r="X8" s="364">
        <v>21</v>
      </c>
      <c r="Y8" s="365">
        <v>12</v>
      </c>
      <c r="Z8" s="362">
        <v>8</v>
      </c>
      <c r="AA8" s="362">
        <v>0</v>
      </c>
      <c r="AB8" s="362">
        <v>4</v>
      </c>
      <c r="AC8" s="356">
        <f>SUM(Q8:AB8)</f>
        <v>74</v>
      </c>
    </row>
    <row r="9" spans="1:32" ht="18" customHeight="1" thickBot="1">
      <c r="A9" s="353" t="s">
        <v>153</v>
      </c>
      <c r="B9" s="366">
        <v>84</v>
      </c>
      <c r="C9" s="367">
        <v>62</v>
      </c>
      <c r="D9" s="367">
        <v>99</v>
      </c>
      <c r="E9" s="367">
        <v>112</v>
      </c>
      <c r="F9" s="368">
        <v>224</v>
      </c>
      <c r="G9" s="368">
        <v>526</v>
      </c>
      <c r="H9" s="368">
        <v>521</v>
      </c>
      <c r="I9" s="369">
        <v>768</v>
      </c>
      <c r="J9" s="370">
        <v>454</v>
      </c>
      <c r="K9" s="370">
        <v>390</v>
      </c>
      <c r="L9" s="370">
        <v>416</v>
      </c>
      <c r="M9" s="371">
        <v>154</v>
      </c>
      <c r="N9" s="372">
        <f t="shared" si="10"/>
        <v>3810</v>
      </c>
      <c r="O9" s="4"/>
      <c r="P9" s="373" t="s">
        <v>153</v>
      </c>
      <c r="Q9" s="374">
        <v>1</v>
      </c>
      <c r="R9" s="375">
        <v>1</v>
      </c>
      <c r="S9" s="375">
        <v>4</v>
      </c>
      <c r="T9" s="375">
        <v>2</v>
      </c>
      <c r="U9" s="375">
        <v>2</v>
      </c>
      <c r="V9" s="367">
        <v>7</v>
      </c>
      <c r="W9" s="367">
        <v>7</v>
      </c>
      <c r="X9" s="367">
        <v>3</v>
      </c>
      <c r="Y9" s="367">
        <v>1</v>
      </c>
      <c r="Z9" s="376">
        <v>7</v>
      </c>
      <c r="AA9" s="376">
        <v>7</v>
      </c>
      <c r="AB9" s="377">
        <v>5</v>
      </c>
      <c r="AC9" s="378">
        <f>SUM(Q9:AB9)</f>
        <v>47</v>
      </c>
    </row>
    <row r="10" spans="1:32" ht="18" customHeight="1" thickBot="1">
      <c r="A10" s="379" t="s">
        <v>154</v>
      </c>
      <c r="B10" s="131">
        <v>81</v>
      </c>
      <c r="C10" s="132">
        <v>39</v>
      </c>
      <c r="D10" s="132">
        <v>72</v>
      </c>
      <c r="E10" s="133">
        <v>89</v>
      </c>
      <c r="F10" s="133">
        <v>258</v>
      </c>
      <c r="G10" s="133">
        <v>416</v>
      </c>
      <c r="H10" s="183">
        <v>554</v>
      </c>
      <c r="I10" s="183">
        <v>568</v>
      </c>
      <c r="J10" s="182">
        <v>578</v>
      </c>
      <c r="K10" s="133">
        <v>337</v>
      </c>
      <c r="L10" s="133">
        <v>169</v>
      </c>
      <c r="M10" s="133">
        <v>168</v>
      </c>
      <c r="N10" s="134">
        <f t="shared" si="10"/>
        <v>3329</v>
      </c>
      <c r="O10" s="47" t="s">
        <v>17</v>
      </c>
      <c r="P10" s="380" t="s">
        <v>154</v>
      </c>
      <c r="Q10" s="381">
        <v>0</v>
      </c>
      <c r="R10" s="382">
        <v>5</v>
      </c>
      <c r="S10" s="382">
        <v>4</v>
      </c>
      <c r="T10" s="382">
        <v>1</v>
      </c>
      <c r="U10" s="382">
        <v>1</v>
      </c>
      <c r="V10" s="382">
        <v>1</v>
      </c>
      <c r="W10" s="382">
        <v>1</v>
      </c>
      <c r="X10" s="382">
        <v>1</v>
      </c>
      <c r="Y10" s="381">
        <v>0</v>
      </c>
      <c r="Z10" s="381">
        <v>0</v>
      </c>
      <c r="AA10" s="381">
        <v>0</v>
      </c>
      <c r="AB10" s="381">
        <v>2</v>
      </c>
      <c r="AC10" s="383">
        <f t="shared" ref="AC10:AC21" si="11">SUM(Q10:AB10)</f>
        <v>16</v>
      </c>
    </row>
    <row r="11" spans="1:32" ht="18" customHeight="1" thickBot="1">
      <c r="A11" s="379" t="s">
        <v>155</v>
      </c>
      <c r="B11" s="288">
        <v>81</v>
      </c>
      <c r="C11" s="288">
        <v>48</v>
      </c>
      <c r="D11" s="289">
        <v>71</v>
      </c>
      <c r="E11" s="288">
        <v>128</v>
      </c>
      <c r="F11" s="288">
        <v>171</v>
      </c>
      <c r="G11" s="288">
        <v>350</v>
      </c>
      <c r="H11" s="288">
        <v>569</v>
      </c>
      <c r="I11" s="288">
        <v>553</v>
      </c>
      <c r="J11" s="288">
        <v>458</v>
      </c>
      <c r="K11" s="288">
        <v>306</v>
      </c>
      <c r="L11" s="453">
        <v>221</v>
      </c>
      <c r="M11" s="289">
        <v>229</v>
      </c>
      <c r="N11" s="384">
        <f t="shared" si="10"/>
        <v>3185</v>
      </c>
      <c r="O11" s="110"/>
      <c r="P11" s="380" t="s">
        <v>155</v>
      </c>
      <c r="Q11" s="385">
        <v>1</v>
      </c>
      <c r="R11" s="385">
        <v>2</v>
      </c>
      <c r="S11" s="385">
        <v>1</v>
      </c>
      <c r="T11" s="385">
        <v>0</v>
      </c>
      <c r="U11" s="385">
        <v>0</v>
      </c>
      <c r="V11" s="385">
        <v>0</v>
      </c>
      <c r="W11" s="385">
        <v>1</v>
      </c>
      <c r="X11" s="385">
        <v>1</v>
      </c>
      <c r="Y11" s="385">
        <v>0</v>
      </c>
      <c r="Z11" s="385">
        <v>1</v>
      </c>
      <c r="AA11" s="385">
        <v>0</v>
      </c>
      <c r="AB11" s="385">
        <v>0</v>
      </c>
      <c r="AC11" s="386">
        <f t="shared" si="11"/>
        <v>7</v>
      </c>
    </row>
    <row r="12" spans="1:32" ht="18" customHeight="1" thickBot="1">
      <c r="A12" s="387" t="s">
        <v>156</v>
      </c>
      <c r="B12" s="388">
        <v>112</v>
      </c>
      <c r="C12" s="388">
        <v>85</v>
      </c>
      <c r="D12" s="388">
        <v>60</v>
      </c>
      <c r="E12" s="388">
        <v>97</v>
      </c>
      <c r="F12" s="388">
        <v>95</v>
      </c>
      <c r="G12" s="388">
        <v>305</v>
      </c>
      <c r="H12" s="388">
        <v>544</v>
      </c>
      <c r="I12" s="388">
        <v>449</v>
      </c>
      <c r="J12" s="388">
        <v>475</v>
      </c>
      <c r="K12" s="388">
        <v>505</v>
      </c>
      <c r="L12" s="388">
        <v>219</v>
      </c>
      <c r="M12" s="389">
        <v>98</v>
      </c>
      <c r="N12" s="290">
        <f t="shared" si="10"/>
        <v>3044</v>
      </c>
      <c r="O12" s="47"/>
      <c r="P12" s="379" t="s">
        <v>156</v>
      </c>
      <c r="Q12" s="390">
        <v>16</v>
      </c>
      <c r="R12" s="390">
        <v>1</v>
      </c>
      <c r="S12" s="390">
        <v>19</v>
      </c>
      <c r="T12" s="390">
        <v>3</v>
      </c>
      <c r="U12" s="390">
        <v>13</v>
      </c>
      <c r="V12" s="390">
        <v>1</v>
      </c>
      <c r="W12" s="390">
        <v>2</v>
      </c>
      <c r="X12" s="390">
        <v>2</v>
      </c>
      <c r="Y12" s="390">
        <v>0</v>
      </c>
      <c r="Z12" s="391">
        <v>24</v>
      </c>
      <c r="AA12" s="390">
        <v>4</v>
      </c>
      <c r="AB12" s="390">
        <v>2</v>
      </c>
      <c r="AC12" s="392">
        <f t="shared" si="11"/>
        <v>87</v>
      </c>
    </row>
    <row r="13" spans="1:32" ht="18" hidden="1" customHeight="1" thickBot="1">
      <c r="A13" s="393" t="s">
        <v>157</v>
      </c>
      <c r="B13" s="394">
        <v>84</v>
      </c>
      <c r="C13" s="394">
        <v>100</v>
      </c>
      <c r="D13" s="395">
        <v>77</v>
      </c>
      <c r="E13" s="395">
        <v>80</v>
      </c>
      <c r="F13" s="396">
        <v>236</v>
      </c>
      <c r="G13" s="396">
        <v>438</v>
      </c>
      <c r="H13" s="397">
        <v>631</v>
      </c>
      <c r="I13" s="398">
        <v>752</v>
      </c>
      <c r="J13" s="396">
        <v>427</v>
      </c>
      <c r="K13" s="399">
        <v>253</v>
      </c>
      <c r="L13" s="399"/>
      <c r="M13" s="400">
        <v>136</v>
      </c>
      <c r="N13" s="401">
        <f t="shared" si="10"/>
        <v>3214</v>
      </c>
      <c r="O13" s="47"/>
      <c r="P13" s="402" t="s">
        <v>158</v>
      </c>
      <c r="Q13" s="403">
        <v>7</v>
      </c>
      <c r="R13" s="403">
        <v>7</v>
      </c>
      <c r="S13" s="404">
        <v>13</v>
      </c>
      <c r="T13" s="404">
        <v>3</v>
      </c>
      <c r="U13" s="404">
        <v>8</v>
      </c>
      <c r="V13" s="404">
        <v>11</v>
      </c>
      <c r="W13" s="403">
        <v>5</v>
      </c>
      <c r="X13" s="404">
        <v>11</v>
      </c>
      <c r="Y13" s="404">
        <v>9</v>
      </c>
      <c r="Z13" s="404">
        <v>9</v>
      </c>
      <c r="AA13" s="405">
        <v>20</v>
      </c>
      <c r="AB13" s="405">
        <v>37</v>
      </c>
      <c r="AC13" s="392">
        <f t="shared" si="11"/>
        <v>140</v>
      </c>
    </row>
    <row r="14" spans="1:32" ht="18" hidden="1" customHeight="1">
      <c r="A14" s="393" t="s">
        <v>159</v>
      </c>
      <c r="B14" s="404">
        <v>41</v>
      </c>
      <c r="C14" s="404">
        <v>44</v>
      </c>
      <c r="D14" s="404">
        <v>67</v>
      </c>
      <c r="E14" s="404">
        <v>103</v>
      </c>
      <c r="F14" s="390">
        <v>311</v>
      </c>
      <c r="G14" s="404">
        <v>415</v>
      </c>
      <c r="H14" s="404">
        <v>539</v>
      </c>
      <c r="I14" s="391">
        <v>1165</v>
      </c>
      <c r="J14" s="404">
        <v>297</v>
      </c>
      <c r="K14" s="403">
        <v>205</v>
      </c>
      <c r="L14" s="403"/>
      <c r="M14" s="406">
        <v>92</v>
      </c>
      <c r="N14" s="392">
        <f t="shared" si="10"/>
        <v>3279</v>
      </c>
      <c r="O14" s="47"/>
      <c r="P14" s="407" t="s">
        <v>159</v>
      </c>
      <c r="Q14" s="404">
        <v>9</v>
      </c>
      <c r="R14" s="404">
        <v>22</v>
      </c>
      <c r="S14" s="403">
        <v>18</v>
      </c>
      <c r="T14" s="404">
        <v>9</v>
      </c>
      <c r="U14" s="408">
        <v>21</v>
      </c>
      <c r="V14" s="404">
        <v>14</v>
      </c>
      <c r="W14" s="404">
        <v>6</v>
      </c>
      <c r="X14" s="404">
        <v>13</v>
      </c>
      <c r="Y14" s="404">
        <v>7</v>
      </c>
      <c r="Z14" s="409">
        <v>81</v>
      </c>
      <c r="AA14" s="408">
        <v>31</v>
      </c>
      <c r="AB14" s="409">
        <v>37</v>
      </c>
      <c r="AC14" s="392">
        <f t="shared" si="11"/>
        <v>268</v>
      </c>
    </row>
    <row r="15" spans="1:32" ht="18" hidden="1" customHeight="1">
      <c r="A15" s="393" t="s">
        <v>160</v>
      </c>
      <c r="B15" s="404">
        <v>57</v>
      </c>
      <c r="C15" s="403">
        <v>35</v>
      </c>
      <c r="D15" s="404">
        <v>95</v>
      </c>
      <c r="E15" s="403">
        <v>112</v>
      </c>
      <c r="F15" s="404">
        <v>131</v>
      </c>
      <c r="G15" s="410">
        <v>340</v>
      </c>
      <c r="H15" s="410">
        <v>483</v>
      </c>
      <c r="I15" s="411">
        <v>1339</v>
      </c>
      <c r="J15" s="410">
        <v>349</v>
      </c>
      <c r="K15" s="410">
        <v>236</v>
      </c>
      <c r="L15" s="410"/>
      <c r="M15" s="412">
        <v>68</v>
      </c>
      <c r="N15" s="401">
        <f t="shared" si="10"/>
        <v>3245</v>
      </c>
      <c r="O15" s="47"/>
      <c r="P15" s="407" t="s">
        <v>160</v>
      </c>
      <c r="Q15" s="404">
        <v>19</v>
      </c>
      <c r="R15" s="404">
        <v>12</v>
      </c>
      <c r="S15" s="404">
        <v>8</v>
      </c>
      <c r="T15" s="403">
        <v>12</v>
      </c>
      <c r="U15" s="404">
        <v>7</v>
      </c>
      <c r="V15" s="404">
        <v>15</v>
      </c>
      <c r="W15" s="410">
        <v>16</v>
      </c>
      <c r="X15" s="412">
        <v>12</v>
      </c>
      <c r="Y15" s="403">
        <v>16</v>
      </c>
      <c r="Z15" s="404">
        <v>6</v>
      </c>
      <c r="AA15" s="403">
        <v>12</v>
      </c>
      <c r="AB15" s="403">
        <v>6</v>
      </c>
      <c r="AC15" s="392">
        <f t="shared" si="11"/>
        <v>141</v>
      </c>
    </row>
    <row r="16" spans="1:32" ht="18" hidden="1" customHeight="1">
      <c r="A16" s="393" t="s">
        <v>161</v>
      </c>
      <c r="B16" s="413">
        <v>68</v>
      </c>
      <c r="C16" s="404">
        <v>42</v>
      </c>
      <c r="D16" s="404">
        <v>44</v>
      </c>
      <c r="E16" s="403">
        <v>75</v>
      </c>
      <c r="F16" s="403">
        <v>135</v>
      </c>
      <c r="G16" s="403">
        <v>448</v>
      </c>
      <c r="H16" s="404">
        <v>507</v>
      </c>
      <c r="I16" s="404">
        <v>808</v>
      </c>
      <c r="J16" s="403">
        <v>313</v>
      </c>
      <c r="K16" s="403">
        <v>246</v>
      </c>
      <c r="L16" s="403"/>
      <c r="M16" s="403">
        <v>143</v>
      </c>
      <c r="N16" s="414">
        <f t="shared" si="10"/>
        <v>2829</v>
      </c>
      <c r="O16" s="47"/>
      <c r="P16" s="407" t="s">
        <v>161</v>
      </c>
      <c r="Q16" s="415">
        <v>9</v>
      </c>
      <c r="R16" s="404">
        <v>16</v>
      </c>
      <c r="S16" s="404">
        <v>12</v>
      </c>
      <c r="T16" s="403">
        <v>6</v>
      </c>
      <c r="U16" s="416">
        <v>7</v>
      </c>
      <c r="V16" s="416">
        <v>14</v>
      </c>
      <c r="W16" s="404">
        <v>9</v>
      </c>
      <c r="X16" s="404">
        <v>14</v>
      </c>
      <c r="Y16" s="404">
        <v>9</v>
      </c>
      <c r="Z16" s="404">
        <v>9</v>
      </c>
      <c r="AA16" s="416">
        <v>8</v>
      </c>
      <c r="AB16" s="416">
        <v>7</v>
      </c>
      <c r="AC16" s="417">
        <f t="shared" si="11"/>
        <v>120</v>
      </c>
    </row>
    <row r="17" spans="1:30" ht="18" hidden="1" customHeight="1">
      <c r="A17" s="418" t="s">
        <v>162</v>
      </c>
      <c r="B17" s="419">
        <v>71</v>
      </c>
      <c r="C17" s="419">
        <v>97</v>
      </c>
      <c r="D17" s="419">
        <v>61</v>
      </c>
      <c r="E17" s="420">
        <v>105</v>
      </c>
      <c r="F17" s="420">
        <v>198</v>
      </c>
      <c r="G17" s="420">
        <v>442</v>
      </c>
      <c r="H17" s="421">
        <v>790</v>
      </c>
      <c r="I17" s="422">
        <v>674</v>
      </c>
      <c r="J17" s="420">
        <v>275</v>
      </c>
      <c r="K17" s="420">
        <v>133</v>
      </c>
      <c r="L17" s="420"/>
      <c r="M17" s="420">
        <v>108</v>
      </c>
      <c r="N17" s="414">
        <f t="shared" si="10"/>
        <v>2954</v>
      </c>
      <c r="O17" s="4"/>
      <c r="P17" s="423" t="s">
        <v>162</v>
      </c>
      <c r="Q17" s="419">
        <v>7</v>
      </c>
      <c r="R17" s="419">
        <v>13</v>
      </c>
      <c r="S17" s="419">
        <v>12</v>
      </c>
      <c r="T17" s="420">
        <v>11</v>
      </c>
      <c r="U17" s="420">
        <v>12</v>
      </c>
      <c r="V17" s="420">
        <v>15</v>
      </c>
      <c r="W17" s="420">
        <v>20</v>
      </c>
      <c r="X17" s="420">
        <v>15</v>
      </c>
      <c r="Y17" s="420">
        <v>15</v>
      </c>
      <c r="Z17" s="420">
        <v>20</v>
      </c>
      <c r="AA17" s="420">
        <v>9</v>
      </c>
      <c r="AB17" s="420">
        <v>7</v>
      </c>
      <c r="AC17" s="424">
        <f t="shared" si="11"/>
        <v>156</v>
      </c>
    </row>
    <row r="18" spans="1:30" ht="13.8" hidden="1" thickBot="1">
      <c r="A18" s="425" t="s">
        <v>163</v>
      </c>
      <c r="B18" s="415">
        <v>38</v>
      </c>
      <c r="C18" s="420">
        <v>19</v>
      </c>
      <c r="D18" s="420">
        <v>38</v>
      </c>
      <c r="E18" s="420">
        <v>203</v>
      </c>
      <c r="F18" s="420">
        <v>146</v>
      </c>
      <c r="G18" s="420">
        <v>439</v>
      </c>
      <c r="H18" s="421">
        <v>964</v>
      </c>
      <c r="I18" s="421">
        <v>1154</v>
      </c>
      <c r="J18" s="420">
        <v>388</v>
      </c>
      <c r="K18" s="420">
        <v>176</v>
      </c>
      <c r="L18" s="420"/>
      <c r="M18" s="420">
        <v>143</v>
      </c>
      <c r="N18" s="426">
        <f t="shared" si="10"/>
        <v>3708</v>
      </c>
      <c r="O18" s="4"/>
      <c r="P18" s="427" t="s">
        <v>163</v>
      </c>
      <c r="Q18" s="420">
        <v>7</v>
      </c>
      <c r="R18" s="420">
        <v>7</v>
      </c>
      <c r="S18" s="420">
        <v>8</v>
      </c>
      <c r="T18" s="420">
        <v>12</v>
      </c>
      <c r="U18" s="420">
        <v>9</v>
      </c>
      <c r="V18" s="420">
        <v>6</v>
      </c>
      <c r="W18" s="420">
        <v>11</v>
      </c>
      <c r="X18" s="420">
        <v>8</v>
      </c>
      <c r="Y18" s="420">
        <v>16</v>
      </c>
      <c r="Z18" s="420">
        <v>40</v>
      </c>
      <c r="AA18" s="420">
        <v>17</v>
      </c>
      <c r="AB18" s="420">
        <v>16</v>
      </c>
      <c r="AC18" s="420">
        <f t="shared" si="11"/>
        <v>157</v>
      </c>
    </row>
    <row r="19" spans="1:30" ht="13.8" hidden="1" thickBot="1">
      <c r="A19" s="428" t="s">
        <v>164</v>
      </c>
      <c r="B19" s="422">
        <v>49</v>
      </c>
      <c r="C19" s="422">
        <v>63</v>
      </c>
      <c r="D19" s="422">
        <v>50</v>
      </c>
      <c r="E19" s="422">
        <v>71</v>
      </c>
      <c r="F19" s="422">
        <v>144</v>
      </c>
      <c r="G19" s="422">
        <v>374</v>
      </c>
      <c r="H19" s="429">
        <v>729</v>
      </c>
      <c r="I19" s="429">
        <v>1097</v>
      </c>
      <c r="J19" s="422">
        <v>397</v>
      </c>
      <c r="K19" s="422">
        <v>192</v>
      </c>
      <c r="L19" s="422"/>
      <c r="M19" s="422">
        <v>217</v>
      </c>
      <c r="N19" s="426">
        <f t="shared" si="10"/>
        <v>3383</v>
      </c>
      <c r="O19" s="4"/>
      <c r="P19" s="430" t="s">
        <v>164</v>
      </c>
      <c r="Q19" s="422">
        <v>10</v>
      </c>
      <c r="R19" s="422">
        <v>6</v>
      </c>
      <c r="S19" s="422">
        <v>14</v>
      </c>
      <c r="T19" s="422">
        <v>10</v>
      </c>
      <c r="U19" s="422">
        <v>10</v>
      </c>
      <c r="V19" s="422">
        <v>19</v>
      </c>
      <c r="W19" s="422">
        <v>11</v>
      </c>
      <c r="X19" s="422">
        <v>20</v>
      </c>
      <c r="Y19" s="422">
        <v>15</v>
      </c>
      <c r="Z19" s="422">
        <v>8</v>
      </c>
      <c r="AA19" s="422">
        <v>11</v>
      </c>
      <c r="AB19" s="422">
        <v>8</v>
      </c>
      <c r="AC19" s="420">
        <f t="shared" si="11"/>
        <v>142</v>
      </c>
    </row>
    <row r="20" spans="1:30" ht="13.8" hidden="1" thickBot="1">
      <c r="A20" s="425" t="s">
        <v>165</v>
      </c>
      <c r="B20" s="422">
        <v>53</v>
      </c>
      <c r="C20" s="422">
        <v>39</v>
      </c>
      <c r="D20" s="422">
        <v>74</v>
      </c>
      <c r="E20" s="422">
        <v>64</v>
      </c>
      <c r="F20" s="422">
        <v>208</v>
      </c>
      <c r="G20" s="422">
        <v>491</v>
      </c>
      <c r="H20" s="422">
        <v>454</v>
      </c>
      <c r="I20" s="429">
        <v>1068</v>
      </c>
      <c r="J20" s="422">
        <v>407</v>
      </c>
      <c r="K20" s="422">
        <v>228</v>
      </c>
      <c r="L20" s="422"/>
      <c r="M20" s="422">
        <v>81</v>
      </c>
      <c r="N20" s="431">
        <f t="shared" si="10"/>
        <v>3167</v>
      </c>
      <c r="O20" s="4"/>
      <c r="P20" s="427" t="s">
        <v>165</v>
      </c>
      <c r="Q20" s="422">
        <v>12</v>
      </c>
      <c r="R20" s="422">
        <v>13</v>
      </c>
      <c r="S20" s="422">
        <v>46</v>
      </c>
      <c r="T20" s="422">
        <v>9</v>
      </c>
      <c r="U20" s="422">
        <v>20</v>
      </c>
      <c r="V20" s="422">
        <v>4</v>
      </c>
      <c r="W20" s="422">
        <v>8</v>
      </c>
      <c r="X20" s="422">
        <v>30</v>
      </c>
      <c r="Y20" s="422">
        <v>22</v>
      </c>
      <c r="Z20" s="422">
        <v>20</v>
      </c>
      <c r="AA20" s="422">
        <v>16</v>
      </c>
      <c r="AB20" s="422">
        <v>12</v>
      </c>
      <c r="AC20" s="432">
        <f t="shared" si="11"/>
        <v>212</v>
      </c>
    </row>
    <row r="21" spans="1:30" ht="13.8" hidden="1" thickBot="1">
      <c r="A21" s="425" t="s">
        <v>166</v>
      </c>
      <c r="B21" s="433">
        <v>67</v>
      </c>
      <c r="C21" s="433">
        <v>62</v>
      </c>
      <c r="D21" s="433">
        <v>57</v>
      </c>
      <c r="E21" s="433">
        <v>77</v>
      </c>
      <c r="F21" s="433">
        <v>473</v>
      </c>
      <c r="G21" s="433">
        <v>468</v>
      </c>
      <c r="H21" s="434">
        <v>659</v>
      </c>
      <c r="I21" s="433">
        <v>851</v>
      </c>
      <c r="J21" s="433">
        <v>270</v>
      </c>
      <c r="K21" s="433">
        <v>208</v>
      </c>
      <c r="L21" s="433"/>
      <c r="M21" s="433">
        <v>174</v>
      </c>
      <c r="N21" s="435">
        <f t="shared" si="10"/>
        <v>3366</v>
      </c>
      <c r="O21" s="4" t="s">
        <v>3</v>
      </c>
      <c r="P21" s="430" t="s">
        <v>166</v>
      </c>
      <c r="Q21" s="422">
        <v>6</v>
      </c>
      <c r="R21" s="422">
        <v>25</v>
      </c>
      <c r="S21" s="422">
        <v>29</v>
      </c>
      <c r="T21" s="422">
        <v>4</v>
      </c>
      <c r="U21" s="422">
        <v>17</v>
      </c>
      <c r="V21" s="422">
        <v>19</v>
      </c>
      <c r="W21" s="422">
        <v>14</v>
      </c>
      <c r="X21" s="422">
        <v>37</v>
      </c>
      <c r="Y21" s="436">
        <v>76</v>
      </c>
      <c r="Z21" s="422">
        <v>34</v>
      </c>
      <c r="AA21" s="422">
        <v>17</v>
      </c>
      <c r="AB21" s="422">
        <v>18</v>
      </c>
      <c r="AC21" s="432">
        <f t="shared" si="11"/>
        <v>296</v>
      </c>
    </row>
    <row r="22" spans="1:30">
      <c r="A22" s="6"/>
      <c r="B22" s="103"/>
      <c r="C22" s="103"/>
      <c r="D22" s="103"/>
      <c r="E22" s="103"/>
      <c r="F22" s="103"/>
      <c r="G22" s="103"/>
      <c r="H22" s="103"/>
      <c r="I22" s="103"/>
      <c r="J22" s="103"/>
      <c r="K22" s="103"/>
      <c r="L22" s="103"/>
      <c r="M22" s="103"/>
      <c r="N22" s="7"/>
      <c r="O22" s="4"/>
      <c r="P22" s="8"/>
      <c r="Q22" s="104"/>
      <c r="R22" s="104"/>
      <c r="S22" s="104"/>
      <c r="T22" s="104"/>
      <c r="U22" s="104"/>
      <c r="V22" s="104"/>
      <c r="W22" s="104"/>
      <c r="X22" s="104"/>
      <c r="Y22" s="104"/>
      <c r="Z22" s="104"/>
      <c r="AA22" s="104"/>
      <c r="AB22" s="104"/>
      <c r="AC22" s="103"/>
    </row>
    <row r="23" spans="1:30" ht="13.5" customHeight="1">
      <c r="A23" s="891" t="s">
        <v>378</v>
      </c>
      <c r="B23" s="892"/>
      <c r="C23" s="892"/>
      <c r="D23" s="892"/>
      <c r="E23" s="892"/>
      <c r="F23" s="892"/>
      <c r="G23" s="892"/>
      <c r="H23" s="892"/>
      <c r="I23" s="892"/>
      <c r="J23" s="892"/>
      <c r="K23" s="892"/>
      <c r="L23" s="892"/>
      <c r="M23" s="892"/>
      <c r="N23" s="893"/>
      <c r="O23" s="4"/>
      <c r="P23" s="894" t="str">
        <f>+A23</f>
        <v>2025年 第41週（10/6～10/12）</v>
      </c>
      <c r="Q23" s="895"/>
      <c r="R23" s="895"/>
      <c r="S23" s="895"/>
      <c r="T23" s="895"/>
      <c r="U23" s="895"/>
      <c r="V23" s="895"/>
      <c r="W23" s="895"/>
      <c r="X23" s="895"/>
      <c r="Y23" s="895"/>
      <c r="Z23" s="895"/>
      <c r="AA23" s="895"/>
      <c r="AB23" s="895"/>
      <c r="AC23" s="896"/>
    </row>
    <row r="24" spans="1:30" ht="13.8" thickBot="1">
      <c r="A24" s="125" t="s">
        <v>41</v>
      </c>
      <c r="B24" s="4"/>
      <c r="C24" s="4"/>
      <c r="D24" s="4"/>
      <c r="E24" s="4"/>
      <c r="F24" s="4"/>
      <c r="G24" s="4" t="s">
        <v>17</v>
      </c>
      <c r="H24" s="4"/>
      <c r="I24" s="4"/>
      <c r="J24" s="4"/>
      <c r="K24" s="4"/>
      <c r="L24" s="4"/>
      <c r="M24" s="4"/>
      <c r="N24" s="10"/>
      <c r="O24" s="4"/>
      <c r="P24" s="126"/>
      <c r="Q24" s="4"/>
      <c r="R24" s="4"/>
      <c r="S24" s="4"/>
      <c r="T24" s="4"/>
      <c r="U24" s="4"/>
      <c r="V24" s="4"/>
      <c r="W24" s="4"/>
      <c r="X24" s="4"/>
      <c r="Y24" s="4"/>
      <c r="Z24" s="4"/>
      <c r="AA24" s="4"/>
      <c r="AB24" s="4"/>
      <c r="AC24" s="12"/>
    </row>
    <row r="25" spans="1:30" ht="33" customHeight="1" thickBot="1">
      <c r="A25" s="875" t="s">
        <v>167</v>
      </c>
      <c r="B25" s="876"/>
      <c r="C25" s="877"/>
      <c r="D25" s="878" t="s">
        <v>222</v>
      </c>
      <c r="E25" s="879"/>
      <c r="F25" s="4" t="s">
        <v>41</v>
      </c>
      <c r="G25" s="4" t="s">
        <v>17</v>
      </c>
      <c r="H25" s="4"/>
      <c r="I25" s="4"/>
      <c r="J25" s="4"/>
      <c r="K25" s="4"/>
      <c r="L25" s="4"/>
      <c r="M25" s="4"/>
      <c r="N25" s="10"/>
      <c r="O25" s="47" t="s">
        <v>17</v>
      </c>
      <c r="P25" s="67"/>
      <c r="Q25" s="437" t="s">
        <v>168</v>
      </c>
      <c r="R25" s="880" t="s">
        <v>379</v>
      </c>
      <c r="S25" s="881"/>
      <c r="T25" s="882"/>
      <c r="U25" s="4"/>
      <c r="V25" s="4"/>
      <c r="W25" s="4"/>
      <c r="X25" s="4"/>
      <c r="Y25" s="4"/>
      <c r="Z25" s="4"/>
      <c r="AA25" s="4"/>
      <c r="AB25" s="4"/>
      <c r="AC25" s="12"/>
    </row>
    <row r="26" spans="1:30" ht="15" customHeight="1">
      <c r="A26" s="9" t="s">
        <v>178</v>
      </c>
      <c r="B26" s="4"/>
      <c r="C26" s="4"/>
      <c r="D26" s="4" t="s">
        <v>3</v>
      </c>
      <c r="E26" s="4"/>
      <c r="F26" s="4"/>
      <c r="G26" s="4"/>
      <c r="H26" s="4"/>
      <c r="I26" s="4"/>
      <c r="J26" s="4"/>
      <c r="K26" s="4"/>
      <c r="L26" s="4"/>
      <c r="M26" s="4"/>
      <c r="N26" s="10"/>
      <c r="O26" s="47" t="s">
        <v>17</v>
      </c>
      <c r="P26" s="66"/>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7"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70"/>
    </row>
    <row r="31" spans="1:30">
      <c r="A31" s="9"/>
      <c r="B31" s="4"/>
      <c r="C31" s="4"/>
      <c r="D31" s="4"/>
      <c r="E31" s="4"/>
      <c r="F31" s="4"/>
      <c r="G31" s="4"/>
      <c r="H31" s="4"/>
      <c r="I31" s="4"/>
      <c r="J31" s="4"/>
      <c r="K31" s="4"/>
      <c r="L31" s="4"/>
      <c r="M31" s="4"/>
      <c r="N31" s="10"/>
      <c r="O31" s="4"/>
      <c r="P31" s="5"/>
      <c r="AC31" s="13"/>
    </row>
    <row r="32" spans="1:30" ht="21.6">
      <c r="A32" s="135" t="s">
        <v>169</v>
      </c>
      <c r="B32" s="4"/>
      <c r="C32" s="4"/>
      <c r="D32" s="4"/>
      <c r="E32" s="4"/>
      <c r="F32" s="4"/>
      <c r="G32" s="4"/>
      <c r="H32" s="4"/>
      <c r="I32" s="4"/>
      <c r="J32" s="4"/>
      <c r="K32" s="4"/>
      <c r="L32" s="4"/>
      <c r="M32" s="4"/>
      <c r="N32" s="10"/>
      <c r="O32" s="4"/>
      <c r="P32" s="5"/>
      <c r="AC32" s="13"/>
    </row>
    <row r="33" spans="1:29" ht="13.8" thickBot="1">
      <c r="A33" s="438"/>
      <c r="B33" s="439"/>
      <c r="C33" s="439"/>
      <c r="D33" s="439"/>
      <c r="E33" s="439"/>
      <c r="F33" s="439"/>
      <c r="G33" s="439"/>
      <c r="H33" s="439"/>
      <c r="I33" s="439"/>
      <c r="J33" s="439"/>
      <c r="K33" s="439"/>
      <c r="L33" s="439"/>
      <c r="M33" s="439"/>
      <c r="N33" s="440"/>
      <c r="O33" s="4"/>
      <c r="P33" s="441"/>
      <c r="Q33" s="442"/>
      <c r="R33" s="442"/>
      <c r="S33" s="442"/>
      <c r="T33" s="442"/>
      <c r="U33" s="442"/>
      <c r="V33" s="442"/>
      <c r="W33" s="442"/>
      <c r="X33" s="442"/>
      <c r="Y33" s="442"/>
      <c r="Z33" s="442"/>
      <c r="AA33" s="442"/>
      <c r="AB33" s="442"/>
      <c r="AC33" s="443"/>
    </row>
    <row r="34" spans="1:29">
      <c r="A34" s="444"/>
      <c r="C34" s="4"/>
      <c r="D34" s="4"/>
      <c r="E34" s="4"/>
      <c r="F34" s="4"/>
      <c r="G34" s="4"/>
      <c r="H34" s="4"/>
      <c r="I34" s="4"/>
      <c r="J34" s="4"/>
      <c r="K34" s="4"/>
      <c r="L34" s="4"/>
      <c r="M34" s="4"/>
      <c r="N34" s="4"/>
      <c r="O34" s="4"/>
    </row>
    <row r="35" spans="1:29">
      <c r="O35" s="4"/>
    </row>
    <row r="36" spans="1:29">
      <c r="J36" s="105"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5" t="s">
        <v>170</v>
      </c>
      <c r="R40" s="55"/>
      <c r="S40" s="55"/>
      <c r="T40" s="55"/>
      <c r="U40" s="55"/>
      <c r="V40" s="55"/>
      <c r="W40" s="55"/>
      <c r="X40" s="55"/>
    </row>
    <row r="41" spans="1:29">
      <c r="Q41" s="55" t="s">
        <v>171</v>
      </c>
      <c r="R41" s="55"/>
      <c r="S41" s="55"/>
      <c r="T41" s="55"/>
      <c r="U41" s="55"/>
      <c r="V41" s="55"/>
      <c r="W41" s="55"/>
      <c r="X41" s="55"/>
    </row>
  </sheetData>
  <mergeCells count="9">
    <mergeCell ref="A25:C25"/>
    <mergeCell ref="D25:E25"/>
    <mergeCell ref="R25:T25"/>
    <mergeCell ref="A1:N1"/>
    <mergeCell ref="P1:AC1"/>
    <mergeCell ref="A2:N2"/>
    <mergeCell ref="P2:AC2"/>
    <mergeCell ref="A23:N23"/>
    <mergeCell ref="P23:AC23"/>
  </mergeCells>
  <phoneticPr fontId="81"/>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zoomScale="110" zoomScaleNormal="110" workbookViewId="0">
      <selection activeCell="M6" sqref="M6"/>
    </sheetView>
  </sheetViews>
  <sheetFormatPr defaultRowHeight="13.2"/>
  <cols>
    <col min="4" max="9" width="7.21875" customWidth="1"/>
    <col min="14" max="14" width="9.44140625" bestFit="1" customWidth="1"/>
  </cols>
  <sheetData>
    <row r="2" spans="1:26">
      <c r="A2" s="241"/>
      <c r="D2" t="s">
        <v>182</v>
      </c>
      <c r="E2" s="242" t="s">
        <v>183</v>
      </c>
      <c r="F2" t="s">
        <v>184</v>
      </c>
      <c r="G2" t="s">
        <v>185</v>
      </c>
      <c r="H2" t="s">
        <v>186</v>
      </c>
      <c r="I2" t="s">
        <v>187</v>
      </c>
      <c r="J2" t="s">
        <v>188</v>
      </c>
    </row>
    <row r="4" spans="1:26">
      <c r="D4" s="243">
        <v>12</v>
      </c>
      <c r="E4" s="243">
        <v>9</v>
      </c>
      <c r="F4" s="244">
        <v>0</v>
      </c>
      <c r="G4" s="245">
        <v>2</v>
      </c>
      <c r="H4" s="244">
        <v>3</v>
      </c>
      <c r="I4" s="244">
        <v>2</v>
      </c>
      <c r="J4" s="244">
        <v>2</v>
      </c>
      <c r="L4" s="246"/>
      <c r="M4">
        <f>SUM(D4:L4)</f>
        <v>30</v>
      </c>
    </row>
    <row r="5" spans="1:26">
      <c r="D5" s="247">
        <f>+D4/$M$4</f>
        <v>0.4</v>
      </c>
      <c r="E5" s="247">
        <f t="shared" ref="E5:J5" si="0">+E4/$M$4</f>
        <v>0.3</v>
      </c>
      <c r="F5" s="248">
        <f t="shared" si="0"/>
        <v>0</v>
      </c>
      <c r="G5" s="249">
        <f t="shared" si="0"/>
        <v>6.6666666666666666E-2</v>
      </c>
      <c r="H5" s="248">
        <f t="shared" si="0"/>
        <v>0.1</v>
      </c>
      <c r="I5" s="248">
        <f t="shared" si="0"/>
        <v>6.6666666666666666E-2</v>
      </c>
      <c r="J5" s="248">
        <f t="shared" si="0"/>
        <v>6.6666666666666666E-2</v>
      </c>
      <c r="S5" t="s">
        <v>178</v>
      </c>
    </row>
    <row r="8" spans="1:26" ht="13.8" thickBot="1"/>
    <row r="9" spans="1:26" ht="13.8" thickBot="1">
      <c r="J9" t="s">
        <v>41</v>
      </c>
      <c r="M9" t="s">
        <v>178</v>
      </c>
      <c r="N9" s="902" t="s">
        <v>220</v>
      </c>
      <c r="O9" s="903"/>
      <c r="P9" s="124"/>
      <c r="Q9" s="124"/>
      <c r="R9" s="124"/>
      <c r="S9" s="124"/>
    </row>
    <row r="10" spans="1:26" ht="13.8" thickBot="1">
      <c r="N10" s="904" t="s">
        <v>189</v>
      </c>
      <c r="O10" s="905"/>
      <c r="P10" s="906"/>
      <c r="Q10" s="907" t="s">
        <v>190</v>
      </c>
      <c r="R10" s="908"/>
      <c r="S10" s="909"/>
    </row>
    <row r="11" spans="1:26" ht="13.8" thickBot="1">
      <c r="N11" s="250" t="s">
        <v>191</v>
      </c>
      <c r="O11" s="251" t="s">
        <v>191</v>
      </c>
      <c r="P11" s="252" t="s">
        <v>191</v>
      </c>
      <c r="Q11" s="250" t="s">
        <v>191</v>
      </c>
      <c r="R11" s="251" t="s">
        <v>191</v>
      </c>
      <c r="S11" s="253" t="s">
        <v>191</v>
      </c>
    </row>
    <row r="12" spans="1:26" ht="13.8" thickTop="1">
      <c r="N12" s="254" t="s">
        <v>192</v>
      </c>
      <c r="O12" s="255" t="s">
        <v>193</v>
      </c>
      <c r="P12" s="256" t="s">
        <v>194</v>
      </c>
      <c r="Q12" s="254" t="s">
        <v>192</v>
      </c>
      <c r="R12" s="255" t="s">
        <v>193</v>
      </c>
      <c r="S12" s="257" t="s">
        <v>194</v>
      </c>
    </row>
    <row r="13" spans="1:26" ht="13.8" thickBot="1">
      <c r="N13" s="258">
        <f>+U13</f>
        <v>3073</v>
      </c>
      <c r="O13" s="259">
        <f t="shared" ref="O13:S13" si="1">+V13</f>
        <v>1590</v>
      </c>
      <c r="P13" s="260">
        <f t="shared" si="1"/>
        <v>1483</v>
      </c>
      <c r="Q13" s="261">
        <f t="shared" si="1"/>
        <v>26631</v>
      </c>
      <c r="R13" s="259">
        <f t="shared" si="1"/>
        <v>12863</v>
      </c>
      <c r="S13" s="262">
        <f t="shared" si="1"/>
        <v>13768</v>
      </c>
      <c r="U13">
        <v>3073</v>
      </c>
      <c r="V13">
        <v>1590</v>
      </c>
      <c r="W13">
        <v>1483</v>
      </c>
      <c r="X13">
        <v>26631</v>
      </c>
      <c r="Y13">
        <v>12863</v>
      </c>
      <c r="Z13">
        <v>13768</v>
      </c>
    </row>
    <row r="15" spans="1:26" ht="13.8" thickBot="1"/>
    <row r="16" spans="1:26" ht="13.8" thickBot="1">
      <c r="N16" s="902" t="s">
        <v>234</v>
      </c>
      <c r="O16" s="903"/>
      <c r="P16" s="124"/>
      <c r="Q16" s="124"/>
      <c r="R16" s="124"/>
      <c r="S16" s="124"/>
    </row>
    <row r="17" spans="14:26" ht="13.8" thickBot="1">
      <c r="N17" s="904" t="s">
        <v>189</v>
      </c>
      <c r="O17" s="905"/>
      <c r="P17" s="906"/>
      <c r="Q17" s="907" t="s">
        <v>190</v>
      </c>
      <c r="R17" s="908"/>
      <c r="S17" s="909"/>
    </row>
    <row r="18" spans="14:26" ht="13.8" thickBot="1">
      <c r="N18" s="250" t="s">
        <v>191</v>
      </c>
      <c r="O18" s="251" t="s">
        <v>191</v>
      </c>
      <c r="P18" s="252" t="s">
        <v>191</v>
      </c>
      <c r="Q18" s="250" t="s">
        <v>191</v>
      </c>
      <c r="R18" s="251" t="s">
        <v>191</v>
      </c>
      <c r="S18" s="253" t="s">
        <v>191</v>
      </c>
    </row>
    <row r="19" spans="14:26" ht="13.8" thickTop="1">
      <c r="N19" s="254" t="s">
        <v>192</v>
      </c>
      <c r="O19" s="255" t="s">
        <v>193</v>
      </c>
      <c r="P19" s="256" t="s">
        <v>194</v>
      </c>
      <c r="Q19" s="254" t="s">
        <v>192</v>
      </c>
      <c r="R19" s="255" t="s">
        <v>193</v>
      </c>
      <c r="S19" s="257" t="s">
        <v>194</v>
      </c>
    </row>
    <row r="20" spans="14:26" ht="13.8" thickBot="1">
      <c r="N20" s="259">
        <f t="shared" ref="N20:S20" si="2">+U20</f>
        <v>4030</v>
      </c>
      <c r="O20" s="259">
        <f t="shared" si="2"/>
        <v>2066</v>
      </c>
      <c r="P20" s="260">
        <f t="shared" si="2"/>
        <v>1964</v>
      </c>
      <c r="Q20" s="261">
        <f t="shared" si="2"/>
        <v>22640</v>
      </c>
      <c r="R20" s="259">
        <f t="shared" si="2"/>
        <v>10692</v>
      </c>
      <c r="S20" s="262">
        <f t="shared" si="2"/>
        <v>11948</v>
      </c>
      <c r="U20">
        <v>4030</v>
      </c>
      <c r="V20">
        <v>2066</v>
      </c>
      <c r="W20">
        <v>1964</v>
      </c>
      <c r="X20">
        <v>22640</v>
      </c>
      <c r="Y20">
        <v>10692</v>
      </c>
      <c r="Z20">
        <v>11948</v>
      </c>
    </row>
    <row r="22" spans="14:26" ht="13.8" thickBot="1"/>
    <row r="23" spans="14:26" ht="13.8" thickBot="1">
      <c r="N23" s="897" t="s">
        <v>189</v>
      </c>
      <c r="O23" s="898"/>
      <c r="P23" s="898"/>
      <c r="Q23" s="899" t="s">
        <v>190</v>
      </c>
      <c r="R23" s="900"/>
      <c r="S23" s="901"/>
    </row>
    <row r="24" spans="14:26">
      <c r="N24" s="263" t="s">
        <v>192</v>
      </c>
      <c r="O24" s="264" t="s">
        <v>193</v>
      </c>
      <c r="P24" s="265" t="s">
        <v>194</v>
      </c>
      <c r="Q24" s="263" t="s">
        <v>192</v>
      </c>
      <c r="R24" s="264" t="s">
        <v>193</v>
      </c>
      <c r="S24" s="266" t="s">
        <v>194</v>
      </c>
    </row>
    <row r="25" spans="14:26" ht="13.8" thickBot="1">
      <c r="N25" s="267">
        <f>(N20-N13)/N20</f>
        <v>0.23746898263027294</v>
      </c>
      <c r="O25" s="268">
        <f t="shared" ref="O25:S25" si="3">(O20-O13)/O20</f>
        <v>0.23039690222652467</v>
      </c>
      <c r="P25" s="269">
        <f t="shared" si="3"/>
        <v>0.24490835030549898</v>
      </c>
      <c r="Q25" s="267">
        <f>(Q20-Q13)/Q20</f>
        <v>-0.17628091872791518</v>
      </c>
      <c r="R25" s="268">
        <f t="shared" si="3"/>
        <v>-0.20304900860456415</v>
      </c>
      <c r="S25" s="270">
        <f t="shared" si="3"/>
        <v>-0.15232674924673587</v>
      </c>
    </row>
  </sheetData>
  <mergeCells count="8">
    <mergeCell ref="N23:P23"/>
    <mergeCell ref="Q23:S23"/>
    <mergeCell ref="N9:O9"/>
    <mergeCell ref="N10:P10"/>
    <mergeCell ref="Q10:S10"/>
    <mergeCell ref="N16:O16"/>
    <mergeCell ref="N17:P17"/>
    <mergeCell ref="Q17:S17"/>
  </mergeCells>
  <phoneticPr fontId="8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 </vt:lpstr>
      <vt:lpstr>41　ノロウイルス関連情報 </vt:lpstr>
      <vt:lpstr>41  衛生訓話 </vt:lpstr>
      <vt:lpstr>41　食中毒記事等 </vt:lpstr>
      <vt:lpstr>41 海外情報</vt:lpstr>
      <vt:lpstr>39　国内感染症情報</vt:lpstr>
      <vt:lpstr>41　感染症統計</vt:lpstr>
      <vt:lpstr>Sheet1</vt:lpstr>
      <vt:lpstr>41　食品回収</vt:lpstr>
      <vt:lpstr>41　残留農薬など</vt:lpstr>
      <vt:lpstr>41　食品表示</vt:lpstr>
      <vt:lpstr>'39　国内感染症情報'!Print_Area</vt:lpstr>
      <vt:lpstr>'41  衛生訓話 '!Print_Area</vt:lpstr>
      <vt:lpstr>'41　ノロウイルス関連情報 '!Print_Area</vt:lpstr>
      <vt:lpstr>'41 海外情報'!Print_Area</vt:lpstr>
      <vt:lpstr>'41　感染症統計'!Print_Area</vt:lpstr>
      <vt:lpstr>'41　残留農薬など'!Print_Area</vt:lpstr>
      <vt:lpstr>'41　食中毒記事等 '!Print_Area</vt:lpstr>
      <vt:lpstr>'41　食品回収'!Print_Area</vt:lpstr>
      <vt:lpstr>'41　食品表示'!Print_Area</vt:lpstr>
      <vt:lpstr>'スポンサー公告 '!Print_Area</vt:lpstr>
      <vt:lpstr>'41　食中毒記事等 '!Print_Titles</vt:lpstr>
      <vt:lpstr>'41　食品表示'!Print_Titles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2025-10-19T00:30:50Z</dcterms:modified>
  <cp:category/>
  <cp:contentStatus/>
</cp:coreProperties>
</file>