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hidePivotFieldList="1"/>
  <xr:revisionPtr revIDLastSave="0" documentId="13_ncr:1_{5401C201-0945-4126-A036-353EF8D5256B}" xr6:coauthVersionLast="47" xr6:coauthVersionMax="47" xr10:uidLastSave="{00000000-0000-0000-0000-000000000000}"/>
  <bookViews>
    <workbookView xWindow="-108" yWindow="-108" windowWidth="23256" windowHeight="12456" tabRatio="615" firstSheet="1" activeTab="2" xr2:uid="{00000000-000D-0000-FFFF-FFFF00000000}"/>
  </bookViews>
  <sheets>
    <sheet name="ヘッドライン" sheetId="78" state="hidden" r:id="rId1"/>
    <sheet name="スポンサー公告 " sheetId="252" r:id="rId2"/>
    <sheet name="40　ノロウイルス関連情報 " sheetId="101" r:id="rId3"/>
    <sheet name="40  衛生訓話" sheetId="279" r:id="rId4"/>
    <sheet name="40　食中毒記事等 " sheetId="29" r:id="rId5"/>
    <sheet name="40 海外情報" sheetId="123" r:id="rId6"/>
    <sheet name="39　国内感染症情報" sheetId="124" r:id="rId7"/>
    <sheet name="40　感染症統計" sheetId="240" r:id="rId8"/>
    <sheet name="Sheet1" sheetId="209" state="hidden" r:id="rId9"/>
    <sheet name="40　食品回収" sheetId="60" r:id="rId10"/>
    <sheet name="40　残留農薬など" sheetId="34" r:id="rId11"/>
    <sheet name="40　食品表示" sheetId="156" r:id="rId12"/>
  </sheets>
  <definedNames>
    <definedName name="_xlnm._FilterDatabase" localSheetId="2" hidden="1">'40　ノロウイルス関連情報 '!$A$22:$G$75</definedName>
    <definedName name="_xlnm._FilterDatabase" localSheetId="4" hidden="1">'40　食中毒記事等 '!$A$14:$D$14</definedName>
    <definedName name="_xlnm._FilterDatabase" localSheetId="9" hidden="1">'40　食品回収'!$A$1:$E$35</definedName>
    <definedName name="_xlnm._FilterDatabase" localSheetId="11" hidden="1">'40　食品表示'!$A$1:$C$1</definedName>
    <definedName name="_xlnm.Print_Area" localSheetId="6">'39　国内感染症情報'!$A$1:$D$34</definedName>
    <definedName name="_xlnm.Print_Area" localSheetId="3">'40  衛生訓話'!$A$1:$M$23</definedName>
    <definedName name="_xlnm.Print_Area" localSheetId="2">'40　ノロウイルス関連情報 '!$A$19:$N$84</definedName>
    <definedName name="_xlnm.Print_Area" localSheetId="5">'40 海外情報'!$A$1:$C$37</definedName>
    <definedName name="_xlnm.Print_Area" localSheetId="7">'40　感染症統計'!$A$1:$AC$39</definedName>
    <definedName name="_xlnm.Print_Area" localSheetId="10">'40　残留農薬など'!$A$1:$N$21</definedName>
    <definedName name="_xlnm.Print_Area" localSheetId="4">'40　食中毒記事等 '!$A$1:$D$55</definedName>
    <definedName name="_xlnm.Print_Area" localSheetId="9">'40　食品回収'!$A$1:$E$39</definedName>
    <definedName name="_xlnm.Print_Area" localSheetId="11">'40　食品表示'!$A$1:$C$33</definedName>
    <definedName name="_xlnm.Print_Area" localSheetId="1">'スポンサー公告 '!$A$1:$W$51</definedName>
    <definedName name="_xlnm.Print_Titles" localSheetId="4">'40　食中毒記事等 '!$14:$14</definedName>
    <definedName name="_xlnm.Print_Titles" localSheetId="11">'40　食品表示'!$1:$1</definedName>
    <definedName name="x__Hlk126489292" localSheetId="8">#REF!</definedName>
    <definedName name="x__Hlk12648929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 i="240" l="1"/>
  <c r="K4" i="240"/>
  <c r="Y4" i="240"/>
  <c r="Z4" i="240"/>
  <c r="B25" i="101"/>
  <c r="B26" i="10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4" i="101"/>
  <c r="B55" i="101"/>
  <c r="B56" i="101"/>
  <c r="B57" i="101"/>
  <c r="B58" i="101"/>
  <c r="B59" i="101"/>
  <c r="B60" i="101"/>
  <c r="B61" i="101"/>
  <c r="B62" i="101"/>
  <c r="B63" i="101"/>
  <c r="B64" i="101"/>
  <c r="B65" i="101"/>
  <c r="B66" i="101"/>
  <c r="B67" i="101"/>
  <c r="B68" i="101"/>
  <c r="B69" i="101"/>
  <c r="B70" i="101"/>
  <c r="B18" i="78"/>
  <c r="A8" i="34" l="1" a="1"/>
  <c r="A8" i="34" s="1"/>
  <c r="B15" i="78"/>
  <c r="M4" i="209"/>
  <c r="B10" i="78"/>
  <c r="B11" i="78" l="1"/>
  <c r="D2" i="124" l="1"/>
  <c r="X4" i="240" l="1"/>
  <c r="G23" i="101" l="1"/>
  <c r="G24" i="101"/>
  <c r="B24" i="101" s="1"/>
  <c r="V4" i="240" l="1"/>
  <c r="G4" i="240"/>
  <c r="H4" i="240"/>
  <c r="W4" i="240"/>
  <c r="B14" i="78" l="1"/>
  <c r="F4" i="240"/>
  <c r="U4" i="240"/>
  <c r="N20" i="209"/>
  <c r="N13" i="209"/>
  <c r="B13" i="78" l="1"/>
  <c r="B16" i="78"/>
  <c r="L4" i="240"/>
  <c r="G52" i="101" l="1"/>
  <c r="P23" i="240"/>
  <c r="AC21" i="240"/>
  <c r="N21" i="240"/>
  <c r="AC20" i="240"/>
  <c r="N20" i="240"/>
  <c r="AC19" i="240"/>
  <c r="N19" i="240"/>
  <c r="AC18" i="240"/>
  <c r="N18" i="240"/>
  <c r="AC17" i="240"/>
  <c r="N17" i="240"/>
  <c r="AC16" i="240"/>
  <c r="N16" i="240"/>
  <c r="AC15" i="240"/>
  <c r="N15" i="240"/>
  <c r="AC14" i="240"/>
  <c r="N14" i="240"/>
  <c r="AC13" i="240"/>
  <c r="N13" i="240"/>
  <c r="AC12" i="240"/>
  <c r="N12" i="240"/>
  <c r="AC11" i="240"/>
  <c r="N11" i="240"/>
  <c r="AC10" i="240"/>
  <c r="N10" i="240"/>
  <c r="AC9" i="240"/>
  <c r="N9" i="240"/>
  <c r="AC8" i="240"/>
  <c r="N8" i="240"/>
  <c r="AC7" i="240"/>
  <c r="N7" i="240"/>
  <c r="AB4" i="240"/>
  <c r="AA4" i="240"/>
  <c r="T4" i="240"/>
  <c r="S4" i="240"/>
  <c r="R4" i="240"/>
  <c r="Q4" i="240"/>
  <c r="P4" i="240"/>
  <c r="M4" i="240"/>
  <c r="I4" i="240"/>
  <c r="E4" i="240"/>
  <c r="D4" i="240"/>
  <c r="C4" i="240"/>
  <c r="B4" i="240"/>
  <c r="N4" i="240" l="1"/>
  <c r="AC4" i="240"/>
  <c r="S13" i="209" l="1"/>
  <c r="R13" i="209"/>
  <c r="Q13" i="209"/>
  <c r="P13" i="209"/>
  <c r="O13" i="209"/>
  <c r="S20" i="209"/>
  <c r="R20" i="209"/>
  <c r="Q20" i="209"/>
  <c r="P20" i="209"/>
  <c r="O20" i="209"/>
  <c r="G25" i="101"/>
  <c r="G26" i="101"/>
  <c r="G70" i="101" l="1"/>
  <c r="Q25" i="209" l="1"/>
  <c r="N25" i="209"/>
  <c r="R25" i="209"/>
  <c r="O25" i="209"/>
  <c r="D5" i="209"/>
  <c r="G5" i="209"/>
  <c r="P25" i="209"/>
  <c r="S25" i="209"/>
  <c r="E5" i="209"/>
  <c r="F5" i="209"/>
  <c r="H5" i="209"/>
  <c r="I5" i="209"/>
  <c r="J5" i="209"/>
  <c r="B12" i="78" l="1"/>
  <c r="G27" i="101" l="1"/>
  <c r="G28" i="101"/>
  <c r="G29" i="101"/>
  <c r="G30" i="101"/>
  <c r="G31" i="101"/>
  <c r="G32" i="101"/>
  <c r="G33" i="101"/>
  <c r="G34" i="101"/>
  <c r="G35" i="101"/>
  <c r="G36" i="101"/>
  <c r="G37" i="101"/>
  <c r="G38" i="101"/>
  <c r="G39" i="101"/>
  <c r="G40" i="101"/>
  <c r="G41" i="101"/>
  <c r="G42" i="101"/>
  <c r="G43" i="101"/>
  <c r="G44" i="101"/>
  <c r="G45" i="101"/>
  <c r="G46" i="101"/>
  <c r="G47" i="101"/>
  <c r="G48" i="101"/>
  <c r="G49" i="101"/>
  <c r="G50" i="101"/>
  <c r="G51" i="101"/>
  <c r="G53" i="101"/>
  <c r="G54" i="101"/>
  <c r="G55" i="101"/>
  <c r="G56" i="101"/>
  <c r="G57" i="101"/>
  <c r="G58" i="101"/>
  <c r="G59" i="101"/>
  <c r="G60" i="101"/>
  <c r="G61" i="101"/>
  <c r="G62" i="101"/>
  <c r="G63" i="101"/>
  <c r="G64" i="101"/>
  <c r="G65" i="101"/>
  <c r="G66" i="101"/>
  <c r="G67" i="101"/>
  <c r="G68" i="101"/>
  <c r="G69" i="101"/>
  <c r="B23" i="101"/>
  <c r="M71" i="101"/>
  <c r="N71" i="101"/>
  <c r="G75" i="101"/>
  <c r="G74" i="101"/>
  <c r="G73" i="101"/>
  <c r="M75" i="101" l="1"/>
  <c r="B17" i="78"/>
  <c r="G11" i="78" l="1"/>
  <c r="F11" i="78" l="1"/>
  <c r="I74" i="101" l="1"/>
  <c r="I73" i="101"/>
  <c r="H11" i="78" s="1"/>
  <c r="K75" i="101"/>
  <c r="F75" i="10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0" authorId="0" shapeId="0" xr:uid="{EB2F2F72-B6C7-4C76-B268-7F746CB481E2}">
      <text>
        <r>
          <rPr>
            <b/>
            <sz val="9"/>
            <color indexed="81"/>
            <rFont val="ＭＳ Ｐゴシック"/>
            <family val="3"/>
            <charset val="128"/>
          </rPr>
          <t>作成者:</t>
        </r>
        <r>
          <rPr>
            <sz val="9"/>
            <color indexed="81"/>
            <rFont val="ＭＳ Ｐゴシック"/>
            <family val="3"/>
            <charset val="128"/>
          </rPr>
          <t xml:space="preserve">
コロナ流行時期</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<sst xmlns="http://schemas.openxmlformats.org/spreadsheetml/2006/main" count="635" uniqueCount="433">
  <si>
    <t>皆様  週刊情報2024-10(9)を配信いたします</t>
    <phoneticPr fontId="5"/>
  </si>
  <si>
    <t>l</t>
    <phoneticPr fontId="29"/>
  </si>
  <si>
    <t>　　　　◆商業的目的を理由とする無断転用を禁止します</t>
    <phoneticPr fontId="5"/>
  </si>
  <si>
    <t xml:space="preserve"> </t>
    <phoneticPr fontId="5"/>
  </si>
  <si>
    <t>　　　　フード・セーフティー　http://www7b.biglobe.ne.jp/~food-safty/　　更新2023/12/10</t>
    <phoneticPr fontId="5"/>
  </si>
  <si>
    <t>　　　　◆配信停止・お客様情報の変更◆ 本メールへの返信でご連絡ください</t>
    <phoneticPr fontId="5"/>
  </si>
  <si>
    <t xml:space="preserve">　　週刊情報の概要 </t>
    <phoneticPr fontId="5"/>
  </si>
  <si>
    <t>************************************************************************</t>
    <phoneticPr fontId="5"/>
  </si>
  <si>
    <t>1.　食中毒</t>
    <rPh sb="3" eb="6">
      <t>ショクチュウドク</t>
    </rPh>
    <phoneticPr fontId="29"/>
  </si>
  <si>
    <t>2.　ノロウイルス</t>
    <phoneticPr fontId="29"/>
  </si>
  <si>
    <t xml:space="preserve"> 全国指数</t>
    <phoneticPr fontId="5"/>
  </si>
  <si>
    <t xml:space="preserve">3．残留農薬等  　　         </t>
    <phoneticPr fontId="5"/>
  </si>
  <si>
    <t xml:space="preserve">4．食品表示 　　   　      </t>
    <phoneticPr fontId="5"/>
  </si>
  <si>
    <t>5．海外情報              　</t>
    <phoneticPr fontId="5"/>
  </si>
  <si>
    <t>　　　　　　　　　　　　　=+'44　海外情報'!B18</t>
    <phoneticPr fontId="5"/>
  </si>
  <si>
    <t>　</t>
    <phoneticPr fontId="29"/>
  </si>
  <si>
    <t xml:space="preserve">6．感染症統計        </t>
    <phoneticPr fontId="5"/>
  </si>
  <si>
    <t>　</t>
    <phoneticPr fontId="5"/>
  </si>
  <si>
    <t>7．感染症情報       　    　</t>
    <phoneticPr fontId="5"/>
  </si>
  <si>
    <t>8．衛生訓話</t>
    <rPh sb="2" eb="4">
      <t>エイセイ</t>
    </rPh>
    <rPh sb="4" eb="6">
      <t>クンワ</t>
    </rPh>
    <phoneticPr fontId="5"/>
  </si>
  <si>
    <t>9．スポンサー広告</t>
    <rPh sb="7" eb="9">
      <t>コウコク</t>
    </rPh>
    <phoneticPr fontId="5"/>
  </si>
  <si>
    <t>　</t>
  </si>
  <si>
    <t>以下に貼り付け</t>
    <rPh sb="0" eb="2">
      <t>イカ</t>
    </rPh>
    <rPh sb="3" eb="4">
      <t>ハ</t>
    </rPh>
    <rPh sb="5" eb="6">
      <t>ツ</t>
    </rPh>
    <phoneticPr fontId="5"/>
  </si>
  <si>
    <t xml:space="preserve"> </t>
    <phoneticPr fontId="29"/>
  </si>
  <si>
    <t>飲食店で食中毒が発生したらどうなる？実際に起こりうるトラブル</t>
  </si>
  <si>
    <t>トップページ ＞ 食中毒が発生したらどうなる</t>
  </si>
  <si>
    <t>食中毒の危険性はどこでもあるもの</t>
  </si>
  <si>
    <r>
      <rPr>
        <sz val="12"/>
        <color rgb="FF333333"/>
        <rFont val="ＭＳ Ｐゴシック"/>
        <family val="3"/>
        <charset val="128"/>
      </rPr>
      <t>飲食店経営者ならば誰でも</t>
    </r>
    <r>
      <rPr>
        <b/>
        <sz val="12"/>
        <color rgb="FFFF0A0A"/>
        <rFont val="ＭＳ Ｐゴシック"/>
        <family val="3"/>
        <charset val="128"/>
      </rPr>
      <t>食中毒</t>
    </r>
    <r>
      <rPr>
        <sz val="12"/>
        <color rgb="FF333333"/>
        <rFont val="ＭＳ Ｐゴシック"/>
        <family val="3"/>
        <charset val="128"/>
      </rPr>
      <t>を危惧しているものです。しかし、生魚、生野菜、生肉以外にも焼き鳥やハンバーガーなど</t>
    </r>
    <r>
      <rPr>
        <sz val="12"/>
        <color rgb="FF333333"/>
        <rFont val="&amp;quot"/>
        <family val="2"/>
      </rPr>
      <t>…</t>
    </r>
    <r>
      <rPr>
        <sz val="12"/>
        <color rgb="FF333333"/>
        <rFont val="ＭＳ Ｐゴシック"/>
        <family val="3"/>
        <charset val="128"/>
      </rPr>
      <t>様々な飲食店から食中毒は散見されます。どのような食材、調理方法でも確実に防げるというわけではない病気であるだけに、</t>
    </r>
    <r>
      <rPr>
        <sz val="12"/>
        <color rgb="FF333333"/>
        <rFont val="&amp;quot"/>
        <family val="2"/>
      </rPr>
      <t>24</t>
    </r>
    <r>
      <rPr>
        <sz val="12"/>
        <color rgb="FF333333"/>
        <rFont val="ＭＳ Ｐゴシック"/>
        <family val="3"/>
        <charset val="128"/>
      </rPr>
      <t>時間</t>
    </r>
    <r>
      <rPr>
        <sz val="12"/>
        <color rgb="FF333333"/>
        <rFont val="&amp;quot"/>
        <family val="2"/>
      </rPr>
      <t>365</t>
    </r>
    <r>
      <rPr>
        <sz val="12"/>
        <color rgb="FF333333"/>
        <rFont val="ＭＳ Ｐゴシック"/>
        <family val="3"/>
        <charset val="128"/>
      </rPr>
      <t>日の間、経営者は常に食中毒に注意を払わなくてはいけないのです。</t>
    </r>
    <phoneticPr fontId="29"/>
  </si>
  <si>
    <t>食中毒が発生したらどうなるのか</t>
  </si>
  <si>
    <r>
      <t>食中毒を発生させた店舗には一度も経験したことのないような</t>
    </r>
    <r>
      <rPr>
        <b/>
        <sz val="12"/>
        <color rgb="FF333333"/>
        <rFont val="&amp;quot"/>
        <family val="2"/>
      </rPr>
      <t>イレギュラーな業務</t>
    </r>
    <r>
      <rPr>
        <sz val="12"/>
        <color rgb="FF333333"/>
        <rFont val="&amp;quot"/>
        <family val="2"/>
      </rPr>
      <t>が発生します。経営者は</t>
    </r>
    <r>
      <rPr>
        <b/>
        <sz val="12"/>
        <color rgb="FF333333"/>
        <rFont val="&amp;quot"/>
        <family val="2"/>
      </rPr>
      <t>従業員に必要以上の負担をかけない</t>
    </r>
    <r>
      <rPr>
        <sz val="12"/>
        <color rgb="FF333333"/>
        <rFont val="&amp;quot"/>
        <family val="2"/>
      </rPr>
      <t>ためにも、どのような事態が起こりうるかしっかりと確認しておきましょう。</t>
    </r>
  </si>
  <si>
    <t>クレームや質問が大量に押し寄せる</t>
  </si>
  <si>
    <t>食中毒が発生したことが公にされれば、該当する飲食店を利用したお客様は自分が食中毒を発生させた料理を口にしてないか心配になります。そのため、店舗に対してお客様の不安を直接反映させた厳しいクレームが多量に押し寄せることになるでしょう。想定外の事態に従業員側の戸惑いも大きいかもしれませんが、冷静に対処できるように想定質問等を考えておくと良いです。</t>
    <phoneticPr fontId="29"/>
  </si>
  <si>
    <t>保健所の検査が入る</t>
  </si>
  <si>
    <r>
      <rPr>
        <sz val="12"/>
        <color rgb="FF333333"/>
        <rFont val="ＭＳ Ｐゴシック"/>
        <family val="3"/>
        <charset val="128"/>
      </rPr>
      <t>保健所は、</t>
    </r>
    <r>
      <rPr>
        <b/>
        <sz val="12"/>
        <color rgb="FF333333"/>
        <rFont val="ＭＳ Ｐゴシック"/>
        <family val="3"/>
        <charset val="128"/>
      </rPr>
      <t>各地域の住民の健康や住まい環境などを快適なものへ</t>
    </r>
    <r>
      <rPr>
        <sz val="12"/>
        <color rgb="FF333333"/>
        <rFont val="ＭＳ Ｐゴシック"/>
        <family val="3"/>
        <charset val="128"/>
      </rPr>
      <t>と推進するために全国に設置された行政機関です。中には疾病の予防や保険・衛生環境について取り扱う業務もあるため、食中毒が発生すれば保健所が飲食店に対して立入検査をすることになります。検査においては資料提出が求められることもあるので、食中毒が発生したらスムーズに検査が行われるように書類を準備しておきましょう。</t>
    </r>
    <phoneticPr fontId="29"/>
  </si>
  <si>
    <t>営業停止からの店舗閉鎖</t>
  </si>
  <si>
    <r>
      <t>食中毒が起これば飲食店は</t>
    </r>
    <r>
      <rPr>
        <b/>
        <sz val="12"/>
        <color rgb="FFFF0A0A"/>
        <rFont val="&amp;quot"/>
        <family val="2"/>
      </rPr>
      <t>店舗閉鎖</t>
    </r>
    <r>
      <rPr>
        <sz val="12"/>
        <color rgb="FF333333"/>
        <rFont val="&amp;quot"/>
        <family val="2"/>
      </rPr>
      <t>を行うべきとされています。</t>
    </r>
  </si>
  <si>
    <r>
      <rPr>
        <sz val="12"/>
        <color rgb="FF333333"/>
        <rFont val="ＭＳ Ｐゴシック"/>
        <family val="3"/>
        <charset val="128"/>
      </rPr>
      <t>チェーン店の場合は同一のマニュアルで調理が実行されることが多いため、原因が究明されるまでは被害の拡大を防ぐ意味でも全国に展開する</t>
    </r>
    <r>
      <rPr>
        <b/>
        <sz val="12"/>
        <color rgb="FF333333"/>
        <rFont val="ＭＳ Ｐゴシック"/>
        <family val="3"/>
        <charset val="128"/>
      </rPr>
      <t>すべての系列店舗が一時休業</t>
    </r>
    <r>
      <rPr>
        <sz val="12"/>
        <color rgb="FF333333"/>
        <rFont val="ＭＳ Ｐゴシック"/>
        <family val="3"/>
        <charset val="128"/>
      </rPr>
      <t>を余儀なくされることも考えられるでしょう。経営者側としてはその間非常に忙しい時期に入ります。店舗を維持するため、そして従業員の休業期間の給与を確保するための対応を行うことが必要になるでしょう。お客様に対して真摯な対応をするとともに、従業員にも配慮を怠らないようにしなくてはいけません。</t>
    </r>
    <phoneticPr fontId="29"/>
  </si>
  <si>
    <t>原因を知って予防することが重要</t>
  </si>
  <si>
    <t>食中毒は「サルモネラ菌」「腸炎ビブリオ菌」「カンピロバクター」などの、十分に加熱していない食材や生の食材が原因で発生する菌をはじめ、「黄色ブドウ球菌」などの人の皮膚にいる菌が付着して損害を与える場合が考えられます。それらは調理方法を工夫したり、手洗いを徹底したりすることで防げる場合が大多数です。常日頃から食中毒発生防止の意識を従業員に徹底するためにも、調理時や調理前のマニュアルをしっかりと見直して予防策を練っておくことが大切になるのではないでしょうか。</t>
    <phoneticPr fontId="29"/>
  </si>
  <si>
    <t>ノロウイルス指数平年同等　散発事故発生</t>
    <rPh sb="6" eb="8">
      <t>シスウ</t>
    </rPh>
    <rPh sb="8" eb="10">
      <t>ヘイネン</t>
    </rPh>
    <rPh sb="10" eb="12">
      <t>ドウトウ</t>
    </rPh>
    <rPh sb="13" eb="15">
      <t>サンパツ</t>
    </rPh>
    <rPh sb="15" eb="17">
      <t>ジコ</t>
    </rPh>
    <rPh sb="17" eb="19">
      <t>ハッセイ</t>
    </rPh>
    <phoneticPr fontId="5"/>
  </si>
  <si>
    <t>出典:東京都感染症情報センター</t>
    <rPh sb="0" eb="2">
      <t>シュッテン</t>
    </rPh>
    <rPh sb="3" eb="6">
      <t>トウキョウト</t>
    </rPh>
    <rPh sb="6" eb="9">
      <t>カンセンショウ</t>
    </rPh>
    <rPh sb="9" eb="11">
      <t>ジョウホウ</t>
    </rPh>
    <phoneticPr fontId="5"/>
  </si>
  <si>
    <t xml:space="preserve"> </t>
    <phoneticPr fontId="81"/>
  </si>
  <si>
    <t>　　　　レベル5</t>
    <phoneticPr fontId="5"/>
  </si>
  <si>
    <t>　　　　レベル4</t>
    <phoneticPr fontId="5"/>
  </si>
  <si>
    <t>　　　　レベル3</t>
    <phoneticPr fontId="5"/>
  </si>
  <si>
    <r>
      <t xml:space="preserve">　    </t>
    </r>
    <r>
      <rPr>
        <sz val="9"/>
        <rFont val="ＭＳ Ｐゴシック"/>
        <family val="3"/>
        <charset val="128"/>
      </rPr>
      <t>レベル2</t>
    </r>
    <phoneticPr fontId="5"/>
  </si>
  <si>
    <r>
      <t xml:space="preserve">       </t>
    </r>
    <r>
      <rPr>
        <sz val="9"/>
        <rFont val="ＭＳ Ｐゴシック"/>
        <family val="3"/>
        <charset val="128"/>
      </rPr>
      <t xml:space="preserve"> レベル1</t>
    </r>
    <phoneticPr fontId="5"/>
  </si>
  <si>
    <t>地方衛生研究所情報</t>
    <rPh sb="0" eb="2">
      <t>チホウ</t>
    </rPh>
    <rPh sb="2" eb="4">
      <t>エイセイ</t>
    </rPh>
    <rPh sb="4" eb="6">
      <t>ケンキュウ</t>
    </rPh>
    <rPh sb="6" eb="7">
      <t>ショ</t>
    </rPh>
    <rPh sb="7" eb="9">
      <t>ジョウホウ</t>
    </rPh>
    <phoneticPr fontId="5"/>
  </si>
  <si>
    <t>傾向</t>
    <rPh sb="0" eb="2">
      <t>ケイコウ</t>
    </rPh>
    <phoneticPr fontId="5"/>
  </si>
  <si>
    <t>出典：地方衛生研究所ネットワーク</t>
    <rPh sb="0" eb="2">
      <t>シュッテン</t>
    </rPh>
    <rPh sb="3" eb="5">
      <t>チホウ</t>
    </rPh>
    <rPh sb="5" eb="7">
      <t>エイセイ</t>
    </rPh>
    <rPh sb="7" eb="9">
      <t>ケンキュウ</t>
    </rPh>
    <rPh sb="9" eb="10">
      <t>ジョ</t>
    </rPh>
    <phoneticPr fontId="5"/>
  </si>
  <si>
    <t>http://idsc.tokyo-eiken.go.jp/diseases/gastro/gastro/</t>
    <phoneticPr fontId="5"/>
  </si>
  <si>
    <t>流行警報</t>
    <rPh sb="0" eb="2">
      <t>リュウコウ</t>
    </rPh>
    <rPh sb="2" eb="4">
      <t>ケイホウ</t>
    </rPh>
    <phoneticPr fontId="5"/>
  </si>
  <si>
    <t>警戒警報</t>
    <rPh sb="0" eb="2">
      <t>ケイカイ</t>
    </rPh>
    <rPh sb="2" eb="4">
      <t>ケイホウ</t>
    </rPh>
    <phoneticPr fontId="5"/>
  </si>
  <si>
    <t>低散発</t>
    <rPh sb="0" eb="1">
      <t>テイ</t>
    </rPh>
    <rPh sb="1" eb="3">
      <t>サンパツ</t>
    </rPh>
    <phoneticPr fontId="5"/>
  </si>
  <si>
    <t>定点観測値</t>
    <rPh sb="0" eb="2">
      <t>テイテン</t>
    </rPh>
    <rPh sb="2" eb="4">
      <t>カンソク</t>
    </rPh>
    <rPh sb="4" eb="5">
      <t>アタイ</t>
    </rPh>
    <phoneticPr fontId="5"/>
  </si>
  <si>
    <t>▲:減少</t>
    <rPh sb="2" eb="4">
      <t>ゲンショウ</t>
    </rPh>
    <phoneticPr fontId="5"/>
  </si>
  <si>
    <t>都道府県名</t>
  </si>
  <si>
    <t>流行　　☆増加　★減少☆★1つで約1ポイント</t>
    <rPh sb="0" eb="2">
      <t>リュウコウ</t>
    </rPh>
    <rPh sb="5" eb="7">
      <t>ゾウカ</t>
    </rPh>
    <rPh sb="9" eb="11">
      <t>ゲンショウ</t>
    </rPh>
    <phoneticPr fontId="5"/>
  </si>
  <si>
    <r>
      <t>大量発症事故（業種／内容）　　</t>
    </r>
    <r>
      <rPr>
        <b/>
        <sz val="12"/>
        <color indexed="53"/>
        <rFont val="ＭＳ Ｐゴシック"/>
        <family val="3"/>
        <charset val="128"/>
      </rPr>
      <t>今週 　, 　</t>
    </r>
    <r>
      <rPr>
        <b/>
        <sz val="12"/>
        <rFont val="ＭＳ Ｐゴシック"/>
        <family val="3"/>
        <charset val="128"/>
      </rPr>
      <t>先週</t>
    </r>
    <rPh sb="0" eb="2">
      <t>タイリョウ</t>
    </rPh>
    <rPh sb="2" eb="4">
      <t>ハッショウ</t>
    </rPh>
    <rPh sb="4" eb="6">
      <t>ジコ</t>
    </rPh>
    <rPh sb="7" eb="9">
      <t>ギョウシュ</t>
    </rPh>
    <rPh sb="10" eb="12">
      <t>ナイヨウ</t>
    </rPh>
    <rPh sb="15" eb="17">
      <t>コンシュウ</t>
    </rPh>
    <rPh sb="22" eb="24">
      <t>センシュウ</t>
    </rPh>
    <phoneticPr fontId="5"/>
  </si>
  <si>
    <t>ニュースソース</t>
  </si>
  <si>
    <t>日時</t>
    <rPh sb="0" eb="2">
      <t>ニチジ</t>
    </rPh>
    <phoneticPr fontId="5"/>
  </si>
  <si>
    <t>北海道</t>
  </si>
  <si>
    <t>北海道</t>
    <rPh sb="0" eb="3">
      <t>ホッカイドウ</t>
    </rPh>
    <phoneticPr fontId="8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</si>
  <si>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</si>
  <si>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</si>
  <si>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</si>
  <si>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</si>
  <si>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</si>
  <si>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</si>
  <si>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</si>
  <si>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</si>
  <si>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</si>
  <si>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</si>
  <si>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</si>
  <si>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</si>
  <si>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</si>
  <si>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</si>
  <si>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</si>
  <si>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</si>
  <si>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</si>
  <si>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</si>
  <si>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</si>
  <si>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</si>
  <si>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</si>
  <si>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</si>
  <si>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</si>
  <si>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</si>
  <si>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</si>
  <si>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</si>
  <si>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</si>
  <si>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</si>
  <si>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</si>
  <si>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</si>
  <si>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</si>
  <si>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</si>
  <si>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</si>
  <si>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</si>
  <si>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</si>
  <si>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</si>
  <si>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</si>
  <si>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</si>
  <si>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</si>
  <si>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</si>
  <si>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</si>
  <si>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</si>
  <si>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</si>
  <si>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</si>
  <si>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</si>
  <si>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全国</t>
  </si>
  <si>
    <t>今週</t>
    <rPh sb="0" eb="2">
      <t>コンシュウ</t>
    </rPh>
    <phoneticPr fontId="5"/>
  </si>
  <si>
    <t>先週に比べて全国平均は</t>
    <phoneticPr fontId="5"/>
  </si>
  <si>
    <t>　：先週より</t>
  </si>
  <si>
    <t>東京都は</t>
  </si>
  <si>
    <t>　：先週より</t>
    <phoneticPr fontId="5"/>
  </si>
  <si>
    <t>最高指数は</t>
    <phoneticPr fontId="5"/>
  </si>
  <si>
    <t>全国で10.00を超える都道府県数は</t>
    <rPh sb="0" eb="2">
      <t>ゼンコク</t>
    </rPh>
    <rPh sb="9" eb="10">
      <t>コ</t>
    </rPh>
    <rPh sb="12" eb="16">
      <t>トドウフケン</t>
    </rPh>
    <rPh sb="16" eb="17">
      <t>スウ</t>
    </rPh>
    <phoneticPr fontId="5"/>
  </si>
  <si>
    <t>増減</t>
    <rPh sb="0" eb="2">
      <t>ゾウゲン</t>
    </rPh>
    <phoneticPr fontId="5"/>
  </si>
  <si>
    <t>　　　　　　　　　　　　　　　　　　　　　　　　　　　　　　　　　　　　</t>
    <phoneticPr fontId="5"/>
  </si>
  <si>
    <t>発生</t>
    <rPh sb="0" eb="2">
      <t>ハッセイ</t>
    </rPh>
    <phoneticPr fontId="5"/>
  </si>
  <si>
    <t>ソース</t>
    <phoneticPr fontId="5"/>
  </si>
  <si>
    <t>日付</t>
    <rPh sb="0" eb="2">
      <t>ヒヅケ</t>
    </rPh>
    <phoneticPr fontId="5"/>
  </si>
  <si>
    <t xml:space="preserve">                        </t>
    <phoneticPr fontId="5"/>
  </si>
  <si>
    <t>1類感染症</t>
  </si>
  <si>
    <t>報告なし</t>
    <rPh sb="0" eb="2">
      <t>ホウコク</t>
    </rPh>
    <phoneticPr fontId="5"/>
  </si>
  <si>
    <t>2類感染症</t>
    <phoneticPr fontId="5"/>
  </si>
  <si>
    <t>指定感染症 新型コロナウイルス感染症</t>
    <phoneticPr fontId="5"/>
  </si>
  <si>
    <t>厚生労働省：国内の発生状況など
https://www.mhlw.go.jp/stf/covid-19/kokunainohasseijoukyou.html#h2_1
厚生労働省：データからわかる－新型コロナウイルス感染症情報－
https：//covid19.mhlw.go.jp/</t>
    <phoneticPr fontId="81"/>
  </si>
  <si>
    <t>https://www.mhlw.go.jp/stf/covid-19/kokunainohasseijoukyou.html#h2_1</t>
    <phoneticPr fontId="81"/>
  </si>
  <si>
    <t>厚生労働省：データからわかる－新型コロナウイルス感染症情報－</t>
    <phoneticPr fontId="81"/>
  </si>
  <si>
    <t>https：//covid19.mhlw.go.jp/</t>
    <phoneticPr fontId="81"/>
  </si>
  <si>
    <t>腸管出血性大腸菌感染症</t>
    <phoneticPr fontId="5"/>
  </si>
  <si>
    <t>4類感染症</t>
    <phoneticPr fontId="81"/>
  </si>
  <si>
    <t>インフルエンザ
と
新型コロナ</t>
    <rPh sb="10" eb="12">
      <t>シンガタ</t>
    </rPh>
    <phoneticPr fontId="81"/>
  </si>
  <si>
    <t>注意</t>
    <rPh sb="0" eb="2">
      <t>チュウイ</t>
    </rPh>
    <phoneticPr fontId="81"/>
  </si>
  <si>
    <t>国・地域</t>
    <rPh sb="0" eb="1">
      <t>クニ</t>
    </rPh>
    <rPh sb="2" eb="4">
      <t>チイキ</t>
    </rPh>
    <phoneticPr fontId="5"/>
  </si>
  <si>
    <t>届出感染症　第三類　細菌性赤痢菌</t>
    <rPh sb="0" eb="2">
      <t>トドケデ</t>
    </rPh>
    <rPh sb="2" eb="4">
      <t>カンセン</t>
    </rPh>
    <rPh sb="4" eb="5">
      <t>ショウ</t>
    </rPh>
    <rPh sb="6" eb="7">
      <t>ダイ</t>
    </rPh>
    <rPh sb="7" eb="8">
      <t>サン</t>
    </rPh>
    <rPh sb="8" eb="9">
      <t>タグイ</t>
    </rPh>
    <rPh sb="10" eb="13">
      <t>サイキンセイ</t>
    </rPh>
    <rPh sb="13" eb="15">
      <t>セキリ</t>
    </rPh>
    <rPh sb="15" eb="16">
      <t>キン</t>
    </rPh>
    <phoneticPr fontId="5"/>
  </si>
  <si>
    <r>
      <t>全国 報告数推移　　　　　　</t>
    </r>
    <r>
      <rPr>
        <b/>
        <sz val="11"/>
        <rFont val="ＭＳ Ｐゴシック"/>
        <family val="3"/>
        <charset val="128"/>
      </rPr>
      <t>届出患者数（人）</t>
    </r>
    <rPh sb="14" eb="16">
      <t>トドケデ</t>
    </rPh>
    <rPh sb="16" eb="19">
      <t>カンジャスウ</t>
    </rPh>
    <rPh sb="20" eb="21">
      <t>ニン</t>
    </rPh>
    <phoneticPr fontId="5"/>
  </si>
  <si>
    <t>1月</t>
    <rPh sb="1" eb="2">
      <t>ガツ</t>
    </rPh>
    <phoneticPr fontId="81"/>
  </si>
  <si>
    <t>2月</t>
  </si>
  <si>
    <t>3月</t>
  </si>
  <si>
    <t>4月</t>
  </si>
  <si>
    <t>5月</t>
  </si>
  <si>
    <t>6月</t>
  </si>
  <si>
    <t>7月</t>
  </si>
  <si>
    <t>8月</t>
  </si>
  <si>
    <t>9月</t>
  </si>
  <si>
    <t>10月</t>
  </si>
  <si>
    <t>11月</t>
  </si>
  <si>
    <t>12月</t>
  </si>
  <si>
    <t>合計</t>
    <rPh sb="0" eb="2">
      <t>ゴウケイ</t>
    </rPh>
    <phoneticPr fontId="5"/>
  </si>
  <si>
    <t>合計</t>
  </si>
  <si>
    <t>今週</t>
    <rPh sb="0" eb="2">
      <t>コンシュウ</t>
    </rPh>
    <phoneticPr fontId="81"/>
  </si>
  <si>
    <t>2024年</t>
    <rPh sb="4" eb="5">
      <t>ネン</t>
    </rPh>
    <phoneticPr fontId="81"/>
  </si>
  <si>
    <t>2023年</t>
    <phoneticPr fontId="5"/>
  </si>
  <si>
    <t>2022年</t>
    <phoneticPr fontId="5"/>
  </si>
  <si>
    <t>2021年</t>
  </si>
  <si>
    <t>2020年</t>
    <phoneticPr fontId="5"/>
  </si>
  <si>
    <t>2019年</t>
    <phoneticPr fontId="5"/>
  </si>
  <si>
    <t>2019年</t>
    <rPh sb="4" eb="5">
      <t>ネン</t>
    </rPh>
    <phoneticPr fontId="5"/>
  </si>
  <si>
    <t>2018年</t>
    <phoneticPr fontId="5"/>
  </si>
  <si>
    <t>2017年</t>
    <phoneticPr fontId="5"/>
  </si>
  <si>
    <t>2016年</t>
    <phoneticPr fontId="5"/>
  </si>
  <si>
    <t>2015年</t>
    <phoneticPr fontId="5"/>
  </si>
  <si>
    <t>2014年</t>
    <phoneticPr fontId="5"/>
  </si>
  <si>
    <t>2013年</t>
    <phoneticPr fontId="5"/>
  </si>
  <si>
    <t>2012年</t>
    <phoneticPr fontId="5"/>
  </si>
  <si>
    <t>2011年</t>
  </si>
  <si>
    <t>腸管出血性大腸菌</t>
    <rPh sb="0" eb="2">
      <t>チョウカン</t>
    </rPh>
    <rPh sb="2" eb="5">
      <t>シュッケツセイ</t>
    </rPh>
    <rPh sb="5" eb="8">
      <t>ダイチョウキン</t>
    </rPh>
    <phoneticPr fontId="5"/>
  </si>
  <si>
    <t>赤痢</t>
    <rPh sb="0" eb="2">
      <t>セキリ</t>
    </rPh>
    <phoneticPr fontId="5"/>
  </si>
  <si>
    <t>※2023年 第11週（3/13～3/19）  現在</t>
    <phoneticPr fontId="81"/>
  </si>
  <si>
    <t>腸管系感染症は新型コロナウイルス予防の手洗い、手指消毒で</t>
    <rPh sb="0" eb="2">
      <t>チョウカン</t>
    </rPh>
    <rPh sb="2" eb="3">
      <t>ケイ</t>
    </rPh>
    <rPh sb="3" eb="6">
      <t>カンセンショウ</t>
    </rPh>
    <rPh sb="7" eb="9">
      <t>シンガタ</t>
    </rPh>
    <rPh sb="16" eb="18">
      <t>ヨボウ</t>
    </rPh>
    <rPh sb="19" eb="21">
      <t>テアラ</t>
    </rPh>
    <rPh sb="23" eb="24">
      <t>テ</t>
    </rPh>
    <rPh sb="24" eb="25">
      <t>ユビ</t>
    </rPh>
    <rPh sb="25" eb="27">
      <t>ショウドク</t>
    </rPh>
    <phoneticPr fontId="5"/>
  </si>
  <si>
    <t>圧倒的に感染防御できている</t>
    <rPh sb="0" eb="3">
      <t>アットウテキ</t>
    </rPh>
    <rPh sb="4" eb="6">
      <t>カンセン</t>
    </rPh>
    <rPh sb="6" eb="8">
      <t>ボウギョ</t>
    </rPh>
    <phoneticPr fontId="5"/>
  </si>
  <si>
    <t>発表</t>
    <rPh sb="0" eb="2">
      <t>ハッピョウ</t>
    </rPh>
    <phoneticPr fontId="5"/>
  </si>
  <si>
    <t>掲載日</t>
    <rPh sb="0" eb="3">
      <t>ケイサイビ</t>
    </rPh>
    <phoneticPr fontId="5"/>
  </si>
  <si>
    <t>注意　本件は「リコールプラス」「リコールナビ」のホームページより引用しています。詳細に関してはリンク先ＨＰよりご確認ください。</t>
    <rPh sb="0" eb="2">
      <t>チュウイ</t>
    </rPh>
    <phoneticPr fontId="5"/>
  </si>
  <si>
    <t>なお、情報提供ページは提供者側により短期間で削除される場合もあります。予めご了解ください。</t>
    <rPh sb="3" eb="5">
      <t>ジョウホウ</t>
    </rPh>
    <rPh sb="5" eb="7">
      <t>テイキョウ</t>
    </rPh>
    <rPh sb="11" eb="14">
      <t>テイキョウシャ</t>
    </rPh>
    <rPh sb="14" eb="15">
      <t>ガワ</t>
    </rPh>
    <rPh sb="18" eb="21">
      <t>タンキカン</t>
    </rPh>
    <rPh sb="22" eb="24">
      <t>サクジョ</t>
    </rPh>
    <rPh sb="27" eb="29">
      <t>バアイ</t>
    </rPh>
    <rPh sb="35" eb="36">
      <t>アラカジ</t>
    </rPh>
    <rPh sb="38" eb="40">
      <t>リョウカイ</t>
    </rPh>
    <phoneticPr fontId="5"/>
  </si>
  <si>
    <t xml:space="preserve">業者
 </t>
    <rPh sb="0" eb="2">
      <t>ギョウシャ</t>
    </rPh>
    <phoneticPr fontId="5"/>
  </si>
  <si>
    <t>★数年間では、平均的比率でノロウイルス継続</t>
    <rPh sb="0" eb="21">
      <t>ヘイキンテキヒリツケイゾク</t>
    </rPh>
    <phoneticPr fontId="5"/>
  </si>
  <si>
    <t>　</t>
    <phoneticPr fontId="81"/>
  </si>
  <si>
    <t>静岡県</t>
    <phoneticPr fontId="81"/>
  </si>
  <si>
    <t>2024年</t>
    <phoneticPr fontId="5"/>
  </si>
  <si>
    <t>届出感染症　第三類　</t>
    <rPh sb="0" eb="2">
      <t>トドケデ</t>
    </rPh>
    <rPh sb="2" eb="4">
      <t>カンセン</t>
    </rPh>
    <rPh sb="4" eb="5">
      <t>ショウ</t>
    </rPh>
    <rPh sb="6" eb="7">
      <t>ダイ</t>
    </rPh>
    <rPh sb="7" eb="8">
      <t>サン</t>
    </rPh>
    <rPh sb="8" eb="9">
      <t>タグイ</t>
    </rPh>
    <phoneticPr fontId="5"/>
  </si>
  <si>
    <t>賞味</t>
    <rPh sb="0" eb="2">
      <t>ショウミ</t>
    </rPh>
    <phoneticPr fontId="81"/>
  </si>
  <si>
    <t>アレルゲン</t>
    <phoneticPr fontId="81"/>
  </si>
  <si>
    <t>残留</t>
    <rPh sb="0" eb="2">
      <t>ザンリュウ</t>
    </rPh>
    <phoneticPr fontId="81"/>
  </si>
  <si>
    <t>異物</t>
    <rPh sb="0" eb="2">
      <t>イブツ</t>
    </rPh>
    <phoneticPr fontId="81"/>
  </si>
  <si>
    <t>細菌</t>
    <rPh sb="0" eb="2">
      <t>サイキン</t>
    </rPh>
    <phoneticPr fontId="81"/>
  </si>
  <si>
    <t>表示</t>
    <rPh sb="0" eb="2">
      <t>ヒョウジ</t>
    </rPh>
    <phoneticPr fontId="81"/>
  </si>
  <si>
    <t>その他</t>
    <rPh sb="2" eb="3">
      <t>タ</t>
    </rPh>
    <phoneticPr fontId="81"/>
  </si>
  <si>
    <t>インフルエンザ新型</t>
    <rPh sb="7" eb="9">
      <t>シンガタ</t>
    </rPh>
    <phoneticPr fontId="81"/>
  </si>
  <si>
    <t>コロナウイルス感染症</t>
    <rPh sb="7" eb="10">
      <t>カンセンショウ</t>
    </rPh>
    <phoneticPr fontId="81"/>
  </si>
  <si>
    <t>報告数</t>
    <rPh sb="0" eb="3">
      <t>ホウコクスウ</t>
    </rPh>
    <phoneticPr fontId="81"/>
  </si>
  <si>
    <t>総数</t>
    <rPh sb="0" eb="2">
      <t>ソウスウ</t>
    </rPh>
    <phoneticPr fontId="81"/>
  </si>
  <si>
    <t>男性</t>
    <rPh sb="0" eb="2">
      <t>ダンセイ</t>
    </rPh>
    <phoneticPr fontId="81"/>
  </si>
  <si>
    <t>女性</t>
    <rPh sb="0" eb="2">
      <t>ジョセイ</t>
    </rPh>
    <phoneticPr fontId="81"/>
  </si>
  <si>
    <r>
      <rPr>
        <sz val="11"/>
        <color rgb="FFFFC000"/>
        <rFont val="ＭＳ Ｐゴシック"/>
        <family val="3"/>
        <charset val="128"/>
        <scheme val="minor"/>
      </rPr>
      <t xml:space="preserve">  ■</t>
    </r>
    <r>
      <rPr>
        <sz val="9"/>
        <color theme="1"/>
        <rFont val="ＭＳ Ｐゴシック"/>
        <family val="3"/>
        <charset val="128"/>
        <scheme val="minor"/>
      </rPr>
      <t>賞味消費期限</t>
    </r>
    <r>
      <rPr>
        <sz val="11"/>
        <color theme="1"/>
        <rFont val="ＭＳ Ｐゴシック"/>
        <family val="3"/>
        <charset val="128"/>
        <scheme val="minor"/>
      </rPr>
      <t>　</t>
    </r>
    <r>
      <rPr>
        <sz val="11"/>
        <color rgb="FF6EF729"/>
        <rFont val="ＭＳ Ｐゴシック"/>
        <family val="3"/>
        <charset val="128"/>
        <scheme val="minor"/>
      </rPr>
      <t>■</t>
    </r>
    <r>
      <rPr>
        <sz val="9"/>
        <color theme="1"/>
        <rFont val="ＭＳ Ｐゴシック"/>
        <family val="3"/>
        <charset val="128"/>
        <scheme val="minor"/>
      </rPr>
      <t>アレルギー</t>
    </r>
    <r>
      <rPr>
        <sz val="11"/>
        <color theme="5" tint="0.39997558519241921"/>
        <rFont val="ＭＳ Ｐゴシック"/>
        <family val="3"/>
        <charset val="128"/>
        <scheme val="minor"/>
      </rPr>
      <t>■</t>
    </r>
    <r>
      <rPr>
        <sz val="7"/>
        <color theme="1"/>
        <rFont val="ＭＳ Ｐゴシック"/>
        <family val="3"/>
        <charset val="128"/>
        <scheme val="minor"/>
      </rPr>
      <t>残留添加物・農薬</t>
    </r>
    <r>
      <rPr>
        <sz val="11"/>
        <color theme="1"/>
        <rFont val="ＭＳ Ｐゴシック"/>
        <family val="3"/>
        <charset val="128"/>
        <scheme val="minor"/>
      </rPr>
      <t xml:space="preserve">  </t>
    </r>
    <r>
      <rPr>
        <sz val="11"/>
        <color theme="0" tint="-0.14999847407452621"/>
        <rFont val="ＭＳ Ｐゴシック"/>
        <family val="3"/>
        <charset val="128"/>
        <scheme val="minor"/>
      </rPr>
      <t>■</t>
    </r>
    <r>
      <rPr>
        <sz val="11"/>
        <color theme="1"/>
        <rFont val="ＭＳ Ｐゴシック"/>
        <family val="3"/>
        <charset val="128"/>
        <scheme val="minor"/>
      </rPr>
      <t>異物　</t>
    </r>
    <r>
      <rPr>
        <sz val="11"/>
        <color theme="7" tint="0.39997558519241921"/>
        <rFont val="ＭＳ Ｐゴシック"/>
        <family val="3"/>
        <charset val="128"/>
        <scheme val="minor"/>
      </rPr>
      <t>　■</t>
    </r>
    <r>
      <rPr>
        <sz val="11"/>
        <color theme="1"/>
        <rFont val="ＭＳ Ｐゴシック"/>
        <family val="3"/>
        <charset val="128"/>
        <scheme val="minor"/>
      </rPr>
      <t>細菌　　</t>
    </r>
    <r>
      <rPr>
        <sz val="11"/>
        <color indexed="40"/>
        <rFont val="ＭＳ Ｐゴシック"/>
        <family val="3"/>
        <charset val="128"/>
        <scheme val="minor"/>
      </rPr>
      <t>■</t>
    </r>
    <r>
      <rPr>
        <sz val="11"/>
        <color theme="1"/>
        <rFont val="ＭＳ Ｐゴシック"/>
        <family val="3"/>
        <charset val="128"/>
        <scheme val="minor"/>
      </rPr>
      <t>表示ミス     □</t>
    </r>
    <r>
      <rPr>
        <b/>
        <sz val="11"/>
        <color theme="1"/>
        <rFont val="ＭＳ Ｐゴシック"/>
        <family val="3"/>
        <charset val="128"/>
        <scheme val="minor"/>
      </rPr>
      <t>その他</t>
    </r>
    <phoneticPr fontId="5"/>
  </si>
  <si>
    <t>毎週　　ひとつ　　覚えていきましょう</t>
    <phoneticPr fontId="5"/>
  </si>
  <si>
    <t>（最近５年間の週値の比較） ノロウイルスの感染周期は4年ですね　やや感染度合いが低い!</t>
    <rPh sb="1" eb="3">
      <t>サイキン</t>
    </rPh>
    <rPh sb="3" eb="6">
      <t>ゴネンカン</t>
    </rPh>
    <rPh sb="7" eb="8">
      <t>シュウ</t>
    </rPh>
    <rPh sb="8" eb="9">
      <t>アタイ</t>
    </rPh>
    <rPh sb="10" eb="12">
      <t>ヒカク</t>
    </rPh>
    <rPh sb="21" eb="25">
      <t>カンセンシュウキ</t>
    </rPh>
    <rPh sb="27" eb="28">
      <t>ネン</t>
    </rPh>
    <rPh sb="34" eb="36">
      <t>カンセン</t>
    </rPh>
    <rPh sb="36" eb="38">
      <t>ドア</t>
    </rPh>
    <rPh sb="40" eb="41">
      <t>ヒク</t>
    </rPh>
    <phoneticPr fontId="5"/>
  </si>
  <si>
    <t>2025年</t>
    <phoneticPr fontId="5"/>
  </si>
  <si>
    <t>計</t>
    <rPh sb="0" eb="1">
      <t>ケイ</t>
    </rPh>
    <phoneticPr fontId="5"/>
  </si>
  <si>
    <t>食品表示 (2/17-2/24)</t>
  </si>
  <si>
    <t>日付</t>
    <rPh sb="0" eb="2">
      <t>ヒヅケ</t>
    </rPh>
    <phoneticPr fontId="81"/>
  </si>
  <si>
    <t>.</t>
    <phoneticPr fontId="81"/>
  </si>
  <si>
    <t>-</t>
    <phoneticPr fontId="81"/>
  </si>
  <si>
    <t>　</t>
    <phoneticPr fontId="15"/>
  </si>
  <si>
    <t xml:space="preserve"> 5類感染症</t>
    <phoneticPr fontId="5"/>
  </si>
  <si>
    <t>福島県</t>
    <rPh sb="0" eb="2">
      <t>フクシマ</t>
    </rPh>
    <phoneticPr fontId="81"/>
  </si>
  <si>
    <t xml:space="preserve"> </t>
    <phoneticPr fontId="81"/>
  </si>
  <si>
    <t>　　　</t>
  </si>
  <si>
    <t>全国警戒ランク2に減少</t>
    <rPh sb="0" eb="2">
      <t>ゼンコク</t>
    </rPh>
    <rPh sb="2" eb="4">
      <t>ケイカイ</t>
    </rPh>
    <rPh sb="9" eb="11">
      <t>ゲンショウ</t>
    </rPh>
    <phoneticPr fontId="81"/>
  </si>
  <si>
    <t>10月15日～17日は、食品安全フェスティバル「2025フードセーフティージャパン」</t>
    <rPh sb="2" eb="3">
      <t>ガツ</t>
    </rPh>
    <rPh sb="5" eb="6">
      <t>ヒ</t>
    </rPh>
    <rPh sb="9" eb="10">
      <t>ヒ</t>
    </rPh>
    <rPh sb="12" eb="14">
      <t>ショクヒン</t>
    </rPh>
    <rPh sb="14" eb="16">
      <t>アンゼン</t>
    </rPh>
    <phoneticPr fontId="29"/>
  </si>
  <si>
    <t>スポンサーページは１回掲載3,000円(2週連続　5,000円)
ご希望者はこちらまで　→Food・Safety</t>
    <rPh sb="10" eb="11">
      <t>カイ</t>
    </rPh>
    <rPh sb="11" eb="13">
      <t>ケイサイ</t>
    </rPh>
    <rPh sb="18" eb="19">
      <t>エン</t>
    </rPh>
    <rPh sb="21" eb="24">
      <t>シュウレンゾク</t>
    </rPh>
    <rPh sb="30" eb="31">
      <t>エン</t>
    </rPh>
    <rPh sb="34" eb="37">
      <t>キボウシャ</t>
    </rPh>
    <phoneticPr fontId="81"/>
  </si>
  <si>
    <t>9-10月、4月以降
施設の所在市町村で           流行・食中毒が報告される
定点観測値が5.00前後</t>
    <phoneticPr fontId="81"/>
  </si>
  <si>
    <t>【情報共有】　週間・情報収集/情報は毎週確認する
【常設】　嘔吐物処理セットの配備
【体調管理】従業員の健康状況を徹底し、不良者は調理・加工ラインより外す</t>
    <phoneticPr fontId="81"/>
  </si>
  <si>
    <t>管理レベル「2」　</t>
    <phoneticPr fontId="5"/>
  </si>
  <si>
    <t>腸チフス2例‌</t>
    <phoneticPr fontId="81"/>
  </si>
  <si>
    <t>イオンリテール</t>
  </si>
  <si>
    <t>回収＆返金</t>
  </si>
  <si>
    <t>回収＆返金/交換</t>
  </si>
  <si>
    <t>回収＆交換</t>
  </si>
  <si>
    <t>回収</t>
  </si>
  <si>
    <t>2025/39週</t>
  </si>
  <si>
    <t xml:space="preserve">名古屋市は2日、市内の飲食店で食事をした34人が、食中毒症状を訴えたと発表。従業員からもノロウイルス市の保健所によると、先月25日～26日にかけて『天串 金山店』(名古屋市中区)を利用した客87人中34人が、下痢、おう吐、発熱などを発症した。
</t>
    <phoneticPr fontId="81"/>
  </si>
  <si>
    <t>TREND NEWS CASTER</t>
    <phoneticPr fontId="81"/>
  </si>
  <si>
    <t>広島県福山市保健所は29日、市内の医療機関で提供された食事で50～90歳代の入院患者ら女性計5人が食中毒になったと発表した。一部の人からノロウイルスが検出された。全員が軽症で快方に向かっているという。　発表によると、この医療機関では給食事業者「日米クック」（大阪市）に院内での調理を委託。23日の夕食で出された八宝菜、キャベツのピーナツあえなどを入院患者7人と職員1人の計8人が食べた。このうち患者4人と職員に24日夜以降、 嘔吐（おうと）や下痢、発熱などの症状が表れた。</t>
    <phoneticPr fontId="81"/>
  </si>
  <si>
    <t>讀賣新聞</t>
    <rPh sb="0" eb="4">
      <t>ヨミウリシンブン</t>
    </rPh>
    <phoneticPr fontId="81"/>
  </si>
  <si>
    <t>福岡市の公式情報によれば、当該店を23名で利用したうち8名が発熱・嘔吐・下痢などの症状を呈し、5名が医療機関を受診したと報じられています。
保健所の調査により、提供された料理を原因とするノロウイルスによる食中毒と断定され、該当飲食店には 2日間の営業停止処分 が課されました。</t>
    <phoneticPr fontId="81"/>
  </si>
  <si>
    <t>9./.30</t>
    <phoneticPr fontId="81"/>
  </si>
  <si>
    <t>rakuten</t>
    <phoneticPr fontId="81"/>
  </si>
  <si>
    <t xml:space="preserve">
3類感染症
細菌性赤痢</t>
    <phoneticPr fontId="5"/>
  </si>
  <si>
    <t>2025年第38週</t>
    <rPh sb="4" eb="5">
      <t>ネン</t>
    </rPh>
    <rPh sb="5" eb="6">
      <t>ダイ</t>
    </rPh>
    <rPh sb="8" eb="9">
      <t>シュウ</t>
    </rPh>
    <phoneticPr fontId="81"/>
  </si>
  <si>
    <t>今週のニュース（Noroｖｉｒｕｓ） (10/6-10/12)</t>
    <rPh sb="0" eb="2">
      <t>コンシュウ</t>
    </rPh>
    <phoneticPr fontId="5"/>
  </si>
  <si>
    <t xml:space="preserve"> GⅡ　39週   0例</t>
    <rPh sb="6" eb="7">
      <t>シュウ</t>
    </rPh>
    <phoneticPr fontId="5"/>
  </si>
  <si>
    <t xml:space="preserve"> GⅡ40週　0例</t>
    <rPh sb="8" eb="9">
      <t>レイ</t>
    </rPh>
    <phoneticPr fontId="5"/>
  </si>
  <si>
    <t>2025/40週</t>
  </si>
  <si>
    <t xml:space="preserve">少しrhur </t>
    <rPh sb="0" eb="1">
      <t>スコ</t>
    </rPh>
    <phoneticPr fontId="81"/>
  </si>
  <si>
    <t>やや多い</t>
    <rPh sb="2" eb="3">
      <t>オオ</t>
    </rPh>
    <phoneticPr fontId="81"/>
  </si>
  <si>
    <t>2025年 第40週（9/29～10/5）</t>
    <phoneticPr fontId="5"/>
  </si>
  <si>
    <t>食中毒情報  (10/6-10/12)</t>
    <rPh sb="0" eb="3">
      <t>ショクチュウドク</t>
    </rPh>
    <rPh sb="3" eb="5">
      <t>ジョウホウ</t>
    </rPh>
    <phoneticPr fontId="5"/>
  </si>
  <si>
    <t>海外情報  (10/6-10/12)</t>
    <rPh sb="0" eb="4">
      <t>カイガイジョウホウ</t>
    </rPh>
    <phoneticPr fontId="5"/>
  </si>
  <si>
    <t>食品表示
  (10/6-10/12)</t>
    <rPh sb="0" eb="2">
      <t>ショクヒン</t>
    </rPh>
    <rPh sb="2" eb="4">
      <t>ヒョウジ</t>
    </rPh>
    <phoneticPr fontId="5"/>
  </si>
  <si>
    <t>残留農薬  (10/6-10/12)</t>
    <phoneticPr fontId="15"/>
  </si>
  <si>
    <t>食品表示  (10/6-10/12)</t>
    <phoneticPr fontId="5"/>
  </si>
  <si>
    <t>HAMEED T...</t>
  </si>
  <si>
    <t>沖縄鶏卵販売</t>
  </si>
  <si>
    <t>ラビオワークス</t>
  </si>
  <si>
    <t>だいいちコンフェ...</t>
  </si>
  <si>
    <t>ベルク</t>
  </si>
  <si>
    <t>イオンビッグ</t>
  </si>
  <si>
    <t>エフコープ生活協...</t>
  </si>
  <si>
    <t>シャトレーゼ</t>
  </si>
  <si>
    <t>特定非営利活動法...</t>
  </si>
  <si>
    <t>翁屋</t>
  </si>
  <si>
    <t>ナガタフーズ</t>
  </si>
  <si>
    <t>丸久</t>
  </si>
  <si>
    <t>厚南店 国産若どりミンチ 一部異物混入(金属片)の恐れ</t>
  </si>
  <si>
    <t>ベルジョイス</t>
  </si>
  <si>
    <t>矢巾店 若どりささみ肉 一部消費期限誤記</t>
  </si>
  <si>
    <t>タイヨー</t>
  </si>
  <si>
    <t>国産白モツ解凍品 一部消費期限表示欠落</t>
  </si>
  <si>
    <t>UDリテール</t>
  </si>
  <si>
    <t>MEGA二種チーズの贅沢マルゲリータ他 一部消費期限誤記</t>
  </si>
  <si>
    <t>エムアイフードス...</t>
  </si>
  <si>
    <t>仙川店 国産牛肉小間切れ他 一部保存温度逸脱</t>
  </si>
  <si>
    <t>鮎原物産</t>
  </si>
  <si>
    <t>淡路産国産若鶏もも肉 一部消費期限誤記</t>
  </si>
  <si>
    <t>フジマート</t>
  </si>
  <si>
    <t>寿隆蒲鉾 出雲地方の別鍋おでん 一部保存温度逸脱</t>
  </si>
  <si>
    <t>ばいこう堂</t>
  </si>
  <si>
    <t>三豊店 抹茶どら焼 一部賞味期限誤記</t>
  </si>
  <si>
    <t>辛子明太子 切子 一部(大豆,ゼラチン)表示欠落</t>
  </si>
  <si>
    <t>ロイヤルコントラ...</t>
  </si>
  <si>
    <t>ランドマークプラザ店 マフィン(各種)他 一部消費期限誤記</t>
  </si>
  <si>
    <t>ぎゅーとら</t>
  </si>
  <si>
    <t>しっとり美味しい鶏天重 一部(卵,鶏肉)表示欠落</t>
  </si>
  <si>
    <t>フリーデン</t>
  </si>
  <si>
    <t>やまと豚コロッケ他 一部カビ発生の恐れ</t>
  </si>
  <si>
    <t>クレマンティーヌ ケーキ各種 一部消費期限誤記</t>
  </si>
  <si>
    <t>想いやりファーム...</t>
  </si>
  <si>
    <t>想いやり生乳 一部大腸菌群陽性</t>
  </si>
  <si>
    <t>母恵夢</t>
  </si>
  <si>
    <t>なめらか母恵夢モンブラン味 一部賞味期限誤記</t>
  </si>
  <si>
    <t>東邦ユニティー</t>
  </si>
  <si>
    <t>鹿児島ライカ店 シャトー・レザン 一部賞味期限誤記</t>
  </si>
  <si>
    <t>かすや店 塩紅鮭のカマ他 一部保存温度逸脱</t>
  </si>
  <si>
    <t>ツボクサ 一部残留農薬基準超過</t>
  </si>
  <si>
    <t>からつきゆでたまご 一部賞味期限誤記</t>
  </si>
  <si>
    <t>トマトジュース(ガラス瓶入り) 一部カビ発生の恐れ</t>
  </si>
  <si>
    <t>海遊館 真珠の塩すいーとぽてと 一部カビ発生の恐れ</t>
  </si>
  <si>
    <t>坂戸石井店 豚生姜焼き 一部表示にない(牛肉、ごま)含まれる恐れ</t>
  </si>
  <si>
    <t>10店舗 ふっくらひらあげ 一部消費期限表記欠落</t>
  </si>
  <si>
    <t>八代松江店 ガトーアソート 一部賞味期限誤記</t>
  </si>
  <si>
    <t>パウンドケーキ 5種 カビ発生の恐れ</t>
  </si>
  <si>
    <t>りんご釉 一部カビ発生の恐れ</t>
  </si>
  <si>
    <t>焼きそば&amp;サラダ 一部(乳成分,ゼラチン)表示欠落</t>
  </si>
  <si>
    <t>小山店 だし巻き玉子 一部(大豆)表示欠落</t>
  </si>
  <si>
    <t>スイートポテト他 一部カビ発生,(卵)表示欠落</t>
  </si>
  <si>
    <t>銀鮭塩焼き他 一部調理機に洗浄剤入ったまま製造</t>
  </si>
  <si>
    <t>甲斐敷島店 国内産鰻蒲焼 一部特定原材料(小麦、大豆)表示欠落</t>
    <phoneticPr fontId="26"/>
  </si>
  <si>
    <t>　上位2種目(賞味期限・アレルギー表記ミス)で全体の　(62%)</t>
    <rPh sb="1" eb="3">
      <t>ジョウイ</t>
    </rPh>
    <rPh sb="4" eb="6">
      <t>シュモク</t>
    </rPh>
    <rPh sb="7" eb="11">
      <t>ショウミキゲン</t>
    </rPh>
    <rPh sb="17" eb="19">
      <t>ヒョウキ</t>
    </rPh>
    <rPh sb="23" eb="25">
      <t>ゼンタイ</t>
    </rPh>
    <phoneticPr fontId="5"/>
  </si>
  <si>
    <t>2025年第39週（9月22日〜9月28日）</t>
    <phoneticPr fontId="81"/>
  </si>
  <si>
    <t>結核例　208例</t>
    <rPh sb="7" eb="8">
      <t>レイ</t>
    </rPh>
    <phoneticPr fontId="5"/>
  </si>
  <si>
    <t>細菌性赤痢1例‌
菌種：S. sonnei（D群）＿感染地域：東京都</t>
    <phoneticPr fontId="81"/>
  </si>
  <si>
    <t xml:space="preserve">腸管出血性大腸菌感染症96例（有症者56例、うちHUS‌3例）
‌感染地域：‌‌国内65例、茨城県/スイス1例、愛知県/台湾1例、国内（都道府県不明）/ベトナム1例、韓国3例、中国1例、国内・国外不明24例 ‌
国内の感染地域：‌‌大阪府6例、福岡県6例、東京都5例、兵庫県5例、北海道4例、神奈川県4例、福島県2例、島根県2例、山口県2例、佐賀県2例、山形県1例、群馬県1例、埼玉県1例、新潟県1例、富山県1例、
石川県1例、長野県1例、岐阜県1例、静岡県1例、三重県1例、滋賀県1例、京都府1例、鳥取県1例、長崎県1例、国内（都道府県不明）13例
</t>
    <phoneticPr fontId="81"/>
  </si>
  <si>
    <t>年齢群：‌‌1歳（3 例 ）、2歳（1 例 ）、3歳（5 例 ）、5歳（3 例 ）、7歳（2 例 ）、9歳（ 1 例 ）、 10代（14例）、20代（26例）、30代（16例）、40代（11例）、50 代（6 例 ）、
60 代（3例 ）、70 代（3 例 ）、80代（2例）</t>
    <rPh sb="116" eb="117">
      <t>レイ</t>
    </rPh>
    <phoneticPr fontId="81"/>
  </si>
  <si>
    <t>血清群・毒素型：‌‌O157‌VT2（17例）、O157‌VT1・VT2（15例）、O26‌VT1（12例）、O103‌VT1（11例）、
O111‌ VT1・VT2（3例）、O157‌VT1（2例）、O111‌ VT1（1例）、O121‌VT1（1例）、O121‌VT2‌（1例）、O145‌VT2（1例）、
O166‌VT2（1例）、O25‌VT1（1例）、O26‌VT2（1例）、その他・不明（29例）
累積報告数：3,074例（有症者1,763例、うちHUS‌39例．死亡3例）</t>
    <phoneticPr fontId="81"/>
  </si>
  <si>
    <t>E型肝炎6例‌
　感染地域（感染源）：‌‌北海道2例（不明2例）、神奈川県1例（不明）、
　石川県1例（豚モツ）、国内（都道府県不明）2例（豚レバー1例、不明1例）
A型肝炎6例‌
　感染地域：‌神奈川県1例、富山県1例、静岡県1例、福岡県1例、
　カタール1例、国内・国外不明1例</t>
    <phoneticPr fontId="81"/>
  </si>
  <si>
    <t>レジオネラ症55例（肺炎型49例、ポンティアック熱型6例）‌　
　　感染地域：‌千葉県4例、東京都3例、新潟県3例、兵庫県3例、宮城県2例、群馬県2例、埼玉県2例、石川県2例、長野県2例、　
　　静岡県2例、沖縄県2例、北海道1例、茨城県1例、栃木県1例、神奈川県1例、富山県1例、福井県1例、山梨県1例、
　　岐阜県1例、三重県1例、滋賀県1例、大阪府1例、鳥取県1例、山口県1例、香川県1例、高知県1例、鹿児島県1例、
　　国内（都道府県不明）3例、インドネシア1例、国内・国外不明8例
‌
 ‌　年齢群：‌40代（4例）、50代（7例）、60代（10例）、70代（17例）、80代（11例）、90代以上（6例）累積報告数：1,753例</t>
    <phoneticPr fontId="81"/>
  </si>
  <si>
    <t>アメーバ赤痢4例（腸管アメーバ症4例）‌
　感染地域：千葉県1例、岐阜県1例、国内・国外不明2例‌染経路：その他・不明4例
ウイルス性肝炎2例‌ B型肝炎ウイルス1例＿感染経路：その他・不明‌
　 EBウイルス/サイトメガロウイルス1例＿感染経路：‌‌性的 接 触（ 異 性間・同性間不明</t>
    <phoneticPr fontId="81"/>
  </si>
  <si>
    <t>2025年第39週</t>
    <rPh sb="4" eb="5">
      <t>ネン</t>
    </rPh>
    <rPh sb="5" eb="6">
      <t>ダイ</t>
    </rPh>
    <rPh sb="8" eb="9">
      <t>シュウ</t>
    </rPh>
    <phoneticPr fontId="81"/>
  </si>
  <si>
    <r>
      <t xml:space="preserve">対前週
</t>
    </r>
    <r>
      <rPr>
        <b/>
        <sz val="14"/>
        <color rgb="FF002060"/>
        <rFont val="ＭＳ Ｐゴシック"/>
        <family val="3"/>
        <charset val="128"/>
      </rPr>
      <t>インフルエンザ 　　     　       　　　24%   増加</t>
    </r>
    <r>
      <rPr>
        <b/>
        <sz val="11"/>
        <color rgb="FFFF0000"/>
        <rFont val="ＭＳ Ｐゴシック"/>
        <family val="3"/>
        <charset val="128"/>
      </rPr>
      <t xml:space="preserve">
</t>
    </r>
    <r>
      <rPr>
        <b/>
        <sz val="14"/>
        <color rgb="FFFF0000"/>
        <rFont val="ＭＳ Ｐゴシック"/>
        <family val="3"/>
        <charset val="128"/>
      </rPr>
      <t>新型コロナウイルス          　  　  -18%　 減少</t>
    </r>
    <rPh sb="0" eb="3">
      <t>タイゼンシュウゾウカゾウカゲンショウ</t>
    </rPh>
    <rPh sb="36" eb="38">
      <t>ゾウカ</t>
    </rPh>
    <rPh sb="70" eb="72">
      <t>ゲンショウ</t>
    </rPh>
    <phoneticPr fontId="81"/>
  </si>
  <si>
    <t>札幌市北区北8条西4丁目の飲食店「刺身と焼魚 北海道鮮魚店」にて、2025年9月25日と26日に宴会コース料理を提供された顧客のうち、20代から60代の男女36人が下痢や発熱、嘔吐などの症状を訴えた。料理には、生ガキや刺身、焼き魚などが含まれていた。患者の便からノロウイルスが検出されたことから、札幌市はこの事案をノロウイルスによる集団食中毒と断定した。なお、入院者はおらず全員が軽症とされている。市保健所は、当該店舗に対して10月9日から3日間の営業停止処分を下した。</t>
    <phoneticPr fontId="81"/>
  </si>
  <si>
    <t>楽天</t>
    <rPh sb="0" eb="2">
      <t>ラクテン</t>
    </rPh>
    <phoneticPr fontId="81"/>
  </si>
  <si>
    <t>飲食店「＃カキもビールも生がスキ。船橋駅前店」で生カキなどを食べた10～30代の3グループ7人に発熱、下痢などの症状が出たと発表した。発症者の便や、立ち入り検査を行った際に同店にあったカキからノロウイルスの一種が検出されたことなどから、同店の加熱不十分なカキを原因とする食中毒と断定し、同店に加熱不十分のカキの提供を禁じる行政措置を行った。</t>
    <phoneticPr fontId="81"/>
  </si>
  <si>
    <t>千葉日報社</t>
    <phoneticPr fontId="81"/>
  </si>
  <si>
    <t>宮崎県延岡市の高齢者施設で県内で今シーズン初となる感染性胃腸炎の集団感染が発生しました。
感染性胃腸炎の集団感染が発生したのは、延岡市の高齢者施設です。県によりますと、この施設では、今月1日からおとといまでの6日間で、施設の利用者8人、職員3人の合わせて11人が感染性胃腸炎に感染しました。感染した11人は、発熱や嘔吐、下痢の症状が見られたということですが、重症者はいないということです。</t>
    <phoneticPr fontId="81"/>
  </si>
  <si>
    <t>日テレニュース</t>
    <rPh sb="0" eb="1">
      <t>ニッ</t>
    </rPh>
    <phoneticPr fontId="81"/>
  </si>
  <si>
    <t>　津保健所が調査したところ、９月６日（土）に当該飲食店を利用した２グループ１２名中調査のできた１１名が同様の症状を呈していることが判明しました。　同保健所は、有症者に共通する食事が他にないこと、有症者１０名の便及び従業員３名の便からノロウイルスが検出されたこと、有症者を診察した医師から食中毒の届出があったことから、当該飲食店が提供した食事が原因の食中毒と断定し、本日付けで当該飲食店を営業禁止処分としました。</t>
    <phoneticPr fontId="81"/>
  </si>
  <si>
    <t>三重県公表</t>
    <rPh sb="0" eb="3">
      <t>ミエケン</t>
    </rPh>
    <rPh sb="3" eb="5">
      <t>コウヒョウ</t>
    </rPh>
    <phoneticPr fontId="81"/>
  </si>
  <si>
    <t xml:space="preserve">
同日から、大船渡保健所が調査を開始し、9月18日(木)から10月6日(月)にかけて、園児に嘔吐、
下痢等の症状があったことを確認。
重症者、入院者はなし。有症者はいずれも回復傾向にある</t>
    <phoneticPr fontId="81"/>
  </si>
  <si>
    <t>岩手県公表</t>
    <rPh sb="0" eb="5">
      <t>イワテケンコウヒョウ</t>
    </rPh>
    <phoneticPr fontId="81"/>
  </si>
  <si>
    <t>食品とスタッフの検査でなにも見つからず
保健所から受けた説明によると、原因はSRSV（今でいうノロウイルス。当時はまだノロウイルスの正体がつかめていなかった）の可能性が高いという。「ミクニ マルノウチ」で扱っている食品をすべて調べ、原因物質の特定と感染ルートの解明に乗り出した</t>
    <phoneticPr fontId="81"/>
  </si>
  <si>
    <t>婦人公論</t>
    <rPh sb="0" eb="4">
      <t>フジンコウロン</t>
    </rPh>
    <phoneticPr fontId="81"/>
  </si>
  <si>
    <t>今週のお題　(卵の保存は適切に、新鮮なうちに使いましょう)</t>
    <rPh sb="7" eb="8">
      <t>タマゴ</t>
    </rPh>
    <rPh sb="9" eb="11">
      <t>ホゾン</t>
    </rPh>
    <rPh sb="12" eb="14">
      <t>テキセツ</t>
    </rPh>
    <rPh sb="16" eb="18">
      <t>シンセン</t>
    </rPh>
    <rPh sb="22" eb="23">
      <t>ツカ</t>
    </rPh>
    <phoneticPr fontId="5"/>
  </si>
  <si>
    <t>卵には賞味期限があります。正しい保管をしてこその賞味期限です。</t>
    <rPh sb="0" eb="1">
      <t>タマゴ</t>
    </rPh>
    <rPh sb="3" eb="5">
      <t>ショウミ</t>
    </rPh>
    <rPh sb="5" eb="7">
      <t>キゲン</t>
    </rPh>
    <rPh sb="13" eb="14">
      <t>タダ</t>
    </rPh>
    <rPh sb="16" eb="18">
      <t>ホカン</t>
    </rPh>
    <rPh sb="24" eb="26">
      <t>ショウミ</t>
    </rPh>
    <rPh sb="26" eb="28">
      <t>キゲン</t>
    </rPh>
    <phoneticPr fontId="5"/>
  </si>
  <si>
    <t>↓　職場の先輩は以下のことを理解して　わかり易く　指導しましょう　↓</t>
    <phoneticPr fontId="5"/>
  </si>
  <si>
    <r>
      <t>★卵は生きています。購入したら冷蔵庫で保管してください。　</t>
    </r>
    <r>
      <rPr>
        <b/>
        <u/>
        <sz val="12"/>
        <color indexed="9"/>
        <rFont val="ＭＳ Ｐゴシック"/>
        <family val="3"/>
        <charset val="128"/>
      </rPr>
      <t>スーパーや小売店では直ぐに売りつくすので室温に陳列してあります。これは正しい陳列法です。</t>
    </r>
    <r>
      <rPr>
        <b/>
        <sz val="12"/>
        <color indexed="9"/>
        <rFont val="ＭＳ Ｐゴシック"/>
        <family val="3"/>
        <charset val="128"/>
      </rPr>
      <t>スーパーで冷やして売っていたら、持ち帰る際に外気温との差で汗をかいてしまいます。★卵は呼吸しています。表面をごしごし水洗いすると、呼吸穴から水分とともに汚れが内部に入り込みます。
購入した</t>
    </r>
    <r>
      <rPr>
        <b/>
        <sz val="12"/>
        <color indexed="13"/>
        <rFont val="ＭＳ Ｐゴシック"/>
        <family val="3"/>
        <charset val="128"/>
      </rPr>
      <t>卵は洗わずに拭く程度で保管します。</t>
    </r>
    <r>
      <rPr>
        <b/>
        <sz val="12"/>
        <color indexed="9"/>
        <rFont val="ＭＳ Ｐゴシック"/>
        <family val="3"/>
        <charset val="128"/>
      </rPr>
      <t xml:space="preserve">
★卵は振動に強くありません。</t>
    </r>
    <r>
      <rPr>
        <b/>
        <u/>
        <sz val="12"/>
        <color indexed="9"/>
        <rFont val="ＭＳ Ｐゴシック"/>
        <family val="3"/>
        <charset val="128"/>
      </rPr>
      <t>冷蔵庫のドアポケットで保管すると振動を受けやすいので良くありません。</t>
    </r>
    <r>
      <rPr>
        <b/>
        <sz val="12"/>
        <color indexed="9"/>
        <rFont val="ＭＳ Ｐゴシック"/>
        <family val="3"/>
        <charset val="128"/>
      </rPr>
      <t>　
★夏の卵は乾燥するので殻が薄いことが多いようです。また大都市圏などでは、人が帰郷する夏休みに卵が供給過剰になります。賞味期限をよく確認して購入しましょう。</t>
    </r>
    <rPh sb="1" eb="2">
      <t>タマゴ</t>
    </rPh>
    <rPh sb="3" eb="4">
      <t>イ</t>
    </rPh>
    <rPh sb="10" eb="12">
      <t>コウニュウ</t>
    </rPh>
    <rPh sb="15" eb="18">
      <t>レイゾウコ</t>
    </rPh>
    <rPh sb="19" eb="21">
      <t>ホカン</t>
    </rPh>
    <rPh sb="34" eb="36">
      <t>コウリ</t>
    </rPh>
    <rPh sb="36" eb="37">
      <t>テン</t>
    </rPh>
    <rPh sb="39" eb="40">
      <t>ス</t>
    </rPh>
    <rPh sb="42" eb="43">
      <t>ウ</t>
    </rPh>
    <rPh sb="49" eb="51">
      <t>シツオン</t>
    </rPh>
    <rPh sb="52" eb="54">
      <t>チンレツ</t>
    </rPh>
    <rPh sb="64" eb="65">
      <t>タダ</t>
    </rPh>
    <rPh sb="67" eb="69">
      <t>チンレツ</t>
    </rPh>
    <rPh sb="78" eb="79">
      <t>ヒ</t>
    </rPh>
    <rPh sb="82" eb="83">
      <t>ウ</t>
    </rPh>
    <rPh sb="89" eb="90">
      <t>モ</t>
    </rPh>
    <rPh sb="91" eb="92">
      <t>カエ</t>
    </rPh>
    <rPh sb="93" eb="94">
      <t>サイ</t>
    </rPh>
    <rPh sb="95" eb="98">
      <t>ガイキオン</t>
    </rPh>
    <rPh sb="100" eb="101">
      <t>サ</t>
    </rPh>
    <rPh sb="102" eb="103">
      <t>アセ</t>
    </rPh>
    <rPh sb="114" eb="115">
      <t>タマゴ</t>
    </rPh>
    <rPh sb="116" eb="118">
      <t>コキュウ</t>
    </rPh>
    <rPh sb="124" eb="126">
      <t>ヒョウメン</t>
    </rPh>
    <rPh sb="131" eb="133">
      <t>ミズアラ</t>
    </rPh>
    <rPh sb="138" eb="140">
      <t>コキュウ</t>
    </rPh>
    <rPh sb="140" eb="141">
      <t>アナ</t>
    </rPh>
    <rPh sb="143" eb="145">
      <t>スイブン</t>
    </rPh>
    <rPh sb="149" eb="150">
      <t>ヨゴ</t>
    </rPh>
    <rPh sb="152" eb="154">
      <t>ナイブ</t>
    </rPh>
    <rPh sb="155" eb="156">
      <t>ハイ</t>
    </rPh>
    <rPh sb="157" eb="158">
      <t>コ</t>
    </rPh>
    <rPh sb="163" eb="165">
      <t>コウニュウ</t>
    </rPh>
    <rPh sb="167" eb="168">
      <t>タマゴ</t>
    </rPh>
    <rPh sb="169" eb="170">
      <t>アラ</t>
    </rPh>
    <rPh sb="173" eb="174">
      <t>フ</t>
    </rPh>
    <rPh sb="175" eb="177">
      <t>テイド</t>
    </rPh>
    <rPh sb="178" eb="180">
      <t>ホカン</t>
    </rPh>
    <rPh sb="186" eb="187">
      <t>タマゴ</t>
    </rPh>
    <rPh sb="188" eb="190">
      <t>シンドウ</t>
    </rPh>
    <rPh sb="191" eb="192">
      <t>ツヨ</t>
    </rPh>
    <rPh sb="199" eb="202">
      <t>レイゾウコ</t>
    </rPh>
    <rPh sb="210" eb="212">
      <t>ホカン</t>
    </rPh>
    <rPh sb="215" eb="217">
      <t>シンドウ</t>
    </rPh>
    <rPh sb="218" eb="219">
      <t>ウ</t>
    </rPh>
    <rPh sb="225" eb="226">
      <t>ヨ</t>
    </rPh>
    <rPh sb="236" eb="237">
      <t>ナツ</t>
    </rPh>
    <rPh sb="238" eb="239">
      <t>タマゴ</t>
    </rPh>
    <rPh sb="240" eb="242">
      <t>カンソウ</t>
    </rPh>
    <rPh sb="246" eb="247">
      <t>カラ</t>
    </rPh>
    <rPh sb="248" eb="249">
      <t>ウス</t>
    </rPh>
    <rPh sb="253" eb="254">
      <t>オオ</t>
    </rPh>
    <rPh sb="262" eb="266">
      <t>ダイトシケン</t>
    </rPh>
    <rPh sb="271" eb="272">
      <t>ヒト</t>
    </rPh>
    <rPh sb="273" eb="275">
      <t>キキョウ</t>
    </rPh>
    <rPh sb="277" eb="279">
      <t>ナツヤス</t>
    </rPh>
    <rPh sb="281" eb="282">
      <t>タマゴ</t>
    </rPh>
    <rPh sb="283" eb="285">
      <t>キョウキュウ</t>
    </rPh>
    <rPh sb="285" eb="287">
      <t>カジョウ</t>
    </rPh>
    <rPh sb="293" eb="295">
      <t>ショウミ</t>
    </rPh>
    <rPh sb="295" eb="297">
      <t>キゲン</t>
    </rPh>
    <rPh sb="300" eb="302">
      <t>カクニン</t>
    </rPh>
    <rPh sb="304" eb="306">
      <t>コウニュウ</t>
    </rPh>
    <phoneticPr fontId="5"/>
  </si>
  <si>
    <t>★卵は、優秀な食品であるとともに生ものです。正しく保管し期限内に使い切りましょう。
★水洗い等せず冷蔵庫の奥で振動を与えずに保管したほうが、美味しく安全な状態で召し上がれます。
★売れ残った卵を大量に購入し、不十分な保管をしたために、何度も食中毒が発生しています。
食べ物は、取り扱う人の優しさや思いが伝わるものです。</t>
    <rPh sb="1" eb="2">
      <t>タマゴ</t>
    </rPh>
    <rPh sb="4" eb="6">
      <t>ユウシュウ</t>
    </rPh>
    <rPh sb="7" eb="9">
      <t>ショクヒン</t>
    </rPh>
    <rPh sb="16" eb="17">
      <t>ナマ</t>
    </rPh>
    <rPh sb="22" eb="23">
      <t>タダ</t>
    </rPh>
    <rPh sb="25" eb="27">
      <t>ホカン</t>
    </rPh>
    <rPh sb="28" eb="31">
      <t>キゲンナイ</t>
    </rPh>
    <rPh sb="32" eb="33">
      <t>ツカ</t>
    </rPh>
    <rPh sb="34" eb="35">
      <t>キ</t>
    </rPh>
    <rPh sb="43" eb="45">
      <t>ミズアラ</t>
    </rPh>
    <rPh sb="46" eb="47">
      <t>ナド</t>
    </rPh>
    <rPh sb="49" eb="52">
      <t>レイゾウコ</t>
    </rPh>
    <rPh sb="53" eb="54">
      <t>オク</t>
    </rPh>
    <rPh sb="55" eb="57">
      <t>シンドウ</t>
    </rPh>
    <rPh sb="58" eb="59">
      <t>アタ</t>
    </rPh>
    <rPh sb="62" eb="64">
      <t>ホカン</t>
    </rPh>
    <rPh sb="70" eb="72">
      <t>オイ</t>
    </rPh>
    <rPh sb="74" eb="76">
      <t>アンゼン</t>
    </rPh>
    <rPh sb="77" eb="79">
      <t>ジョウタイ</t>
    </rPh>
    <rPh sb="80" eb="81">
      <t>メ</t>
    </rPh>
    <rPh sb="82" eb="83">
      <t>ア</t>
    </rPh>
    <rPh sb="104" eb="107">
      <t>フジュウブン</t>
    </rPh>
    <rPh sb="108" eb="110">
      <t>ホカン</t>
    </rPh>
    <rPh sb="133" eb="134">
      <t>タ</t>
    </rPh>
    <rPh sb="135" eb="136">
      <t>モノ</t>
    </rPh>
    <rPh sb="138" eb="139">
      <t>ト</t>
    </rPh>
    <rPh sb="140" eb="141">
      <t>アツカ</t>
    </rPh>
    <rPh sb="142" eb="143">
      <t>ヒト</t>
    </rPh>
    <rPh sb="144" eb="145">
      <t>ヤサ</t>
    </rPh>
    <rPh sb="148" eb="149">
      <t>オモ</t>
    </rPh>
    <rPh sb="151" eb="152">
      <t>ツタ</t>
    </rPh>
    <phoneticPr fontId="5"/>
  </si>
  <si>
    <t>　令和７年（2025年）10月６日（月）午前９時頃、厚岸郡厚岸町内の事業所から、釧路市内の飲食店で調製された弁当を喫食した複数の従業員が胃腸炎症状を呈している旨、釧路保健所に連絡があった。令和７年（2025年）10月２日（木）に釧路市内の飲食店で調製された弁当を喫食した１団体29名中13名が、同日午後９時頃から、下痢、腹痛等の食中毒様症状を呈した。釧路保健所等の調査の結果、有症者の共通食が当該施設で調製された弁当に限られること、有症者及び調理従事者の便からウエルシュ菌が検出されたことなどから、釧路保健所は本日、当該施設で調製された弁当を原因とするウエルシュ菌による食中毒と断定した。
病因物質　ウエルシュ菌　※　釧路保健所での検査の結果、有症者10名と調理従事者２名の便からウエルシュ菌が検出された。
原因施設　施設名：しげよし、わやだ
所在地　　釧路市緑ヶ岡４－９－19
営業者　　株式会社RINON（りのん）
原因食品　当該施設で10月２日（木）に調製された弁当</t>
    <phoneticPr fontId="81"/>
  </si>
  <si>
    <t>https://www.pref.hokkaido.lg.jp/hf/kse/sho/tyu/237365.html</t>
    <phoneticPr fontId="81"/>
  </si>
  <si>
    <t>釧路で食中毒発生か… ウェルシュ菌だから大量調理か煮込み料理</t>
    <phoneticPr fontId="81"/>
  </si>
  <si>
    <t>居酒屋でアニサキスによる食中毒、刺身の一部が冷凍処理されず（仙台市青葉区）</t>
    <phoneticPr fontId="15"/>
  </si>
  <si>
    <t>北海道</t>
    <rPh sb="0" eb="3">
      <t>ホッカイドウ</t>
    </rPh>
    <phoneticPr fontId="15"/>
  </si>
  <si>
    <t>北海道公表</t>
    <rPh sb="0" eb="3">
      <t>ホッカイドウ</t>
    </rPh>
    <rPh sb="3" eb="5">
      <t>コウヒョウ</t>
    </rPh>
    <phoneticPr fontId="15"/>
  </si>
  <si>
    <t>ミヤギテレビ</t>
    <phoneticPr fontId="15"/>
  </si>
  <si>
    <t>　宮城県は、仙台市青葉区の居酒屋でアニサキスによる食中毒が発生したと、発表しました。食中毒が発生したのは、仙台市青葉区中央の「伊達な仙台炉端 強次朗」。発表によりますと、10月7日 この店で刺身の盛り合わせを食べた40代男性が翌日腹痛を訴え、医療機関を受診したところアニサキスが見つかったということです。保健所では、この店の食事が原因で食中毒が発生したと断定し、この店での生鮮魚介類の生食用での調理・提供を、10月10日の1日間停止とする処分としました。アニサキスは、マイナス20℃で24時間以上中心部まで冷凍すれば防げますが、この店で提供した刺身は一部冷凍処理がされていなかったということです。</t>
    <phoneticPr fontId="15"/>
  </si>
  <si>
    <t>https://news.yahoo.co.jp/articles/7f5caca9320eea3a9990cc0c0726cbdb4205a9cc</t>
    <phoneticPr fontId="15"/>
  </si>
  <si>
    <t>宮城県</t>
    <rPh sb="0" eb="3">
      <t>ミヤギケン</t>
    </rPh>
    <phoneticPr fontId="15"/>
  </si>
  <si>
    <t>　</t>
    <phoneticPr fontId="15"/>
  </si>
  <si>
    <t>安中市内の飲食店で発生した食中毒事件について　</t>
    <phoneticPr fontId="15"/>
  </si>
  <si>
    <t>　令和７年９月２２日（月）及び２５日（木）に安中市内の飲食店が提供した食事を原因とする食中毒事件が発生しました。 県では、当該飲食店に対し、３日間の営業停止を命ずるとともに、再発防止を指導しました。 なお、有症者は入院しておらず、快方に向かっております。 
（１）発生日  令和７年９月２５日（木）午前１０時００分頃（初発） 
（２）有症者  ４名（受診２名、入院なし） ２０代男性１名、３０代男性２名、４０代男性１名 
（３）症状  下痢、腹痛、発熱等 
（４）病因物質  カンピロバクター・ジェジュニ 
（５）原因食品  ９月２２日（月）及び２５日（木）に当該飲食店が提供した食事 
（６）原因施設  施設名 焼鳥 ゆきどり 
　令和７年１０月１日（水）午後１時頃、高崎市内の医療機関から「本日、食中毒症状を呈して受診した患者が９月２５日（木）に安中市内の飲食店を利用しており、数日前に同様症状で受診した患者も同じ施設を利用していた。」との通報を受けた旨、高崎市保健所から安中保健福祉事務所（保健所）
へ情報提供がありました。 調査の結果、９月２２日（月）午後８時から当該施設を利用したグループ３名中１名、２５日（木）午後７時から利用したグループ６名中３名が下痢や腹痛等の食中毒様症状を呈していることが確認されました。３名の有症者便からカンピロバクターが検出され、有症者の発症状況がカンピロバクターによるものと一致していること、原因と考えられる飲食物が当該飲食店で提供された食事に限定されること及び診察した医師から食中毒届が提出されたことなどから、県では、この飲食店が提供した食事を原因とする食中毒事件であると断定しました。</t>
    <phoneticPr fontId="15"/>
  </si>
  <si>
    <t>群馬県</t>
    <rPh sb="0" eb="3">
      <t>グンマケン</t>
    </rPh>
    <phoneticPr fontId="15"/>
  </si>
  <si>
    <t>https://www.pref.gunma.jp/uploaded/attachment/678093.pdf</t>
    <phoneticPr fontId="15"/>
  </si>
  <si>
    <t>群馬県公表</t>
    <rPh sb="0" eb="3">
      <t>グンマケン</t>
    </rPh>
    <rPh sb="3" eb="5">
      <t>コウヒョウ</t>
    </rPh>
    <phoneticPr fontId="15"/>
  </si>
  <si>
    <t>札幌市北区の飲食店でノロウイルスによる集団食中毒 宴会で利用した客33人が下痢や発熱などの</t>
    <phoneticPr fontId="15"/>
  </si>
  <si>
    <t>　9月25日と26日、北区の飲食店を宴会で利用した客33人が下痢や発熱などの症状を訴えていたことがわかり、札幌市保健所はノロウイルスによる集団食中毒と断定しました。食中毒があったのは、札幌市北区北8条西4丁目の飲食店「刺身と焼魚 北海道鮮魚店」です。札幌市保健所によりますと、9月29日、店を利用した客や市内の医療機関から、体調不良者がいるとの連絡を受けました。保健所が調査したところ、9月25日と26日、店で宴会コースの生カキや刺身などを食べた客36人が、下痢や発熱、嘔吐などの症状を訴えていることがわかりました。このうち、6人の便からノロウイルスが検出されたことなどから、20代から60代までの33人について、ノロウイルスによる食中毒と断定しました。15人が通院しましたが、全員回復傾向にあるということです。9月25日と26日に調理などを担当していたキッチンスタッフ4人からは、ノロウイルスは検出されませんでした。保健所は、店で提供された食品が集団食中毒の原因だとして、店に10月9日から13日までの5日間、営業停止を命じました。また、店に対し、再発防止のため、調理器具などの洗浄や消毒や、従業員に対する衛生教育などを徹底するよう指示しました。</t>
    <phoneticPr fontId="15"/>
  </si>
  <si>
    <t>https://news.infoseek.co.jp/article/hbc_1348964524464964460/</t>
    <phoneticPr fontId="15"/>
  </si>
  <si>
    <t>北海道放送</t>
    <phoneticPr fontId="15"/>
  </si>
  <si>
    <t>食中毒の発生について</t>
    <phoneticPr fontId="15"/>
  </si>
  <si>
    <t>　令和7年10月1日（水曜日）、大垣市内の住民から「9月19日（金曜日）に大垣市内の飲食店を利用し、複数人が下痢、腹痛、発熱等の症状を呈した。」旨、西濃保健所へ連絡がありました。　西濃保健所は、患者ら全員に共通する食事は当該施設で調理された食品に限られること、患者の便からカンピロバクター属菌が検出されたこと、患者を診察した医師から食中毒の届出があったことから、当該施設が提供した食事を原因とする食中毒と断定し、本日、行政処分を行いました。発生状況等の概要は下記のとおりです。なお、患者らはいずれも快方に向かっています。
　グループ18人　有症者数	7人（男性3人、女性4人）　24歳　から　62歳　　主な症状	下痢、腹痛、発熱等
　主なメニュー　鶏のキムチ和え、刺身（マグロ、タコ、甘えび）、秋刀魚のにぎり寿司、うまき、豚の角煮、混ぜご飯　等 
　病因物質　　　カンピロバクター属菌
　原因施設　　　　屋　号：鈴乃屋(すずのや）
　営業者：岡谷　理成(おかたに　りせい)　　　所在地：大垣市郭町東(くるわまちひがし)1－39</t>
    <phoneticPr fontId="15"/>
  </si>
  <si>
    <t>https://www.pref.gifu.lg.jp/site/pressrelease/456912.html</t>
    <phoneticPr fontId="15"/>
  </si>
  <si>
    <t>岐阜県</t>
    <rPh sb="0" eb="3">
      <t>ギフケン</t>
    </rPh>
    <phoneticPr fontId="15"/>
  </si>
  <si>
    <t>岐阜県公表</t>
    <rPh sb="0" eb="3">
      <t>ギフケン</t>
    </rPh>
    <rPh sb="3" eb="5">
      <t>コウヒョウ</t>
    </rPh>
    <phoneticPr fontId="15"/>
  </si>
  <si>
    <t xml:space="preserve">宮崎市の飲食店でカンピロバクターを原因とする食中毒発生 患者全員に鶏刺しと鶏タタキ提供 </t>
    <phoneticPr fontId="15"/>
  </si>
  <si>
    <t>　宮崎市の飲食店でカンピロバクターを原因とする食中毒が発生し、宮崎市保健所はこの飲食店を、7日から3日間の営業停止としました。食中毒が発生したのは、宮崎市高松町の居酒屋「笑助」です。宮崎市保健所によりますと、9月26日にこの店を利用した9グループ39人のうち、19歳から46歳までの男女13人が、腹痛や下痢、発熱などの症状を訴えました。宮崎市保健所が調査したところ、患者全員に、鶏刺しと鶏タタキが提供されていて、患者4人からカンピロバクターが検出されました。保健所は、この店での食事を原因とする食中毒と断定し、店に対し、7日から9日までの3日間、営業停止を命じました。なお、患者は全員快方に向かっているということです。保健所は、生肉を取り扱った後は器具や手などを十分に洗い、消毒するよう注意を呼びかけています。</t>
    <phoneticPr fontId="15"/>
  </si>
  <si>
    <t>https://www.msn.com/ja-jp/news/opinion/%E5%AE%AE%E5%B4%8E%E5%B8%82%E3%81%AE%E9%A3%B2%E9%A3%9F%E5%BA%97%E3%81%A7%E3%82%AB%E3%83%B3%E3%83%94%E3%83%AD%E3%83%90%E3%82%AF%E3%82%BF%E3%83%BC%E3%82%92%E5%8E%9F%E5%9B%A0%E3%81%A8%E3%81%99%E3%82%8B%E9%A3%9F%E4%B8%AD%E6%AF%92%E7%99%BA%E7%94%9F-%E6%82%A3%E8%80%85%E5%85%A8%E5%93%A1%E3%81%AB%E9%B6%8F%E5%88%BA%E3%81%97%E3%81%A8%E9%B6%8F%E3%82%BF%E3%82%BF%E3%82%AD%E6%8F%90%E4%BE%9B/ar-AA1O0xjp</t>
    <phoneticPr fontId="15"/>
  </si>
  <si>
    <t>宮崎県</t>
    <rPh sb="0" eb="3">
      <t>ミヤザキケン</t>
    </rPh>
    <phoneticPr fontId="15"/>
  </si>
  <si>
    <t>宮崎ニュースUMK</t>
    <phoneticPr fontId="15"/>
  </si>
  <si>
    <t xml:space="preserve">ヒラタケとしてもらい調理…毒キノコ「ツキヨタケ」だった、川俣で３人食中毒 - 福島民友新聞社 </t>
    <phoneticPr fontId="15"/>
  </si>
  <si>
    <t>福島民友新聞社</t>
    <phoneticPr fontId="15"/>
  </si>
  <si>
    <t>　福島県は８日、川俣町の３人が毒キノコ「ツキヨタケ」を食べて食中毒になったと発表した。３人の体調はすでに回復している。毒キノコによる食中毒の発生は今年初めて。キノコの採取シーズンに合わせ、県が注意を呼びかけている。県によると、毒キノコを食べたのは５０代女性、６０代男性、７０代女性で、６日午後７時半ごろ、知人からヒラタケとして譲り受けたキノコをバターで炒めて食べた。約１時間半後に下痢や嘔吐（おうと）の症状が出たという。県北保健所などの調査で、３人が食べたのは嘔吐や腹痛、下痢などの症状が現れるツキヨタケだったことが分かった。ツキヨタケの特徴は【図】の通り。県は、判別できないキノコは採らない、食べない、人にあげないことを徹底するよう求めている。</t>
    <phoneticPr fontId="15"/>
  </si>
  <si>
    <t>福島県</t>
    <rPh sb="0" eb="3">
      <t>フクシマケン</t>
    </rPh>
    <phoneticPr fontId="15"/>
  </si>
  <si>
    <t>https://www.minyu-net.com/news/detail/2025100907270341663</t>
    <phoneticPr fontId="15"/>
  </si>
  <si>
    <t>中部保健所管内の教育・保育施設でサポウイルスによる感染性胃腸炎が集団発生 岩手</t>
    <phoneticPr fontId="15"/>
  </si>
  <si>
    <t>岩手県</t>
    <rPh sb="0" eb="3">
      <t>イワテケン</t>
    </rPh>
    <phoneticPr fontId="15"/>
  </si>
  <si>
    <t>　岩手県保健福祉部は中部保健所管内の教育・保健施設でサポウイルスによる感染性胃腸炎の集団発生があったと発表しました。県によりますと、中部保健所管内の教育・保育施設で園児16人、職員2人がり患したとのことです。今シーズン（4月以降）の県内の発生状況はノロウイルスが14件、サポウイルスを含むその他が17件、合わせて31件となっています。2024年の同じ時期はノロウイルスが8件、サポウイルスを含むその他が6件、合わせて14件でした。</t>
    <phoneticPr fontId="15"/>
  </si>
  <si>
    <t>https://www.msn.com/ja-jp/health/other/%E4%B8%AD%E9%83%A8%E4%BF%9D%E5%81%A5%E6%89%80%E7%AE%A1%E5%86%85%E3%81%AE%E6%95%99%E8%82%B2-%E4%BF%9D%E8%82%B2%E6%96%BD%E8%A8%AD%E3%81%A7%E3%82%B5%E3%83%9D%E3%82%A6%E3%82%A4%E3%83%AB%E3%82%B9%E3%81%AB%E3%82%88%E3%82%8B%E6%84%9F%E6%9F%93%E6%80%A7%E8%83%83%E8%85%B8%E7%82%8E%E3%81%8C%E9%9B%86%E5%9B%A3%E7%99%BA%E7%94%9F-%E5%B2%A9%E6%89%8B/ar-AA1NVT4Q</t>
    <phoneticPr fontId="15"/>
  </si>
  <si>
    <t>IBC岩手放送</t>
    <phoneticPr fontId="15"/>
  </si>
  <si>
    <t>くらえ、大電流で退治　アニサキス　秋に増加傾向、食中毒の3～5割</t>
    <phoneticPr fontId="15"/>
  </si>
  <si>
    <t>熊本県</t>
    <rPh sb="0" eb="3">
      <t>クマモトケン</t>
    </rPh>
    <phoneticPr fontId="15"/>
  </si>
  <si>
    <t>　食中毒の原因で最も多いのが「アニサキス」。一年中発生するが、サバやサンマなどが旬を迎える秋は増える傾向にある。腹部を襲う激しい痛みを経験すると、生魚を敬遠しがちだ。しかし、「生魚を嫌いにならないで」と熱い思いで研究に打ち込む人がいる。浪平・熊本大准教授が技術開発「生食文化守りたい」　アニサキスは寄生虫の一種。2～3センチの白い糸のような幼虫が魚介類に寄生し、人間がそれを生で食べると食中毒（アニサキス症）が起こる。幼虫が胃壁や腸壁に刺さった時に分泌する物質にアレルギー反応が起こり、激しい痛みを感じるのだそうだ。</t>
    <phoneticPr fontId="15"/>
  </si>
  <si>
    <t>https://mainichi.jp/articles/20251008/ddl/k43/040/277000c</t>
    <phoneticPr fontId="15"/>
  </si>
  <si>
    <t>毎日新聞</t>
    <rPh sb="0" eb="4">
      <t>マイニチシンブン</t>
    </rPh>
    <phoneticPr fontId="15"/>
  </si>
  <si>
    <t>クアンチ省、学校厨房の食品安全管理を強化</t>
    <phoneticPr fontId="81"/>
  </si>
  <si>
    <t>　クアンチの幼稚園では、子どもたちが十分な量と質の食事を食べられるよう、常に配慮した食事を用意しています。（イラスト写真）
したがって、この計画の目標は、管理を強化し、食品汚染リスクを積極的に検出して防止し、学校における中毒および食中毒を予防することです。
食中毒や必須栄養素が欠乏した食事が発生しないように、管理者、教師、学校保健従事者、学校厨房で直接食事の調理に携わる人々の意識と責任をさらに高めるための普及啓発活動を継続します。クアンチ省は、学校の厨房や食堂、食品供給業者、加工原料の供給元を直接検査するため、専門的かつ学際的な検査チームを設置した。検査チームは検査用のサンプルを採取し、記録を作成し、違反を処理し、食品安全規制に準拠していない施設の操業を停止する。
保健省は常設機関として任命され、検査、発生源の追跡、監視、違反の厳格な処理の業務において、 農業・環境、工業・貿易、教育・訓練、省警察、コミューン・区・特別区の人民委員会などの部門や支部との調整を主宰します。さらに、省内の報道機関は、宣伝を強化し、知識を広め、実際の状況を迅速に反映し、学校における食品の安全性の確保に優れた組織の模範を示すことが求められています。
　最近、クアンチ省、特に北部地域で、学校給食に関連した事件が相次いで発生しています。キム・ンガン村のキム・トゥイ小学校寄宿学校で生徒40人が入院した食中毒事件は未だ収束していませんが、最近ではバドン区のバドン第一小学校の「質素な」寄宿給食のイメージが世論を揺るがし続けています。
したがって、上記計画は、学校厨房における食品の安全性を是正し、それによって生徒の健康を守り、安全で健康的な学校環境を作り、生徒が安心して学習や実習をうまく行えるようにするための重要な措置であると考えられます。</t>
    <phoneticPr fontId="81"/>
  </si>
  <si>
    <t>https://www.vietnam.vn/ja/quang-tri-tang-cuong-kiem-soat-an-toan-thuc-pham-tai-cac-bep-an-truong-hoc</t>
    <phoneticPr fontId="81"/>
  </si>
  <si>
    <t>ベトナム</t>
    <phoneticPr fontId="81"/>
  </si>
  <si>
    <t xml:space="preserve">葬儀で食べた豚足ご飯「カオカームー」で50人以上が食中毒 - タイランドハイパーリンクス </t>
    <phoneticPr fontId="81"/>
  </si>
  <si>
    <t>タイ</t>
    <phoneticPr fontId="81"/>
  </si>
  <si>
    <t>　イ北部ラムパーン県コーカー郡ライヒンで2025年10月5日、葬儀で配られた料理を食べた住民が相次いで体調不良を訴え、50人以上が病院に搬送されました。各報道が伝えています。10月5日夜、複数の集落に住む人々が腹痛、下痢、嘔吐などの症状を発症しました。患者はいずれも同日昼に行われた葬儀で配られた「カオカームー（豚足煮込みご飯）」とゆで卵を食べており、数時間後に食中毒の症状が現れたとみられます。葬儀は71歳の女性の火葬を終えた後に行われ、多くの住民が料理を受け取りました。その後、50人以上が体調を崩し、夜にはコーカー病院に搬送される事態となりました。病院は患者の受け入れで混乱し、搬送には住民の車や病院の車が使われました。多くの人が経口補水液を飲みながら順番を待ち、嘔吐用の袋を手にする姿も見られるなど、緊迫した状況が続きました。住民の証言によると、葬儀で配られた料理を食べた直後に腹痛や下痢を訴える人が次々と出たということで、地元保健当局は原因食品や感染経路の特定を進めています。「カオカームー」は、豚足を香辛料と醤油ベースでじっくり煮込み、ご飯にかけて食べるタイの人気料理で、屋台や食堂でも広く親しまれています。</t>
    <phoneticPr fontId="81"/>
  </si>
  <si>
    <t>https://www.thaich.net/news/20251009mk.htm</t>
    <phoneticPr fontId="81"/>
  </si>
  <si>
    <t>インドネシア礼拝堂倒壊、捜索終了　死者61人、当局が身元確認急ぐ</t>
    <phoneticPr fontId="81"/>
  </si>
  <si>
    <t>インドネシア</t>
    <phoneticPr fontId="81"/>
  </si>
  <si>
    <t>　インドネシアの東ジャワ州にあるイスラム寄宿学校で礼拝堂が倒壊した事故で、現地の災害対策当局は7日、重機によるがれきの撤去作業を終え、現場での捜索活動を終了したと発表した。死者数は少なくとも計61人となった。当局は遺体の身元確認を急いでいる。無料給食後に吐き気、食中毒症状1千人以上　大統領の肝いり政策波紋　事故は9月29日に発生。当時、建物の4階部分が工事中だった。建築資材の重さに建物の基礎部分が耐えられなくなり、上層階が重なるように崩れる現象「パンケーキクラッシュ」が起きて、建物内で礼拝中だった生徒や建設作業員らが巻き込まれたとみられる。　現地の警察当局は、原因究明のために現場で証拠品を押収。目撃者から証言を集めるなど、捜査を進めている。</t>
    <phoneticPr fontId="81"/>
  </si>
  <si>
    <t>インドネシア礼拝堂倒壊、捜索終了　死者61人、当局が身元確認急ぐ：朝日新聞</t>
  </si>
  <si>
    <t>米国</t>
    <rPh sb="0" eb="2">
      <t>ベイコク</t>
    </rPh>
    <phoneticPr fontId="81"/>
  </si>
  <si>
    <t>★台中で日本産青果物の消費者向けプロモーションを実施(台湾) | ビジネス短</t>
  </si>
  <si>
    <t>★コカ・コーラ、米コンビニでミニ缶発売　節約・健康志向層に訴求（ロイター） - Yahoo!ニュース</t>
  </si>
  <si>
    <t xml:space="preserve">★ジェトロ、鳥取県でインド食品バイヤーの商談会を実施(インド、日本) | ビジネス短信 ジェトロ </t>
  </si>
  <si>
    <t xml:space="preserve">★「AIの魔法の杖」が小売業界に進出 - Vietnam.vn </t>
  </si>
  <si>
    <t xml:space="preserve">★【ブラジル】連邦区で酒類偽造の拠点を軍警察が摘発 - Yahoo!ニュース </t>
  </si>
  <si>
    <t>https://news.yahoo.co.jp/articles/5ade6b2049e9df9712f2dd4b57ebfc569b892a76</t>
  </si>
  <si>
    <t xml:space="preserve">★給食センターに３つの認証取得義務＝保健相 - NNA ASIA・インドネシア・経済 </t>
  </si>
  <si>
    <t>https://www.nna.jp/news/2846436</t>
  </si>
  <si>
    <t>★英政府、食品包装・容器などへのビスフェノールA使用禁止について意見公募(EU、英国) ｜ ビジネス短信</t>
    <phoneticPr fontId="81"/>
  </si>
  <si>
    <t>https://www.jetro.go.jp/biznews/2025/10/4b0d12dc173ce68a.html</t>
    <phoneticPr fontId="81"/>
  </si>
  <si>
    <t>　日本台湾交流協会台北事務所は9月27日、日本食品海外プロモーションセンター（JFOODO）と連携し、「海外における日本産食材サポーター店」（注1）の新光三越・台中中港店で、日本産青果物の消費者向けプロモーションを実施した。同店の青果物売り場に日本産青果物を配架した特設コーナーを設けた。会場には、台湾の著名なシェフの邱欣慶氏（注2）を招き、日本産フルーツや野菜を使用したメニュー5種を試食提供した。同氏は本イベントのために、（1）台湾特産である愛玉子ゼリーとヨーグルトを混ぜたものに長野県産の赤系新品種ブドウ「クイーンルージュ」を添えたデザート、（2）岡山県産「シャインマスカット晴王」と台湾産ドラゴンフルーツのジャムを挟んだサンドイッチ、（3）角切りの蒸した徳島県産「なると金時」、北海道産ヤマイモとアボカドを日本の海苔（のり）のつくだ煮であえた料理などを考案し、会場で調理方法を紹介した。また同氏は、青果物そのままを楽しむことに加えて、友人とのパーティーでサイドメニューとして提供し、子供が好んで食べられるよう他の食材との組み合わせを試してほしいと呼びかけた。イベント参加者に対し、各メニューへの感想を聞いたところ、「いずれの料理も食材の良さが感じられておいしい」「果物のみでもおいしいが、今回のイベントで新たな発見があった」などの声が聞かれた。会場の新光三越・台中中港店は、2025年2月に発生したガス爆発事故により営業停止していたが、9月27日に営業が再開された。同店舗は、2024年まで14年連続で百貨店単体での売り上げ実績で第1位で（「経済日報」1月2日）、現地メディアによると、再開の時期が注目されていた。</t>
    <phoneticPr fontId="81"/>
  </si>
  <si>
    <t>台湾</t>
    <rPh sb="0" eb="2">
      <t>タイワン</t>
    </rPh>
    <phoneticPr fontId="81"/>
  </si>
  <si>
    <t>https://news.yahoo.co.jp/articles/9b1f07122902bb74165c77ac671a4cee859ceace</t>
    <phoneticPr fontId="81"/>
  </si>
  <si>
    <t>　米飲料大手コカ・コーラは来年初め、米国のコンビニエンスストアで、一部ソーダの７．５オンス（約２２１ミリリットル）のミニ缶を単品で発売する。ミニ缶は１缶あたり９０キロカロリーで、希望小売価格は１．２９ドル。節約志向や健康志向の消費者層へのアピールを狙うとみられる。同社の北米事業部門のコマーシャル・リーダーシップ担当社長、ジョエル・ビショップ氏によると、「コカ・コーラゼロシュガー」や「スプライト」、「ファンタ」などの新フレーバーがミニ缶で販売される。また、「ダイエットコーク」のミニ缶も国内で人気のある地域で販売される予定だという。ビショップ氏は、より多くの消費者にコカ・コーラを試してもらうことがミニ缶の目的だと言及。手頃な価格と新規顧客の獲得を目指すとした上で、品ぞろえの少なかった２ドル未満の価格帯に焦点を当てたと述べた。ミニ缶のセットは米会員制量販店コストコや小売り大手クローガーなどで既に販売されている。</t>
    <phoneticPr fontId="81"/>
  </si>
  <si>
    <t>https://www.jetro.go.jp/biznews/2025/10/eddcffbb0a8c9b2a.html</t>
    <phoneticPr fontId="81"/>
  </si>
  <si>
    <t>　英国食品基準庁（FSA）は10月2日、食品接触素材（注1）へのビスフェノールA（BPA、注2）と、その他のビスフェノール類の使用禁止について、意見公募外部サイトへ、新しいウィンドウで開きますを開始した（12月24日締め切り）。EUでは、欧州委員会規則（EU）2024/3190が2025年1月に施行され（18カ月間の経過措置あり）、食品接触素材へのBPAなどの使用が禁止されているが、英国は独自に安全性評価を進めていた。なお、ウィンザー・フレームワーク（2023年3月2日記事参照）により、北アイルランドではEUの規則が適用されている。英国でも、EU離脱前の2018年に欧州委員会規則（EU）2018/213が施行されており、哺乳瓶など乳幼児向け食品に接触することが意図された食品包装・容器などについては、既にBPAの使用が禁止されている。今回の意見公募でのFSAの提案では、2026年7月までに食品接触素材へのBPAなどの使用を禁止する規則を制定・公布し、経過措置を設けて2026年後半から順次適用していく工程表が示されている。
（注1）英国とEUでは、「食品と接触することを意図されているもの」「既に食品に接触しているもの」「食品に接触することが予想されているもの」を「食品接触素材」として規制。食品を包む包装材料や台所用品、食器に加え、食品を輸送するための保管容器、食品工場で食品を加工する機械なども対象。（注2）家庭用キッチン用品や食品包装（詰め替え可能な水筒、食品・飲料缶の内張りなど）の製造に使用されているが、BPAが食品包装・容器などから食品に移行して内分泌系、生殖系、免疫系に影響することが懸念されている。</t>
    <phoneticPr fontId="81"/>
  </si>
  <si>
    <t>英国</t>
    <rPh sb="0" eb="2">
      <t>エイコク</t>
    </rPh>
    <phoneticPr fontId="81"/>
  </si>
  <si>
    <t>https://www.jetro.go.jp/biznews/2025/10/cccff15f5d14569b.html</t>
    <phoneticPr fontId="81"/>
  </si>
  <si>
    <t>　ジェトロは鳥取県と協働して、インドで日本食品を扱うバイヤー2社を鳥取へ招聘（しょうへい）し、9月25～26日に商談会を実施した。鳥取県企業15社が、約20件の商談を行った。鳥取県は、人口が大きく、近年、所得水準が向上しているインド市場に注目を寄せており、県内企業の新規市場への販路拡大を目的としてイベントを開催した。招聘したバイヤーはそれぞれ、インドの首都ニューデリー、西部ムンバイに本社を構えており、インド全土の高級レストランやホテルなどに輸入食品を卸している。両社とも冷蔵、冷凍による輸送に強みがあり、水産品・水産加工品を中心に新規で取り扱う日本食品を求めて鳥取県を来訪した。バイヤーの2人は9月25日に、早朝から鳥取県が全国の水揚げ日本一を誇る紅ズワイガニなどの競りを見学し、鳥取県の水産市場について理解を深めた。併せて、県西部・中部の水産事業者を訪問して工場見学および商談が実施され、工場を視察して、製造工程や優れた品質管理を見たバイヤーは、商品の味も含めてインド市場における可能性が十分にあるとの考えを示した。</t>
    <phoneticPr fontId="81"/>
  </si>
  <si>
    <t>インド</t>
    <phoneticPr fontId="81"/>
  </si>
  <si>
    <t>https://www.vietnam.vn/ja/dua-than-ai-cham-vao-nganh-ban-le</t>
    <phoneticPr fontId="81"/>
  </si>
  <si>
    <t>　価格表示はスーパーマーケットの業務において重要なステップです。顧客の心理や行動に直接影響を与え、ひいては売上を左右するからです。しかし、人工知能（AI）の登場により、技術革新はまだこの領域をカバーできていないようです。
　これまでスーパーマーケットは主に「米ベース」の技術を採用してきました。これは、商品の価格変更が必要になるたびに、従業員が棚に張られた価格表示紙を交換するというものです。小売業界で導入されている数少ない技術の一つが電子掲示板で、スーパーマーケットはこれを利用して価格をより迅速に更新することができます。しかし、電子掲示板の問題点は、初期費用が高く、表示価格がほとんど変わらないため、投資効率が低いことです。
ここでAIの出番です。柔軟性に欠け、ミスが発生しやすい手動の価格設定戦略に代わり、AIはリアルタイムデータに基づいて商品価格を最適化する機能を提供します。これは小売業者の利益最大化に役立つだけでなく、顧客にとってより公平で魅力的なショッピング環境を実現します。
全米度量衡委員会（NCWM）の推計によると、平均的なスーパーマーケットには約3万種類の商品が陳列されています。もし価格を段ボールに表示した場合、従業員1人が1時間あたり約60～80ポンドしか更新できません。
　そのため、スーパーマーケットは商品の販売価格変更に時間がかかりすぎるため、躊躇しています。さらに、手作業によるプロセスはミスが発生しやすい傾向があります。NCWM 2024レポートによると、スーパーマーケットの価格表の約1.7%が不正確であり、平均510個の商品に価格の誤りがあることがわかりました。一方、世界的な経営コンサルティング会社マッキンゼーの調査によると、スーパーマーケットは価格表示の誤りにより最大2%の収益を失っている可能性があります。明らかに、従来の価格表示方法では、スーパーマーケットや店舗が価格を適切に調整するのに時間がかかるだけでなく、間違いが発生しやすくなり、顧客の信頼が低下します。</t>
    <phoneticPr fontId="81"/>
  </si>
  <si>
    <t>ブラジルのメタノール中毒の確定症例、29件に</t>
    <phoneticPr fontId="81"/>
  </si>
  <si>
    <r>
      <t xml:space="preserve">　ブラジル保健省は10月10日（金）、不正に異物が混入されたアルコール飲料の摂取によるメタノール中毒の確定症例が、国内で29件に達したと発表した。10月8日（水）時点から5件増加したことになる。確認された29件のうち、25件はサンパウロ州、3件はパラナ州、1件はリオグランジドスウ州で報告された。現在調査中の通報件数は217件で、前回の集計（235件）よりも減少している。また、疑いが否定された件数も増加しており、249件に達している。現時点で、メタノール中毒の確定症例があるのはサンパウロ州、パラナ州、リオグランデ・ド・スル州の3州のみ。サンパウロ州では現在160件の通報された事例が調査中で、これは全体の73.73％を占める。次いで、ペルナンブッコ州が31件、リオグランジドスウ州（4件）、マットグロッソドスウ州（4件）、ピアウイー州（4件）、リオデジャネイロ州（3件）、エスピリットサント州（3件）、ゴイアス州（2件）、アラゴアス州（1件）、バイーア州（1件）、セアラー州（1件）、ミナスジェライス州（1件）、リオグランジドノルチ州（1件）、ホンドニア州（1件）となっている。また保健省の集計によると、10月8日（水）以降、メタノール摂取による死亡の新たな確認はなかった。これまでに死亡が確認された5人はいずれもサンパウロ州の住民だった。
ただし、現在12件の死亡事例が調査中であり、これは前回より1件増加している。調査中の死亡事例は、セアラー州（1件）、ミナスジェライス州（1件）、マットグロッソドスウ州（1件）、ペルナンブッコ州（3件）、サンパウロ州（6件）となっている。
（記事提供／Agencia Brasil、構成／麻生雅人）
記事に関する報告
この記事はいかがでしたか？
リアクションで支援しよう
2
学びがある
0
わかりやすい
1
新しい視点
【関連記事】
リオ警察、州都およびバイシャーダ地区で疑わしい飲料を押収
サンパウロ州では、1992年にもメタノールで汚染された飲料による事例
サンパウロ州で7千本以上の飲料ボトルを押収
最終更新:10/11(土) 18:27
MEGABRASIL
こんな記事も読まれています
サンパウロ州におけるメタノール中毒による死亡者数は5人に
MEGABRASIL
10/9(木)7:09
ブラジル、メタノール混入酒の中毒事件がアルコール業界を揺るがす
TBS CROSS DIG with Bloomberg
10/7(火)15:32
「悪魔の細菌」による感染症が米国で急増中、「抗菌薬が効かない！」その正体とは…
ダイヤモンド・オンライン
10/11(土)6:31
ブラジルでメタノール中毒の確認症例が24件に
MEGABRASIL
10/9(木)8:43
あわせて読みたい記事
サンパウロ州科捜研、メタノール混入飲料の迅速な科学捜査プロトコルを発表
MEGABRASIL
10/10(金) 9:07
【急募】80kg以上の男性を探しています
トラストライン
広告
【ブラジル】ウングリーア、サンパウロのライブ会場でメタノール混入酒を摂取か
MEGABRASIL
10/4(土) 19:44
サンパウロ州でメタノール中毒の症例14件、うち2件が死亡
MEGABRASIL
10/7(火) 6:38
ブラジルのメタノール中毒の疑い症例209件に。確定症例は16件
MEGABRASIL
10/6(月) 8:35
</t>
    </r>
    <r>
      <rPr>
        <b/>
        <sz val="14"/>
        <rFont val="Segoe UI Symbol"/>
        <family val="3"/>
      </rPr>
      <t>✅</t>
    </r>
    <r>
      <rPr>
        <b/>
        <sz val="14"/>
        <rFont val="游ゴシック"/>
        <family val="3"/>
        <charset val="128"/>
      </rPr>
      <t xml:space="preserve"> インプラント、費用が気になる？
あんしんインプラント
広告
【ブラジル】パラナ州でメタノール混入飲料による中毒2件が確認される
MEGABRASIL
10/6(月) 6:49
サンパウロ州で7千本以上の飲料ボトルを押収
MEGABRASIL
10/6(月) 8:40
【速報】ベトナムに渡航歴のある10代男性　麻しん（はしか）感染確認　京都市
MBSニュース
10/11(土) 18:27
腰が悪化してます。上向き寝絶対やめて
ハーブ健康本舗
広告
ブラジルのメタノール摂取による中毒、確認済は14件に
MEGABRASIL
10/5(日) 10:32
リオ警察、州都およびバイシャーダ地区で疑わしい飲料を押収
MEGABRASIL
10/6(月) 7:16
「触ると危ない」外来種植物、車で運ばれ全国に拡大か　硬く鋭いトゲが軍手貫通、駆除に苦慮
京都新聞
10/11(土) 16:30
キリン「ぐっすり眠りたいあなたに」
オルニチンPRO睡眠
広告
【ブラジル】独裁政権の犠牲者の死亡証明書に、国家の責任が明記される
MEGABRASIL
10/9(木) 22:35
毒キノコによる食中毒　もらったキノコをバター炒めにして食べたら下痢・おう吐＜福島県福島市＞
福島テレビ
10/8(水) 16:48
15歳少女レイプ殺害犯の死刑執行 米インディアナ州
ＡＦＰ＝時事
10/11(土) 11:55
89歳「申込めた！」月約千円～の葬儀保険
プラス少額短期保険
広告
【ブラジル】強制労働「ブラックリスト」に登録された雇用主は159に
MEGABRASIL
10/7(火) 8:28
【ブラジル】連邦区で酒類偽造の拠点を軍警察が摘発
MEGABRASIL
10/5(日) 8:37
４０代男性がアニサキス食中毒　保健所は居酒屋の刺身が原因と特定〈仙台〉
仙台放送
10/10(金) 16:30
【無料診断あり】おすすめ予算管理システム
ミツモア
広告
キノコ鑑別のポイント学ぶ 中毒予防月間に合わせ座談会【長野県飯田市】
南信州新聞
10/12(日) 7:50
ブラジル連邦警察、全国で児童虐待摘発作戦を展開
MEGABRASIL
10/9(木) 6:41
アンチェロッティ監督、ブラジル対韓国での5対0の大勝を「W杯への良いスタート」と評価
MEGABRASIL
10/11(土) 7:05
【注文殺到】新潟地酒5本組が大幅割引
株式会社ベルーナ
広告
中国が米国産大豆購入を停止する中、ブラジルは中国への輸出を拡大
MEGABRASIL
10/8(水) 8:41
ブラジルから米国への輸出は“関税爆弾”の影響で20.3％減少
MEGABRASIL
10/7(火) 7:13
サンパウロ州、火災への警戒続く　貯水池も警報状態
MEGABRASIL
10/6(月) 9:06
壊れた時計をお持ちの方へ注目情報
WIN WIN FIRST
広告
知人から譲り受け食べたのは“毒キノコ”…男女3人が「ツキヨタケ」食べ食中毒症状　福島
福島中央テレビ
10/8(水) 16:33
もらったキノコをバター炒めにしたら…毒キノコで食中毒　3人が下痢や嘔吐　福島
TUFテレビユー福島
10/8(水) 19:16
国民医療費は48．1兆円　23年度確定値　厚労省
時事通信
10/10(金) 16:39
船橋駅前の飲食店で食中毒　生カキなど食べた7人に症状　便やカキからノロウイルス検出
千葉日報オンライン
10/11(土) 12:02
K-POPスターをまねてレインボーヘアにした中国20代女性が重度の腎臓疾患に
朝鮮日報日本語版
10/11(土) 11:33
飲食店で生カキや刺身など食べた36人が「ノロウイルス」による集団食中毒―下痢や嘔吐などの症状を訴える―5日間の営業停止処分に＜北海道札幌市＞
北海道ニュースUHB
10/9(木) 21:01
0:48
知人から「ヒラタケ」と言われ…正体は毒キノコの「ツキヨタケ」で３人が食中毒に（福島）
KFB福島放送
10/9(木) 12:00
【ブラジル】連邦政府、マラニョン州インペラトリス市で2,837戸の住宅を引き渡す
MEGABRASIL
10/7(火) 21:31
0:39
13人が腹痛や下痢など　宮崎市の飲食店で集団食中毒　患者は鶏刺しや鶏のタタキなどを食べる
MRT宮崎放送
10/7(火) 19:07
0:12
散弾銃で撃たれ衰弱していたジャガーを川から救出、ブラジル北部
ロイター
10/9(木) 15:02
0:37
トラックと自転車が衝突　２５０ｍ引きずられ女性死亡　ミャンマー国籍の運転手を逮捕　大阪・福島区
ABCニュース
10/11(土) 18:46
1:10
「ヒラタケ」と言われて食べて食中毒…毒キノコの見分け方について専門家は（福島）
KFB福島放送
10/9(木) 19:16
1:16
宮崎市の飲食店でカンピロバクターを原因とする食中毒発生　患者全員に鶏刺しと鶏タタキ提供
宮崎ニュースUMK
10/7(火) 19:05
ヒラタケとしてもらい調理…毒キノコ「ツキヨタケ」だった、福島・川俣で3人食中毒
福島民友新聞
10/9(木) 8:29
0:49
刺身や揚げ物など　札幌市の飲食店で宴会をした団体客のうち33人が集団食中毒　発熱やおう吐などの症状
HTB北海道ニュース
10/9(木) 18:29
顔や首に30カ所以上の破片…負傷したジャガーを“即席救助” 現在は熱帯動物園で入院中 ブラジル
ABEMA TIMES
10/10(金) 12:16
真夏より危険な10月！「秋だから安心」は大間違い？食中毒が急増する3つの原因と対策
CBCテレビ
10/12(日) 6:10
カンボジアで拉致・拷問され死亡した韓国人大学生、遺体は2カ月間放置
KOREA WAVE
10/11(土) 19:12
札幌市北区の飲食店でノロウイルスによる集団食中毒　宴会で利用した客33人が下痢や発熱などの症状　5日間の営業停止に
HBCニュース北海道
10/9(木) 19:07
アンチェロッティ監督のもとで進化を見せたブラジル代表、韓国に5対0の大勝
MEGABRASIL
10/11(土) 9:41
ブラジル貿易黒字、9月は予想上回る　年間見通し引き上げ
ロイター
10/7(火) 9:19
メルコスールとカナダが自由貿易協定の交渉を再開
MEGABRASIL
10/10(金) 8:37
0:52
居酒屋でアニサキスによる食中毒、刺身の一部が冷凍処理されず（仙台市青葉区）
ミヤギテレビ
10/10(金) 19:30
SCAJ2025でブラジルはミナスジェライス州産の希少品種を紹介
MEGABRASIL
10/5(日) 16:45
もっと見る
0
もっと見る
あなたにおすすめ
お菓子 訳あり スナック菓子 ポイント消化 選べる 訳ありどっさりじゃがスティック 200g チーズ＆黒胡椒 コンソメチーズ 送料無料 家飲み ポイント利用  爆買
当店限定柄新登場 スケーター 水筒 キッズ カバー 付き 直飲み KSDC4 470ml  子供 ステンレス 保冷 ランチグッズ 入学 入園
緑茶【 彩茶-あやちゃ- 緑茶 】お茶 鹿児島県産茶葉 500ml×24本 ペットボトル 送料無料 ラベルレス ライフドリンクカンパニー お茶 まとめ買い ポイント利用
Yahoo!ショッピング
アクセスランキング（国際）
1
中国人観光客、韓国の天然記念物で子どもに排泄行為、ごみは海へ
KOREA WAVE10/12(日)5:15
2
日本が15年間かけて脱中国化を進める間に政治的理由で資源安保を犠牲にし続けた韓国【10月11日付社説】　中国レアアース輸出規制
朝鮮日報日本語版10/11(土)10:45
3
米裁判所「サムスン電子が他社の特許侵害」…4億4550万ドルの賠償評決
中央日報日本語版10/12(日)9:20
4
「トランプ氏にぴったり」の歴史上の人物とは？ カリフォルニア州知事が投稿した“合成写真”に賛否
BuzzFeed Japan10/12(日)7:10
5
平和賞受賞者流出、スパイ活動か　ノーベル研究所所長が言及
共同通信10/12(日)8:54
プリンターの目詰まり予防法は…
電源だけでも定期的にON／OFFするとインクの乾燥を防いでくれます。
ink-revolution.com
広告
雑誌アクセスランキング（国際）
1
「中国のビットコイン女王」が英国で有罪…押収された1兆円超は誰のもの？ 中国は「返還」要求
ニューズウィーク日本版10/12(日)7:20
2
時代に逆行するトランプのエネルギー政策が、アメリカを「一人負け」の道に導く...中国は大笑い
ニューズウィーク日本版10/12(日)8:02
3
「日本には沖縄の領有権もない」中国の反日包囲網を無効化した安倍元総理の「大戦略」とは？
ダイヤモンド・オンライン10/10(金)8:30
4
高市総裁を「極右」と警戒する韓国メディア…それでも国民は意外と冷静なワケ
ダイヤモンド・オンライン10/12(日)9:01
5
メーガン妃の動画が「不謹慎」すぎる...ダイアナ妃をめぐる大論争に発展
ニューズウィーク日本版10/12(日)9:20
億り人はどうやって銘柄を選ぶ？
億り人に聞いて分かった株式投資の銘柄の選び方。億り人が公開した禁断の裏ワザ
kabukakumei.com
広告
動画アクセスランキング（国際）
1
弾薬などの製造工場が爆発　18人行方不明　20キロ離れた建物揺れる　米テネシー州
テレビ朝日系（ANN）10/12(日)9:14
0:51
2
大相撲ロンドン公演　力士ら現地入り 34年ぶり　チケットほぼ完売
テレビ朝日系（ANN）10/12(日)4:37
1:00
3
ウクライナ軍の後衛作戦か　アンモニアガス管路を爆破
AP通信10/10(金)10:36
0:23
4
レストラン外のテーブル席に電動自転車が猛スピードで激突　乗っていたのは“少年”　店主温かく「子供まだ小さく…怒鳴って怖がらせる必要ない」　トルコ
FNNプライムオンライン（フジテレビ系）10/9(木)18:54
1:32
5
チリ南部沖のドレーク海峡でM7.8の地震　日本への津波の影響なし　気象庁
テレビ朝日系（ANN）10/11(土)6:56
0:37
</t>
    </r>
    <r>
      <rPr>
        <b/>
        <sz val="14"/>
        <rFont val="Segoe UI Symbol"/>
        <family val="3"/>
      </rPr>
      <t>✅</t>
    </r>
    <r>
      <rPr>
        <b/>
        <sz val="14"/>
        <rFont val="游ゴシック"/>
        <family val="3"/>
        <charset val="128"/>
      </rPr>
      <t xml:space="preserve"> インプラント、費用が気になる？
あんしんインプラント
広告
あわせて読みたい有料記事
PayPay残高
使えます
【インタビュー】ソフトバンク・藤井皓哉　信頼の『ゼロ』「無失点で抑えることにフォーカスしたい」
週刊ベースボールONLINE10/12(日)11:00
税込110円
「高市トレード」は“一過性”か？…トランプ・トレードの教訓に学ぶ、円安トレンドの〈定着条件〉【国際金融アナリストが解説】
THE GOLD ONLINE（ゴールドオンライン）10/10(金)10:01
税込275円
"高市銘柄"の一角、「サイバーセキュリティ」注目13銘柄
会社四季報オンライン10/12(日)7:01
税込330円
加速する高市路線で注目したい2つの「医療・介護」関連銘柄
会社四季報オンライン10/9(木)18:31
税込330円
高市トレードで"一気に進む"円安の行方はどうなるか？
会社四季報オンライン10/11(土)8:01
税込330円
アプリ
データ先読みで、電車でもサクサク
Facebook
共同企画、独自制作コンテンツなどを投稿
X（旧Twitter）
リアルタイムでニュースを配信
news HACK
Yahoo!ニュースのオウンドメディア
トップ
速報
ライブ
エキスパート
オリジナル
みんなの意見
ランキング
有料
RSS
　ブラジル保健省は10月10日（金）、不正に異物が混入されたアルコール飲料の摂取によるメタノール中毒の確定症例が、国内で29件に達したと発表した。10月8日（水）時点から5件増加したことになる。確認された29件のうち、25件はサンパウロ州、3件はパラナ州、1件はリオグランジドスウ州で報告された。現在調査中の通報件数は217件で、前回の集計（235件）よりも減少している。また、疑いが否定された件数も増加しており、249件に達している。現時点で、メタノール中毒の確定症例があるのはサンパウロ州、パラナ州、リオグランデ・ド・スル州の3州のみ。サンパウロ州では現在160件の通報された事例が調査中で、これは全体の73.73％を占める。次いで、ペルナンブッコ州が31件、リオグランジドスウ州（4件）、マットグロッソドスウ州（4件）、ピアウイー州（4件）、リオデジャネイロ州（3件）、エスピリットサント州（3件）、ゴイアス州（2件）、アラゴアス州（1件）、バイーア州（1件）、セアラー州（1件）、ミナスジェライス州（1件）、リオグランジドノルチ州（1件）、ホンドニア州（1件）となっている。また保健省の集計によると、10月8日（水）以降、メタノール摂取による死亡の新たな確認はなかった。これまでに死亡が確認された5人はいずれもサンパウロ州の住民だった。
ただし、現在12件の死亡事例が調査中であり、これは前回より1件増加している。調査中の死亡事例は、セアラー州（1件）、ミナスジェライス州（1件）、マットグロッソドスウ州（1件）、ペルナンブッコ州（3件）、サンパウロ州（6件）となっている。</t>
    </r>
    <phoneticPr fontId="81"/>
  </si>
  <si>
    <t>https://news.yahoo.co.jp/articles/c9915d0f1e114236cbeb650adbe61a3bb6e0b5ca</t>
    <phoneticPr fontId="81"/>
  </si>
  <si>
    <t>ブラジル</t>
    <phoneticPr fontId="81"/>
  </si>
  <si>
    <t xml:space="preserve">日本健康食品規格協会、輸入原材料GMP 認証の第1号を発表 </t>
    <phoneticPr fontId="81"/>
  </si>
  <si>
    <t>　（一社）日本健康食品規格協会（JIHFS、事務局東京都、池田秀子理事長）は10月1日、輸入原材料GMP（GMP-IM）認証の第1号を発表した。認証を受けたのは、中原（本社埼玉県）の「グルコサミン（一般名：D-グルコサミン塩酸塩）」だとしている。GMP-IM認証は、輸入原材料の品質保証を目的にJIHFSが2015年に策定し、2024年7月から本格運用を開始した制度だ。製造元での製造・品質管理や、輸入販売事業者の品質管理体制を文書審査と実地監査で確認する。一定の品質を維持できる体制であることを審査委員会が判定するものとなっている。今回の認証では、製造元の品質規格や試験結果の妥当性、輸入後の検査との一致性などを慎重に検証したという。初回認証までに6カ月超の審査期間を要したとしている。今後は品目数の増加に伴い、審査期間の短縮を図る方針だとしている。認証の更新は3年ごとに実地監査を行い、1年後と2年後には、書面監査で継続性を確認するとしている。JIHFSは今後、認証制度を通じて輸入原材料の安全性と信頼性の向上を目指すとしている。</t>
    <phoneticPr fontId="81"/>
  </si>
  <si>
    <t>https://online.bci.co.jp/article/detail/3831</t>
    <phoneticPr fontId="81"/>
  </si>
  <si>
    <t>消費者庁、食品表示基準の「Q＆A」改正 「ノンカフェイン」など表示可能に - Yahoo!ニュース</t>
    <phoneticPr fontId="81"/>
  </si>
  <si>
    <t>　消費者庁は10月1日、「食品表示基準のQ＆A」の一部を改正し、機能性表示食品について、「成分を含まないことや使用していないこと、成分の量が低減されたことの表示は、『含むことを強調する用語』には該当しない」という文言を追加した。これにより、「ノンカフェイン」や「低糖質」といった表現が可能になった。機能性表示食品では制度開始当初から、機能性関与成分以外の成分に関して広告やパッケージの表示で言及するのは、「消費者に誤解を招く」という考えから、食品表示基準の9条にて、機能性表示食品の表示禁止事項とされてきた。2024年に紅麹問題に伴う制度改正によって、「パッケージや広告に表示する機能性が、どの成分によるものかをはっきりと書くようにすべき」という趣旨の規定が盛り込まれた。消費者庁によると、この規定によって、機能性の表示が何の成分か明確になったため、「一般の食品と同じように、『含まないことを強調する用語はOK』とするように改正した」としている。</t>
    <phoneticPr fontId="81"/>
  </si>
  <si>
    <t>https://news.yahoo.co.jp/articles/b0086070a66e568e7691f5dc021e0348cf70307e</t>
    <phoneticPr fontId="81"/>
  </si>
  <si>
    <t xml:space="preserve">消費者庁、「食品ロス」テーマに調査 認知度8割超、若年層に低い傾向 </t>
    <phoneticPr fontId="81"/>
  </si>
  <si>
    <t>　消費者庁は9日、2025年度（令和7年度）における「第1回消費生活意識調査」の結果を公表した。「食品ロス」をテーマに、全国の15歳以上の男女5,000人を対象にインターネットによるアンケート調査を実施した。食品ロスの認知度は81.2％
　食品ロス問題を「よく知っている」または「ある程度知っている」と回答した人は81.2％だった。年代別では、70歳代以上が89.9％と最も高く、20歳代が67.1％と最も低かった。過去の調査結果と比較すると、2022年度（令和4年度）81.1％、23年度（同5年度）80.9％、24年度同6年度）78.9％と、ほぼ横ばいの傾向を示している。
賞味期限・消費期限の理解は7割超
　賞味期限・消費期限を「理解している」と回答した人は76.6％だった。理解度は22年度78.0％、23年度77.2％、24年度75.2％と微減傾向にある。また、食品を購入する際に「消費予定に関係なく、なるべく期限の長い商品を購入している」と回答した人は44.9％だった。こちらも過去の調査と比較すると、22年度47.3％、23年度45.6％、24年度46.3％と同様の水準で推移している。</t>
    <phoneticPr fontId="81"/>
  </si>
  <si>
    <t>https://wellness-news.co.jp/posts/251010-3/</t>
    <phoneticPr fontId="81"/>
  </si>
  <si>
    <t xml:space="preserve">ISOが植物由来食品の表示規格「ISO 8700:2025」を発表—精密発酵・植物分子農業も含む広義の ... </t>
    <phoneticPr fontId="81"/>
  </si>
  <si>
    <t>　ISO（国際標準化機構）は先月、植物由来食品に関する表示規格「ISO 8700:2025」を発表した。「植物由来食品および食品成分 — 表示およびクレームに関する定義と技術的基準（原文：Plant-based foods and food ingredients — Definitions and technical criteria for labelling and claims）」と題する規格は、動物由来成分を含まない食品・原料に関する表示定義を定めている。果物や野菜、豆類などの加工されていない植物、動物飼料、ペットフード、食品用包装材は本規格の適用外となる。
ISOは同規格の中で、植物由来食品の世界的な需要拡大の背景として、植物由来食品を日常の食生活に取り入れる消費者が増加していることにあると説明。その上で、消費者および食品事業者の双方を支援するために、植物由来という定義や用語について明確な指針を示すことが重要だと述べている。本規格の目的は、加工または製造された食品の文脈における植物由来食品を定義することであり、表示や主張（クレーム）に関する統一的な基準を設けることを意図している。
具体的には、下記2種類の食品に関する表示規格を定めている</t>
    <phoneticPr fontId="81"/>
  </si>
  <si>
    <t>https://foodtech-japan.com/2025/10/09/iso-87002025/</t>
    <phoneticPr fontId="81"/>
  </si>
  <si>
    <t xml:space="preserve">なぜ偽装に手をつけたのか… ミニストップ「消費期限の偽装問題」その本質とは - Yahoo!ニュース </t>
    <phoneticPr fontId="81"/>
  </si>
  <si>
    <t>　2025年3月25日、政府は「食品ロスの削減の推進に関する基本的な方針」（第2次）を閣議決定した。第1次基本方針の「2030年度までに食品ロスを半減させる」目標のうち、事業系食品ロスについては8年前倒しで達成し、新たに60%削減する新目標が設定された。家庭系食品ロスを半減させるには、あと20万tの削減が必要で、テコ入れが必要だ。「加工食品の期限表示の設定等に関する実態調査報告書」（2025年）から、安全係数が国の推奨する「0.8以上」ではなく「0.8未満」に設定された食品が36％あり、食品企業が過度に短く期限を設定する実態が判明。「食品表示に関する消費者意向調査」（2024年）から、賞味期限を正しく理解する消費者は53％にすぎないことも明らかになった。流通食品の約4割は過度に短く期限設定され、消費者の半数は期限表示を正しく理解していないことになる。家庭の食品ロスの要因には「直接廃棄」「過剰除去」「食べ残し」がある。未開封の食品がそのまま捨てられる「直接廃棄」は43%を占めるもっとも大きな要因だ。短めに設定されることの多い期限表示は、「3分の1ルール」という食品業界特有の商慣習により事業系と家庭系双方の食品ロスの主要因になっている。そこで「食品ロス削減目標達成に向けた施策パッケージ」のひとつとして、消費者庁は2025年3月「食品期限表示の設定のためのガイドライン」を改訂した。新しいガイドラインは、食品ロス削減の観点から、より踏み込んだ表現となっている。
たとえば安全係数は「食品の特性等によるが、安全係数は1に近づけること、差し引く時間や日数は0に近づけることが望ましい」、レトルト食品や缶詰については「安全係数を考慮する必要はない」と明記している。消費者庁は、ミニストップの問題について「食品ロス削減の目的で食品表示基準を守らず、消費者の安全が脅かされることはあってはならない」とし、「食品の安全性確保を第一としておこなわれるべき消費期限の表示が、適正におこなわれなかったことは誠に遺憾」と表明している。</t>
    <phoneticPr fontId="81"/>
  </si>
  <si>
    <t>https://news.yahoo.co.jp/articles/71df6f152cc39c42c2514b3962c732b0ecf35028?page=3</t>
    <phoneticPr fontId="81"/>
  </si>
  <si>
    <t>　商品名:Gotu kola
商品名:Gotu kola　内容量:6.00kgs/CT
一次流通先への到達日:令和7年9月25日又は26日
一次流通先における販売期間:令和7年9月26日又は27日
8CT、48.00kgを一次流通先である全11施設(別添)に販売。一次流通先及び輸入者に在庫がないことを確認済。なお、当該品は9月27日に、全量を一般消費者に販売、ないしは残品として廃棄済である。内容
9月27日までに、一次流通先である全11施設で販売した「ツボクサ」において、残留農薬のモニタリング検査を実施したところ、ヘキサコナゾールが0.03ppm、ピリタベン0.04ppm、プロフェノホス7.23ppm、テブコナゾール0.57ppm(基準値0.01ppm)検出されたため、リコール(自主回収)する。これまで健康被害の報告はない</t>
    <phoneticPr fontId="15"/>
  </si>
  <si>
    <t>HAMEED TRADING 「ツボクサ 一部残留農薬基準超過」 回収</t>
    <phoneticPr fontId="15"/>
  </si>
  <si>
    <t>https://www.recall-plus.jp/info/54195</t>
    <phoneticPr fontId="15"/>
  </si>
  <si>
    <t xml:space="preserve">食品衛生管理者登録講習会について - 群馬県ホームページ </t>
    <phoneticPr fontId="15"/>
  </si>
  <si>
    <t>　食品衛生管理者は、食品衛生法第48条の規定により、製造又は加工の過程において特に衛生上の考慮を必要とする食品又は添加物であって、食品衛生法施行令で定めるものの製造又は加工を行う営業者は、その製造又は加工を衛生的に管理させるため、その施設ごとに、専任の食品衛生管理者を置かなければなりません。
　また、その資格要件として、同条第6項に規定があり、その1つとして、「高校卒業相当以上の方で、食品衛生管理者を置かなければならない施設で3年以上の衛生管理業務従事経験がある方は、食品衛生管理者登録講習会を修了することにより、食品衛生管理者となることができる。」とされています。
　ここでいう「食品衛生管理者登録講習会」とは、講習会を実施しようとする者が都道府県知事の登録をうけて実施されるものです。このたび、食品衛生法施行令第23条の規定に基づき、以下の講習会を本県において登録しましたので、お知らせします。</t>
    <phoneticPr fontId="15"/>
  </si>
  <si>
    <t>https://www.pref.gunma.jp/site/shokunoanzen/722589.html</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</si>
</sst>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_ "/>
    <numFmt numFmtId="178" formatCode="yyyy&quot;年&quot;m&quot;月&quot;d&quot;日&quot;;@"/>
    <numFmt numFmtId="179" formatCode="m&quot;月&quot;d&quot;日&quot;;@"/>
    <numFmt numFmtId="180" formatCode="0.00;&quot;▲ &quot;0.00"/>
    <numFmt numFmtId="181" formatCode="0&quot;ヶ&quot;&quot;所&quot;"/>
    <numFmt numFmtId="182" formatCode="&quot;+&quot;\ #,##0.00;&quot;-&quot;\ #,##0.00"/>
    <numFmt numFmtId="183" formatCode="0_);[Red]\(0\)"/>
    <numFmt numFmtId="184" formatCode="\+0;&quot;▲ &quot;0"/>
  </numFmts>
  <fonts count="203">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2"/>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indexed="9"/>
      <name val="ＭＳ Ｐゴシック"/>
      <family val="3"/>
      <charset val="128"/>
    </font>
    <font>
      <b/>
      <sz val="20"/>
      <name val="ＭＳ Ｐゴシック"/>
      <family val="3"/>
      <charset val="128"/>
    </font>
    <font>
      <sz val="16"/>
      <color indexed="18"/>
      <name val="ＭＳ Ｐゴシック"/>
      <family val="3"/>
      <charset val="128"/>
    </font>
    <font>
      <b/>
      <sz val="14.3"/>
      <color indexed="30"/>
      <name val="ＭＳ Ｐゴシック"/>
      <family val="3"/>
      <charset val="128"/>
    </font>
    <font>
      <b/>
      <sz val="11"/>
      <name val="ＭＳ Ｐゴシック"/>
      <family val="3"/>
      <charset val="128"/>
    </font>
    <font>
      <b/>
      <sz val="8"/>
      <name val="ＭＳ Ｐゴシック"/>
      <family val="3"/>
      <charset val="128"/>
    </font>
    <font>
      <sz val="14"/>
      <name val="ＭＳ Ｐゴシック"/>
      <family val="3"/>
      <charset val="128"/>
    </font>
    <font>
      <sz val="10"/>
      <name val="ＭＳ Ｐゴシック"/>
      <family val="3"/>
      <charset val="128"/>
    </font>
    <font>
      <sz val="18"/>
      <name val="ＭＳ Ｐゴシック"/>
      <family val="3"/>
      <charset val="128"/>
    </font>
    <font>
      <b/>
      <u/>
      <sz val="16"/>
      <color indexed="18"/>
      <name val="ＭＳ Ｐゴシック"/>
      <family val="3"/>
      <charset val="128"/>
    </font>
    <font>
      <sz val="6"/>
      <name val="ＭＳ Ｐゴシック"/>
      <family val="3"/>
      <charset val="128"/>
    </font>
    <font>
      <sz val="9"/>
      <color indexed="8"/>
      <name val="Meiryo"/>
      <family val="3"/>
      <charset val="128"/>
    </font>
    <font>
      <b/>
      <sz val="18"/>
      <name val="ＭＳ Ｐゴシック"/>
      <family val="3"/>
      <charset val="128"/>
    </font>
    <font>
      <sz val="6"/>
      <name val="ＭＳ Ｐゴシック"/>
      <family val="3"/>
      <charset val="128"/>
    </font>
    <font>
      <b/>
      <sz val="14"/>
      <color indexed="9"/>
      <name val="ＭＳ Ｐゴシック"/>
      <family val="3"/>
      <charset val="128"/>
    </font>
    <font>
      <b/>
      <sz val="14"/>
      <name val="ＭＳ Ｐゴシック"/>
      <family val="3"/>
      <charset val="128"/>
    </font>
    <font>
      <sz val="10.75"/>
      <color indexed="63"/>
      <name val="ＭＳ ゴシック"/>
      <family val="3"/>
      <charset val="128"/>
    </font>
    <font>
      <b/>
      <sz val="12"/>
      <color indexed="8"/>
      <name val="ＭＳ Ｐゴシック"/>
      <family val="3"/>
      <charset val="128"/>
    </font>
    <font>
      <sz val="8"/>
      <color indexed="8"/>
      <name val="ＭＳ Ｐゴシック"/>
      <family val="3"/>
      <charset val="128"/>
    </font>
    <font>
      <sz val="11"/>
      <name val="メイリオ"/>
      <family val="3"/>
      <charset val="128"/>
    </font>
    <font>
      <sz val="10.1"/>
      <color indexed="22"/>
      <name val="メイリオ"/>
      <family val="3"/>
      <charset val="128"/>
    </font>
    <font>
      <sz val="11"/>
      <color indexed="23"/>
      <name val="ＭＳ Ｐゴシック"/>
      <family val="3"/>
      <charset val="128"/>
    </font>
    <font>
      <sz val="10.75"/>
      <color indexed="63"/>
      <name val="メイリオ"/>
      <family val="3"/>
      <charset val="128"/>
    </font>
    <font>
      <b/>
      <sz val="10"/>
      <color indexed="8"/>
      <name val="ＭＳ Ｐゴシック"/>
      <family val="3"/>
      <charset val="128"/>
    </font>
    <font>
      <sz val="9"/>
      <name val="Arial"/>
      <family val="2"/>
    </font>
    <font>
      <sz val="11"/>
      <name val="Arial"/>
      <family val="2"/>
    </font>
    <font>
      <sz val="11"/>
      <color indexed="22"/>
      <name val="ＭＳ Ｐゴシック"/>
      <family val="3"/>
      <charset val="128"/>
    </font>
    <font>
      <sz val="8"/>
      <color indexed="8"/>
      <name val="メイリオ"/>
      <family val="3"/>
      <charset val="128"/>
    </font>
    <font>
      <sz val="9"/>
      <color indexed="8"/>
      <name val="ＭＳ Ｐゴシック"/>
      <family val="3"/>
      <charset val="128"/>
    </font>
    <font>
      <sz val="9"/>
      <color indexed="10"/>
      <name val="ＭＳ Ｐゴシック"/>
      <family val="3"/>
      <charset val="128"/>
    </font>
    <font>
      <sz val="12"/>
      <color indexed="8"/>
      <name val="ＭＳ Ｐゴシック"/>
      <family val="3"/>
      <charset val="128"/>
    </font>
    <font>
      <b/>
      <sz val="12"/>
      <color indexed="9"/>
      <name val="ＭＳ Ｐゴシック"/>
      <family val="3"/>
      <charset val="128"/>
    </font>
    <font>
      <sz val="9"/>
      <color indexed="53"/>
      <name val="ＭＳ Ｐゴシック"/>
      <family val="3"/>
      <charset val="128"/>
    </font>
    <font>
      <sz val="9"/>
      <color indexed="60"/>
      <name val="ＭＳ Ｐゴシック"/>
      <family val="3"/>
      <charset val="128"/>
    </font>
    <font>
      <sz val="11"/>
      <color indexed="8"/>
      <name val="メイリオ"/>
      <family val="3"/>
      <charset val="128"/>
    </font>
    <font>
      <sz val="10"/>
      <color indexed="8"/>
      <name val="ＭＳ Ｐゴシック"/>
      <family val="3"/>
      <charset val="128"/>
    </font>
    <font>
      <b/>
      <sz val="12"/>
      <color indexed="53"/>
      <name val="ＭＳ Ｐゴシック"/>
      <family val="3"/>
      <charset val="128"/>
    </font>
    <font>
      <b/>
      <sz val="14"/>
      <color indexed="13"/>
      <name val="ＭＳ Ｐゴシック"/>
      <family val="3"/>
      <charset val="128"/>
    </font>
    <font>
      <b/>
      <sz val="20"/>
      <color indexed="10"/>
      <name val="ＭＳ Ｐゴシック"/>
      <family val="3"/>
      <charset val="128"/>
    </font>
    <font>
      <b/>
      <sz val="14"/>
      <color indexed="22"/>
      <name val="ＭＳ Ｐゴシック"/>
      <family val="3"/>
      <charset val="128"/>
    </font>
    <font>
      <b/>
      <sz val="18"/>
      <color indexed="10"/>
      <name val="ＭＳ Ｐゴシック"/>
      <family val="3"/>
      <charset val="128"/>
    </font>
    <font>
      <sz val="18"/>
      <color indexed="8"/>
      <name val="ＭＳ Ｐゴシック"/>
      <family val="3"/>
      <charset val="128"/>
    </font>
    <font>
      <b/>
      <sz val="18"/>
      <color indexed="16"/>
      <name val="ＭＳ Ｐゴシック"/>
      <family val="3"/>
      <charset val="128"/>
    </font>
    <font>
      <sz val="11"/>
      <color indexed="16"/>
      <name val="ＭＳ Ｐゴシック"/>
      <family val="3"/>
      <charset val="128"/>
    </font>
    <font>
      <b/>
      <sz val="16"/>
      <color indexed="16"/>
      <name val="ＭＳ Ｐゴシック"/>
      <family val="3"/>
      <charset val="128"/>
    </font>
    <font>
      <b/>
      <sz val="11"/>
      <color indexed="16"/>
      <name val="ＭＳ Ｐゴシック"/>
      <family val="3"/>
      <charset val="128"/>
    </font>
    <font>
      <b/>
      <sz val="18"/>
      <color indexed="60"/>
      <name val="ＭＳ Ｐゴシック"/>
      <family val="3"/>
      <charset val="128"/>
    </font>
    <font>
      <sz val="72"/>
      <color indexed="10"/>
      <name val="ＭＳ Ｐゴシック"/>
      <family val="3"/>
      <charset val="128"/>
    </font>
    <font>
      <b/>
      <sz val="16"/>
      <color indexed="10"/>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2"/>
      <color rgb="FFFF0000"/>
      <name val="ＭＳ Ｐゴシック"/>
      <family val="3"/>
      <charset val="128"/>
    </font>
    <font>
      <b/>
      <sz val="20"/>
      <color rgb="FFFFFFFF"/>
      <name val="&amp;quot"/>
      <family val="2"/>
    </font>
    <font>
      <sz val="12"/>
      <color rgb="FF333333"/>
      <name val="&amp;quot"/>
      <family val="2"/>
    </font>
    <font>
      <b/>
      <sz val="13.5"/>
      <color rgb="FF333333"/>
      <name val="&amp;quot"/>
      <family val="2"/>
    </font>
    <font>
      <b/>
      <sz val="12"/>
      <color rgb="FFFF0A0A"/>
      <name val="&amp;quot"/>
      <family val="2"/>
    </font>
    <font>
      <b/>
      <sz val="12"/>
      <color rgb="FF333333"/>
      <name val="&amp;quot"/>
      <family val="2"/>
    </font>
    <font>
      <sz val="12"/>
      <color rgb="FF333333"/>
      <name val="ＭＳ Ｐゴシック"/>
      <family val="3"/>
      <charset val="128"/>
    </font>
    <font>
      <b/>
      <sz val="12"/>
      <color rgb="FF333333"/>
      <name val="ＭＳ Ｐゴシック"/>
      <family val="3"/>
      <charset val="128"/>
    </font>
    <font>
      <b/>
      <sz val="12"/>
      <color rgb="FFFF0A0A"/>
      <name val="ＭＳ Ｐゴシック"/>
      <family val="3"/>
      <charset val="128"/>
    </font>
    <font>
      <b/>
      <sz val="11"/>
      <color rgb="FFFF0000"/>
      <name val="ＭＳ Ｐゴシック"/>
      <family val="3"/>
      <charset val="128"/>
    </font>
    <font>
      <b/>
      <sz val="12"/>
      <color rgb="FFFF0000"/>
      <name val="メイリオ"/>
      <family val="3"/>
      <charset val="128"/>
    </font>
    <font>
      <sz val="11"/>
      <color rgb="FFFF0000"/>
      <name val="ＭＳ Ｐゴシック"/>
      <family val="3"/>
      <charset val="128"/>
    </font>
    <font>
      <b/>
      <sz val="14"/>
      <color theme="4"/>
      <name val="ＭＳ Ｐゴシック"/>
      <family val="3"/>
      <charset val="128"/>
    </font>
    <font>
      <sz val="11"/>
      <color theme="1"/>
      <name val="Meiryo"/>
      <family val="3"/>
      <charset val="128"/>
    </font>
    <font>
      <sz val="6"/>
      <name val="ＭＳ Ｐゴシック"/>
      <family val="3"/>
      <charset val="128"/>
      <scheme val="minor"/>
    </font>
    <font>
      <b/>
      <sz val="16"/>
      <name val="ＭＳ Ｐゴシック"/>
      <family val="3"/>
      <charset val="128"/>
    </font>
    <font>
      <sz val="20"/>
      <name val="ＭＳ Ｐゴシック"/>
      <family val="3"/>
      <charset val="128"/>
    </font>
    <font>
      <b/>
      <sz val="22"/>
      <name val="ＭＳ Ｐゴシック"/>
      <family val="3"/>
      <charset val="128"/>
    </font>
    <font>
      <sz val="11"/>
      <name val="ＭＳ Ｐゴシック"/>
      <family val="3"/>
      <charset val="128"/>
      <scheme val="minor"/>
    </font>
    <font>
      <b/>
      <sz val="16"/>
      <color indexed="18"/>
      <name val="ＭＳ Ｐゴシック"/>
      <family val="3"/>
      <charset val="128"/>
    </font>
    <font>
      <b/>
      <sz val="14"/>
      <color indexed="18"/>
      <name val="ＭＳ Ｐゴシック"/>
      <family val="3"/>
      <charset val="128"/>
    </font>
    <font>
      <b/>
      <sz val="11"/>
      <color indexed="8"/>
      <name val="ＭＳ Ｐゴシック"/>
      <family val="3"/>
      <charset val="128"/>
    </font>
    <font>
      <b/>
      <sz val="11"/>
      <color indexed="63"/>
      <name val="ＭＳ Ｐゴシック"/>
      <family val="3"/>
      <charset val="128"/>
    </font>
    <font>
      <b/>
      <sz val="12"/>
      <color theme="0"/>
      <name val="ＭＳ Ｐゴシック"/>
      <family val="3"/>
      <charset val="128"/>
    </font>
    <font>
      <b/>
      <sz val="10"/>
      <color theme="0"/>
      <name val="ＭＳ Ｐゴシック"/>
      <family val="3"/>
      <charset val="128"/>
    </font>
    <font>
      <b/>
      <sz val="12"/>
      <name val="ＭＳ Ｐゴシック"/>
      <family val="3"/>
      <charset val="128"/>
      <scheme val="minor"/>
    </font>
    <font>
      <b/>
      <sz val="11"/>
      <color theme="1"/>
      <name val="ＭＳ Ｐゴシック"/>
      <family val="3"/>
      <charset val="128"/>
    </font>
    <font>
      <sz val="11"/>
      <color rgb="FF000000"/>
      <name val="ＭＳ Ｐゴシック"/>
      <family val="3"/>
      <charset val="128"/>
    </font>
    <font>
      <sz val="11"/>
      <color theme="1"/>
      <name val="ＭＳ Ｐゴシック"/>
      <family val="3"/>
      <charset val="128"/>
      <scheme val="major"/>
    </font>
    <font>
      <sz val="11"/>
      <name val="ＭＳ Ｐゴシック"/>
      <family val="3"/>
      <charset val="128"/>
      <scheme val="major"/>
    </font>
    <font>
      <b/>
      <sz val="11"/>
      <name val="游ゴシック"/>
      <family val="3"/>
      <charset val="128"/>
    </font>
    <font>
      <b/>
      <sz val="11"/>
      <color theme="1"/>
      <name val="游ゴシック"/>
      <family val="3"/>
      <charset val="128"/>
    </font>
    <font>
      <b/>
      <sz val="9"/>
      <color rgb="FFFF0000"/>
      <name val="ＭＳ Ｐゴシック"/>
      <family val="3"/>
      <charset val="128"/>
    </font>
    <font>
      <sz val="16"/>
      <color theme="0"/>
      <name val="ＭＳ Ｐゴシック"/>
      <family val="3"/>
      <charset val="128"/>
    </font>
    <font>
      <b/>
      <sz val="12"/>
      <color rgb="FF000000"/>
      <name val="ＭＳ Ｐゴシック"/>
      <family val="3"/>
      <charset val="128"/>
    </font>
    <font>
      <sz val="11"/>
      <color theme="1"/>
      <name val="ＭＳ Ｐゴシック"/>
      <family val="2"/>
      <scheme val="minor"/>
    </font>
    <font>
      <u/>
      <sz val="11"/>
      <color theme="10"/>
      <name val="ＭＳ Ｐゴシック"/>
      <family val="2"/>
      <scheme val="minor"/>
    </font>
    <font>
      <b/>
      <sz val="9"/>
      <name val="ＭＳ Ｐゴシック"/>
      <family val="3"/>
      <charset val="128"/>
    </font>
    <font>
      <b/>
      <sz val="11"/>
      <name val="ＭＳ Ｐゴシック"/>
      <family val="3"/>
      <charset val="128"/>
      <scheme val="minor"/>
    </font>
    <font>
      <b/>
      <sz val="16"/>
      <color indexed="18"/>
      <name val="游ゴシック"/>
      <family val="3"/>
      <charset val="128"/>
    </font>
    <font>
      <b/>
      <sz val="20"/>
      <color rgb="FF000000"/>
      <name val="ＭＳ Ｐゴシック"/>
      <family val="3"/>
      <charset val="128"/>
    </font>
    <font>
      <b/>
      <sz val="8"/>
      <color rgb="FFFF0000"/>
      <name val="メイリオ"/>
      <family val="3"/>
      <charset val="128"/>
    </font>
    <font>
      <b/>
      <sz val="8"/>
      <color rgb="FFFF0000"/>
      <name val="ＭＳ Ｐゴシック"/>
      <family val="3"/>
      <charset val="128"/>
    </font>
    <font>
      <sz val="9"/>
      <name val="Meiryo UI"/>
      <family val="3"/>
      <charset val="128"/>
    </font>
    <font>
      <sz val="9"/>
      <color theme="1"/>
      <name val="Meiryo"/>
      <family val="3"/>
      <charset val="128"/>
    </font>
    <font>
      <b/>
      <sz val="14"/>
      <name val="游ゴシック"/>
      <family val="3"/>
      <charset val="128"/>
    </font>
    <font>
      <b/>
      <sz val="14"/>
      <color rgb="FF000000"/>
      <name val="游ゴシック"/>
      <family val="3"/>
      <charset val="128"/>
    </font>
    <font>
      <sz val="14"/>
      <color rgb="FF000000"/>
      <name val="Meiryo"/>
      <family val="3"/>
      <charset val="128"/>
    </font>
    <font>
      <b/>
      <sz val="18"/>
      <color rgb="FF333333"/>
      <name val="メイリオ"/>
      <family val="3"/>
      <charset val="128"/>
    </font>
    <font>
      <b/>
      <sz val="9"/>
      <color indexed="81"/>
      <name val="ＭＳ Ｐゴシック"/>
      <family val="3"/>
      <charset val="128"/>
    </font>
    <font>
      <sz val="9"/>
      <color indexed="81"/>
      <name val="ＭＳ Ｐゴシック"/>
      <family val="3"/>
      <charset val="128"/>
    </font>
    <font>
      <b/>
      <sz val="14"/>
      <color rgb="FFFF0000"/>
      <name val="ＭＳ Ｐゴシック"/>
      <family val="3"/>
      <charset val="128"/>
    </font>
    <font>
      <b/>
      <sz val="20"/>
      <color rgb="FF333333"/>
      <name val="メイリオ"/>
      <family val="3"/>
      <charset val="128"/>
    </font>
    <font>
      <sz val="12"/>
      <name val="ＭＳ Ｐゴシック"/>
      <family val="3"/>
      <charset val="128"/>
      <scheme val="minor"/>
    </font>
    <font>
      <b/>
      <sz val="11"/>
      <color rgb="FF222324"/>
      <name val="ＭＳ Ｐゴシック"/>
      <family val="2"/>
      <charset val="128"/>
    </font>
    <font>
      <b/>
      <sz val="14"/>
      <color indexed="8"/>
      <name val="ＭＳ Ｐゴシック"/>
      <family val="3"/>
      <charset val="128"/>
    </font>
    <font>
      <b/>
      <u/>
      <sz val="11"/>
      <name val="ＭＳ Ｐゴシック"/>
      <family val="3"/>
      <charset val="128"/>
    </font>
    <font>
      <sz val="8"/>
      <color theme="1"/>
      <name val="ＭＳ Ｐゴシック"/>
      <family val="3"/>
      <charset val="128"/>
      <scheme val="minor"/>
    </font>
    <font>
      <sz val="11"/>
      <color rgb="FFFFC000"/>
      <name val="ＭＳ Ｐゴシック"/>
      <family val="3"/>
      <charset val="128"/>
      <scheme val="minor"/>
    </font>
    <font>
      <sz val="11"/>
      <color rgb="FF6EF729"/>
      <name val="ＭＳ Ｐゴシック"/>
      <family val="3"/>
      <charset val="128"/>
      <scheme val="minor"/>
    </font>
    <font>
      <sz val="11"/>
      <color theme="5" tint="0.39997558519241921"/>
      <name val="ＭＳ Ｐゴシック"/>
      <family val="3"/>
      <charset val="128"/>
      <scheme val="minor"/>
    </font>
    <font>
      <sz val="11"/>
      <color theme="0" tint="-0.14999847407452621"/>
      <name val="ＭＳ Ｐゴシック"/>
      <family val="3"/>
      <charset val="128"/>
      <scheme val="minor"/>
    </font>
    <font>
      <sz val="11"/>
      <color theme="7" tint="0.39997558519241921"/>
      <name val="ＭＳ Ｐゴシック"/>
      <family val="3"/>
      <charset val="128"/>
      <scheme val="minor"/>
    </font>
    <font>
      <sz val="11"/>
      <color indexed="40"/>
      <name val="ＭＳ Ｐゴシック"/>
      <family val="3"/>
      <charset val="128"/>
      <scheme val="minor"/>
    </font>
    <font>
      <sz val="9"/>
      <color theme="1"/>
      <name val="ＭＳ Ｐゴシック"/>
      <family val="3"/>
      <charset val="128"/>
      <scheme val="minor"/>
    </font>
    <font>
      <b/>
      <u/>
      <sz val="12"/>
      <name val="ＭＳ Ｐゴシック"/>
      <family val="3"/>
      <charset val="128"/>
    </font>
    <font>
      <u/>
      <sz val="11"/>
      <color theme="10"/>
      <name val="ＭＳ Ｐゴシック"/>
      <family val="3"/>
      <charset val="128"/>
      <scheme val="minor"/>
    </font>
    <font>
      <b/>
      <sz val="19"/>
      <color rgb="FF000000"/>
      <name val="メイリオ"/>
      <family val="3"/>
      <charset val="128"/>
    </font>
    <font>
      <b/>
      <sz val="14"/>
      <color indexed="10"/>
      <name val="HG創英ﾌﾟﾚｾﾞﾝｽEB"/>
      <family val="1"/>
      <charset val="128"/>
    </font>
    <font>
      <b/>
      <sz val="12"/>
      <color indexed="10"/>
      <name val="HG創英ﾌﾟﾚｾﾞﾝｽEB"/>
      <family val="1"/>
      <charset val="128"/>
    </font>
    <font>
      <sz val="11"/>
      <color rgb="FFFFFF00"/>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b/>
      <sz val="14"/>
      <color indexed="18"/>
      <name val="游ゴシック"/>
      <family val="3"/>
      <charset val="128"/>
    </font>
    <font>
      <sz val="7"/>
      <color theme="1"/>
      <name val="ＭＳ Ｐゴシック"/>
      <family val="3"/>
      <charset val="128"/>
      <scheme val="minor"/>
    </font>
    <font>
      <b/>
      <sz val="16"/>
      <name val="游ゴシック"/>
      <family val="3"/>
      <charset val="128"/>
    </font>
    <font>
      <b/>
      <sz val="16"/>
      <color rgb="FF000000"/>
      <name val="游ゴシック"/>
      <family val="3"/>
      <charset val="128"/>
    </font>
    <font>
      <sz val="20"/>
      <color indexed="9"/>
      <name val="ＭＳ Ｐゴシック"/>
      <family val="3"/>
      <charset val="128"/>
    </font>
    <font>
      <b/>
      <sz val="10"/>
      <name val="ＭＳ Ｐゴシック"/>
      <family val="3"/>
      <charset val="128"/>
    </font>
    <font>
      <b/>
      <sz val="11"/>
      <color rgb="FF000000"/>
      <name val="ＭＳ Ｐゴシック"/>
      <family val="3"/>
      <charset val="128"/>
    </font>
    <font>
      <b/>
      <sz val="10"/>
      <color rgb="FFFF0000"/>
      <name val="ＭＳ Ｐゴシック"/>
      <family val="3"/>
      <charset val="128"/>
    </font>
    <font>
      <b/>
      <sz val="10"/>
      <color rgb="FF666666"/>
      <name val="ＭＳ Ｐゴシック"/>
      <family val="2"/>
      <charset val="128"/>
    </font>
    <font>
      <sz val="11"/>
      <color theme="1"/>
      <name val="Noto Sans JP"/>
      <family val="3"/>
      <charset val="128"/>
    </font>
    <font>
      <sz val="22"/>
      <color theme="1"/>
      <name val="AR Pゴシック体S"/>
      <family val="3"/>
      <charset val="128"/>
    </font>
    <font>
      <b/>
      <sz val="20"/>
      <color theme="0"/>
      <name val="ＭＳ Ｐゴシック"/>
      <family val="3"/>
      <charset val="128"/>
    </font>
    <font>
      <b/>
      <sz val="20"/>
      <color theme="1"/>
      <name val="ＭＳ Ｐゴシック"/>
      <family val="3"/>
      <charset val="128"/>
      <scheme val="minor"/>
    </font>
    <font>
      <b/>
      <i/>
      <sz val="14"/>
      <color indexed="10"/>
      <name val="ＭＳ Ｐゴシック"/>
      <family val="3"/>
      <charset val="128"/>
    </font>
    <font>
      <sz val="22"/>
      <name val="ＭＳ Ｐゴシック"/>
      <family val="3"/>
      <charset val="128"/>
    </font>
    <font>
      <b/>
      <sz val="12"/>
      <color theme="1"/>
      <name val="ＭＳ Ｐゴシック"/>
      <family val="3"/>
      <charset val="128"/>
      <scheme val="minor"/>
    </font>
    <font>
      <b/>
      <sz val="12"/>
      <color theme="1"/>
      <name val="メイリオ"/>
      <family val="3"/>
      <charset val="128"/>
    </font>
    <font>
      <b/>
      <sz val="20"/>
      <color theme="1"/>
      <name val="メイリオ"/>
      <family val="3"/>
      <charset val="128"/>
    </font>
    <font>
      <b/>
      <u/>
      <sz val="11"/>
      <color indexed="12"/>
      <name val="ＭＳ Ｐゴシック"/>
      <family val="3"/>
      <charset val="128"/>
    </font>
    <font>
      <sz val="14"/>
      <color theme="1"/>
      <name val="ＭＳ Ｐゴシック"/>
      <family val="3"/>
      <charset val="128"/>
      <scheme val="minor"/>
    </font>
    <font>
      <b/>
      <sz val="14"/>
      <color theme="1"/>
      <name val="メイリオ"/>
      <family val="3"/>
      <charset val="128"/>
    </font>
    <font>
      <b/>
      <sz val="18"/>
      <color theme="1"/>
      <name val="メイリオ"/>
      <family val="3"/>
      <charset val="128"/>
    </font>
    <font>
      <b/>
      <sz val="16"/>
      <color rgb="FFFFFF00"/>
      <name val="メイリオ"/>
      <family val="3"/>
      <charset val="128"/>
    </font>
    <font>
      <b/>
      <sz val="19"/>
      <name val="ＭＳ Ｐゴシック"/>
      <family val="3"/>
      <charset val="128"/>
    </font>
    <font>
      <sz val="16"/>
      <name val="Arial"/>
      <family val="2"/>
    </font>
    <font>
      <b/>
      <sz val="16"/>
      <color theme="1"/>
      <name val="游ゴシック"/>
      <family val="3"/>
      <charset val="128"/>
    </font>
    <font>
      <sz val="22"/>
      <color theme="1"/>
      <name val="メイリオ"/>
      <family val="3"/>
      <charset val="128"/>
    </font>
    <font>
      <b/>
      <sz val="16"/>
      <color theme="1"/>
      <name val="ＭＳ Ｐゴシック"/>
      <family val="3"/>
      <charset val="128"/>
      <scheme val="minor"/>
    </font>
    <font>
      <b/>
      <sz val="11"/>
      <color theme="1"/>
      <name val="Courier New"/>
      <family val="3"/>
    </font>
    <font>
      <b/>
      <sz val="11"/>
      <color rgb="FFFF0000"/>
      <name val="游ゴシック"/>
      <family val="3"/>
      <charset val="128"/>
    </font>
    <font>
      <b/>
      <sz val="20"/>
      <color rgb="FF002060"/>
      <name val="Courier New"/>
      <family val="3"/>
    </font>
    <font>
      <b/>
      <sz val="16"/>
      <color rgb="FF7030A0"/>
      <name val="游ゴシック"/>
      <family val="3"/>
      <charset val="128"/>
    </font>
    <font>
      <sz val="16"/>
      <color rgb="FF7030A0"/>
      <name val="ＭＳ Ｐゴシック"/>
      <family val="3"/>
      <charset val="128"/>
      <scheme val="minor"/>
    </font>
    <font>
      <sz val="16"/>
      <color rgb="FF7030A0"/>
      <name val="AR Pゴシック体S"/>
      <family val="3"/>
      <charset val="128"/>
    </font>
    <font>
      <sz val="10"/>
      <color rgb="FF7030A0"/>
      <name val="メイリオ"/>
      <family val="3"/>
      <charset val="128"/>
    </font>
    <font>
      <sz val="10"/>
      <color rgb="FF7030A0"/>
      <name val="ＭＳ Ｐゴシック"/>
      <family val="3"/>
      <charset val="128"/>
      <scheme val="minor"/>
    </font>
    <font>
      <b/>
      <sz val="10"/>
      <color rgb="FF7030A0"/>
      <name val="メイリオ"/>
      <family val="3"/>
      <charset val="128"/>
    </font>
    <font>
      <b/>
      <sz val="16"/>
      <color rgb="FF7030A0"/>
      <name val="メイリオ"/>
      <family val="3"/>
      <charset val="128"/>
    </font>
    <font>
      <sz val="14"/>
      <color theme="1"/>
      <name val="メイリオ"/>
      <family val="3"/>
      <charset val="128"/>
    </font>
    <font>
      <b/>
      <sz val="14"/>
      <color rgb="FFFF0000"/>
      <name val="游ゴシック"/>
      <family val="3"/>
      <charset val="128"/>
    </font>
    <font>
      <b/>
      <sz val="24"/>
      <color theme="1"/>
      <name val="メイリオ"/>
      <family val="3"/>
      <charset val="128"/>
    </font>
    <font>
      <b/>
      <sz val="16"/>
      <color rgb="FF454545"/>
      <name val="游ゴシック"/>
      <family val="3"/>
      <charset val="128"/>
    </font>
    <font>
      <sz val="16"/>
      <name val="ＭＳ Ｐゴシック"/>
      <family val="3"/>
      <charset val="128"/>
    </font>
    <font>
      <sz val="20"/>
      <color theme="1"/>
      <name val="ＭＳ Ｐゴシック"/>
      <family val="3"/>
      <charset val="128"/>
    </font>
    <font>
      <sz val="10"/>
      <name val="Arial"/>
      <family val="2"/>
    </font>
    <font>
      <b/>
      <sz val="10"/>
      <color indexed="62"/>
      <name val="ＭＳ Ｐゴシック"/>
      <family val="3"/>
      <charset val="128"/>
    </font>
    <font>
      <sz val="10"/>
      <color indexed="62"/>
      <name val="ＭＳ Ｐゴシック"/>
      <family val="3"/>
      <charset val="128"/>
    </font>
    <font>
      <b/>
      <sz val="14"/>
      <color indexed="12"/>
      <name val="ＭＳ Ｐゴシック"/>
      <family val="3"/>
      <charset val="128"/>
    </font>
    <font>
      <b/>
      <sz val="16"/>
      <color rgb="FF333333"/>
      <name val="游ゴシック"/>
      <family val="3"/>
      <charset val="128"/>
    </font>
    <font>
      <sz val="8.8000000000000007"/>
      <color indexed="23"/>
      <name val="ＭＳ Ｐゴシック"/>
      <family val="3"/>
      <charset val="128"/>
    </font>
    <font>
      <sz val="14"/>
      <color indexed="63"/>
      <name val="Arial"/>
      <family val="2"/>
    </font>
    <font>
      <b/>
      <sz val="15.5"/>
      <color rgb="FF000000"/>
      <name val="游ゴシック"/>
      <family val="3"/>
      <charset val="128"/>
    </font>
    <font>
      <sz val="12"/>
      <color indexed="9"/>
      <name val="ＭＳ Ｐゴシック"/>
      <family val="3"/>
      <charset val="128"/>
    </font>
    <font>
      <b/>
      <sz val="20"/>
      <name val="Microsoft YaHei"/>
      <family val="3"/>
      <charset val="134"/>
    </font>
    <font>
      <b/>
      <sz val="20"/>
      <name val="Microsoft YaHei"/>
      <family val="2"/>
      <charset val="134"/>
    </font>
    <font>
      <b/>
      <sz val="12"/>
      <color rgb="FFFFFF00"/>
      <name val="ＭＳ Ｐゴシック"/>
      <family val="3"/>
      <charset val="128"/>
    </font>
    <font>
      <b/>
      <u/>
      <sz val="14"/>
      <color indexed="12"/>
      <name val="HGP創英角ｺﾞｼｯｸUB"/>
      <family val="3"/>
      <charset val="128"/>
    </font>
    <font>
      <b/>
      <sz val="14"/>
      <color rgb="FF002060"/>
      <name val="ＭＳ Ｐゴシック"/>
      <family val="3"/>
      <charset val="128"/>
    </font>
    <font>
      <b/>
      <sz val="20"/>
      <name val="游ゴシック"/>
      <family val="3"/>
      <charset val="128"/>
    </font>
    <font>
      <b/>
      <sz val="8"/>
      <color indexed="10"/>
      <name val="ＭＳ Ｐゴシック"/>
      <family val="3"/>
      <charset val="128"/>
    </font>
    <font>
      <b/>
      <sz val="12"/>
      <color indexed="13"/>
      <name val="ＭＳ Ｐゴシック"/>
      <family val="3"/>
      <charset val="128"/>
    </font>
    <font>
      <b/>
      <u/>
      <sz val="12"/>
      <color indexed="9"/>
      <name val="ＭＳ Ｐゴシック"/>
      <family val="3"/>
      <charset val="128"/>
    </font>
    <font>
      <b/>
      <sz val="14"/>
      <name val="Segoe UI Symbol"/>
      <family val="3"/>
    </font>
  </fonts>
  <fills count="51">
    <fill>
      <patternFill patternType="none"/>
    </fill>
    <fill>
      <patternFill patternType="gray125"/>
    </fill>
    <fill>
      <patternFill patternType="solid">
        <fgColor indexed="13"/>
        <bgColor indexed="64"/>
      </patternFill>
    </fill>
    <fill>
      <patternFill patternType="solid">
        <fgColor indexed="51"/>
        <bgColor indexed="64"/>
      </patternFill>
    </fill>
    <fill>
      <patternFill patternType="solid">
        <fgColor indexed="24"/>
        <bgColor indexed="64"/>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53"/>
        <bgColor indexed="64"/>
      </patternFill>
    </fill>
    <fill>
      <patternFill patternType="solid">
        <fgColor indexed="41"/>
        <bgColor indexed="64"/>
      </patternFill>
    </fill>
    <fill>
      <patternFill patternType="solid">
        <fgColor indexed="49"/>
        <bgColor indexed="64"/>
      </patternFill>
    </fill>
    <fill>
      <patternFill patternType="solid">
        <fgColor indexed="47"/>
        <bgColor indexed="64"/>
      </patternFill>
    </fill>
    <fill>
      <patternFill patternType="solid">
        <fgColor indexed="42"/>
        <bgColor indexed="64"/>
      </patternFill>
    </fill>
    <fill>
      <patternFill patternType="solid">
        <fgColor indexed="15"/>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rgb="FFFFFF66"/>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6EF729"/>
        <bgColor indexed="64"/>
      </patternFill>
    </fill>
    <fill>
      <patternFill patternType="solid">
        <fgColor theme="0" tint="-4.9989318521683403E-2"/>
        <bgColor indexed="64"/>
      </patternFill>
    </fill>
    <fill>
      <patternFill patternType="solid">
        <fgColor theme="2"/>
        <bgColor indexed="64"/>
      </patternFill>
    </fill>
    <fill>
      <patternFill patternType="solid">
        <fgColor rgb="FFFAFEC2"/>
        <bgColor indexed="64"/>
      </patternFill>
    </fill>
    <fill>
      <patternFill patternType="solid">
        <fgColor theme="7" tint="0.79998168889431442"/>
        <bgColor indexed="64"/>
      </patternFill>
    </fill>
    <fill>
      <patternFill patternType="solid">
        <fgColor rgb="FFD4FDC3"/>
        <bgColor indexed="64"/>
      </patternFill>
    </fill>
    <fill>
      <patternFill patternType="solid">
        <fgColor theme="2" tint="-9.9978637043366805E-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95F963"/>
        <bgColor indexed="64"/>
      </patternFill>
    </fill>
    <fill>
      <patternFill patternType="solid">
        <fgColor rgb="FF6DDDF7"/>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rgb="FF3399FF"/>
        <bgColor indexed="64"/>
      </patternFill>
    </fill>
    <fill>
      <patternFill patternType="solid">
        <fgColor rgb="FF00B050"/>
        <bgColor indexed="64"/>
      </patternFill>
    </fill>
    <fill>
      <patternFill patternType="solid">
        <fgColor rgb="FF002060"/>
        <bgColor indexed="64"/>
      </patternFill>
    </fill>
    <fill>
      <patternFill patternType="solid">
        <fgColor theme="0" tint="-0.249977111117893"/>
        <bgColor indexed="64"/>
      </patternFill>
    </fill>
    <fill>
      <patternFill patternType="solid">
        <fgColor theme="3" tint="-0.499984740745262"/>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indexed="45"/>
        <bgColor indexed="64"/>
      </patternFill>
    </fill>
    <fill>
      <patternFill patternType="solid">
        <fgColor indexed="12"/>
        <bgColor indexed="64"/>
      </patternFill>
    </fill>
    <fill>
      <patternFill patternType="solid">
        <fgColor theme="9"/>
        <bgColor indexed="64"/>
      </patternFill>
    </fill>
    <fill>
      <patternFill patternType="solid">
        <fgColor theme="9" tint="-0.499984740745262"/>
        <bgColor indexed="64"/>
      </patternFill>
    </fill>
    <fill>
      <patternFill patternType="solid">
        <fgColor theme="5" tint="-0.249977111117893"/>
        <bgColor indexed="64"/>
      </patternFill>
    </fill>
  </fills>
  <borders count="319">
    <border>
      <left/>
      <right/>
      <top/>
      <bottom/>
      <diagonal/>
    </border>
    <border>
      <left style="medium">
        <color indexed="12"/>
      </left>
      <right style="medium">
        <color indexed="12"/>
      </right>
      <top/>
      <bottom/>
      <diagonal/>
    </border>
    <border>
      <left style="medium">
        <color indexed="12"/>
      </left>
      <right/>
      <top/>
      <bottom/>
      <diagonal/>
    </border>
    <border>
      <left style="medium">
        <color indexed="48"/>
      </left>
      <right/>
      <top/>
      <bottom/>
      <diagonal/>
    </border>
    <border>
      <left/>
      <right style="medium">
        <color indexed="48"/>
      </right>
      <top/>
      <bottom/>
      <diagonal/>
    </border>
    <border>
      <left/>
      <right style="medium">
        <color indexed="36"/>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0"/>
      </left>
      <right/>
      <top style="thick">
        <color indexed="10"/>
      </top>
      <bottom/>
      <diagonal/>
    </border>
    <border>
      <left/>
      <right/>
      <top style="thick">
        <color indexed="10"/>
      </top>
      <bottom/>
      <diagonal/>
    </border>
    <border>
      <left/>
      <right style="medium">
        <color indexed="10"/>
      </right>
      <top style="thick">
        <color indexed="10"/>
      </top>
      <bottom/>
      <diagonal/>
    </border>
    <border>
      <left style="medium">
        <color indexed="10"/>
      </left>
      <right/>
      <top/>
      <bottom/>
      <diagonal/>
    </border>
    <border>
      <left/>
      <right style="medium">
        <color indexed="10"/>
      </right>
      <top/>
      <bottom/>
      <diagonal/>
    </border>
    <border>
      <left style="medium">
        <color indexed="10"/>
      </left>
      <right/>
      <top/>
      <bottom style="thick">
        <color indexed="10"/>
      </bottom>
      <diagonal/>
    </border>
    <border>
      <left/>
      <right/>
      <top/>
      <bottom style="thick">
        <color indexed="10"/>
      </bottom>
      <diagonal/>
    </border>
    <border>
      <left/>
      <right style="medium">
        <color indexed="10"/>
      </right>
      <top/>
      <bottom style="thick">
        <color indexed="10"/>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right style="thick">
        <color indexed="10"/>
      </right>
      <top/>
      <bottom/>
      <diagonal/>
    </border>
    <border>
      <left style="thin">
        <color indexed="64"/>
      </left>
      <right/>
      <top style="thick">
        <color indexed="10"/>
      </top>
      <bottom style="thin">
        <color indexed="64"/>
      </bottom>
      <diagonal/>
    </border>
    <border>
      <left/>
      <right/>
      <top style="thick">
        <color indexed="10"/>
      </top>
      <bottom style="thin">
        <color indexed="64"/>
      </bottom>
      <diagonal/>
    </border>
    <border>
      <left/>
      <right style="thin">
        <color indexed="64"/>
      </right>
      <top style="thick">
        <color indexed="10"/>
      </top>
      <bottom style="thin">
        <color indexed="64"/>
      </bottom>
      <diagonal/>
    </border>
    <border>
      <left style="thin">
        <color indexed="64"/>
      </left>
      <right/>
      <top style="thick">
        <color indexed="10"/>
      </top>
      <bottom/>
      <diagonal/>
    </border>
    <border>
      <left style="thin">
        <color indexed="64"/>
      </left>
      <right/>
      <top/>
      <bottom style="medium">
        <color indexed="23"/>
      </bottom>
      <diagonal/>
    </border>
    <border>
      <left/>
      <right/>
      <top/>
      <bottom style="medium">
        <color indexed="23"/>
      </bottom>
      <diagonal/>
    </border>
    <border>
      <left style="thin">
        <color indexed="64"/>
      </left>
      <right/>
      <top/>
      <bottom style="thick">
        <color indexed="23"/>
      </bottom>
      <diagonal/>
    </border>
    <border>
      <left/>
      <right/>
      <top/>
      <bottom style="thick">
        <color indexed="23"/>
      </bottom>
      <diagonal/>
    </border>
    <border>
      <left style="thin">
        <color indexed="64"/>
      </left>
      <right/>
      <top/>
      <bottom/>
      <diagonal/>
    </border>
    <border>
      <left/>
      <right style="thin">
        <color indexed="64"/>
      </right>
      <top/>
      <bottom/>
      <diagonal/>
    </border>
    <border>
      <left/>
      <right style="medium">
        <color indexed="12"/>
      </right>
      <top/>
      <bottom/>
      <diagonal/>
    </border>
    <border>
      <left/>
      <right/>
      <top style="thin">
        <color auto="1"/>
      </top>
      <bottom/>
      <diagonal/>
    </border>
    <border>
      <left/>
      <right/>
      <top/>
      <bottom style="thin">
        <color auto="1"/>
      </bottom>
      <diagonal/>
    </border>
    <border>
      <left style="thick">
        <color theme="6" tint="-0.499984740745262"/>
      </left>
      <right style="thin">
        <color indexed="64"/>
      </right>
      <top style="thick">
        <color theme="6" tint="-0.499984740745262"/>
      </top>
      <bottom/>
      <diagonal/>
    </border>
    <border>
      <left style="thin">
        <color indexed="64"/>
      </left>
      <right/>
      <top style="thick">
        <color theme="6" tint="-0.499984740745262"/>
      </top>
      <bottom/>
      <diagonal/>
    </border>
    <border>
      <left/>
      <right/>
      <top style="thick">
        <color theme="6" tint="-0.499984740745262"/>
      </top>
      <bottom/>
      <diagonal/>
    </border>
    <border>
      <left/>
      <right style="thin">
        <color indexed="64"/>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style="thin">
        <color indexed="64"/>
      </right>
      <top/>
      <bottom/>
      <diagonal/>
    </border>
    <border>
      <left/>
      <right style="thick">
        <color theme="6" tint="-0.499984740745262"/>
      </right>
      <top/>
      <bottom/>
      <diagonal/>
    </border>
    <border>
      <left style="thick">
        <color theme="6" tint="-0.499984740745262"/>
      </left>
      <right style="thin">
        <color indexed="64"/>
      </right>
      <top/>
      <bottom style="thick">
        <color theme="6" tint="-0.499984740745262"/>
      </bottom>
      <diagonal/>
    </border>
    <border>
      <left style="thin">
        <color indexed="64"/>
      </left>
      <right/>
      <top/>
      <bottom style="thick">
        <color theme="6" tint="-0.499984740745262"/>
      </bottom>
      <diagonal/>
    </border>
    <border>
      <left/>
      <right/>
      <top/>
      <bottom style="thick">
        <color theme="6" tint="-0.499984740745262"/>
      </bottom>
      <diagonal/>
    </border>
    <border>
      <left/>
      <right style="thin">
        <color indexed="64"/>
      </right>
      <top/>
      <bottom style="thick">
        <color theme="6" tint="-0.499984740745262"/>
      </bottom>
      <diagonal/>
    </border>
    <border>
      <left/>
      <right style="thick">
        <color theme="6" tint="-0.499984740745262"/>
      </right>
      <top/>
      <bottom style="thick">
        <color theme="6" tint="-0.499984740745262"/>
      </bottom>
      <diagonal/>
    </border>
    <border>
      <left/>
      <right style="medium">
        <color rgb="FF888888"/>
      </right>
      <top/>
      <bottom style="medium">
        <color rgb="FF888888"/>
      </bottom>
      <diagonal/>
    </border>
    <border>
      <left style="medium">
        <color indexed="55"/>
      </left>
      <right/>
      <top/>
      <bottom/>
      <diagonal/>
    </border>
    <border>
      <left style="thick">
        <color indexed="23"/>
      </left>
      <right/>
      <top style="thick">
        <color indexed="23"/>
      </top>
      <bottom/>
      <diagonal/>
    </border>
    <border>
      <left/>
      <right/>
      <top style="thick">
        <color indexed="23"/>
      </top>
      <bottom/>
      <diagonal/>
    </border>
    <border>
      <left/>
      <right style="thin">
        <color indexed="23"/>
      </right>
      <top style="thick">
        <color indexed="23"/>
      </top>
      <bottom/>
      <diagonal/>
    </border>
    <border>
      <left style="thin">
        <color indexed="23"/>
      </left>
      <right style="thin">
        <color indexed="23"/>
      </right>
      <top style="thick">
        <color indexed="23"/>
      </top>
      <bottom/>
      <diagonal/>
    </border>
    <border>
      <left style="thin">
        <color indexed="23"/>
      </left>
      <right style="thick">
        <color indexed="23"/>
      </right>
      <top style="thick">
        <color indexed="23"/>
      </top>
      <bottom/>
      <diagonal/>
    </border>
    <border>
      <left style="medium">
        <color indexed="23"/>
      </left>
      <right/>
      <top/>
      <bottom style="medium">
        <color indexed="55"/>
      </bottom>
      <diagonal/>
    </border>
    <border>
      <left style="medium">
        <color rgb="FF002060"/>
      </left>
      <right/>
      <top/>
      <bottom/>
      <diagonal/>
    </border>
    <border>
      <left/>
      <right style="medium">
        <color rgb="FF888888"/>
      </right>
      <top/>
      <bottom style="medium">
        <color rgb="FFD0D0D0"/>
      </bottom>
      <diagonal/>
    </border>
    <border>
      <left style="medium">
        <color indexed="12"/>
      </left>
      <right style="medium">
        <color indexed="12"/>
      </right>
      <top/>
      <bottom style="thick">
        <color indexed="12"/>
      </bottom>
      <diagonal/>
    </border>
    <border>
      <left/>
      <right style="medium">
        <color indexed="55"/>
      </right>
      <top/>
      <bottom/>
      <diagonal/>
    </border>
    <border>
      <left style="medium">
        <color indexed="55"/>
      </left>
      <right/>
      <top/>
      <bottom style="medium">
        <color indexed="55"/>
      </bottom>
      <diagonal/>
    </border>
    <border>
      <left/>
      <right style="medium">
        <color indexed="55"/>
      </right>
      <top/>
      <bottom style="medium">
        <color indexed="55"/>
      </bottom>
      <diagonal/>
    </border>
    <border>
      <left/>
      <right/>
      <top style="medium">
        <color auto="1"/>
      </top>
      <bottom/>
      <diagonal/>
    </border>
    <border>
      <left/>
      <right style="medium">
        <color auto="1"/>
      </right>
      <top style="medium">
        <color auto="1"/>
      </top>
      <bottom/>
      <diagonal/>
    </border>
    <border>
      <left/>
      <right style="medium">
        <color rgb="FFD0D0D0"/>
      </right>
      <top/>
      <bottom style="medium">
        <color rgb="FFD0D0D0"/>
      </bottom>
      <diagonal/>
    </border>
    <border>
      <left/>
      <right style="thin">
        <color indexed="64"/>
      </right>
      <top/>
      <bottom style="thin">
        <color indexed="64"/>
      </bottom>
      <diagonal/>
    </border>
    <border>
      <left style="thin">
        <color indexed="64"/>
      </left>
      <right style="thin">
        <color indexed="64"/>
      </right>
      <top/>
      <bottom/>
      <diagonal/>
    </border>
    <border>
      <left style="medium">
        <color indexed="12"/>
      </left>
      <right style="medium">
        <color auto="1"/>
      </right>
      <top/>
      <bottom/>
      <diagonal/>
    </border>
    <border>
      <left style="medium">
        <color rgb="FF888888"/>
      </left>
      <right style="medium">
        <color rgb="FF888888"/>
      </right>
      <top style="medium">
        <color rgb="FF888888"/>
      </top>
      <bottom style="medium">
        <color rgb="FF888888"/>
      </bottom>
      <diagonal/>
    </border>
    <border>
      <left style="medium">
        <color indexed="12"/>
      </left>
      <right style="medium">
        <color indexed="12"/>
      </right>
      <top style="thick">
        <color indexed="12"/>
      </top>
      <bottom/>
      <diagonal/>
    </border>
    <border>
      <left style="medium">
        <color indexed="12"/>
      </left>
      <right style="thick">
        <color indexed="12"/>
      </right>
      <top style="thick">
        <color indexed="12"/>
      </top>
      <bottom/>
      <diagonal/>
    </border>
    <border>
      <left style="medium">
        <color indexed="12"/>
      </left>
      <right style="thick">
        <color indexed="12"/>
      </right>
      <top/>
      <bottom/>
      <diagonal/>
    </border>
    <border>
      <left style="medium">
        <color indexed="12"/>
      </left>
      <right style="thick">
        <color indexed="12"/>
      </right>
      <top/>
      <bottom style="thick">
        <color indexed="12"/>
      </bottom>
      <diagonal/>
    </border>
    <border>
      <left/>
      <right style="medium">
        <color indexed="23"/>
      </right>
      <top/>
      <bottom/>
      <diagonal/>
    </border>
    <border>
      <left style="medium">
        <color theme="0" tint="-0.499984740745262"/>
      </left>
      <right style="medium">
        <color theme="0" tint="-0.499984740745262"/>
      </right>
      <top/>
      <bottom style="medium">
        <color theme="0" tint="-0.499984740745262"/>
      </bottom>
      <diagonal/>
    </border>
    <border>
      <left style="medium">
        <color theme="3"/>
      </left>
      <right style="medium">
        <color theme="3"/>
      </right>
      <top style="medium">
        <color theme="3"/>
      </top>
      <bottom/>
      <diagonal/>
    </border>
    <border>
      <left style="medium">
        <color theme="3"/>
      </left>
      <right style="medium">
        <color theme="3"/>
      </right>
      <top/>
      <bottom/>
      <diagonal/>
    </border>
    <border>
      <left style="medium">
        <color theme="3"/>
      </left>
      <right style="medium">
        <color theme="3"/>
      </right>
      <top/>
      <bottom style="medium">
        <color theme="3"/>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diagonal/>
    </border>
    <border>
      <left/>
      <right/>
      <top style="medium">
        <color rgb="FF888888"/>
      </top>
      <bottom style="medium">
        <color rgb="FF888888"/>
      </bottom>
      <diagonal/>
    </border>
    <border>
      <left style="medium">
        <color rgb="FF888888"/>
      </left>
      <right style="medium">
        <color theme="0" tint="-0.24994659260841701"/>
      </right>
      <top style="medium">
        <color rgb="FF888888"/>
      </top>
      <bottom style="medium">
        <color rgb="FF888888"/>
      </bottom>
      <diagonal/>
    </border>
    <border>
      <left style="medium">
        <color theme="0" tint="-0.24994659260841701"/>
      </left>
      <right/>
      <top style="medium">
        <color rgb="FF888888"/>
      </top>
      <bottom style="medium">
        <color rgb="FF888888"/>
      </bottom>
      <diagonal/>
    </border>
    <border>
      <left/>
      <right style="medium">
        <color theme="0" tint="-0.24994659260841701"/>
      </right>
      <top style="medium">
        <color rgb="FF888888"/>
      </top>
      <bottom style="medium">
        <color rgb="FF888888"/>
      </bottom>
      <diagonal/>
    </border>
    <border>
      <left/>
      <right style="medium">
        <color theme="3"/>
      </right>
      <top/>
      <bottom/>
      <diagonal/>
    </border>
    <border>
      <left style="medium">
        <color indexed="12"/>
      </left>
      <right style="medium">
        <color auto="1"/>
      </right>
      <top/>
      <bottom style="thick">
        <color indexed="12"/>
      </bottom>
      <diagonal/>
    </border>
    <border>
      <left/>
      <right/>
      <top/>
      <bottom style="thin">
        <color indexed="64"/>
      </bottom>
      <diagonal/>
    </border>
    <border>
      <left style="medium">
        <color indexed="12"/>
      </left>
      <right/>
      <top/>
      <bottom style="thick">
        <color indexed="12"/>
      </bottom>
      <diagonal/>
    </border>
    <border>
      <left/>
      <right style="medium">
        <color indexed="12"/>
      </right>
      <top style="thin">
        <color indexed="12"/>
      </top>
      <bottom/>
      <diagonal/>
    </border>
    <border>
      <left style="thick">
        <color indexed="12"/>
      </left>
      <right style="medium">
        <color indexed="12"/>
      </right>
      <top style="thin">
        <color indexed="12"/>
      </top>
      <bottom/>
      <diagonal/>
    </border>
    <border>
      <left/>
      <right style="medium">
        <color indexed="12"/>
      </right>
      <top style="thin">
        <color indexed="12"/>
      </top>
      <bottom style="thick">
        <color indexed="12"/>
      </bottom>
      <diagonal/>
    </border>
    <border>
      <left style="thin">
        <color indexed="64"/>
      </left>
      <right/>
      <top style="thin">
        <color indexed="64"/>
      </top>
      <bottom style="medium">
        <color indexed="23"/>
      </bottom>
      <diagonal/>
    </border>
    <border>
      <left/>
      <right style="thin">
        <color indexed="64"/>
      </right>
      <top style="thin">
        <color indexed="64"/>
      </top>
      <bottom style="medium">
        <color indexed="23"/>
      </bottom>
      <diagonal/>
    </border>
    <border>
      <left style="thin">
        <color indexed="64"/>
      </left>
      <right style="thin">
        <color indexed="64"/>
      </right>
      <top style="thin">
        <color indexed="64"/>
      </top>
      <bottom/>
      <diagonal/>
    </border>
    <border>
      <left style="medium">
        <color indexed="23"/>
      </left>
      <right/>
      <top style="medium">
        <color indexed="23"/>
      </top>
      <bottom/>
      <diagonal/>
    </border>
    <border>
      <left style="thin">
        <color indexed="64"/>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style="medium">
        <color indexed="23"/>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medium">
        <color indexed="23"/>
      </left>
      <right/>
      <top style="medium">
        <color indexed="55"/>
      </top>
      <bottom style="medium">
        <color indexed="55"/>
      </bottom>
      <diagonal/>
    </border>
    <border>
      <left style="medium">
        <color indexed="23"/>
      </left>
      <right/>
      <top style="medium">
        <color indexed="55"/>
      </top>
      <bottom/>
      <diagonal/>
    </border>
    <border>
      <left style="medium">
        <color indexed="23"/>
      </left>
      <right/>
      <top style="medium">
        <color indexed="23"/>
      </top>
      <bottom style="thin">
        <color indexed="23"/>
      </bottom>
      <diagonal/>
    </border>
    <border>
      <left style="medium">
        <color indexed="23"/>
      </left>
      <right style="medium">
        <color theme="0" tint="-0.24994659260841701"/>
      </right>
      <top style="medium">
        <color indexed="55"/>
      </top>
      <bottom/>
      <diagonal/>
    </border>
    <border>
      <left style="thin">
        <color indexed="23"/>
      </left>
      <right style="thin">
        <color indexed="23"/>
      </right>
      <top style="thin">
        <color indexed="23"/>
      </top>
      <bottom style="medium">
        <color indexed="23"/>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12"/>
      </bottom>
      <diagonal/>
    </border>
    <border>
      <left/>
      <right style="medium">
        <color indexed="64"/>
      </right>
      <top style="medium">
        <color indexed="64"/>
      </top>
      <bottom/>
      <diagonal/>
    </border>
    <border>
      <left style="medium">
        <color indexed="12"/>
      </left>
      <right/>
      <top style="medium">
        <color indexed="12"/>
      </top>
      <bottom style="medium">
        <color indexed="16"/>
      </bottom>
      <diagonal/>
    </border>
    <border>
      <left/>
      <right/>
      <top style="medium">
        <color indexed="12"/>
      </top>
      <bottom style="medium">
        <color indexed="16"/>
      </bottom>
      <diagonal/>
    </border>
    <border>
      <left/>
      <right style="medium">
        <color indexed="12"/>
      </right>
      <top style="medium">
        <color indexed="12"/>
      </top>
      <bottom style="medium">
        <color indexed="16"/>
      </bottom>
      <diagonal/>
    </border>
    <border>
      <left style="medium">
        <color indexed="12"/>
      </left>
      <right style="medium">
        <color indexed="12"/>
      </right>
      <top style="medium">
        <color indexed="12"/>
      </top>
      <bottom/>
      <diagonal/>
    </border>
    <border>
      <left style="medium">
        <color indexed="16"/>
      </left>
      <right style="medium">
        <color indexed="16"/>
      </right>
      <top style="medium">
        <color indexed="16"/>
      </top>
      <bottom/>
      <diagonal/>
    </border>
    <border>
      <left style="medium">
        <color indexed="16"/>
      </left>
      <right style="medium">
        <color indexed="16"/>
      </right>
      <top style="medium">
        <color indexed="16"/>
      </top>
      <bottom style="medium">
        <color indexed="16"/>
      </bottom>
      <diagonal/>
    </border>
    <border>
      <left style="medium">
        <color indexed="16"/>
      </left>
      <right/>
      <top style="medium">
        <color indexed="16"/>
      </top>
      <bottom style="medium">
        <color indexed="16"/>
      </bottom>
      <diagonal/>
    </border>
    <border>
      <left/>
      <right style="medium">
        <color indexed="16"/>
      </right>
      <top style="medium">
        <color indexed="16"/>
      </top>
      <bottom style="medium">
        <color indexed="16"/>
      </bottom>
      <diagonal/>
    </border>
    <border>
      <left style="medium">
        <color auto="1"/>
      </left>
      <right/>
      <top style="medium">
        <color indexed="12"/>
      </top>
      <bottom style="thin">
        <color indexed="12"/>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55"/>
      </right>
      <top style="medium">
        <color indexed="55"/>
      </top>
      <bottom/>
      <diagonal/>
    </border>
    <border>
      <left style="medium">
        <color indexed="55"/>
      </left>
      <right/>
      <top style="medium">
        <color indexed="55"/>
      </top>
      <bottom/>
      <diagonal/>
    </border>
    <border>
      <left style="medium">
        <color indexed="55"/>
      </left>
      <right/>
      <top style="medium">
        <color indexed="55"/>
      </top>
      <bottom style="medium">
        <color indexed="55"/>
      </bottom>
      <diagonal/>
    </border>
    <border>
      <left style="medium">
        <color indexed="55"/>
      </left>
      <right style="medium">
        <color indexed="55"/>
      </right>
      <top style="medium">
        <color indexed="55"/>
      </top>
      <bottom/>
      <diagonal/>
    </border>
    <border>
      <left/>
      <right/>
      <top style="medium">
        <color indexed="55"/>
      </top>
      <bottom style="medium">
        <color indexed="55"/>
      </bottom>
      <diagonal/>
    </border>
    <border>
      <left style="medium">
        <color indexed="12"/>
      </left>
      <right style="thin">
        <color indexed="12"/>
      </right>
      <top style="medium">
        <color indexed="12"/>
      </top>
      <bottom style="medium">
        <color indexed="12"/>
      </bottom>
      <diagonal/>
    </border>
    <border>
      <left style="thin">
        <color indexed="12"/>
      </left>
      <right/>
      <top style="medium">
        <color indexed="12"/>
      </top>
      <bottom style="medium">
        <color indexed="12"/>
      </bottom>
      <diagonal/>
    </border>
    <border>
      <left style="medium">
        <color indexed="12"/>
      </left>
      <right/>
      <top style="medium">
        <color indexed="12"/>
      </top>
      <bottom style="medium">
        <color indexed="12"/>
      </bottom>
      <diagonal/>
    </border>
    <border>
      <left/>
      <right/>
      <top style="thin">
        <color indexed="12"/>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12"/>
      </right>
      <top style="medium">
        <color indexed="12"/>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thin">
        <color indexed="12"/>
      </top>
      <bottom style="medium">
        <color indexed="64"/>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top style="thin">
        <color indexed="12"/>
      </top>
      <bottom/>
      <diagonal/>
    </border>
    <border>
      <left style="thin">
        <color indexed="12"/>
      </left>
      <right style="medium">
        <color indexed="12"/>
      </right>
      <top style="thick">
        <color indexed="12"/>
      </top>
      <bottom/>
      <diagonal/>
    </border>
    <border>
      <left style="thin">
        <color indexed="12"/>
      </left>
      <right style="medium">
        <color indexed="12"/>
      </right>
      <top/>
      <bottom/>
      <diagonal/>
    </border>
    <border>
      <left style="thin">
        <color indexed="12"/>
      </left>
      <right style="medium">
        <color indexed="12"/>
      </right>
      <top/>
      <bottom style="thick">
        <color indexed="12"/>
      </bottom>
      <diagonal/>
    </border>
    <border>
      <left/>
      <right style="thin">
        <color indexed="12"/>
      </right>
      <top style="thin">
        <color indexed="12"/>
      </top>
      <bottom style="medium">
        <color indexed="12"/>
      </bottom>
      <diagonal/>
    </border>
    <border>
      <left style="thin">
        <color indexed="64"/>
      </left>
      <right style="medium">
        <color indexed="23"/>
      </right>
      <top style="medium">
        <color indexed="23"/>
      </top>
      <bottom style="medium">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diagonal/>
    </border>
    <border>
      <left style="thin">
        <color auto="1"/>
      </left>
      <right style="medium">
        <color auto="1"/>
      </right>
      <top style="double">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diagonal/>
    </border>
    <border>
      <left style="medium">
        <color rgb="FF002060"/>
      </left>
      <right style="medium">
        <color rgb="FF002060"/>
      </right>
      <top style="thin">
        <color rgb="FF002060"/>
      </top>
      <bottom style="thin">
        <color rgb="FF002060"/>
      </bottom>
      <diagonal/>
    </border>
    <border>
      <left style="medium">
        <color rgb="FF002060"/>
      </left>
      <right style="medium">
        <color rgb="FF002060"/>
      </right>
      <top/>
      <bottom/>
      <diagonal/>
    </border>
    <border>
      <left style="medium">
        <color rgb="FF002060"/>
      </left>
      <right style="medium">
        <color rgb="FF002060"/>
      </right>
      <top style="medium">
        <color rgb="FF002060"/>
      </top>
      <bottom/>
      <diagonal/>
    </border>
    <border>
      <left style="medium">
        <color rgb="FF002060"/>
      </left>
      <right style="medium">
        <color rgb="FF002060"/>
      </right>
      <top/>
      <bottom style="medium">
        <color rgb="FF002060"/>
      </bottom>
      <diagonal/>
    </border>
    <border>
      <left/>
      <right/>
      <top style="thin">
        <color auto="1"/>
      </top>
      <bottom style="medium">
        <color auto="1"/>
      </bottom>
      <diagonal/>
    </border>
    <border>
      <left/>
      <right/>
      <top style="thin">
        <color theme="3"/>
      </top>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style="thin">
        <color auto="1"/>
      </left>
      <right/>
      <top style="thin">
        <color auto="1"/>
      </top>
      <bottom style="thin">
        <color auto="1"/>
      </bottom>
      <diagonal/>
    </border>
    <border>
      <left style="medium">
        <color indexed="23"/>
      </left>
      <right style="medium">
        <color indexed="23"/>
      </right>
      <top style="medium">
        <color indexed="23"/>
      </top>
      <bottom/>
      <diagonal/>
    </border>
    <border>
      <left style="medium">
        <color indexed="23"/>
      </left>
      <right style="medium">
        <color indexed="23"/>
      </right>
      <top style="medium">
        <color indexed="23"/>
      </top>
      <bottom style="medium">
        <color indexed="23"/>
      </bottom>
      <diagonal/>
    </border>
    <border>
      <left style="medium">
        <color auto="1"/>
      </left>
      <right/>
      <top/>
      <bottom/>
      <diagonal/>
    </border>
    <border>
      <left style="thin">
        <color indexed="12"/>
      </left>
      <right style="thin">
        <color indexed="12"/>
      </right>
      <top/>
      <bottom/>
      <diagonal/>
    </border>
    <border>
      <left style="medium">
        <color auto="1"/>
      </left>
      <right/>
      <top style="medium">
        <color rgb="FF0070C0"/>
      </top>
      <bottom/>
      <diagonal/>
    </border>
    <border>
      <left style="medium">
        <color rgb="FF0070C0"/>
      </left>
      <right style="medium">
        <color rgb="FF0070C0"/>
      </right>
      <top style="thin">
        <color rgb="FF0070C0"/>
      </top>
      <bottom style="thin">
        <color rgb="FF0070C0"/>
      </bottom>
      <diagonal/>
    </border>
    <border>
      <left style="medium">
        <color auto="1"/>
      </left>
      <right/>
      <top/>
      <bottom style="medium">
        <color theme="3"/>
      </bottom>
      <diagonal/>
    </border>
    <border>
      <left style="medium">
        <color rgb="FF0070C0"/>
      </left>
      <right style="medium">
        <color rgb="FF0070C0"/>
      </right>
      <top style="thin">
        <color rgb="FF0070C0"/>
      </top>
      <bottom style="medium">
        <color rgb="FF0070C0"/>
      </bottom>
      <diagonal/>
    </border>
    <border>
      <left/>
      <right style="medium">
        <color indexed="55"/>
      </right>
      <top style="medium">
        <color indexed="55"/>
      </top>
      <bottom/>
      <diagonal/>
    </border>
    <border>
      <left style="medium">
        <color indexed="23"/>
      </left>
      <right/>
      <top style="medium">
        <color indexed="23"/>
      </top>
      <bottom style="medium">
        <color indexed="23"/>
      </bottom>
      <diagonal/>
    </border>
    <border>
      <left style="medium">
        <color rgb="FF888888"/>
      </left>
      <right style="medium">
        <color rgb="FF888888"/>
      </right>
      <top style="medium">
        <color rgb="FF888888"/>
      </top>
      <bottom style="medium">
        <color indexed="23"/>
      </bottom>
      <diagonal/>
    </border>
    <border>
      <left style="thick">
        <color indexed="23"/>
      </left>
      <right/>
      <top style="thin">
        <color indexed="23"/>
      </top>
      <bottom style="medium">
        <color indexed="23"/>
      </bottom>
      <diagonal/>
    </border>
    <border>
      <left/>
      <right/>
      <top style="thin">
        <color indexed="23"/>
      </top>
      <bottom style="medium">
        <color indexed="23"/>
      </bottom>
      <diagonal/>
    </border>
    <border>
      <left/>
      <right style="thin">
        <color indexed="23"/>
      </right>
      <top style="thin">
        <color indexed="23"/>
      </top>
      <bottom style="medium">
        <color indexed="23"/>
      </bottom>
      <diagonal/>
    </border>
    <border>
      <left style="thin">
        <color indexed="23"/>
      </left>
      <right style="thick">
        <color indexed="23"/>
      </right>
      <top style="thin">
        <color indexed="23"/>
      </top>
      <bottom style="medium">
        <color indexed="23"/>
      </bottom>
      <diagonal/>
    </border>
    <border>
      <left style="medium">
        <color theme="3"/>
      </left>
      <right style="medium">
        <color indexed="12"/>
      </right>
      <top/>
      <bottom style="medium">
        <color indexed="64"/>
      </bottom>
      <diagonal/>
    </border>
    <border>
      <left/>
      <right/>
      <top style="thin">
        <color indexed="12"/>
      </top>
      <bottom/>
      <diagonal/>
    </border>
    <border>
      <left style="medium">
        <color indexed="23"/>
      </left>
      <right style="medium">
        <color indexed="23"/>
      </right>
      <top style="medium">
        <color indexed="23"/>
      </top>
      <bottom style="medium">
        <color auto="1"/>
      </bottom>
      <diagonal/>
    </border>
    <border>
      <left style="medium">
        <color indexed="12"/>
      </left>
      <right style="medium">
        <color indexed="12"/>
      </right>
      <top style="thin">
        <color indexed="12"/>
      </top>
      <bottom style="thin">
        <color indexed="12"/>
      </bottom>
      <diagonal/>
    </border>
    <border>
      <left/>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12"/>
      </left>
      <right/>
      <top style="medium">
        <color indexed="20"/>
      </top>
      <bottom/>
      <diagonal/>
    </border>
    <border>
      <left/>
      <right/>
      <top style="medium">
        <color indexed="36"/>
      </top>
      <bottom/>
      <diagonal/>
    </border>
    <border>
      <left/>
      <right style="medium">
        <color indexed="36"/>
      </right>
      <top style="medium">
        <color indexed="36"/>
      </top>
      <bottom/>
      <diagonal/>
    </border>
    <border>
      <left style="medium">
        <color indexed="48"/>
      </left>
      <right/>
      <top/>
      <bottom style="medium">
        <color indexed="23"/>
      </bottom>
      <diagonal/>
    </border>
    <border>
      <left/>
      <right/>
      <top/>
      <bottom style="medium">
        <color indexed="23"/>
      </bottom>
      <diagonal/>
    </border>
    <border>
      <left/>
      <right style="medium">
        <color indexed="48"/>
      </right>
      <top/>
      <bottom style="medium">
        <color indexed="23"/>
      </bottom>
      <diagonal/>
    </border>
    <border>
      <left style="medium">
        <color indexed="12"/>
      </left>
      <right/>
      <top/>
      <bottom style="medium">
        <color indexed="23"/>
      </bottom>
      <diagonal/>
    </border>
    <border>
      <left/>
      <right style="medium">
        <color indexed="36"/>
      </right>
      <top/>
      <bottom style="medium">
        <color indexed="23"/>
      </bottom>
      <diagonal/>
    </border>
    <border>
      <left style="medium">
        <color indexed="48"/>
      </left>
      <right style="medium">
        <color indexed="23"/>
      </right>
      <top style="medium">
        <color indexed="23"/>
      </top>
      <bottom style="medium">
        <color indexed="23"/>
      </bottom>
      <diagonal/>
    </border>
    <border>
      <left style="medium">
        <color indexed="12"/>
      </left>
      <right style="medium">
        <color indexed="23"/>
      </right>
      <top style="medium">
        <color indexed="23"/>
      </top>
      <bottom style="medium">
        <color indexed="23"/>
      </bottom>
      <diagonal/>
    </border>
    <border>
      <left/>
      <right style="medium">
        <color indexed="23"/>
      </right>
      <top style="medium">
        <color indexed="23"/>
      </top>
      <bottom style="medium">
        <color indexed="23"/>
      </bottom>
      <diagonal/>
    </border>
    <border>
      <left/>
      <right style="medium">
        <color indexed="36"/>
      </right>
      <top style="medium">
        <color indexed="23"/>
      </top>
      <bottom style="medium">
        <color indexed="23"/>
      </bottom>
      <diagonal/>
    </border>
    <border>
      <left style="medium">
        <color indexed="48"/>
      </left>
      <right style="medium">
        <color indexed="23"/>
      </right>
      <top/>
      <bottom style="medium">
        <color indexed="23"/>
      </bottom>
      <diagonal/>
    </border>
    <border>
      <left/>
      <right style="medium">
        <color indexed="23"/>
      </right>
      <top/>
      <bottom style="medium">
        <color indexed="23"/>
      </bottom>
      <diagonal/>
    </border>
    <border>
      <left style="medium">
        <color indexed="23"/>
      </left>
      <right style="medium">
        <color indexed="23"/>
      </right>
      <top/>
      <bottom style="medium">
        <color indexed="23"/>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23"/>
      </left>
      <right/>
      <top/>
      <bottom style="medium">
        <color indexed="23"/>
      </bottom>
      <diagonal/>
    </border>
    <border>
      <left style="medium">
        <color indexed="23"/>
      </left>
      <right style="medium">
        <color indexed="12"/>
      </right>
      <top/>
      <bottom style="medium">
        <color indexed="23"/>
      </bottom>
      <diagonal/>
    </border>
    <border>
      <left style="medium">
        <color indexed="48"/>
      </left>
      <right/>
      <top style="medium">
        <color indexed="23"/>
      </top>
      <bottom style="medium">
        <color indexed="23"/>
      </bottom>
      <diagonal/>
    </border>
    <border>
      <left style="medium">
        <color indexed="23"/>
      </left>
      <right style="medium">
        <color indexed="12"/>
      </right>
      <top style="medium">
        <color indexed="23"/>
      </top>
      <bottom style="medium">
        <color indexed="23"/>
      </bottom>
      <diagonal/>
    </border>
    <border>
      <left style="medium">
        <color indexed="12"/>
      </left>
      <right style="medium">
        <color indexed="23"/>
      </right>
      <top/>
      <bottom style="medium">
        <color indexed="23"/>
      </bottom>
      <diagonal/>
    </border>
    <border>
      <left style="medium">
        <color indexed="23"/>
      </left>
      <right style="medium">
        <color indexed="23"/>
      </right>
      <top style="medium">
        <color indexed="23"/>
      </top>
      <bottom style="medium">
        <color indexed="55"/>
      </bottom>
      <diagonal/>
    </border>
    <border>
      <left style="medium">
        <color indexed="23"/>
      </left>
      <right style="medium">
        <color indexed="12"/>
      </right>
      <top style="medium">
        <color indexed="23"/>
      </top>
      <bottom style="medium">
        <color indexed="55"/>
      </bottom>
      <diagonal/>
    </border>
    <border>
      <left style="medium">
        <color indexed="48"/>
      </left>
      <right/>
      <top style="medium">
        <color indexed="48"/>
      </top>
      <bottom style="medium">
        <color indexed="48"/>
      </bottom>
      <diagonal/>
    </border>
    <border>
      <left/>
      <right/>
      <top style="medium">
        <color indexed="48"/>
      </top>
      <bottom style="medium">
        <color indexed="48"/>
      </bottom>
      <diagonal/>
    </border>
    <border>
      <left/>
      <right style="medium">
        <color indexed="48"/>
      </right>
      <top style="medium">
        <color indexed="48"/>
      </top>
      <bottom style="medium">
        <color indexed="48"/>
      </bottom>
      <diagonal/>
    </border>
    <border>
      <left/>
      <right/>
      <top style="medium">
        <color indexed="23"/>
      </top>
      <bottom style="medium">
        <color indexed="23"/>
      </bottom>
      <diagonal/>
    </border>
    <border>
      <left style="medium">
        <color auto="1"/>
      </left>
      <right/>
      <top style="medium">
        <color auto="1"/>
      </top>
      <bottom style="medium">
        <color auto="1"/>
      </bottom>
      <diagonal/>
    </border>
    <border>
      <left style="medium">
        <color indexed="23"/>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48"/>
      </left>
      <right/>
      <top/>
      <bottom style="medium">
        <color indexed="48"/>
      </bottom>
      <diagonal/>
    </border>
    <border>
      <left/>
      <right/>
      <top/>
      <bottom style="medium">
        <color indexed="48"/>
      </bottom>
      <diagonal/>
    </border>
    <border>
      <left/>
      <right style="medium">
        <color indexed="48"/>
      </right>
      <top/>
      <bottom style="medium">
        <color indexed="48"/>
      </bottom>
      <diagonal/>
    </border>
    <border>
      <left style="medium">
        <color indexed="12"/>
      </left>
      <right/>
      <top/>
      <bottom style="medium">
        <color indexed="36"/>
      </bottom>
      <diagonal/>
    </border>
    <border>
      <left/>
      <right/>
      <top/>
      <bottom style="medium">
        <color indexed="36"/>
      </bottom>
      <diagonal/>
    </border>
    <border>
      <left/>
      <right style="medium">
        <color indexed="36"/>
      </right>
      <top/>
      <bottom style="medium">
        <color indexed="36"/>
      </bottom>
      <diagonal/>
    </border>
    <border>
      <left/>
      <right/>
      <top style="medium">
        <color indexed="48"/>
      </top>
      <bottom/>
      <diagonal/>
    </border>
    <border>
      <left style="thick">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ck">
        <color indexed="23"/>
      </right>
      <top style="thin">
        <color indexed="23"/>
      </top>
      <bottom/>
      <diagonal/>
    </border>
    <border>
      <left style="thick">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ck">
        <color indexed="23"/>
      </left>
      <right style="thin">
        <color indexed="23"/>
      </right>
      <top style="thin">
        <color indexed="23"/>
      </top>
      <bottom style="thin">
        <color indexed="23"/>
      </bottom>
      <diagonal/>
    </border>
    <border>
      <left/>
      <right/>
      <top/>
      <bottom style="medium">
        <color rgb="FFD0D0D0"/>
      </bottom>
      <diagonal/>
    </border>
    <border>
      <left style="medium">
        <color rgb="FF888888"/>
      </left>
      <right style="medium">
        <color rgb="FFD0D0D0"/>
      </right>
      <top style="medium">
        <color indexed="23"/>
      </top>
      <bottom style="medium">
        <color rgb="FF888888"/>
      </bottom>
      <diagonal/>
    </border>
    <border>
      <left/>
      <right style="medium">
        <color rgb="FF0070C0"/>
      </right>
      <top style="thin">
        <color rgb="FF0070C0"/>
      </top>
      <bottom/>
      <diagonal/>
    </border>
    <border>
      <left style="medium">
        <color indexed="12"/>
      </left>
      <right style="medium">
        <color indexed="12"/>
      </right>
      <top style="medium">
        <color indexed="12"/>
      </top>
      <bottom style="medium">
        <color theme="3"/>
      </bottom>
      <diagonal/>
    </border>
    <border>
      <left/>
      <right/>
      <top style="thin">
        <color indexed="64"/>
      </top>
      <bottom style="thin">
        <color indexed="64"/>
      </bottom>
      <diagonal/>
    </border>
    <border>
      <left style="medium">
        <color indexed="55"/>
      </left>
      <right style="medium">
        <color indexed="55"/>
      </right>
      <top/>
      <bottom style="medium">
        <color indexed="55"/>
      </bottom>
      <diagonal/>
    </border>
    <border>
      <left/>
      <right style="medium">
        <color rgb="FF0070C0"/>
      </right>
      <top style="thin">
        <color indexed="64"/>
      </top>
      <bottom style="medium">
        <color indexed="64"/>
      </bottom>
      <diagonal/>
    </border>
    <border>
      <left style="thin">
        <color indexed="64"/>
      </left>
      <right style="medium">
        <color indexed="64"/>
      </right>
      <top/>
      <bottom style="thin">
        <color indexed="64"/>
      </bottom>
      <diagonal/>
    </border>
    <border>
      <left/>
      <right style="medium">
        <color auto="1"/>
      </right>
      <top/>
      <bottom/>
      <diagonal/>
    </border>
    <border>
      <left/>
      <right style="medium">
        <color auto="1"/>
      </right>
      <top/>
      <bottom style="medium">
        <color theme="3"/>
      </bottom>
      <diagonal/>
    </border>
    <border>
      <left style="medium">
        <color auto="1"/>
      </left>
      <right/>
      <top/>
      <bottom style="medium">
        <color auto="1"/>
      </bottom>
      <diagonal/>
    </border>
    <border>
      <left style="medium">
        <color indexed="12"/>
      </left>
      <right style="thin">
        <color indexed="12"/>
      </right>
      <top style="thick">
        <color indexed="12"/>
      </top>
      <bottom/>
      <diagonal/>
    </border>
    <border>
      <left style="medium">
        <color indexed="12"/>
      </left>
      <right style="thin">
        <color indexed="12"/>
      </right>
      <top/>
      <bottom/>
      <diagonal/>
    </border>
    <border>
      <left style="thick">
        <color theme="0"/>
      </left>
      <right style="thin">
        <color theme="0"/>
      </right>
      <top style="thick">
        <color theme="0"/>
      </top>
      <bottom style="thick">
        <color theme="0"/>
      </bottom>
      <diagonal/>
    </border>
    <border>
      <left style="thin">
        <color theme="0"/>
      </left>
      <right style="thin">
        <color theme="0"/>
      </right>
      <top style="thick">
        <color theme="0"/>
      </top>
      <bottom style="thick">
        <color theme="0"/>
      </bottom>
      <diagonal/>
    </border>
    <border>
      <left style="thin">
        <color theme="0"/>
      </left>
      <right style="thick">
        <color theme="0"/>
      </right>
      <top style="thick">
        <color theme="0"/>
      </top>
      <bottom style="thick">
        <color theme="0"/>
      </bottom>
      <diagonal/>
    </border>
    <border>
      <left style="medium">
        <color rgb="FF0070C0"/>
      </left>
      <right/>
      <top style="thick">
        <color indexed="12"/>
      </top>
      <bottom/>
      <diagonal/>
    </border>
    <border>
      <left style="medium">
        <color rgb="FF0070C0"/>
      </left>
      <right/>
      <top/>
      <bottom/>
      <diagonal/>
    </border>
    <border>
      <left style="medium">
        <color rgb="FF0070C0"/>
      </left>
      <right/>
      <top/>
      <bottom style="medium">
        <color rgb="FF0070C0"/>
      </bottom>
      <diagonal/>
    </border>
    <border>
      <left/>
      <right style="medium">
        <color indexed="12"/>
      </right>
      <top style="thin">
        <color indexed="12"/>
      </top>
      <bottom style="medium">
        <color indexed="12"/>
      </bottom>
      <diagonal/>
    </border>
    <border>
      <left style="medium">
        <color theme="3"/>
      </left>
      <right/>
      <top style="medium">
        <color theme="3"/>
      </top>
      <bottom/>
      <diagonal/>
    </border>
    <border>
      <left style="medium">
        <color theme="3"/>
      </left>
      <right style="medium">
        <color theme="3"/>
      </right>
      <top/>
      <bottom style="medium">
        <color indexed="64"/>
      </bottom>
      <diagonal/>
    </border>
    <border>
      <left style="medium">
        <color indexed="12"/>
      </left>
      <right style="medium">
        <color indexed="12"/>
      </right>
      <top style="medium">
        <color indexed="64"/>
      </top>
      <bottom/>
      <diagonal/>
    </border>
    <border>
      <left style="medium">
        <color indexed="12"/>
      </left>
      <right style="medium">
        <color indexed="12"/>
      </right>
      <top/>
      <bottom style="medium">
        <color indexed="12"/>
      </bottom>
      <diagonal/>
    </border>
    <border>
      <left style="medium">
        <color indexed="12"/>
      </left>
      <right style="medium">
        <color indexed="12"/>
      </right>
      <top style="medium">
        <color indexed="12"/>
      </top>
      <bottom/>
      <diagonal/>
    </border>
    <border>
      <left style="medium">
        <color theme="3"/>
      </left>
      <right style="medium">
        <color auto="1"/>
      </right>
      <top style="thin">
        <color theme="3"/>
      </top>
      <bottom style="medium">
        <color theme="3"/>
      </bottom>
      <diagonal/>
    </border>
    <border>
      <left style="medium">
        <color theme="3"/>
      </left>
      <right style="medium">
        <color auto="1"/>
      </right>
      <top style="thin">
        <color theme="3"/>
      </top>
      <bottom/>
      <diagonal/>
    </border>
    <border>
      <left/>
      <right style="medium">
        <color auto="1"/>
      </right>
      <top style="medium">
        <color theme="3"/>
      </top>
      <bottom style="thin">
        <color theme="3"/>
      </bottom>
      <diagonal/>
    </border>
    <border>
      <left/>
      <right style="medium">
        <color theme="3"/>
      </right>
      <top style="thin">
        <color theme="3"/>
      </top>
      <bottom style="medium">
        <color theme="3"/>
      </bottom>
      <diagonal/>
    </border>
    <border>
      <left/>
      <right style="medium">
        <color auto="1"/>
      </right>
      <top style="thin">
        <color theme="3"/>
      </top>
      <bottom style="medium">
        <color theme="3"/>
      </bottom>
      <diagonal/>
    </border>
    <border>
      <left style="medium">
        <color rgb="FF0070C0"/>
      </left>
      <right style="medium">
        <color rgb="FF0070C0"/>
      </right>
      <top style="thick">
        <color indexed="12"/>
      </top>
      <bottom/>
      <diagonal/>
    </border>
    <border>
      <left/>
      <right/>
      <top style="thin">
        <color auto="1"/>
      </top>
      <bottom style="thick">
        <color auto="1"/>
      </bottom>
      <diagonal/>
    </border>
    <border>
      <left style="medium">
        <color theme="3"/>
      </left>
      <right style="medium">
        <color theme="3"/>
      </right>
      <top/>
      <bottom style="thick">
        <color auto="1"/>
      </bottom>
      <diagonal/>
    </border>
    <border>
      <left style="medium">
        <color theme="3"/>
      </left>
      <right style="medium">
        <color auto="1"/>
      </right>
      <top/>
      <bottom/>
      <diagonal/>
    </border>
    <border>
      <left style="medium">
        <color theme="3"/>
      </left>
      <right style="medium">
        <color auto="1"/>
      </right>
      <top/>
      <bottom style="thick">
        <color auto="1"/>
      </bottom>
      <diagonal/>
    </border>
    <border>
      <left style="medium">
        <color auto="1"/>
      </left>
      <right/>
      <top/>
      <bottom style="thick">
        <color auto="1"/>
      </bottom>
      <diagonal/>
    </border>
    <border>
      <left style="medium">
        <color indexed="12"/>
      </left>
      <right style="medium">
        <color indexed="12"/>
      </right>
      <top/>
      <bottom style="thin">
        <color indexed="12"/>
      </bottom>
      <diagonal/>
    </border>
    <border>
      <left/>
      <right/>
      <top style="medium">
        <color auto="1"/>
      </top>
      <bottom style="medium">
        <color auto="1"/>
      </bottom>
      <diagonal/>
    </border>
    <border>
      <left/>
      <right style="medium">
        <color indexed="12"/>
      </right>
      <top style="medium">
        <color theme="1"/>
      </top>
      <bottom style="thin">
        <color indexed="12"/>
      </bottom>
      <diagonal/>
    </border>
    <border>
      <left/>
      <right/>
      <top/>
      <bottom style="medium">
        <color indexed="55"/>
      </bottom>
      <diagonal/>
    </border>
    <border>
      <left/>
      <right/>
      <top style="medium">
        <color theme="3"/>
      </top>
      <bottom style="medium">
        <color theme="3"/>
      </bottom>
      <diagonal/>
    </border>
    <border>
      <left/>
      <right style="medium">
        <color indexed="12"/>
      </right>
      <top style="thin">
        <color theme="1"/>
      </top>
      <bottom/>
      <diagonal/>
    </border>
    <border>
      <left style="medium">
        <color indexed="55"/>
      </left>
      <right/>
      <top style="medium">
        <color indexed="55"/>
      </top>
      <bottom/>
      <diagonal/>
    </border>
    <border>
      <left/>
      <right style="medium">
        <color indexed="55"/>
      </right>
      <top style="medium">
        <color indexed="55"/>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indexed="64"/>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26">
    <xf numFmtId="0" fontId="0" fillId="0" borderId="0">
      <alignment vertical="center"/>
    </xf>
    <xf numFmtId="0" fontId="8" fillId="0" borderId="0" applyNumberFormat="0" applyFill="0" applyBorder="0" applyAlignment="0" applyProtection="0">
      <alignment vertical="top"/>
      <protection locked="0"/>
    </xf>
    <xf numFmtId="0" fontId="6" fillId="0" borderId="0">
      <alignment vertical="center"/>
    </xf>
    <xf numFmtId="0" fontId="65" fillId="0" borderId="0">
      <alignment vertical="center"/>
    </xf>
    <xf numFmtId="0" fontId="6" fillId="0" borderId="0"/>
    <xf numFmtId="0" fontId="65" fillId="0" borderId="0">
      <alignment vertical="center"/>
    </xf>
    <xf numFmtId="0" fontId="6" fillId="0" borderId="0"/>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3" fillId="0" borderId="0">
      <alignment vertical="center"/>
    </xf>
    <xf numFmtId="0" fontId="4" fillId="0" borderId="0">
      <alignment vertical="center"/>
    </xf>
    <xf numFmtId="0" fontId="65"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6" fillId="0" borderId="0">
      <alignment vertical="center"/>
    </xf>
    <xf numFmtId="0" fontId="1" fillId="0" borderId="0">
      <alignment vertical="center"/>
    </xf>
    <xf numFmtId="0" fontId="102" fillId="0" borderId="0"/>
    <xf numFmtId="0" fontId="103" fillId="0" borderId="0" applyNumberFormat="0" applyFill="0" applyBorder="0" applyAlignment="0" applyProtection="0"/>
    <xf numFmtId="0" fontId="102" fillId="0" borderId="0"/>
    <xf numFmtId="0" fontId="133" fillId="0" borderId="0" applyNumberFormat="0" applyFill="0" applyBorder="0" applyAlignment="0" applyProtection="0">
      <alignment vertical="center"/>
    </xf>
  </cellStyleXfs>
  <cellXfs count="961">
    <xf numFmtId="0" fontId="0" fillId="0" borderId="0" xfId="0">
      <alignment vertical="center"/>
    </xf>
    <xf numFmtId="0" fontId="6" fillId="0" borderId="0" xfId="2">
      <alignment vertical="center"/>
    </xf>
    <xf numFmtId="0" fontId="10" fillId="0" borderId="0" xfId="2" applyFont="1" applyAlignment="1">
      <alignment horizontal="center" vertical="center"/>
    </xf>
    <xf numFmtId="0" fontId="10" fillId="0" borderId="0" xfId="2" applyFont="1" applyAlignment="1">
      <alignment vertical="top" wrapText="1"/>
    </xf>
    <xf numFmtId="0" fontId="6" fillId="5" borderId="0" xfId="2" applyFill="1">
      <alignment vertical="center"/>
    </xf>
    <xf numFmtId="0" fontId="6" fillId="0" borderId="2" xfId="2" applyBorder="1">
      <alignment vertical="center"/>
    </xf>
    <xf numFmtId="0" fontId="20" fillId="5" borderId="3" xfId="2" applyFont="1" applyFill="1" applyBorder="1" applyAlignment="1">
      <alignment horizontal="center" vertical="center"/>
    </xf>
    <xf numFmtId="177" fontId="16" fillId="5" borderId="4" xfId="2" applyNumberFormat="1" applyFont="1" applyFill="1" applyBorder="1" applyAlignment="1">
      <alignment horizontal="center" vertical="center" wrapText="1"/>
    </xf>
    <xf numFmtId="0" fontId="20" fillId="5" borderId="2" xfId="2" applyFont="1" applyFill="1" applyBorder="1" applyAlignment="1">
      <alignment horizontal="center" vertical="center"/>
    </xf>
    <xf numFmtId="0" fontId="6" fillId="5" borderId="3" xfId="2" applyFill="1" applyBorder="1">
      <alignment vertical="center"/>
    </xf>
    <xf numFmtId="0" fontId="6" fillId="5" borderId="4" xfId="2" applyFill="1" applyBorder="1">
      <alignment vertical="center"/>
    </xf>
    <xf numFmtId="0" fontId="6" fillId="5" borderId="2" xfId="2" applyFill="1" applyBorder="1">
      <alignment vertical="center"/>
    </xf>
    <xf numFmtId="0" fontId="6" fillId="5" borderId="5" xfId="2" applyFill="1" applyBorder="1">
      <alignment vertical="center"/>
    </xf>
    <xf numFmtId="0" fontId="6" fillId="0" borderId="5" xfId="2" applyBorder="1">
      <alignment vertical="center"/>
    </xf>
    <xf numFmtId="0" fontId="22" fillId="0" borderId="0" xfId="2" applyFont="1">
      <alignment vertical="center"/>
    </xf>
    <xf numFmtId="0" fontId="6" fillId="0" borderId="0" xfId="2" applyAlignment="1">
      <alignment horizontal="center" vertical="center"/>
    </xf>
    <xf numFmtId="0" fontId="23" fillId="0" borderId="0" xfId="2" applyFont="1" applyAlignment="1">
      <alignment horizontal="center" vertical="center"/>
    </xf>
    <xf numFmtId="0" fontId="30" fillId="8" borderId="11" xfId="17" applyFont="1" applyFill="1" applyBorder="1" applyAlignment="1">
      <alignment horizontal="left" vertical="center"/>
    </xf>
    <xf numFmtId="0" fontId="30" fillId="8" borderId="12" xfId="17" applyFont="1" applyFill="1" applyBorder="1" applyAlignment="1">
      <alignment horizontal="center" vertical="center"/>
    </xf>
    <xf numFmtId="0" fontId="30" fillId="8" borderId="12" xfId="2" applyFont="1" applyFill="1" applyBorder="1" applyAlignment="1">
      <alignment horizontal="center" vertical="center"/>
    </xf>
    <xf numFmtId="0" fontId="31" fillId="8" borderId="12" xfId="2" applyFont="1" applyFill="1" applyBorder="1" applyAlignment="1">
      <alignment horizontal="center" vertical="center"/>
    </xf>
    <xf numFmtId="0" fontId="31" fillId="8" borderId="13" xfId="2" applyFont="1" applyFill="1" applyBorder="1" applyAlignment="1">
      <alignment horizontal="center" vertical="center"/>
    </xf>
    <xf numFmtId="0" fontId="1" fillId="0" borderId="0" xfId="17">
      <alignment vertical="center"/>
    </xf>
    <xf numFmtId="0" fontId="37" fillId="0" borderId="0" xfId="17" applyFont="1">
      <alignment vertical="center"/>
    </xf>
    <xf numFmtId="0" fontId="31" fillId="8" borderId="14" xfId="2" applyFont="1" applyFill="1" applyBorder="1" applyAlignment="1">
      <alignment horizontal="center" vertical="center"/>
    </xf>
    <xf numFmtId="0" fontId="31" fillId="8" borderId="15" xfId="2" applyFont="1" applyFill="1" applyBorder="1" applyAlignment="1">
      <alignment horizontal="center" vertical="center"/>
    </xf>
    <xf numFmtId="0" fontId="34" fillId="0" borderId="0" xfId="17" applyFont="1" applyAlignment="1">
      <alignment horizontal="center" vertical="center"/>
    </xf>
    <xf numFmtId="0" fontId="8" fillId="9" borderId="0" xfId="1" applyFill="1" applyBorder="1" applyAlignment="1" applyProtection="1">
      <alignment vertical="center" wrapText="1"/>
    </xf>
    <xf numFmtId="0" fontId="42" fillId="0" borderId="0" xfId="17" applyFont="1" applyAlignment="1">
      <alignment vertical="center" wrapText="1"/>
    </xf>
    <xf numFmtId="0" fontId="44" fillId="0" borderId="0" xfId="17" applyFont="1" applyAlignment="1">
      <alignment horizontal="left" vertical="center"/>
    </xf>
    <xf numFmtId="0" fontId="34" fillId="0" borderId="0" xfId="17" applyFont="1" applyAlignment="1">
      <alignment vertical="top" wrapText="1"/>
    </xf>
    <xf numFmtId="0" fontId="7" fillId="3" borderId="7" xfId="17" applyFont="1" applyFill="1" applyBorder="1" applyAlignment="1">
      <alignment horizontal="center" vertical="center" wrapText="1"/>
    </xf>
    <xf numFmtId="0" fontId="7" fillId="3" borderId="6" xfId="17" applyFont="1" applyFill="1" applyBorder="1" applyAlignment="1">
      <alignment horizontal="center" vertical="center" wrapText="1"/>
    </xf>
    <xf numFmtId="0" fontId="7" fillId="3" borderId="8" xfId="17" applyFont="1" applyFill="1" applyBorder="1" applyAlignment="1">
      <alignment horizontal="center" vertical="center" wrapText="1"/>
    </xf>
    <xf numFmtId="0" fontId="7" fillId="3" borderId="9" xfId="17" applyFont="1" applyFill="1" applyBorder="1" applyAlignment="1">
      <alignment horizontal="center" vertical="center" wrapText="1"/>
    </xf>
    <xf numFmtId="0" fontId="13" fillId="3" borderId="9" xfId="17" applyFont="1" applyFill="1" applyBorder="1" applyAlignment="1">
      <alignment horizontal="center" vertical="center" wrapText="1"/>
    </xf>
    <xf numFmtId="0" fontId="55" fillId="3" borderId="9" xfId="17" applyFont="1" applyFill="1" applyBorder="1" applyAlignment="1">
      <alignment horizontal="center" vertical="center" wrapText="1"/>
    </xf>
    <xf numFmtId="0" fontId="7" fillId="3" borderId="10" xfId="17" applyFont="1" applyFill="1" applyBorder="1" applyAlignment="1">
      <alignment horizontal="center" vertical="center" wrapText="1"/>
    </xf>
    <xf numFmtId="0" fontId="1" fillId="0" borderId="0" xfId="17" applyAlignment="1">
      <alignment horizontal="center" vertical="center"/>
    </xf>
    <xf numFmtId="0" fontId="6" fillId="0" borderId="0" xfId="2" applyAlignment="1">
      <alignment vertical="top" wrapText="1"/>
    </xf>
    <xf numFmtId="0" fontId="20" fillId="0" borderId="0" xfId="2" applyFont="1" applyAlignment="1">
      <alignment vertical="top" wrapText="1"/>
    </xf>
    <xf numFmtId="0" fontId="0" fillId="0" borderId="21" xfId="0" applyBorder="1">
      <alignment vertical="center"/>
    </xf>
    <xf numFmtId="0" fontId="14" fillId="0" borderId="21" xfId="0" applyFont="1" applyBorder="1">
      <alignment vertical="center"/>
    </xf>
    <xf numFmtId="0" fontId="0" fillId="0" borderId="22" xfId="0" applyBorder="1">
      <alignment vertical="center"/>
    </xf>
    <xf numFmtId="0" fontId="0" fillId="0" borderId="17" xfId="0" applyBorder="1">
      <alignment vertical="center"/>
    </xf>
    <xf numFmtId="0" fontId="6" fillId="17" borderId="0" xfId="2" applyFill="1">
      <alignment vertical="center"/>
    </xf>
    <xf numFmtId="0" fontId="0" fillId="17" borderId="0" xfId="0" applyFill="1">
      <alignment vertical="center"/>
    </xf>
    <xf numFmtId="0" fontId="1" fillId="5" borderId="0" xfId="2" applyFont="1" applyFill="1">
      <alignment vertical="center"/>
    </xf>
    <xf numFmtId="0" fontId="0" fillId="0" borderId="21" xfId="0" applyBorder="1" applyAlignment="1">
      <alignment vertical="top"/>
    </xf>
    <xf numFmtId="0" fontId="0" fillId="0" borderId="0" xfId="0" applyAlignment="1">
      <alignment vertical="top"/>
    </xf>
    <xf numFmtId="0" fontId="0" fillId="0" borderId="0" xfId="0" applyAlignment="1">
      <alignment horizontal="left" vertical="center"/>
    </xf>
    <xf numFmtId="0" fontId="68" fillId="0" borderId="0" xfId="0" applyFont="1" applyAlignment="1">
      <alignment horizontal="left" vertical="center"/>
    </xf>
    <xf numFmtId="0" fontId="69" fillId="0" borderId="0" xfId="0" applyFont="1" applyAlignment="1">
      <alignment horizontal="center" vertical="center" wrapText="1"/>
    </xf>
    <xf numFmtId="0" fontId="69" fillId="0" borderId="0" xfId="0" applyFont="1" applyAlignment="1">
      <alignment horizontal="left" vertical="center" wrapText="1"/>
    </xf>
    <xf numFmtId="0" fontId="79" fillId="0" borderId="0" xfId="17" applyFont="1">
      <alignment vertical="center"/>
    </xf>
    <xf numFmtId="0" fontId="78" fillId="0" borderId="0" xfId="2" applyFont="1">
      <alignment vertical="center"/>
    </xf>
    <xf numFmtId="0" fontId="87" fillId="0" borderId="0" xfId="2" applyFont="1" applyAlignment="1">
      <alignment horizontal="center" vertical="center"/>
    </xf>
    <xf numFmtId="14" fontId="86" fillId="0" borderId="0" xfId="2" applyNumberFormat="1" applyFont="1" applyAlignment="1">
      <alignment horizontal="center" vertical="center"/>
    </xf>
    <xf numFmtId="0" fontId="6" fillId="0" borderId="20" xfId="0" applyFont="1" applyBorder="1">
      <alignment vertical="center"/>
    </xf>
    <xf numFmtId="0" fontId="6" fillId="0" borderId="12" xfId="0" applyFont="1" applyBorder="1">
      <alignment vertical="center"/>
    </xf>
    <xf numFmtId="0" fontId="6" fillId="0" borderId="21" xfId="0" applyFont="1" applyBorder="1">
      <alignment vertical="center"/>
    </xf>
    <xf numFmtId="0" fontId="6" fillId="0" borderId="0" xfId="0" applyFont="1">
      <alignment vertical="center"/>
    </xf>
    <xf numFmtId="0" fontId="85" fillId="0" borderId="21" xfId="0" applyFont="1" applyBorder="1">
      <alignment vertical="center"/>
    </xf>
    <xf numFmtId="0" fontId="85" fillId="0" borderId="0" xfId="0" applyFont="1">
      <alignment vertical="center"/>
    </xf>
    <xf numFmtId="0" fontId="85" fillId="5" borderId="21" xfId="0" applyFont="1" applyFill="1" applyBorder="1">
      <alignment vertical="center"/>
    </xf>
    <xf numFmtId="0" fontId="85" fillId="5" borderId="0" xfId="0" applyFont="1" applyFill="1">
      <alignment vertical="center"/>
    </xf>
    <xf numFmtId="0" fontId="6" fillId="5" borderId="57" xfId="2" applyFill="1" applyBorder="1">
      <alignment vertical="center"/>
    </xf>
    <xf numFmtId="0" fontId="6" fillId="0" borderId="57" xfId="2" applyBorder="1">
      <alignment vertical="center"/>
    </xf>
    <xf numFmtId="0" fontId="6" fillId="0" borderId="0" xfId="2" applyAlignment="1">
      <alignment horizontal="left" vertical="top"/>
    </xf>
    <xf numFmtId="0" fontId="79" fillId="0" borderId="0" xfId="17" applyFont="1" applyAlignment="1">
      <alignment horizontal="left" vertical="center"/>
    </xf>
    <xf numFmtId="0" fontId="6" fillId="0" borderId="0" xfId="2" applyAlignment="1">
      <alignment horizontal="left" vertical="center"/>
    </xf>
    <xf numFmtId="0" fontId="97" fillId="5" borderId="21" xfId="0" applyFont="1" applyFill="1" applyBorder="1">
      <alignment vertical="center"/>
    </xf>
    <xf numFmtId="0" fontId="97" fillId="5" borderId="0" xfId="0" applyFont="1" applyFill="1" applyAlignment="1">
      <alignment horizontal="left" vertical="center"/>
    </xf>
    <xf numFmtId="0" fontId="97" fillId="5" borderId="0" xfId="0" applyFont="1" applyFill="1">
      <alignment vertical="center"/>
    </xf>
    <xf numFmtId="176" fontId="97" fillId="5" borderId="0" xfId="0" applyNumberFormat="1" applyFont="1" applyFill="1" applyAlignment="1">
      <alignment horizontal="left" vertical="center"/>
    </xf>
    <xf numFmtId="182" fontId="97" fillId="5" borderId="0" xfId="0" applyNumberFormat="1" applyFont="1" applyFill="1" applyAlignment="1">
      <alignment horizontal="center" vertical="center"/>
    </xf>
    <xf numFmtId="0" fontId="97" fillId="5" borderId="21" xfId="0" applyFont="1" applyFill="1" applyBorder="1" applyAlignment="1">
      <alignment vertical="top"/>
    </xf>
    <xf numFmtId="0" fontId="97" fillId="5" borderId="0" xfId="0" applyFont="1" applyFill="1" applyAlignment="1">
      <alignment vertical="top"/>
    </xf>
    <xf numFmtId="14" fontId="97" fillId="5" borderId="0" xfId="0" applyNumberFormat="1" applyFont="1" applyFill="1" applyAlignment="1">
      <alignment horizontal="left" vertical="center"/>
    </xf>
    <xf numFmtId="14" fontId="97" fillId="0" borderId="0" xfId="0" applyNumberFormat="1" applyFont="1">
      <alignment vertical="center"/>
    </xf>
    <xf numFmtId="0" fontId="98" fillId="0" borderId="0" xfId="0" applyFont="1">
      <alignment vertical="center"/>
    </xf>
    <xf numFmtId="0" fontId="31" fillId="8" borderId="0" xfId="2" applyFont="1" applyFill="1" applyAlignment="1">
      <alignment horizontal="center" vertical="center"/>
    </xf>
    <xf numFmtId="0" fontId="1" fillId="9" borderId="0" xfId="17" applyFill="1">
      <alignment vertical="center"/>
    </xf>
    <xf numFmtId="0" fontId="6" fillId="9" borderId="0" xfId="2" applyFill="1" applyAlignment="1">
      <alignment vertical="center" wrapText="1"/>
    </xf>
    <xf numFmtId="0" fontId="45" fillId="0" borderId="0" xfId="17" applyFont="1" applyAlignment="1">
      <alignment horizontal="left" vertical="center"/>
    </xf>
    <xf numFmtId="0" fontId="46" fillId="0" borderId="17" xfId="17" applyFont="1" applyBorder="1">
      <alignment vertical="center"/>
    </xf>
    <xf numFmtId="0" fontId="46" fillId="0" borderId="17" xfId="17" applyFont="1" applyBorder="1" applyAlignment="1">
      <alignment horizontal="right" vertical="center"/>
    </xf>
    <xf numFmtId="0" fontId="34" fillId="0" borderId="19" xfId="17" applyFont="1" applyBorder="1" applyAlignment="1">
      <alignment horizontal="center" vertical="center"/>
    </xf>
    <xf numFmtId="0" fontId="48" fillId="0" borderId="0" xfId="17" applyFont="1" applyAlignment="1">
      <alignment horizontal="center" vertical="center"/>
    </xf>
    <xf numFmtId="0" fontId="49" fillId="0" borderId="0" xfId="17" applyFont="1" applyAlignment="1">
      <alignment horizontal="center" vertical="center" wrapText="1"/>
    </xf>
    <xf numFmtId="0" fontId="1" fillId="0" borderId="0" xfId="17" applyAlignment="1">
      <alignment vertical="center" shrinkToFit="1"/>
    </xf>
    <xf numFmtId="0" fontId="12" fillId="0" borderId="56" xfId="2" applyFont="1" applyBorder="1" applyAlignment="1">
      <alignment horizontal="center" vertical="center" wrapText="1"/>
    </xf>
    <xf numFmtId="0" fontId="7" fillId="5" borderId="0" xfId="17" applyFont="1" applyFill="1" applyAlignment="1">
      <alignment horizontal="center" vertical="center" wrapText="1"/>
    </xf>
    <xf numFmtId="0" fontId="7" fillId="3" borderId="0" xfId="17" applyFont="1" applyFill="1" applyAlignment="1">
      <alignment horizontal="center" vertical="center" wrapText="1"/>
    </xf>
    <xf numFmtId="0" fontId="13" fillId="3" borderId="0" xfId="17" applyFont="1" applyFill="1" applyAlignment="1">
      <alignment horizontal="center" vertical="center" wrapText="1"/>
    </xf>
    <xf numFmtId="0" fontId="55" fillId="3" borderId="0" xfId="17" applyFont="1" applyFill="1" applyAlignment="1">
      <alignment horizontal="center" vertical="center" wrapText="1"/>
    </xf>
    <xf numFmtId="0" fontId="1" fillId="5" borderId="0" xfId="2" applyFont="1" applyFill="1" applyAlignment="1">
      <alignment horizontal="center" vertical="center"/>
    </xf>
    <xf numFmtId="0" fontId="42" fillId="5" borderId="0" xfId="0" applyFont="1" applyFill="1" applyAlignment="1">
      <alignment horizontal="center" vertical="center" wrapText="1"/>
    </xf>
    <xf numFmtId="180" fontId="46" fillId="5" borderId="0" xfId="17" applyNumberFormat="1" applyFont="1" applyFill="1" applyAlignment="1">
      <alignment horizontal="center" vertical="center"/>
    </xf>
    <xf numFmtId="0" fontId="1" fillId="5" borderId="0" xfId="17" applyFill="1">
      <alignment vertical="center"/>
    </xf>
    <xf numFmtId="0" fontId="1" fillId="5" borderId="0" xfId="17" applyFill="1" applyAlignment="1">
      <alignment horizontal="center" vertical="center"/>
    </xf>
    <xf numFmtId="0" fontId="46" fillId="0" borderId="0" xfId="16" applyFont="1">
      <alignment vertical="center"/>
    </xf>
    <xf numFmtId="0" fontId="10" fillId="0" borderId="0" xfId="16" applyFont="1">
      <alignment vertical="center"/>
    </xf>
    <xf numFmtId="177" fontId="6" fillId="5" borderId="0" xfId="2" applyNumberFormat="1" applyFill="1" applyAlignment="1">
      <alignment horizontal="center" vertical="center" wrapText="1"/>
    </xf>
    <xf numFmtId="0" fontId="6" fillId="5" borderId="0" xfId="2" applyFill="1" applyAlignment="1">
      <alignment horizontal="center" vertical="center" wrapText="1"/>
    </xf>
    <xf numFmtId="0" fontId="1" fillId="0" borderId="0" xfId="2" applyFont="1">
      <alignment vertical="center"/>
    </xf>
    <xf numFmtId="0" fontId="46" fillId="17" borderId="67" xfId="16" applyFont="1" applyFill="1" applyBorder="1">
      <alignment vertical="center"/>
    </xf>
    <xf numFmtId="0" fontId="10" fillId="17" borderId="67" xfId="16" applyFont="1" applyFill="1" applyBorder="1">
      <alignment vertical="center"/>
    </xf>
    <xf numFmtId="0" fontId="33" fillId="0" borderId="0" xfId="17" applyFont="1" applyAlignment="1">
      <alignment horizontal="left" vertical="center" indent="2"/>
    </xf>
    <xf numFmtId="0" fontId="99" fillId="0" borderId="0" xfId="17" applyFont="1">
      <alignment vertical="center"/>
    </xf>
    <xf numFmtId="0" fontId="1" fillId="17" borderId="0" xfId="2" applyFont="1" applyFill="1">
      <alignment vertical="center"/>
    </xf>
    <xf numFmtId="0" fontId="23" fillId="17" borderId="0" xfId="19" applyFont="1" applyFill="1">
      <alignment vertical="center"/>
    </xf>
    <xf numFmtId="0" fontId="23" fillId="17" borderId="0" xfId="2" applyFont="1" applyFill="1" applyAlignment="1">
      <alignment horizontal="left" vertical="center"/>
    </xf>
    <xf numFmtId="0" fontId="37" fillId="17" borderId="0" xfId="17" applyFont="1" applyFill="1">
      <alignment vertical="center"/>
    </xf>
    <xf numFmtId="0" fontId="12" fillId="0" borderId="0" xfId="2" applyFont="1" applyAlignment="1">
      <alignment horizontal="center" vertical="center"/>
    </xf>
    <xf numFmtId="14" fontId="82" fillId="0" borderId="0" xfId="2" applyNumberFormat="1" applyFont="1" applyAlignment="1">
      <alignment horizontal="center" vertical="center"/>
    </xf>
    <xf numFmtId="0" fontId="12" fillId="0" borderId="0" xfId="2" applyFont="1" applyAlignment="1">
      <alignment vertical="top" wrapText="1"/>
    </xf>
    <xf numFmtId="0" fontId="37" fillId="0" borderId="0" xfId="17" applyFont="1" applyAlignment="1">
      <alignment horizontal="center" vertical="center"/>
    </xf>
    <xf numFmtId="0" fontId="104" fillId="17" borderId="0" xfId="17" applyFont="1" applyFill="1" applyAlignment="1">
      <alignment horizontal="left" vertical="center"/>
    </xf>
    <xf numFmtId="0" fontId="82" fillId="0" borderId="0" xfId="2" applyFont="1" applyAlignment="1">
      <alignment vertical="top" wrapText="1"/>
    </xf>
    <xf numFmtId="180" fontId="46" fillId="10" borderId="69" xfId="17" applyNumberFormat="1" applyFont="1" applyFill="1" applyBorder="1" applyAlignment="1">
      <alignment horizontal="center" vertical="center"/>
    </xf>
    <xf numFmtId="14" fontId="25" fillId="19" borderId="70" xfId="2" applyNumberFormat="1" applyFont="1" applyFill="1" applyBorder="1" applyAlignment="1">
      <alignment horizontal="center" vertical="center" shrinkToFit="1"/>
    </xf>
    <xf numFmtId="14" fontId="82" fillId="19" borderId="73" xfId="1" applyNumberFormat="1" applyFont="1" applyFill="1" applyBorder="1" applyAlignment="1" applyProtection="1">
      <alignment vertical="center" wrapText="1"/>
    </xf>
    <xf numFmtId="14" fontId="82" fillId="19" borderId="71" xfId="2" applyNumberFormat="1" applyFont="1" applyFill="1" applyBorder="1">
      <alignment vertical="center"/>
    </xf>
    <xf numFmtId="0" fontId="66" fillId="0" borderId="0" xfId="0" applyFont="1">
      <alignment vertical="center"/>
    </xf>
    <xf numFmtId="0" fontId="109" fillId="5" borderId="3" xfId="2" applyFont="1" applyFill="1" applyBorder="1">
      <alignment vertical="center"/>
    </xf>
    <xf numFmtId="0" fontId="108" fillId="0" borderId="57" xfId="0" applyFont="1" applyBorder="1">
      <alignment vertical="center"/>
    </xf>
    <xf numFmtId="0" fontId="23" fillId="17" borderId="0" xfId="19" applyFont="1" applyFill="1" applyAlignment="1">
      <alignment horizontal="center" vertical="center"/>
    </xf>
    <xf numFmtId="0" fontId="23" fillId="17" borderId="0" xfId="19" applyFont="1" applyFill="1" applyAlignment="1">
      <alignment horizontal="center" vertical="center" wrapText="1"/>
    </xf>
    <xf numFmtId="0" fontId="99" fillId="0" borderId="0" xfId="17" applyFont="1" applyAlignment="1">
      <alignment horizontal="left" vertical="center"/>
    </xf>
    <xf numFmtId="177" fontId="1" fillId="17" borderId="74" xfId="2" applyNumberFormat="1" applyFont="1" applyFill="1" applyBorder="1" applyAlignment="1">
      <alignment horizontal="center" vertical="center" wrapText="1"/>
    </xf>
    <xf numFmtId="0" fontId="110" fillId="17" borderId="75" xfId="2" applyFont="1" applyFill="1" applyBorder="1" applyAlignment="1">
      <alignment horizontal="center" vertical="center"/>
    </xf>
    <xf numFmtId="177" fontId="110" fillId="17" borderId="75" xfId="2" applyNumberFormat="1" applyFont="1" applyFill="1" applyBorder="1" applyAlignment="1">
      <alignment horizontal="center" vertical="center" shrinkToFit="1"/>
    </xf>
    <xf numFmtId="0" fontId="111" fillId="0" borderId="75" xfId="0" applyFont="1" applyBorder="1" applyAlignment="1">
      <alignment horizontal="center" vertical="center" wrapText="1"/>
    </xf>
    <xf numFmtId="177" fontId="12" fillId="17" borderId="75" xfId="2" applyNumberFormat="1" applyFont="1" applyFill="1" applyBorder="1" applyAlignment="1">
      <alignment horizontal="center" vertical="center" wrapText="1"/>
    </xf>
    <xf numFmtId="0" fontId="114" fillId="0" borderId="0" xfId="0" applyFont="1">
      <alignment vertical="center"/>
    </xf>
    <xf numFmtId="0" fontId="6" fillId="0" borderId="35" xfId="2" applyBorder="1">
      <alignment vertical="center"/>
    </xf>
    <xf numFmtId="0" fontId="6" fillId="0" borderId="36" xfId="2" applyBorder="1">
      <alignment vertical="center"/>
    </xf>
    <xf numFmtId="0" fontId="97" fillId="5" borderId="21" xfId="0" applyFont="1" applyFill="1" applyBorder="1" applyAlignment="1">
      <alignment horizontal="left" vertical="top"/>
    </xf>
    <xf numFmtId="0" fontId="32" fillId="17" borderId="0" xfId="2" applyFont="1" applyFill="1">
      <alignment vertical="center"/>
    </xf>
    <xf numFmtId="0" fontId="33" fillId="17" borderId="0" xfId="17" applyFont="1" applyFill="1">
      <alignment vertical="center"/>
    </xf>
    <xf numFmtId="0" fontId="34" fillId="17" borderId="0" xfId="17" applyFont="1" applyFill="1" applyAlignment="1">
      <alignment vertical="top" wrapText="1"/>
    </xf>
    <xf numFmtId="0" fontId="35" fillId="17" borderId="0" xfId="2" applyFont="1" applyFill="1" applyAlignment="1">
      <alignment horizontal="center" vertical="center"/>
    </xf>
    <xf numFmtId="0" fontId="77" fillId="17" borderId="0" xfId="17" applyFont="1" applyFill="1" applyAlignment="1">
      <alignment horizontal="left" vertical="center"/>
    </xf>
    <xf numFmtId="0" fontId="36" fillId="17" borderId="0" xfId="2" applyFont="1" applyFill="1" applyAlignment="1">
      <alignment vertical="center" wrapText="1"/>
    </xf>
    <xf numFmtId="0" fontId="38" fillId="17" borderId="0" xfId="2" applyFont="1" applyFill="1" applyAlignment="1">
      <alignment vertical="center" wrapText="1"/>
    </xf>
    <xf numFmtId="0" fontId="40" fillId="17" borderId="0" xfId="2" applyFont="1" applyFill="1">
      <alignment vertical="center"/>
    </xf>
    <xf numFmtId="0" fontId="41" fillId="17" borderId="0" xfId="2" applyFont="1" applyFill="1" applyAlignment="1">
      <alignment horizontal="center" vertical="center"/>
    </xf>
    <xf numFmtId="0" fontId="34" fillId="17" borderId="0" xfId="17" applyFont="1" applyFill="1" applyAlignment="1">
      <alignment horizontal="center" vertical="center"/>
    </xf>
    <xf numFmtId="0" fontId="39" fillId="17" borderId="0" xfId="17" applyFont="1" applyFill="1" applyAlignment="1">
      <alignment vertical="top" wrapText="1"/>
    </xf>
    <xf numFmtId="0" fontId="1" fillId="17" borderId="0" xfId="17" applyFill="1" applyAlignment="1">
      <alignment horizontal="center" vertical="center"/>
    </xf>
    <xf numFmtId="0" fontId="42" fillId="17" borderId="0" xfId="2" applyFont="1" applyFill="1" applyAlignment="1">
      <alignment vertical="center" wrapText="1"/>
    </xf>
    <xf numFmtId="0" fontId="38" fillId="17" borderId="0" xfId="2" applyFont="1" applyFill="1">
      <alignment vertical="center"/>
    </xf>
    <xf numFmtId="0" fontId="34" fillId="17" borderId="0" xfId="17" applyFont="1" applyFill="1">
      <alignment vertical="center"/>
    </xf>
    <xf numFmtId="0" fontId="43" fillId="17" borderId="0" xfId="17" applyFont="1" applyFill="1" applyAlignment="1">
      <alignment horizontal="center" vertical="center" wrapText="1"/>
    </xf>
    <xf numFmtId="0" fontId="44" fillId="17" borderId="0" xfId="17" applyFont="1" applyFill="1">
      <alignment vertical="center"/>
    </xf>
    <xf numFmtId="0" fontId="6" fillId="17" borderId="0" xfId="2" applyFill="1" applyAlignment="1">
      <alignment horizontal="center" vertical="center"/>
    </xf>
    <xf numFmtId="0" fontId="42" fillId="17" borderId="0" xfId="17" applyFont="1" applyFill="1" applyAlignment="1">
      <alignment vertical="center" wrapText="1"/>
    </xf>
    <xf numFmtId="0" fontId="47" fillId="17" borderId="0" xfId="17" applyFont="1" applyFill="1" applyAlignment="1">
      <alignment horizontal="center" vertical="center"/>
    </xf>
    <xf numFmtId="0" fontId="8" fillId="17" borderId="0" xfId="1" applyFill="1" applyAlignment="1" applyProtection="1">
      <alignment horizontal="center" vertical="center"/>
    </xf>
    <xf numFmtId="0" fontId="50" fillId="17" borderId="0" xfId="17" applyFont="1" applyFill="1" applyAlignment="1">
      <alignment horizontal="center" vertical="center"/>
    </xf>
    <xf numFmtId="0" fontId="0" fillId="17" borderId="0" xfId="0" applyFill="1" applyAlignment="1">
      <alignment vertical="center" wrapText="1"/>
    </xf>
    <xf numFmtId="0" fontId="1" fillId="17" borderId="54" xfId="17" applyFill="1" applyBorder="1" applyAlignment="1">
      <alignment horizontal="center" vertical="center" wrapText="1"/>
    </xf>
    <xf numFmtId="0" fontId="1" fillId="17" borderId="0" xfId="17" applyFill="1">
      <alignment vertical="center"/>
    </xf>
    <xf numFmtId="0" fontId="1" fillId="17" borderId="55" xfId="17" applyFill="1" applyBorder="1" applyAlignment="1">
      <alignment horizontal="center" vertical="center"/>
    </xf>
    <xf numFmtId="182" fontId="97" fillId="5" borderId="0" xfId="0" applyNumberFormat="1" applyFont="1" applyFill="1" applyAlignment="1">
      <alignment horizontal="left" vertical="center"/>
    </xf>
    <xf numFmtId="14" fontId="86" fillId="19" borderId="76" xfId="2" applyNumberFormat="1" applyFont="1" applyFill="1" applyBorder="1" applyAlignment="1">
      <alignment horizontal="center" vertical="center"/>
    </xf>
    <xf numFmtId="14" fontId="86" fillId="19" borderId="77" xfId="2" applyNumberFormat="1" applyFont="1" applyFill="1" applyBorder="1" applyAlignment="1">
      <alignment horizontal="center" vertical="center"/>
    </xf>
    <xf numFmtId="14" fontId="86" fillId="19" borderId="78" xfId="2" applyNumberFormat="1" applyFont="1" applyFill="1" applyBorder="1" applyAlignment="1">
      <alignment horizontal="center" vertical="center"/>
    </xf>
    <xf numFmtId="0" fontId="119" fillId="30" borderId="0" xfId="0" applyFont="1" applyFill="1" applyAlignment="1">
      <alignment horizontal="center" vertical="center" wrapText="1"/>
    </xf>
    <xf numFmtId="0" fontId="12" fillId="0" borderId="82" xfId="2" applyFont="1" applyBorder="1" applyAlignment="1">
      <alignment horizontal="center" vertical="center" wrapText="1"/>
    </xf>
    <xf numFmtId="0" fontId="106" fillId="19" borderId="77" xfId="2" applyFont="1" applyFill="1" applyBorder="1" applyAlignment="1">
      <alignment horizontal="center" vertical="center"/>
    </xf>
    <xf numFmtId="0" fontId="106" fillId="19" borderId="76" xfId="2" applyFont="1" applyFill="1" applyBorder="1" applyAlignment="1">
      <alignment horizontal="center" vertical="center"/>
    </xf>
    <xf numFmtId="0" fontId="118" fillId="0" borderId="0" xfId="2" applyFont="1">
      <alignment vertical="center"/>
    </xf>
    <xf numFmtId="0" fontId="6" fillId="0" borderId="0" xfId="2" applyAlignment="1">
      <alignment horizontal="center" vertical="top"/>
    </xf>
    <xf numFmtId="14" fontId="82" fillId="19" borderId="72" xfId="1" applyNumberFormat="1" applyFont="1" applyFill="1" applyBorder="1" applyAlignment="1" applyProtection="1">
      <alignment horizontal="center" vertical="center" wrapText="1"/>
    </xf>
    <xf numFmtId="0" fontId="115" fillId="30" borderId="0" xfId="0" applyFont="1" applyFill="1" applyAlignment="1">
      <alignment horizontal="center" vertical="center" wrapText="1"/>
    </xf>
    <xf numFmtId="0" fontId="20" fillId="17" borderId="74" xfId="2" applyFont="1" applyFill="1" applyBorder="1" applyAlignment="1">
      <alignment horizontal="center" vertical="center" wrapText="1"/>
    </xf>
    <xf numFmtId="0" fontId="84" fillId="0" borderId="0" xfId="2" applyFont="1" applyAlignment="1">
      <alignment vertical="top" wrapText="1"/>
    </xf>
    <xf numFmtId="0" fontId="42" fillId="5" borderId="0" xfId="17" applyFont="1" applyFill="1" applyAlignment="1">
      <alignment vertical="center" wrapText="1"/>
    </xf>
    <xf numFmtId="14" fontId="82" fillId="19" borderId="59" xfId="2" applyNumberFormat="1" applyFont="1" applyFill="1" applyBorder="1" applyAlignment="1">
      <alignment horizontal="center" vertical="center" wrapText="1" shrinkToFit="1"/>
    </xf>
    <xf numFmtId="14" fontId="86" fillId="19" borderId="88" xfId="2" applyNumberFormat="1" applyFont="1" applyFill="1" applyBorder="1" applyAlignment="1">
      <alignment vertical="center" shrinkToFit="1"/>
    </xf>
    <xf numFmtId="0" fontId="111" fillId="21" borderId="75" xfId="0" applyFont="1" applyFill="1" applyBorder="1" applyAlignment="1">
      <alignment horizontal="center" vertical="center" wrapText="1"/>
    </xf>
    <xf numFmtId="0" fontId="111" fillId="32" borderId="75" xfId="0" applyFont="1" applyFill="1" applyBorder="1" applyAlignment="1">
      <alignment horizontal="center" vertical="center" wrapText="1"/>
    </xf>
    <xf numFmtId="0" fontId="132" fillId="17" borderId="0" xfId="2" applyFont="1" applyFill="1" applyAlignment="1">
      <alignment horizontal="center" vertical="center" wrapText="1"/>
    </xf>
    <xf numFmtId="183" fontId="132" fillId="17" borderId="0" xfId="2" applyNumberFormat="1" applyFont="1" applyFill="1" applyAlignment="1">
      <alignment horizontal="center" vertical="center"/>
    </xf>
    <xf numFmtId="0" fontId="8" fillId="0" borderId="85" xfId="1" applyBorder="1" applyAlignment="1" applyProtection="1">
      <alignment horizontal="left" vertical="center" wrapText="1"/>
    </xf>
    <xf numFmtId="0" fontId="23" fillId="17" borderId="0" xfId="19" applyFont="1" applyFill="1" applyAlignment="1">
      <alignment horizontal="left" vertical="center"/>
    </xf>
    <xf numFmtId="0" fontId="6" fillId="0" borderId="87" xfId="2" applyBorder="1">
      <alignment vertical="center"/>
    </xf>
    <xf numFmtId="0" fontId="8" fillId="0" borderId="91" xfId="1" applyFill="1" applyBorder="1" applyAlignment="1" applyProtection="1">
      <alignment horizontal="left" vertical="center" wrapText="1"/>
    </xf>
    <xf numFmtId="0" fontId="11" fillId="0" borderId="94" xfId="17" applyFont="1" applyBorder="1" applyAlignment="1">
      <alignment horizontal="center" vertical="center" shrinkToFit="1"/>
    </xf>
    <xf numFmtId="0" fontId="46" fillId="0" borderId="95" xfId="17" applyFont="1" applyBorder="1" applyAlignment="1">
      <alignment vertical="center" shrinkToFit="1"/>
    </xf>
    <xf numFmtId="0" fontId="46" fillId="10" borderId="99" xfId="17" applyFont="1" applyFill="1" applyBorder="1" applyAlignment="1">
      <alignment horizontal="center" vertical="center"/>
    </xf>
    <xf numFmtId="0" fontId="46" fillId="0" borderId="95" xfId="17" applyFont="1" applyBorder="1" applyAlignment="1">
      <alignment horizontal="center" vertical="center"/>
    </xf>
    <xf numFmtId="0" fontId="88" fillId="17" borderId="102" xfId="17" applyFont="1" applyFill="1" applyBorder="1" applyAlignment="1">
      <alignment horizontal="center" vertical="center" wrapText="1"/>
    </xf>
    <xf numFmtId="14" fontId="88" fillId="17" borderId="103" xfId="17" applyNumberFormat="1" applyFont="1" applyFill="1" applyBorder="1" applyAlignment="1">
      <alignment horizontal="center" vertical="center"/>
    </xf>
    <xf numFmtId="0" fontId="12" fillId="0" borderId="105" xfId="2" applyFont="1" applyBorder="1" applyAlignment="1">
      <alignment horizontal="center" vertical="center" wrapText="1"/>
    </xf>
    <xf numFmtId="14" fontId="33" fillId="17" borderId="103" xfId="17" applyNumberFormat="1" applyFont="1" applyFill="1" applyBorder="1" applyAlignment="1">
      <alignment horizontal="center" vertical="center"/>
    </xf>
    <xf numFmtId="0" fontId="12" fillId="0" borderId="106" xfId="2" applyFont="1" applyBorder="1" applyAlignment="1">
      <alignment horizontal="center" vertical="center" wrapText="1"/>
    </xf>
    <xf numFmtId="0" fontId="12" fillId="0" borderId="107" xfId="2" applyFont="1" applyBorder="1" applyAlignment="1">
      <alignment horizontal="center" vertical="center" wrapText="1"/>
    </xf>
    <xf numFmtId="0" fontId="12" fillId="0" borderId="108" xfId="2" applyFont="1" applyBorder="1" applyAlignment="1">
      <alignment horizontal="center" vertical="center" wrapText="1"/>
    </xf>
    <xf numFmtId="0" fontId="12" fillId="0" borderId="105" xfId="2" applyFont="1" applyBorder="1" applyAlignment="1">
      <alignment horizontal="center" vertical="center"/>
    </xf>
    <xf numFmtId="0" fontId="12" fillId="5" borderId="108" xfId="2" applyFont="1" applyFill="1" applyBorder="1" applyAlignment="1">
      <alignment horizontal="center" vertical="center" wrapText="1"/>
    </xf>
    <xf numFmtId="0" fontId="1" fillId="17" borderId="109" xfId="17" applyFill="1" applyBorder="1" applyAlignment="1">
      <alignment horizontal="center" vertical="center" wrapText="1"/>
    </xf>
    <xf numFmtId="0" fontId="53" fillId="3" borderId="110" xfId="17" applyFont="1" applyFill="1" applyBorder="1" applyAlignment="1">
      <alignment horizontal="center" vertical="center" wrapText="1"/>
    </xf>
    <xf numFmtId="0" fontId="7" fillId="3" borderId="111" xfId="17" applyFont="1" applyFill="1" applyBorder="1" applyAlignment="1">
      <alignment horizontal="center" vertical="center" wrapText="1"/>
    </xf>
    <xf numFmtId="0" fontId="13" fillId="3" borderId="111" xfId="17" applyFont="1" applyFill="1" applyBorder="1" applyAlignment="1">
      <alignment horizontal="center" vertical="center" wrapText="1"/>
    </xf>
    <xf numFmtId="0" fontId="55" fillId="3" borderId="111" xfId="17" applyFont="1" applyFill="1" applyBorder="1" applyAlignment="1">
      <alignment horizontal="center" vertical="center" wrapText="1"/>
    </xf>
    <xf numFmtId="0" fontId="7" fillId="3" borderId="113" xfId="17" applyFont="1" applyFill="1" applyBorder="1" applyAlignment="1">
      <alignment horizontal="center" vertical="center" wrapText="1"/>
    </xf>
    <xf numFmtId="176" fontId="56" fillId="3" borderId="117" xfId="17" applyNumberFormat="1" applyFont="1" applyFill="1" applyBorder="1" applyAlignment="1">
      <alignment horizontal="center" vertical="center" wrapText="1"/>
    </xf>
    <xf numFmtId="0" fontId="56" fillId="3" borderId="117" xfId="17" applyFont="1" applyFill="1" applyBorder="1" applyAlignment="1">
      <alignment horizontal="left" vertical="center" wrapText="1"/>
    </xf>
    <xf numFmtId="176" fontId="56" fillId="11" borderId="118" xfId="17" applyNumberFormat="1" applyFont="1" applyFill="1" applyBorder="1" applyAlignment="1">
      <alignment horizontal="center" vertical="center" wrapText="1"/>
    </xf>
    <xf numFmtId="0" fontId="56" fillId="11" borderId="118" xfId="17" applyFont="1" applyFill="1" applyBorder="1" applyAlignment="1">
      <alignment horizontal="left" vertical="center" wrapText="1"/>
    </xf>
    <xf numFmtId="0" fontId="46" fillId="17" borderId="94" xfId="16" applyFont="1" applyFill="1" applyBorder="1">
      <alignment vertical="center"/>
    </xf>
    <xf numFmtId="0" fontId="60" fillId="12" borderId="119" xfId="17" applyFont="1" applyFill="1" applyBorder="1" applyAlignment="1">
      <alignment horizontal="center" vertical="center" wrapText="1"/>
    </xf>
    <xf numFmtId="176" fontId="58" fillId="12" borderId="119" xfId="17" applyNumberFormat="1" applyFont="1" applyFill="1" applyBorder="1" applyAlignment="1">
      <alignment horizontal="center" vertical="center" wrapText="1"/>
    </xf>
    <xf numFmtId="181" fontId="60" fillId="9" borderId="119" xfId="0" applyNumberFormat="1" applyFont="1" applyFill="1" applyBorder="1" applyAlignment="1">
      <alignment horizontal="center" vertical="center"/>
    </xf>
    <xf numFmtId="0" fontId="60" fillId="12" borderId="120" xfId="17" applyFont="1" applyFill="1" applyBorder="1" applyAlignment="1">
      <alignment horizontal="center" vertical="center" wrapText="1"/>
    </xf>
    <xf numFmtId="0" fontId="1" fillId="2" borderId="125" xfId="2" applyFont="1" applyFill="1" applyBorder="1" applyAlignment="1">
      <alignment vertical="top" wrapText="1"/>
    </xf>
    <xf numFmtId="0" fontId="94" fillId="2" borderId="128" xfId="2" applyFont="1" applyFill="1" applyBorder="1" applyAlignment="1">
      <alignment vertical="top" wrapText="1"/>
    </xf>
    <xf numFmtId="0" fontId="1" fillId="3" borderId="129" xfId="2" applyFont="1" applyFill="1" applyBorder="1" applyAlignment="1">
      <alignment vertical="top" wrapText="1"/>
    </xf>
    <xf numFmtId="0" fontId="0" fillId="19" borderId="123" xfId="0" applyFill="1" applyBorder="1" applyAlignment="1">
      <alignment vertical="top" wrapText="1"/>
    </xf>
    <xf numFmtId="0" fontId="17" fillId="3" borderId="130" xfId="2" applyFont="1" applyFill="1" applyBorder="1" applyAlignment="1">
      <alignment horizontal="center" vertical="center" wrapText="1"/>
    </xf>
    <xf numFmtId="0" fontId="86" fillId="19" borderId="131" xfId="2" applyFont="1" applyFill="1" applyBorder="1" applyAlignment="1">
      <alignment horizontal="center" vertical="center"/>
    </xf>
    <xf numFmtId="0" fontId="8" fillId="0" borderId="133" xfId="1" applyFill="1" applyBorder="1" applyAlignment="1" applyProtection="1">
      <alignment vertical="center" wrapText="1"/>
    </xf>
    <xf numFmtId="0" fontId="24" fillId="0" borderId="134" xfId="2" applyFont="1" applyBorder="1" applyAlignment="1">
      <alignment vertical="top" wrapText="1"/>
    </xf>
    <xf numFmtId="14" fontId="18" fillId="3" borderId="2" xfId="2" applyNumberFormat="1" applyFont="1" applyFill="1" applyBorder="1" applyAlignment="1">
      <alignment horizontal="center" vertical="center" shrinkToFit="1"/>
    </xf>
    <xf numFmtId="14" fontId="24" fillId="3" borderId="2" xfId="1" applyNumberFormat="1" applyFont="1" applyFill="1" applyBorder="1" applyAlignment="1" applyProtection="1">
      <alignment horizontal="center" vertical="center" wrapText="1" shrinkToFit="1"/>
    </xf>
    <xf numFmtId="14" fontId="18" fillId="3" borderId="0" xfId="2" applyNumberFormat="1" applyFont="1" applyFill="1" applyAlignment="1">
      <alignment horizontal="center" vertical="center" shrinkToFit="1"/>
    </xf>
    <xf numFmtId="14" fontId="24" fillId="3" borderId="0" xfId="1" applyNumberFormat="1" applyFont="1" applyFill="1" applyBorder="1" applyAlignment="1" applyProtection="1">
      <alignment horizontal="center" vertical="center" wrapText="1" shrinkToFit="1"/>
    </xf>
    <xf numFmtId="0" fontId="83" fillId="0" borderId="87" xfId="2" applyFont="1" applyBorder="1" applyAlignment="1">
      <alignment vertical="center" shrinkToFit="1"/>
    </xf>
    <xf numFmtId="14" fontId="86" fillId="19" borderId="77" xfId="2" applyNumberFormat="1" applyFont="1" applyFill="1" applyBorder="1" applyAlignment="1">
      <alignment horizontal="center" vertical="center" wrapText="1"/>
    </xf>
    <xf numFmtId="0" fontId="8" fillId="0" borderId="147" xfId="1" applyFill="1" applyBorder="1" applyAlignment="1" applyProtection="1">
      <alignment horizontal="left" vertical="top" wrapText="1"/>
    </xf>
    <xf numFmtId="0" fontId="6" fillId="0" borderId="147" xfId="2" applyBorder="1">
      <alignment vertical="center"/>
    </xf>
    <xf numFmtId="0" fontId="134" fillId="30" borderId="63" xfId="0" applyFont="1" applyFill="1" applyBorder="1" applyAlignment="1">
      <alignment horizontal="center" vertical="center" wrapText="1"/>
    </xf>
    <xf numFmtId="0" fontId="84" fillId="19" borderId="132" xfId="2" applyFont="1" applyFill="1" applyBorder="1" applyAlignment="1">
      <alignment horizontal="center" vertical="center" wrapText="1"/>
    </xf>
    <xf numFmtId="14" fontId="82" fillId="19" borderId="152" xfId="1" applyNumberFormat="1" applyFont="1" applyFill="1" applyBorder="1" applyAlignment="1" applyProtection="1">
      <alignment horizontal="center" vertical="center" shrinkToFit="1"/>
    </xf>
    <xf numFmtId="14" fontId="82" fillId="19" borderId="152" xfId="2" applyNumberFormat="1" applyFont="1" applyFill="1" applyBorder="1" applyAlignment="1">
      <alignment horizontal="center" vertical="center" wrapText="1" shrinkToFit="1"/>
    </xf>
    <xf numFmtId="0" fontId="8" fillId="0" borderId="153" xfId="1" applyBorder="1" applyAlignment="1" applyProtection="1">
      <alignment vertical="center"/>
    </xf>
    <xf numFmtId="0" fontId="20" fillId="17" borderId="154" xfId="2" applyFont="1" applyFill="1" applyBorder="1" applyAlignment="1">
      <alignment horizontal="center" vertical="center" wrapText="1"/>
    </xf>
    <xf numFmtId="0" fontId="82" fillId="19" borderId="139" xfId="2" applyFont="1" applyFill="1" applyBorder="1" applyAlignment="1">
      <alignment horizontal="center" vertical="center"/>
    </xf>
    <xf numFmtId="0" fontId="137" fillId="0" borderId="0" xfId="0" applyFont="1">
      <alignment vertical="center"/>
    </xf>
    <xf numFmtId="0" fontId="124" fillId="0" borderId="0" xfId="0" applyFont="1">
      <alignment vertical="center"/>
    </xf>
    <xf numFmtId="0" fontId="0" fillId="19" borderId="145" xfId="0" applyFill="1" applyBorder="1" applyAlignment="1">
      <alignment horizontal="center" vertical="center"/>
    </xf>
    <xf numFmtId="0" fontId="0" fillId="0" borderId="145" xfId="0" applyBorder="1" applyAlignment="1">
      <alignment horizontal="center" vertical="center"/>
    </xf>
    <xf numFmtId="0" fontId="0" fillId="17" borderId="145" xfId="0" applyFill="1" applyBorder="1" applyAlignment="1">
      <alignment horizontal="center" vertical="center"/>
    </xf>
    <xf numFmtId="0" fontId="0" fillId="0" borderId="32" xfId="0" applyBorder="1" applyAlignment="1">
      <alignment horizontal="center" vertical="center"/>
    </xf>
    <xf numFmtId="9" fontId="0" fillId="19" borderId="145" xfId="0" applyNumberFormat="1" applyFill="1" applyBorder="1" applyAlignment="1">
      <alignment horizontal="center" vertical="center"/>
    </xf>
    <xf numFmtId="9" fontId="0" fillId="0" borderId="145" xfId="0" applyNumberFormat="1" applyBorder="1" applyAlignment="1">
      <alignment horizontal="center" vertical="center"/>
    </xf>
    <xf numFmtId="9" fontId="0" fillId="17" borderId="145" xfId="0" applyNumberFormat="1" applyFill="1" applyBorder="1" applyAlignment="1">
      <alignment horizontal="center" vertical="center"/>
    </xf>
    <xf numFmtId="0" fontId="138" fillId="0" borderId="160" xfId="0" applyFont="1" applyBorder="1" applyAlignment="1">
      <alignment horizontal="center" vertical="center"/>
    </xf>
    <xf numFmtId="0" fontId="138" fillId="0" borderId="161" xfId="0" applyFont="1" applyBorder="1" applyAlignment="1">
      <alignment horizontal="center" vertical="center"/>
    </xf>
    <xf numFmtId="0" fontId="138" fillId="0" borderId="162" xfId="0" applyFont="1" applyBorder="1" applyAlignment="1">
      <alignment horizontal="center" vertical="center"/>
    </xf>
    <xf numFmtId="0" fontId="138" fillId="0" borderId="163" xfId="0" applyFont="1" applyBorder="1" applyAlignment="1">
      <alignment horizontal="center" vertical="center"/>
    </xf>
    <xf numFmtId="0" fontId="138" fillId="0" borderId="164" xfId="0" applyFont="1" applyBorder="1" applyAlignment="1">
      <alignment horizontal="center" vertical="center"/>
    </xf>
    <xf numFmtId="0" fontId="138" fillId="0" borderId="165" xfId="0" applyFont="1" applyBorder="1" applyAlignment="1">
      <alignment horizontal="center" vertical="center"/>
    </xf>
    <xf numFmtId="0" fontId="138" fillId="0" borderId="166" xfId="0" applyFont="1" applyBorder="1" applyAlignment="1">
      <alignment horizontal="center" vertical="center"/>
    </xf>
    <xf numFmtId="0" fontId="138" fillId="0" borderId="167" xfId="0" applyFont="1"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139" fillId="0" borderId="160" xfId="0" applyFont="1" applyBorder="1" applyAlignment="1">
      <alignment horizontal="center" vertical="center"/>
    </xf>
    <xf numFmtId="0" fontId="139" fillId="0" borderId="161" xfId="0" applyFont="1" applyBorder="1" applyAlignment="1">
      <alignment horizontal="center" vertical="center"/>
    </xf>
    <xf numFmtId="0" fontId="139" fillId="0" borderId="162" xfId="0" applyFont="1" applyBorder="1" applyAlignment="1">
      <alignment horizontal="center" vertical="center"/>
    </xf>
    <xf numFmtId="0" fontId="139" fillId="0" borderId="163" xfId="0" applyFont="1" applyBorder="1" applyAlignment="1">
      <alignment horizontal="center" vertical="center"/>
    </xf>
    <xf numFmtId="9" fontId="0" fillId="0" borderId="171" xfId="0" applyNumberFormat="1" applyBorder="1" applyAlignment="1">
      <alignment horizontal="center" vertical="center"/>
    </xf>
    <xf numFmtId="9" fontId="0" fillId="0" borderId="169" xfId="0" applyNumberFormat="1" applyBorder="1" applyAlignment="1">
      <alignment horizontal="center" vertical="center"/>
    </xf>
    <xf numFmtId="9" fontId="0" fillId="0" borderId="170" xfId="0" applyNumberFormat="1" applyBorder="1" applyAlignment="1">
      <alignment horizontal="center" vertical="center"/>
    </xf>
    <xf numFmtId="9" fontId="0" fillId="0" borderId="172" xfId="0" applyNumberFormat="1" applyBorder="1" applyAlignment="1">
      <alignment horizontal="center" vertical="center"/>
    </xf>
    <xf numFmtId="14" fontId="86" fillId="19" borderId="176" xfId="2" applyNumberFormat="1" applyFont="1" applyFill="1" applyBorder="1" applyAlignment="1">
      <alignment horizontal="center" vertical="center"/>
    </xf>
    <xf numFmtId="14" fontId="86" fillId="19" borderId="175" xfId="2" applyNumberFormat="1" applyFont="1" applyFill="1" applyBorder="1" applyAlignment="1">
      <alignment horizontal="center" vertical="center"/>
    </xf>
    <xf numFmtId="0" fontId="87" fillId="19" borderId="177" xfId="2" applyFont="1" applyFill="1" applyBorder="1" applyAlignment="1">
      <alignment horizontal="center" vertical="center"/>
    </xf>
    <xf numFmtId="14" fontId="86" fillId="19" borderId="177" xfId="2" applyNumberFormat="1" applyFont="1" applyFill="1" applyBorder="1" applyAlignment="1">
      <alignment horizontal="center" vertical="center"/>
    </xf>
    <xf numFmtId="0" fontId="82" fillId="19" borderId="63" xfId="2" applyFont="1" applyFill="1" applyBorder="1" applyAlignment="1">
      <alignment horizontal="center" vertical="center"/>
    </xf>
    <xf numFmtId="0" fontId="140" fillId="19" borderId="176" xfId="2" applyFont="1" applyFill="1" applyBorder="1" applyAlignment="1">
      <alignment horizontal="center" vertical="center"/>
    </xf>
    <xf numFmtId="0" fontId="82" fillId="19" borderId="141" xfId="2" applyFont="1" applyFill="1" applyBorder="1">
      <alignment vertical="center"/>
    </xf>
    <xf numFmtId="14" fontId="82" fillId="2" borderId="138" xfId="2" applyNumberFormat="1" applyFont="1" applyFill="1" applyBorder="1" applyAlignment="1">
      <alignment horizontal="center" vertical="center"/>
    </xf>
    <xf numFmtId="14" fontId="82" fillId="19" borderId="141" xfId="2" applyNumberFormat="1" applyFont="1" applyFill="1" applyBorder="1">
      <alignment vertical="center"/>
    </xf>
    <xf numFmtId="0" fontId="82" fillId="19" borderId="0" xfId="2" applyFont="1" applyFill="1">
      <alignment vertical="center"/>
    </xf>
    <xf numFmtId="0" fontId="6" fillId="0" borderId="178" xfId="2" applyBorder="1">
      <alignment vertical="center"/>
    </xf>
    <xf numFmtId="56" fontId="82" fillId="19" borderId="148" xfId="2" applyNumberFormat="1" applyFont="1" applyFill="1" applyBorder="1">
      <alignment vertical="center"/>
    </xf>
    <xf numFmtId="0" fontId="143" fillId="0" borderId="146" xfId="1" applyFont="1" applyFill="1" applyBorder="1" applyAlignment="1" applyProtection="1">
      <alignment horizontal="left" vertical="top" wrapText="1"/>
    </xf>
    <xf numFmtId="0" fontId="7" fillId="36" borderId="111" xfId="17" applyFont="1" applyFill="1" applyBorder="1" applyAlignment="1">
      <alignment horizontal="center" vertical="center" wrapText="1"/>
    </xf>
    <xf numFmtId="0" fontId="87" fillId="19" borderId="180" xfId="2" applyFont="1" applyFill="1" applyBorder="1" applyAlignment="1">
      <alignment horizontal="center" vertical="center"/>
    </xf>
    <xf numFmtId="0" fontId="87" fillId="19" borderId="181" xfId="2" applyFont="1" applyFill="1" applyBorder="1" applyAlignment="1">
      <alignment horizontal="center" vertical="center"/>
    </xf>
    <xf numFmtId="0" fontId="87" fillId="19" borderId="182" xfId="2" applyFont="1" applyFill="1" applyBorder="1" applyAlignment="1">
      <alignment horizontal="center" vertical="center"/>
    </xf>
    <xf numFmtId="14" fontId="86" fillId="19" borderId="180" xfId="2" applyNumberFormat="1" applyFont="1" applyFill="1" applyBorder="1" applyAlignment="1">
      <alignment horizontal="center" vertical="center"/>
    </xf>
    <xf numFmtId="14" fontId="86" fillId="19" borderId="181" xfId="2" applyNumberFormat="1" applyFont="1" applyFill="1" applyBorder="1" applyAlignment="1">
      <alignment horizontal="center" vertical="center"/>
    </xf>
    <xf numFmtId="14" fontId="86" fillId="19" borderId="182" xfId="2" applyNumberFormat="1" applyFont="1" applyFill="1" applyBorder="1" applyAlignment="1">
      <alignment horizontal="center" vertical="center"/>
    </xf>
    <xf numFmtId="0" fontId="8" fillId="0" borderId="183" xfId="1" applyFill="1" applyBorder="1" applyAlignment="1" applyProtection="1">
      <alignment vertical="center" wrapText="1"/>
    </xf>
    <xf numFmtId="0" fontId="82" fillId="19" borderId="77" xfId="1" applyFont="1" applyFill="1" applyBorder="1" applyAlignment="1" applyProtection="1">
      <alignment horizontal="center" vertical="center" wrapText="1"/>
    </xf>
    <xf numFmtId="0" fontId="95" fillId="35" borderId="58" xfId="0" applyFont="1" applyFill="1" applyBorder="1" applyAlignment="1">
      <alignment horizontal="center" vertical="center" wrapText="1"/>
    </xf>
    <xf numFmtId="0" fontId="95" fillId="35" borderId="65" xfId="0" applyFont="1" applyFill="1" applyBorder="1" applyAlignment="1">
      <alignment horizontal="center" vertical="center" wrapText="1"/>
    </xf>
    <xf numFmtId="177" fontId="12" fillId="35" borderId="34" xfId="2" applyNumberFormat="1" applyFont="1" applyFill="1" applyBorder="1" applyAlignment="1">
      <alignment horizontal="center" vertical="center" wrapText="1"/>
    </xf>
    <xf numFmtId="0" fontId="21" fillId="17" borderId="184" xfId="2" applyFont="1" applyFill="1" applyBorder="1" applyAlignment="1">
      <alignment horizontal="center" vertical="center" wrapText="1"/>
    </xf>
    <xf numFmtId="0" fontId="21" fillId="17" borderId="185" xfId="2" applyFont="1" applyFill="1" applyBorder="1" applyAlignment="1">
      <alignment horizontal="center" vertical="center" wrapText="1"/>
    </xf>
    <xf numFmtId="0" fontId="6" fillId="19" borderId="0" xfId="2" applyFill="1" applyAlignment="1">
      <alignment horizontal="center" vertical="center"/>
    </xf>
    <xf numFmtId="14" fontId="6" fillId="19" borderId="0" xfId="2" applyNumberFormat="1" applyFill="1" applyAlignment="1">
      <alignment horizontal="center" vertical="center"/>
    </xf>
    <xf numFmtId="0" fontId="106" fillId="19" borderId="78" xfId="2" applyFont="1" applyFill="1" applyBorder="1" applyAlignment="1">
      <alignment horizontal="center" vertical="center"/>
    </xf>
    <xf numFmtId="14" fontId="105" fillId="17" borderId="35" xfId="2" applyNumberFormat="1" applyFont="1" applyFill="1" applyBorder="1" applyAlignment="1">
      <alignment horizontal="left" vertical="center"/>
    </xf>
    <xf numFmtId="0" fontId="147" fillId="0" borderId="66" xfId="17" applyFont="1" applyBorder="1" applyAlignment="1">
      <alignment horizontal="center" vertical="center" wrapText="1"/>
    </xf>
    <xf numFmtId="14" fontId="82" fillId="19" borderId="155" xfId="2" applyNumberFormat="1" applyFont="1" applyFill="1" applyBorder="1" applyAlignment="1">
      <alignment horizontal="center" vertical="center"/>
    </xf>
    <xf numFmtId="14" fontId="82" fillId="19" borderId="186" xfId="2" applyNumberFormat="1" applyFont="1" applyFill="1" applyBorder="1" applyAlignment="1">
      <alignment horizontal="center" vertical="center"/>
    </xf>
    <xf numFmtId="0" fontId="17" fillId="21" borderId="186" xfId="2" applyFont="1" applyFill="1" applyBorder="1" applyAlignment="1">
      <alignment horizontal="center" vertical="center" wrapText="1"/>
    </xf>
    <xf numFmtId="0" fontId="82" fillId="21" borderId="187" xfId="2" applyFont="1" applyFill="1" applyBorder="1" applyAlignment="1">
      <alignment horizontal="center" vertical="center"/>
    </xf>
    <xf numFmtId="0" fontId="82" fillId="21" borderId="0" xfId="2" applyFont="1" applyFill="1" applyAlignment="1">
      <alignment horizontal="center" vertical="center"/>
    </xf>
    <xf numFmtId="14" fontId="82" fillId="21" borderId="0" xfId="2" applyNumberFormat="1" applyFont="1" applyFill="1" applyAlignment="1">
      <alignment horizontal="center" vertical="center"/>
    </xf>
    <xf numFmtId="0" fontId="82" fillId="19" borderId="0" xfId="2" applyFont="1" applyFill="1" applyAlignment="1">
      <alignment horizontal="center" vertical="center"/>
    </xf>
    <xf numFmtId="0" fontId="82" fillId="19" borderId="140" xfId="2" applyFont="1" applyFill="1" applyBorder="1" applyAlignment="1">
      <alignment horizontal="center" vertical="center"/>
    </xf>
    <xf numFmtId="0" fontId="112" fillId="0" borderId="189" xfId="2" applyFont="1" applyBorder="1" applyAlignment="1">
      <alignment vertical="top" wrapText="1"/>
    </xf>
    <xf numFmtId="14" fontId="82" fillId="19" borderId="190" xfId="2" applyNumberFormat="1" applyFont="1" applyFill="1" applyBorder="1" applyAlignment="1">
      <alignment horizontal="center" vertical="center"/>
    </xf>
    <xf numFmtId="14" fontId="82" fillId="19" borderId="140" xfId="2" applyNumberFormat="1" applyFont="1" applyFill="1" applyBorder="1" applyAlignment="1">
      <alignment horizontal="center" vertical="center"/>
    </xf>
    <xf numFmtId="14" fontId="31" fillId="19" borderId="186" xfId="2" applyNumberFormat="1" applyFont="1" applyFill="1" applyBorder="1" applyAlignment="1">
      <alignment horizontal="center" vertical="center"/>
    </xf>
    <xf numFmtId="0" fontId="17" fillId="19" borderId="76" xfId="2" applyFont="1" applyFill="1" applyBorder="1" applyAlignment="1">
      <alignment horizontal="center" vertical="center" wrapText="1"/>
    </xf>
    <xf numFmtId="0" fontId="17" fillId="19" borderId="79" xfId="1" applyFont="1" applyFill="1" applyBorder="1" applyAlignment="1" applyProtection="1">
      <alignment horizontal="center" vertical="center" wrapText="1"/>
    </xf>
    <xf numFmtId="14" fontId="105" fillId="17" borderId="0" xfId="2" applyNumberFormat="1" applyFont="1" applyFill="1" applyAlignment="1">
      <alignment horizontal="left" vertical="center"/>
    </xf>
    <xf numFmtId="178" fontId="82" fillId="3" borderId="139" xfId="2" applyNumberFormat="1" applyFont="1" applyFill="1" applyBorder="1">
      <alignment vertical="center"/>
    </xf>
    <xf numFmtId="184" fontId="62" fillId="12" borderId="121" xfId="17" applyNumberFormat="1" applyFont="1" applyFill="1" applyBorder="1" applyAlignment="1">
      <alignment horizontal="center" vertical="center" wrapText="1"/>
    </xf>
    <xf numFmtId="178" fontId="82" fillId="3" borderId="140" xfId="0" applyNumberFormat="1" applyFont="1" applyFill="1" applyBorder="1" applyAlignment="1">
      <alignment horizontal="center" vertical="center"/>
    </xf>
    <xf numFmtId="0" fontId="12" fillId="0" borderId="193" xfId="2" applyFont="1" applyBorder="1" applyAlignment="1">
      <alignment horizontal="center" vertical="center" wrapText="1"/>
    </xf>
    <xf numFmtId="180" fontId="46" fillId="10" borderId="194" xfId="17" applyNumberFormat="1" applyFont="1" applyFill="1" applyBorder="1" applyAlignment="1">
      <alignment horizontal="center" vertical="center"/>
    </xf>
    <xf numFmtId="14" fontId="88" fillId="17" borderId="198" xfId="17" applyNumberFormat="1" applyFont="1" applyFill="1" applyBorder="1" applyAlignment="1">
      <alignment horizontal="center" vertical="center"/>
    </xf>
    <xf numFmtId="14" fontId="86" fillId="19" borderId="199" xfId="2" applyNumberFormat="1" applyFont="1" applyFill="1" applyBorder="1" applyAlignment="1">
      <alignment horizontal="center" vertical="center"/>
    </xf>
    <xf numFmtId="14" fontId="82" fillId="19" borderId="8" xfId="2" applyNumberFormat="1" applyFont="1" applyFill="1" applyBorder="1" applyAlignment="1">
      <alignment horizontal="center" vertical="center"/>
    </xf>
    <xf numFmtId="0" fontId="121" fillId="17" borderId="0" xfId="0" applyFont="1" applyFill="1" applyAlignment="1">
      <alignment horizontal="center" vertical="center" wrapText="1"/>
    </xf>
    <xf numFmtId="14" fontId="88" fillId="17" borderId="103" xfId="17" applyNumberFormat="1" applyFont="1" applyFill="1" applyBorder="1" applyAlignment="1">
      <alignment horizontal="center" vertical="center" wrapText="1"/>
    </xf>
    <xf numFmtId="0" fontId="20" fillId="17" borderId="201" xfId="2" applyFont="1" applyFill="1" applyBorder="1" applyAlignment="1">
      <alignment horizontal="center" vertical="center" wrapText="1"/>
    </xf>
    <xf numFmtId="0" fontId="6" fillId="0" borderId="0" xfId="4"/>
    <xf numFmtId="0" fontId="112" fillId="0" borderId="200" xfId="1" applyFont="1" applyBorder="1" applyAlignment="1" applyProtection="1">
      <alignment horizontal="left" vertical="top" wrapText="1"/>
    </xf>
    <xf numFmtId="0" fontId="113" fillId="0" borderId="146" xfId="1" applyFont="1" applyFill="1" applyBorder="1" applyAlignment="1" applyProtection="1">
      <alignment horizontal="left" vertical="top" wrapText="1"/>
    </xf>
    <xf numFmtId="14" fontId="82" fillId="19" borderId="140" xfId="2" applyNumberFormat="1" applyFont="1" applyFill="1" applyBorder="1">
      <alignment vertical="center"/>
    </xf>
    <xf numFmtId="0" fontId="28" fillId="21" borderId="0" xfId="2" applyFont="1" applyFill="1" applyAlignment="1">
      <alignment horizontal="center" vertical="center" wrapText="1"/>
    </xf>
    <xf numFmtId="0" fontId="148" fillId="17" borderId="0" xfId="0" applyFont="1" applyFill="1" applyAlignment="1">
      <alignment horizontal="center" vertical="center" wrapText="1"/>
    </xf>
    <xf numFmtId="0" fontId="149" fillId="18" borderId="49" xfId="0" applyFont="1" applyFill="1" applyBorder="1" applyAlignment="1">
      <alignment horizontal="center" vertical="center" wrapText="1"/>
    </xf>
    <xf numFmtId="0" fontId="149" fillId="31" borderId="49" xfId="0" applyFont="1" applyFill="1" applyBorder="1" applyAlignment="1">
      <alignment horizontal="center" vertical="center" wrapText="1"/>
    </xf>
    <xf numFmtId="14" fontId="82" fillId="19" borderId="139" xfId="2" applyNumberFormat="1" applyFont="1" applyFill="1" applyBorder="1">
      <alignment vertical="center"/>
    </xf>
    <xf numFmtId="14" fontId="82" fillId="19" borderId="148" xfId="2" applyNumberFormat="1" applyFont="1" applyFill="1" applyBorder="1">
      <alignment vertical="center"/>
    </xf>
    <xf numFmtId="46" fontId="115" fillId="30" borderId="0" xfId="0" applyNumberFormat="1" applyFont="1" applyFill="1" applyAlignment="1">
      <alignment horizontal="center" vertical="center" wrapText="1"/>
    </xf>
    <xf numFmtId="0" fontId="0" fillId="39" borderId="0" xfId="0" applyFill="1">
      <alignment vertical="center"/>
    </xf>
    <xf numFmtId="0" fontId="33" fillId="17" borderId="102" xfId="17" applyFont="1" applyFill="1" applyBorder="1" applyAlignment="1">
      <alignment horizontal="center" vertical="center" wrapText="1"/>
    </xf>
    <xf numFmtId="0" fontId="83" fillId="19" borderId="0" xfId="2" applyFont="1" applyFill="1" applyAlignment="1">
      <alignment horizontal="center" vertical="center" wrapText="1"/>
    </xf>
    <xf numFmtId="0" fontId="0" fillId="32" borderId="0" xfId="0" applyFill="1">
      <alignment vertical="center"/>
    </xf>
    <xf numFmtId="0" fontId="113" fillId="17" borderId="0" xfId="1" applyFont="1" applyFill="1" applyBorder="1" applyAlignment="1" applyProtection="1">
      <alignment vertical="top" wrapText="1"/>
    </xf>
    <xf numFmtId="0" fontId="149" fillId="18" borderId="58" xfId="0" applyFont="1" applyFill="1" applyBorder="1" applyAlignment="1">
      <alignment horizontal="center" vertical="center" wrapText="1"/>
    </xf>
    <xf numFmtId="0" fontId="20" fillId="4" borderId="219" xfId="2" applyFont="1" applyFill="1" applyBorder="1" applyAlignment="1">
      <alignment horizontal="center" vertical="center" wrapText="1"/>
    </xf>
    <xf numFmtId="0" fontId="20" fillId="38" borderId="220" xfId="2" applyFont="1" applyFill="1" applyBorder="1" applyAlignment="1">
      <alignment horizontal="center" vertical="center" wrapText="1"/>
    </xf>
    <xf numFmtId="0" fontId="20" fillId="19" borderId="220" xfId="2" applyFont="1" applyFill="1" applyBorder="1" applyAlignment="1">
      <alignment horizontal="center" vertical="center" wrapText="1"/>
    </xf>
    <xf numFmtId="0" fontId="20" fillId="4" borderId="220" xfId="2" applyFont="1" applyFill="1" applyBorder="1" applyAlignment="1">
      <alignment horizontal="center" vertical="center" wrapText="1"/>
    </xf>
    <xf numFmtId="0" fontId="20" fillId="4" borderId="221" xfId="2" applyFont="1" applyFill="1" applyBorder="1" applyAlignment="1">
      <alignment horizontal="center" vertical="center" wrapText="1"/>
    </xf>
    <xf numFmtId="0" fontId="20" fillId="4" borderId="222" xfId="2" applyFont="1" applyFill="1" applyBorder="1" applyAlignment="1">
      <alignment horizontal="center" vertical="center" wrapText="1"/>
    </xf>
    <xf numFmtId="0" fontId="21" fillId="21" borderId="223" xfId="2" applyFont="1" applyFill="1" applyBorder="1" applyAlignment="1">
      <alignment horizontal="center" vertical="top" wrapText="1"/>
    </xf>
    <xf numFmtId="177" fontId="1" fillId="21" borderId="224" xfId="2" applyNumberFormat="1" applyFont="1" applyFill="1" applyBorder="1" applyAlignment="1">
      <alignment horizontal="center" vertical="center" wrapText="1"/>
    </xf>
    <xf numFmtId="0" fontId="21" fillId="21" borderId="223" xfId="2" applyFont="1" applyFill="1" applyBorder="1" applyAlignment="1">
      <alignment horizontal="center" vertical="center" wrapText="1"/>
    </xf>
    <xf numFmtId="0" fontId="21" fillId="17" borderId="224" xfId="2" applyFont="1" applyFill="1" applyBorder="1" applyAlignment="1">
      <alignment horizontal="center" vertical="top" wrapText="1"/>
    </xf>
    <xf numFmtId="177" fontId="20" fillId="19" borderId="184" xfId="2" applyNumberFormat="1" applyFont="1" applyFill="1" applyBorder="1" applyAlignment="1">
      <alignment horizontal="center" vertical="center" shrinkToFit="1"/>
    </xf>
    <xf numFmtId="177" fontId="1" fillId="17" borderId="224" xfId="2" applyNumberFormat="1" applyFont="1" applyFill="1" applyBorder="1" applyAlignment="1">
      <alignment horizontal="center" vertical="center" wrapText="1"/>
    </xf>
    <xf numFmtId="0" fontId="20" fillId="17" borderId="193" xfId="2" applyFont="1" applyFill="1" applyBorder="1" applyAlignment="1">
      <alignment horizontal="left" vertical="center"/>
    </xf>
    <xf numFmtId="177" fontId="20" fillId="17" borderId="184" xfId="2" applyNumberFormat="1" applyFont="1" applyFill="1" applyBorder="1" applyAlignment="1">
      <alignment horizontal="center" vertical="center" shrinkToFit="1"/>
    </xf>
    <xf numFmtId="177" fontId="33" fillId="37" borderId="184" xfId="2" applyNumberFormat="1" applyFont="1" applyFill="1" applyBorder="1" applyAlignment="1">
      <alignment horizontal="center" vertical="center" wrapText="1"/>
    </xf>
    <xf numFmtId="177" fontId="46" fillId="37" borderId="184" xfId="2" applyNumberFormat="1" applyFont="1" applyFill="1" applyBorder="1" applyAlignment="1">
      <alignment horizontal="center" vertical="center" wrapText="1"/>
    </xf>
    <xf numFmtId="0" fontId="80" fillId="0" borderId="225" xfId="0" applyFont="1" applyBorder="1" applyAlignment="1">
      <alignment horizontal="center" vertical="center" wrapText="1"/>
    </xf>
    <xf numFmtId="0" fontId="80" fillId="0" borderId="185" xfId="0" applyFont="1" applyBorder="1" applyAlignment="1">
      <alignment horizontal="center" vertical="center" wrapText="1"/>
    </xf>
    <xf numFmtId="0" fontId="80" fillId="21" borderId="185" xfId="0" applyFont="1" applyFill="1" applyBorder="1" applyAlignment="1">
      <alignment horizontal="center" vertical="center" wrapText="1"/>
    </xf>
    <xf numFmtId="0" fontId="80" fillId="17" borderId="185" xfId="0" applyFont="1" applyFill="1" applyBorder="1" applyAlignment="1">
      <alignment horizontal="center" vertical="center" wrapText="1"/>
    </xf>
    <xf numFmtId="0" fontId="80" fillId="32" borderId="185" xfId="0" applyFont="1" applyFill="1" applyBorder="1" applyAlignment="1">
      <alignment horizontal="center" vertical="center" wrapText="1"/>
    </xf>
    <xf numFmtId="0" fontId="20" fillId="17" borderId="185" xfId="2" applyFont="1" applyFill="1" applyBorder="1" applyAlignment="1">
      <alignment horizontal="center" vertical="center" wrapText="1"/>
    </xf>
    <xf numFmtId="0" fontId="20" fillId="27" borderId="185" xfId="2" applyFont="1" applyFill="1" applyBorder="1" applyAlignment="1">
      <alignment horizontal="center" vertical="center" wrapText="1"/>
    </xf>
    <xf numFmtId="0" fontId="20" fillId="33" borderId="185" xfId="2" applyFont="1" applyFill="1" applyBorder="1" applyAlignment="1">
      <alignment horizontal="center" vertical="center" wrapText="1"/>
    </xf>
    <xf numFmtId="0" fontId="20" fillId="34" borderId="185" xfId="2" applyFont="1" applyFill="1" applyBorder="1" applyAlignment="1">
      <alignment horizontal="center" vertical="center" wrapText="1"/>
    </xf>
    <xf numFmtId="0" fontId="20" fillId="17" borderId="226" xfId="2" applyFont="1" applyFill="1" applyBorder="1" applyAlignment="1">
      <alignment horizontal="center" vertical="center" wrapText="1"/>
    </xf>
    <xf numFmtId="177" fontId="20" fillId="17" borderId="226" xfId="2" applyNumberFormat="1" applyFont="1" applyFill="1" applyBorder="1" applyAlignment="1">
      <alignment horizontal="center" vertical="center" shrinkToFit="1"/>
    </xf>
    <xf numFmtId="0" fontId="0" fillId="0" borderId="227" xfId="0" applyBorder="1" applyAlignment="1">
      <alignment horizontal="center" vertical="center" wrapText="1"/>
    </xf>
    <xf numFmtId="177" fontId="20" fillId="21" borderId="227" xfId="2" applyNumberFormat="1" applyFont="1" applyFill="1" applyBorder="1" applyAlignment="1">
      <alignment horizontal="center" vertical="center" shrinkToFit="1"/>
    </xf>
    <xf numFmtId="177" fontId="20" fillId="17" borderId="227" xfId="2" applyNumberFormat="1" applyFont="1" applyFill="1" applyBorder="1" applyAlignment="1">
      <alignment horizontal="center" vertical="center" shrinkToFit="1"/>
    </xf>
    <xf numFmtId="0" fontId="20" fillId="0" borderId="226" xfId="2" applyFont="1" applyBorder="1" applyAlignment="1">
      <alignment horizontal="center" vertical="center"/>
    </xf>
    <xf numFmtId="177" fontId="33" fillId="17" borderId="226" xfId="2" applyNumberFormat="1" applyFont="1" applyFill="1" applyBorder="1" applyAlignment="1">
      <alignment horizontal="center" vertical="center" wrapText="1"/>
    </xf>
    <xf numFmtId="0" fontId="20" fillId="17" borderId="228" xfId="2" applyFont="1" applyFill="1" applyBorder="1" applyAlignment="1">
      <alignment horizontal="left" vertical="center"/>
    </xf>
    <xf numFmtId="0" fontId="20" fillId="29" borderId="226" xfId="2" applyFont="1" applyFill="1" applyBorder="1" applyAlignment="1">
      <alignment horizontal="center" vertical="center" wrapText="1"/>
    </xf>
    <xf numFmtId="177" fontId="20" fillId="29" borderId="226" xfId="2" applyNumberFormat="1" applyFont="1" applyFill="1" applyBorder="1" applyAlignment="1">
      <alignment horizontal="center" vertical="center" shrinkToFit="1"/>
    </xf>
    <xf numFmtId="177" fontId="20" fillId="27" borderId="226" xfId="2" applyNumberFormat="1" applyFont="1" applyFill="1" applyBorder="1" applyAlignment="1">
      <alignment horizontal="center" vertical="center" shrinkToFit="1"/>
    </xf>
    <xf numFmtId="0" fontId="6" fillId="27" borderId="226" xfId="2" applyFill="1" applyBorder="1" applyAlignment="1">
      <alignment horizontal="center" vertical="center"/>
    </xf>
    <xf numFmtId="177" fontId="1" fillId="17" borderId="226" xfId="2" applyNumberFormat="1" applyFont="1" applyFill="1" applyBorder="1" applyAlignment="1">
      <alignment horizontal="center" vertical="center" wrapText="1"/>
    </xf>
    <xf numFmtId="0" fontId="20" fillId="17" borderId="185" xfId="2" applyFont="1" applyFill="1" applyBorder="1" applyAlignment="1">
      <alignment horizontal="left" vertical="center"/>
    </xf>
    <xf numFmtId="0" fontId="20" fillId="29" borderId="185" xfId="2" applyFont="1" applyFill="1" applyBorder="1" applyAlignment="1">
      <alignment horizontal="left" vertical="center"/>
    </xf>
    <xf numFmtId="0" fontId="85" fillId="29" borderId="225" xfId="2" applyFont="1" applyFill="1" applyBorder="1" applyAlignment="1">
      <alignment horizontal="center" vertical="center"/>
    </xf>
    <xf numFmtId="177" fontId="85" fillId="29" borderId="225" xfId="2" applyNumberFormat="1" applyFont="1" applyFill="1" applyBorder="1" applyAlignment="1">
      <alignment horizontal="center" vertical="center" shrinkToFit="1"/>
    </xf>
    <xf numFmtId="177" fontId="10" fillId="29" borderId="225" xfId="2" applyNumberFormat="1" applyFont="1" applyFill="1" applyBorder="1" applyAlignment="1">
      <alignment horizontal="center" vertical="center" wrapText="1"/>
    </xf>
    <xf numFmtId="177" fontId="12" fillId="35" borderId="229" xfId="2" applyNumberFormat="1" applyFont="1" applyFill="1" applyBorder="1" applyAlignment="1">
      <alignment horizontal="center" vertical="center" wrapText="1"/>
    </xf>
    <xf numFmtId="177" fontId="85" fillId="29" borderId="185" xfId="2" applyNumberFormat="1" applyFont="1" applyFill="1" applyBorder="1" applyAlignment="1">
      <alignment horizontal="center" vertical="center" shrinkToFit="1"/>
    </xf>
    <xf numFmtId="177" fontId="120" fillId="29" borderId="185" xfId="2" applyNumberFormat="1" applyFont="1" applyFill="1" applyBorder="1" applyAlignment="1">
      <alignment horizontal="center" vertical="center" wrapText="1"/>
    </xf>
    <xf numFmtId="0" fontId="20" fillId="17" borderId="230" xfId="2" applyFont="1" applyFill="1" applyBorder="1" applyAlignment="1">
      <alignment horizontal="left" vertical="center"/>
    </xf>
    <xf numFmtId="0" fontId="95" fillId="35" borderId="185" xfId="0" applyFont="1" applyFill="1" applyBorder="1" applyAlignment="1">
      <alignment horizontal="center" vertical="center" wrapText="1"/>
    </xf>
    <xf numFmtId="177" fontId="96" fillId="35" borderId="185" xfId="2" applyNumberFormat="1" applyFont="1" applyFill="1" applyBorder="1" applyAlignment="1">
      <alignment horizontal="center" vertical="center" shrinkToFit="1"/>
    </xf>
    <xf numFmtId="177" fontId="6" fillId="17" borderId="185" xfId="2" applyNumberFormat="1" applyFill="1" applyBorder="1" applyAlignment="1">
      <alignment horizontal="center" vertical="center" shrinkToFit="1"/>
    </xf>
    <xf numFmtId="177" fontId="6" fillId="21" borderId="185" xfId="2" applyNumberFormat="1" applyFill="1" applyBorder="1" applyAlignment="1">
      <alignment horizontal="center" vertical="center" shrinkToFit="1"/>
    </xf>
    <xf numFmtId="177" fontId="12" fillId="37" borderId="185" xfId="2" applyNumberFormat="1" applyFont="1" applyFill="1" applyBorder="1" applyAlignment="1">
      <alignment horizontal="center" vertical="center" shrinkToFit="1"/>
    </xf>
    <xf numFmtId="0" fontId="20" fillId="5" borderId="230" xfId="2" applyFont="1" applyFill="1" applyBorder="1" applyAlignment="1">
      <alignment horizontal="left" vertical="center"/>
    </xf>
    <xf numFmtId="177" fontId="6" fillId="6" borderId="225" xfId="2" applyNumberFormat="1" applyFill="1" applyBorder="1" applyAlignment="1">
      <alignment horizontal="center" vertical="center" shrinkToFit="1"/>
    </xf>
    <xf numFmtId="177" fontId="6" fillId="5" borderId="225" xfId="2" applyNumberFormat="1" applyFill="1" applyBorder="1" applyAlignment="1">
      <alignment horizontal="center" vertical="center" shrinkToFit="1"/>
    </xf>
    <xf numFmtId="0" fontId="0" fillId="0" borderId="225" xfId="0" applyBorder="1" applyAlignment="1">
      <alignment horizontal="center" vertical="center" wrapText="1"/>
    </xf>
    <xf numFmtId="0" fontId="27" fillId="0" borderId="225" xfId="0" applyFont="1" applyBorder="1" applyAlignment="1">
      <alignment horizontal="center" vertical="center" wrapText="1"/>
    </xf>
    <xf numFmtId="0" fontId="0" fillId="21" borderId="225" xfId="0" applyFill="1" applyBorder="1" applyAlignment="1">
      <alignment horizontal="center" vertical="center" wrapText="1"/>
    </xf>
    <xf numFmtId="0" fontId="1" fillId="0" borderId="225" xfId="0" applyFont="1" applyBorder="1" applyAlignment="1">
      <alignment horizontal="center" vertical="center" wrapText="1"/>
    </xf>
    <xf numFmtId="177" fontId="6" fillId="0" borderId="225" xfId="2" applyNumberFormat="1" applyBorder="1" applyAlignment="1">
      <alignment horizontal="center" vertical="center" shrinkToFit="1"/>
    </xf>
    <xf numFmtId="177" fontId="12" fillId="37" borderId="231" xfId="2" applyNumberFormat="1" applyFont="1" applyFill="1" applyBorder="1" applyAlignment="1">
      <alignment horizontal="center" vertical="center" wrapText="1"/>
    </xf>
    <xf numFmtId="0" fontId="20" fillId="0" borderId="185" xfId="2" applyFont="1" applyBorder="1" applyAlignment="1">
      <alignment horizontal="left" vertical="center"/>
    </xf>
    <xf numFmtId="177" fontId="6" fillId="0" borderId="185" xfId="2" applyNumberFormat="1" applyBorder="1" applyAlignment="1">
      <alignment horizontal="center" vertical="center" shrinkToFit="1"/>
    </xf>
    <xf numFmtId="177" fontId="6" fillId="5" borderId="185" xfId="2" applyNumberFormat="1" applyFill="1" applyBorder="1" applyAlignment="1">
      <alignment horizontal="center" vertical="center" shrinkToFit="1"/>
    </xf>
    <xf numFmtId="177" fontId="6" fillId="20" borderId="185" xfId="2" applyNumberFormat="1" applyFill="1" applyBorder="1" applyAlignment="1">
      <alignment horizontal="center" vertical="center" shrinkToFit="1"/>
    </xf>
    <xf numFmtId="177" fontId="10" fillId="0" borderId="185" xfId="2" applyNumberFormat="1" applyFont="1" applyBorder="1" applyAlignment="1">
      <alignment horizontal="center" vertical="center" shrinkToFit="1"/>
    </xf>
    <xf numFmtId="0" fontId="20" fillId="5" borderId="185" xfId="2" applyFont="1" applyFill="1" applyBorder="1" applyAlignment="1">
      <alignment horizontal="left" vertical="center"/>
    </xf>
    <xf numFmtId="177" fontId="6" fillId="6" borderId="185" xfId="2" applyNumberFormat="1" applyFill="1" applyBorder="1" applyAlignment="1">
      <alignment horizontal="center" vertical="center" shrinkToFit="1"/>
    </xf>
    <xf numFmtId="177" fontId="6" fillId="2" borderId="185" xfId="2" applyNumberFormat="1" applyFill="1" applyBorder="1" applyAlignment="1">
      <alignment horizontal="center" vertical="center" shrinkToFit="1"/>
    </xf>
    <xf numFmtId="0" fontId="0" fillId="0" borderId="185" xfId="0" applyBorder="1" applyAlignment="1">
      <alignment horizontal="center" vertical="center" wrapText="1"/>
    </xf>
    <xf numFmtId="0" fontId="0" fillId="2" borderId="185" xfId="0" applyFill="1" applyBorder="1" applyAlignment="1">
      <alignment horizontal="center" vertical="center" wrapText="1"/>
    </xf>
    <xf numFmtId="0" fontId="1" fillId="0" borderId="185" xfId="0" applyFont="1" applyBorder="1" applyAlignment="1">
      <alignment horizontal="center" vertical="center" wrapText="1"/>
    </xf>
    <xf numFmtId="0" fontId="6" fillId="5" borderId="185" xfId="2" applyFill="1" applyBorder="1" applyAlignment="1">
      <alignment horizontal="center" vertical="center" wrapText="1"/>
    </xf>
    <xf numFmtId="177" fontId="12" fillId="25" borderId="231" xfId="2" applyNumberFormat="1" applyFont="1" applyFill="1" applyBorder="1" applyAlignment="1">
      <alignment horizontal="center" vertical="center" wrapText="1"/>
    </xf>
    <xf numFmtId="0" fontId="6" fillId="0" borderId="185" xfId="2" applyBorder="1" applyAlignment="1">
      <alignment horizontal="center" vertical="center"/>
    </xf>
    <xf numFmtId="177" fontId="1" fillId="0" borderId="185" xfId="2" applyNumberFormat="1" applyFont="1" applyBorder="1" applyAlignment="1">
      <alignment horizontal="center" vertical="center" shrinkToFit="1"/>
    </xf>
    <xf numFmtId="177" fontId="12" fillId="0" borderId="185" xfId="2" applyNumberFormat="1" applyFont="1" applyBorder="1" applyAlignment="1">
      <alignment horizontal="center" vertical="center" shrinkToFit="1"/>
    </xf>
    <xf numFmtId="0" fontId="20" fillId="5" borderId="230" xfId="2" applyFont="1" applyFill="1" applyBorder="1" applyAlignment="1">
      <alignment horizontal="center" vertical="center"/>
    </xf>
    <xf numFmtId="177" fontId="6" fillId="5" borderId="185" xfId="2" applyNumberFormat="1" applyFill="1" applyBorder="1" applyAlignment="1">
      <alignment horizontal="center" vertical="center" wrapText="1"/>
    </xf>
    <xf numFmtId="177" fontId="6" fillId="0" borderId="185" xfId="2" applyNumberFormat="1" applyBorder="1" applyAlignment="1">
      <alignment horizontal="center" vertical="center" wrapText="1"/>
    </xf>
    <xf numFmtId="177" fontId="6" fillId="6" borderId="185" xfId="2" applyNumberFormat="1" applyFill="1" applyBorder="1" applyAlignment="1">
      <alignment horizontal="center" vertical="center" wrapText="1"/>
    </xf>
    <xf numFmtId="0" fontId="6" fillId="0" borderId="185" xfId="2" applyBorder="1" applyAlignment="1">
      <alignment horizontal="center" vertical="center" wrapText="1"/>
    </xf>
    <xf numFmtId="0" fontId="20" fillId="5" borderId="232" xfId="2" applyFont="1" applyFill="1" applyBorder="1" applyAlignment="1">
      <alignment horizontal="left" vertical="center"/>
    </xf>
    <xf numFmtId="177" fontId="12" fillId="0" borderId="185" xfId="2" applyNumberFormat="1" applyFont="1" applyBorder="1" applyAlignment="1">
      <alignment horizontal="center" vertical="center" wrapText="1"/>
    </xf>
    <xf numFmtId="0" fontId="20" fillId="5" borderId="223" xfId="2" applyFont="1" applyFill="1" applyBorder="1" applyAlignment="1">
      <alignment horizontal="center" vertical="center"/>
    </xf>
    <xf numFmtId="177" fontId="6" fillId="7" borderId="231" xfId="2" applyNumberFormat="1" applyFill="1" applyBorder="1" applyAlignment="1">
      <alignment horizontal="center" vertical="center" wrapText="1"/>
    </xf>
    <xf numFmtId="0" fontId="20" fillId="5" borderId="232" xfId="2" applyFont="1" applyFill="1" applyBorder="1" applyAlignment="1">
      <alignment horizontal="center" vertical="center"/>
    </xf>
    <xf numFmtId="0" fontId="20" fillId="0" borderId="223" xfId="2" applyFont="1" applyBorder="1" applyAlignment="1">
      <alignment horizontal="center" vertical="center"/>
    </xf>
    <xf numFmtId="0" fontId="6" fillId="6" borderId="185" xfId="2" applyFill="1" applyBorder="1" applyAlignment="1">
      <alignment horizontal="center" vertical="center" wrapText="1"/>
    </xf>
    <xf numFmtId="0" fontId="20" fillId="0" borderId="232" xfId="2" applyFont="1" applyBorder="1" applyAlignment="1">
      <alignment horizontal="center" vertical="center"/>
    </xf>
    <xf numFmtId="177" fontId="6" fillId="0" borderId="231" xfId="2" applyNumberFormat="1" applyBorder="1" applyAlignment="1">
      <alignment horizontal="center" vertical="center" wrapText="1"/>
    </xf>
    <xf numFmtId="177" fontId="6" fillId="7" borderId="185" xfId="2" applyNumberFormat="1" applyFill="1" applyBorder="1" applyAlignment="1">
      <alignment horizontal="center" vertical="center" wrapText="1"/>
    </xf>
    <xf numFmtId="0" fontId="6" fillId="0" borderId="233" xfId="2" applyBorder="1" applyAlignment="1">
      <alignment horizontal="center" vertical="center" wrapText="1"/>
    </xf>
    <xf numFmtId="0" fontId="6" fillId="6" borderId="233" xfId="2" applyFill="1" applyBorder="1" applyAlignment="1">
      <alignment horizontal="center" vertical="center" wrapText="1"/>
    </xf>
    <xf numFmtId="177" fontId="6" fillId="0" borderId="234" xfId="2" applyNumberFormat="1" applyBorder="1" applyAlignment="1">
      <alignment horizontal="center" vertical="center" wrapText="1"/>
    </xf>
    <xf numFmtId="0" fontId="6" fillId="2" borderId="185" xfId="2" applyFill="1" applyBorder="1" applyAlignment="1">
      <alignment horizontal="center" vertical="center" wrapText="1"/>
    </xf>
    <xf numFmtId="0" fontId="67" fillId="5" borderId="239" xfId="2" applyFont="1" applyFill="1" applyBorder="1" applyAlignment="1">
      <alignment horizontal="center" vertical="center"/>
    </xf>
    <xf numFmtId="0" fontId="6" fillId="5" borderId="243" xfId="2" applyFill="1" applyBorder="1">
      <alignment vertical="center"/>
    </xf>
    <xf numFmtId="0" fontId="6" fillId="5" borderId="244" xfId="2" applyFill="1" applyBorder="1">
      <alignment vertical="center"/>
    </xf>
    <xf numFmtId="0" fontId="6" fillId="5" borderId="245" xfId="2" applyFill="1" applyBorder="1">
      <alignment vertical="center"/>
    </xf>
    <xf numFmtId="0" fontId="6" fillId="0" borderId="246" xfId="2" applyBorder="1">
      <alignment vertical="center"/>
    </xf>
    <xf numFmtId="0" fontId="6" fillId="0" borderId="247" xfId="2" applyBorder="1">
      <alignment vertical="center"/>
    </xf>
    <xf numFmtId="0" fontId="6" fillId="0" borderId="248" xfId="2" applyBorder="1">
      <alignment vertical="center"/>
    </xf>
    <xf numFmtId="0" fontId="6" fillId="0" borderId="249" xfId="2" applyBorder="1">
      <alignment vertical="center"/>
    </xf>
    <xf numFmtId="0" fontId="8" fillId="0" borderId="226" xfId="1" applyBorder="1" applyAlignment="1" applyProtection="1">
      <alignment vertical="center" wrapText="1"/>
    </xf>
    <xf numFmtId="0" fontId="89" fillId="17" borderId="0" xfId="0" applyFont="1" applyFill="1" applyAlignment="1">
      <alignment horizontal="center" vertical="center" wrapText="1"/>
    </xf>
    <xf numFmtId="0" fontId="88" fillId="17" borderId="253" xfId="17" applyFont="1" applyFill="1" applyBorder="1" applyAlignment="1">
      <alignment horizontal="center" vertical="center" wrapText="1"/>
    </xf>
    <xf numFmtId="14" fontId="88" fillId="17" borderId="254" xfId="17" applyNumberFormat="1" applyFont="1" applyFill="1" applyBorder="1" applyAlignment="1">
      <alignment horizontal="center" vertical="center"/>
    </xf>
    <xf numFmtId="0" fontId="149" fillId="0" borderId="49" xfId="0" applyFont="1" applyBorder="1" applyAlignment="1">
      <alignment horizontal="center" vertical="center" wrapText="1"/>
    </xf>
    <xf numFmtId="0" fontId="149" fillId="0" borderId="58" xfId="0" applyFont="1" applyBorder="1" applyAlignment="1">
      <alignment horizontal="center" vertical="center" wrapText="1"/>
    </xf>
    <xf numFmtId="0" fontId="88" fillId="17" borderId="260" xfId="17" applyFont="1" applyFill="1" applyBorder="1" applyAlignment="1">
      <alignment horizontal="center" vertical="center" wrapText="1"/>
    </xf>
    <xf numFmtId="14" fontId="88" fillId="17" borderId="258" xfId="17" applyNumberFormat="1" applyFont="1" applyFill="1" applyBorder="1" applyAlignment="1">
      <alignment horizontal="center" vertical="center"/>
    </xf>
    <xf numFmtId="0" fontId="33" fillId="17" borderId="260" xfId="17" applyFont="1" applyFill="1" applyBorder="1" applyAlignment="1">
      <alignment horizontal="center" vertical="center" wrapText="1"/>
    </xf>
    <xf numFmtId="0" fontId="105" fillId="17" borderId="0" xfId="0" applyFont="1" applyFill="1">
      <alignment vertical="center"/>
    </xf>
    <xf numFmtId="0" fontId="95" fillId="35" borderId="262" xfId="0" applyFont="1" applyFill="1" applyBorder="1" applyAlignment="1">
      <alignment horizontal="center" vertical="center" wrapText="1"/>
    </xf>
    <xf numFmtId="0" fontId="149" fillId="0" borderId="185" xfId="0" applyFont="1" applyBorder="1" applyAlignment="1">
      <alignment horizontal="center" vertical="center" wrapText="1"/>
    </xf>
    <xf numFmtId="0" fontId="149" fillId="0" borderId="263" xfId="0" applyFont="1" applyBorder="1" applyAlignment="1">
      <alignment horizontal="center" vertical="center" wrapText="1"/>
    </xf>
    <xf numFmtId="0" fontId="8" fillId="0" borderId="191" xfId="1" applyBorder="1" applyAlignment="1" applyProtection="1">
      <alignment vertical="center" wrapText="1"/>
    </xf>
    <xf numFmtId="0" fontId="8" fillId="0" borderId="189" xfId="1" applyBorder="1" applyAlignment="1" applyProtection="1">
      <alignment vertical="center" wrapText="1"/>
    </xf>
    <xf numFmtId="0" fontId="28" fillId="21" borderId="189" xfId="2" applyFont="1" applyFill="1" applyBorder="1" applyAlignment="1">
      <alignment horizontal="center" vertical="center" wrapText="1"/>
    </xf>
    <xf numFmtId="14" fontId="86" fillId="19" borderId="265" xfId="2" applyNumberFormat="1" applyFont="1" applyFill="1" applyBorder="1" applyAlignment="1">
      <alignment horizontal="center" vertical="center"/>
    </xf>
    <xf numFmtId="0" fontId="153" fillId="3" borderId="0" xfId="17" applyFont="1" applyFill="1" applyAlignment="1">
      <alignment horizontal="center" vertical="center" wrapText="1"/>
    </xf>
    <xf numFmtId="0" fontId="154" fillId="26" borderId="0" xfId="0" applyFont="1" applyFill="1" applyAlignment="1">
      <alignment horizontal="center" vertical="center" wrapText="1"/>
    </xf>
    <xf numFmtId="0" fontId="6" fillId="2" borderId="123" xfId="2" applyFill="1" applyBorder="1" applyAlignment="1">
      <alignment horizontal="center" vertical="center" wrapText="1"/>
    </xf>
    <xf numFmtId="0" fontId="6" fillId="3" borderId="123" xfId="2" applyFill="1" applyBorder="1" applyAlignment="1">
      <alignment horizontal="center" vertical="center"/>
    </xf>
    <xf numFmtId="0" fontId="6" fillId="14" borderId="123" xfId="2" applyFill="1" applyBorder="1" applyAlignment="1">
      <alignment horizontal="center" vertical="center"/>
    </xf>
    <xf numFmtId="0" fontId="8" fillId="0" borderId="268" xfId="1" applyBorder="1" applyAlignment="1" applyProtection="1">
      <alignment vertical="center" wrapText="1"/>
    </xf>
    <xf numFmtId="0" fontId="163" fillId="19" borderId="79" xfId="2" applyFont="1" applyFill="1" applyBorder="1" applyAlignment="1">
      <alignment horizontal="center" vertical="center" wrapText="1"/>
    </xf>
    <xf numFmtId="0" fontId="17" fillId="21" borderId="122" xfId="2" applyFont="1" applyFill="1" applyBorder="1" applyAlignment="1">
      <alignment horizontal="center" vertical="center" wrapText="1"/>
    </xf>
    <xf numFmtId="0" fontId="8" fillId="0" borderId="0" xfId="1" applyAlignment="1" applyProtection="1">
      <alignment vertical="center"/>
    </xf>
    <xf numFmtId="0" fontId="142" fillId="0" borderId="202" xfId="2" applyFont="1" applyBorder="1" applyAlignment="1">
      <alignment horizontal="left" vertical="top" wrapText="1"/>
    </xf>
    <xf numFmtId="0" fontId="165" fillId="0" borderId="202" xfId="1" applyFont="1" applyBorder="1" applyAlignment="1" applyProtection="1">
      <alignment horizontal="left" vertical="top" wrapText="1"/>
    </xf>
    <xf numFmtId="0" fontId="142" fillId="0" borderId="0" xfId="2" applyFont="1" applyAlignment="1">
      <alignment vertical="top" wrapText="1"/>
    </xf>
    <xf numFmtId="0" fontId="91" fillId="41" borderId="275" xfId="2" applyFont="1" applyFill="1" applyBorder="1" applyAlignment="1">
      <alignment horizontal="center" vertical="center" wrapText="1"/>
    </xf>
    <xf numFmtId="0" fontId="90" fillId="41" borderId="276" xfId="2" applyFont="1" applyFill="1" applyBorder="1" applyAlignment="1">
      <alignment horizontal="center" vertical="center" wrapText="1"/>
    </xf>
    <xf numFmtId="0" fontId="100" fillId="41" borderId="276" xfId="2" applyFont="1" applyFill="1" applyBorder="1" applyAlignment="1">
      <alignment horizontal="left" vertical="center" shrinkToFit="1"/>
    </xf>
    <xf numFmtId="0" fontId="90" fillId="41" borderId="276" xfId="2" applyFont="1" applyFill="1" applyBorder="1" applyAlignment="1">
      <alignment horizontal="center" vertical="center"/>
    </xf>
    <xf numFmtId="0" fontId="90" fillId="41" borderId="277" xfId="2" applyFont="1" applyFill="1" applyBorder="1" applyAlignment="1">
      <alignment horizontal="center" vertical="center"/>
    </xf>
    <xf numFmtId="0" fontId="149" fillId="17" borderId="263" xfId="0" applyFont="1" applyFill="1" applyBorder="1" applyAlignment="1">
      <alignment horizontal="center" vertical="center" wrapText="1"/>
    </xf>
    <xf numFmtId="14" fontId="20" fillId="17" borderId="258" xfId="17" applyNumberFormat="1" applyFont="1" applyFill="1" applyBorder="1" applyAlignment="1">
      <alignment horizontal="center" vertical="center"/>
    </xf>
    <xf numFmtId="0" fontId="145" fillId="17" borderId="19" xfId="2" applyFont="1" applyFill="1" applyBorder="1" applyAlignment="1">
      <alignment horizontal="center" vertical="center" wrapText="1"/>
    </xf>
    <xf numFmtId="0" fontId="123" fillId="17" borderId="19" xfId="2" applyFont="1" applyFill="1" applyBorder="1" applyAlignment="1">
      <alignment horizontal="center" vertical="center" wrapText="1"/>
    </xf>
    <xf numFmtId="0" fontId="20" fillId="17" borderId="19" xfId="2" applyFont="1" applyFill="1" applyBorder="1" applyAlignment="1">
      <alignment horizontal="left" vertical="center" shrinkToFit="1"/>
    </xf>
    <xf numFmtId="14" fontId="20" fillId="17" borderId="19" xfId="2" applyNumberFormat="1" applyFont="1" applyFill="1" applyBorder="1" applyAlignment="1">
      <alignment horizontal="center" vertical="center"/>
    </xf>
    <xf numFmtId="14" fontId="20" fillId="17" borderId="269" xfId="2" applyNumberFormat="1" applyFont="1" applyFill="1" applyBorder="1" applyAlignment="1">
      <alignment horizontal="center" vertical="center"/>
    </xf>
    <xf numFmtId="0" fontId="0" fillId="37" borderId="0" xfId="0" applyFill="1">
      <alignment vertical="center"/>
    </xf>
    <xf numFmtId="0" fontId="150" fillId="37" borderId="0" xfId="0" applyFont="1" applyFill="1" applyAlignment="1">
      <alignment vertical="center" wrapText="1"/>
    </xf>
    <xf numFmtId="0" fontId="181" fillId="0" borderId="0" xfId="0" applyFont="1" applyAlignment="1">
      <alignment horizontal="left" vertical="top" wrapText="1"/>
    </xf>
    <xf numFmtId="0" fontId="66" fillId="17" borderId="0" xfId="0" applyFont="1" applyFill="1" applyAlignment="1">
      <alignment horizontal="center" vertical="center" wrapText="1"/>
    </xf>
    <xf numFmtId="0" fontId="8" fillId="0" borderId="281" xfId="1" applyBorder="1" applyAlignment="1" applyProtection="1">
      <alignment vertical="center"/>
    </xf>
    <xf numFmtId="0" fontId="83" fillId="42" borderId="0" xfId="1" applyFont="1" applyFill="1" applyAlignment="1" applyProtection="1">
      <alignment horizontal="center" vertical="center" wrapText="1"/>
    </xf>
    <xf numFmtId="0" fontId="8" fillId="17" borderId="179" xfId="1" applyFill="1" applyBorder="1" applyAlignment="1" applyProtection="1">
      <alignment vertical="center" wrapText="1"/>
    </xf>
    <xf numFmtId="0" fontId="23" fillId="17" borderId="0" xfId="2" applyFont="1" applyFill="1" applyAlignment="1">
      <alignment horizontal="center" vertical="center"/>
    </xf>
    <xf numFmtId="0" fontId="6" fillId="24" borderId="0" xfId="2" applyFill="1">
      <alignment vertical="center"/>
    </xf>
    <xf numFmtId="0" fontId="28" fillId="19" borderId="77" xfId="2" applyFont="1" applyFill="1" applyBorder="1" applyAlignment="1">
      <alignment horizontal="center" vertical="center" wrapText="1"/>
    </xf>
    <xf numFmtId="0" fontId="17" fillId="19" borderId="289" xfId="2" applyFont="1" applyFill="1" applyBorder="1" applyAlignment="1">
      <alignment horizontal="center" vertical="center" wrapText="1"/>
    </xf>
    <xf numFmtId="0" fontId="12" fillId="19" borderId="184" xfId="2" applyFont="1" applyFill="1" applyBorder="1" applyAlignment="1">
      <alignment horizontal="center" vertical="center" wrapText="1"/>
    </xf>
    <xf numFmtId="0" fontId="142" fillId="17" borderId="288" xfId="2" applyFont="1" applyFill="1" applyBorder="1" applyAlignment="1">
      <alignment horizontal="left" vertical="top" wrapText="1"/>
    </xf>
    <xf numFmtId="0" fontId="8" fillId="17" borderId="287" xfId="1" applyFill="1" applyBorder="1" applyAlignment="1" applyProtection="1">
      <alignment horizontal="left" vertical="center" wrapText="1"/>
    </xf>
    <xf numFmtId="0" fontId="17" fillId="19" borderId="188" xfId="1" applyFont="1" applyFill="1" applyBorder="1" applyAlignment="1" applyProtection="1">
      <alignment horizontal="center" vertical="center" wrapText="1"/>
    </xf>
    <xf numFmtId="0" fontId="0" fillId="43" borderId="0" xfId="0" applyFill="1">
      <alignment vertical="center"/>
    </xf>
    <xf numFmtId="0" fontId="170" fillId="43" borderId="0" xfId="0" applyFont="1" applyFill="1">
      <alignment vertical="center"/>
    </xf>
    <xf numFmtId="0" fontId="174" fillId="43" borderId="0" xfId="0" applyFont="1" applyFill="1" applyAlignment="1">
      <alignment vertical="top" wrapText="1"/>
    </xf>
    <xf numFmtId="0" fontId="175" fillId="43" borderId="0" xfId="0" applyFont="1" applyFill="1">
      <alignment vertical="center"/>
    </xf>
    <xf numFmtId="0" fontId="171" fillId="43" borderId="0" xfId="0" applyFont="1" applyFill="1">
      <alignment vertical="center"/>
    </xf>
    <xf numFmtId="0" fontId="172" fillId="43" borderId="0" xfId="0" applyFont="1" applyFill="1">
      <alignment vertical="center"/>
    </xf>
    <xf numFmtId="0" fontId="176" fillId="43" borderId="0" xfId="0" applyFont="1" applyFill="1" applyAlignment="1">
      <alignment vertical="top" wrapText="1"/>
    </xf>
    <xf numFmtId="0" fontId="173" fillId="43" borderId="0" xfId="0" applyFont="1" applyFill="1" applyAlignment="1">
      <alignment vertical="center" wrapText="1"/>
    </xf>
    <xf numFmtId="0" fontId="150" fillId="43" borderId="0" xfId="0" applyFont="1" applyFill="1" applyAlignment="1">
      <alignment vertical="center" wrapText="1"/>
    </xf>
    <xf numFmtId="0" fontId="161" fillId="43" borderId="0" xfId="0" applyFont="1" applyFill="1" applyAlignment="1">
      <alignment vertical="top" wrapText="1"/>
    </xf>
    <xf numFmtId="0" fontId="98" fillId="43" borderId="0" xfId="0" applyFont="1" applyFill="1">
      <alignment vertical="center"/>
    </xf>
    <xf numFmtId="0" fontId="152" fillId="43" borderId="0" xfId="0" applyFont="1" applyFill="1">
      <alignment vertical="center"/>
    </xf>
    <xf numFmtId="0" fontId="157" fillId="43" borderId="0" xfId="0" applyFont="1" applyFill="1">
      <alignment vertical="center"/>
    </xf>
    <xf numFmtId="0" fontId="168" fillId="43" borderId="0" xfId="0" applyFont="1" applyFill="1">
      <alignment vertical="center"/>
    </xf>
    <xf numFmtId="0" fontId="156" fillId="43" borderId="0" xfId="0" applyFont="1" applyFill="1">
      <alignment vertical="center"/>
    </xf>
    <xf numFmtId="0" fontId="162" fillId="43" borderId="0" xfId="0" applyFont="1" applyFill="1">
      <alignment vertical="center"/>
    </xf>
    <xf numFmtId="0" fontId="166" fillId="43" borderId="0" xfId="0" applyFont="1" applyFill="1" applyAlignment="1">
      <alignment vertical="top" wrapText="1"/>
    </xf>
    <xf numFmtId="0" fontId="179" fillId="43" borderId="0" xfId="0" applyFont="1" applyFill="1" applyAlignment="1">
      <alignment horizontal="left" vertical="center"/>
    </xf>
    <xf numFmtId="0" fontId="178" fillId="43" borderId="0" xfId="0" applyFont="1" applyFill="1" applyAlignment="1">
      <alignment horizontal="left" vertical="top" wrapText="1"/>
    </xf>
    <xf numFmtId="0" fontId="159" fillId="43" borderId="0" xfId="0" applyFont="1" applyFill="1" applyAlignment="1">
      <alignment horizontal="left" vertical="center"/>
    </xf>
    <xf numFmtId="0" fontId="169" fillId="43" borderId="0" xfId="0" applyFont="1" applyFill="1">
      <alignment vertical="center"/>
    </xf>
    <xf numFmtId="0" fontId="159" fillId="43" borderId="0" xfId="0" applyFont="1" applyFill="1">
      <alignment vertical="center"/>
    </xf>
    <xf numFmtId="0" fontId="160" fillId="43" borderId="0" xfId="0" applyFont="1" applyFill="1">
      <alignment vertical="center"/>
    </xf>
    <xf numFmtId="0" fontId="155" fillId="43" borderId="0" xfId="0" applyFont="1" applyFill="1">
      <alignment vertical="center"/>
    </xf>
    <xf numFmtId="0" fontId="66" fillId="43" borderId="0" xfId="0" applyFont="1" applyFill="1" applyAlignment="1">
      <alignment vertical="center" wrapText="1"/>
    </xf>
    <xf numFmtId="0" fontId="167" fillId="43" borderId="0" xfId="0" applyFont="1" applyFill="1" applyAlignment="1">
      <alignment vertical="center" wrapText="1"/>
    </xf>
    <xf numFmtId="0" fontId="0" fillId="43" borderId="0" xfId="0" applyFill="1" applyAlignment="1">
      <alignment vertical="center" wrapText="1"/>
    </xf>
    <xf numFmtId="177" fontId="12" fillId="17" borderId="184" xfId="2" applyNumberFormat="1" applyFont="1" applyFill="1" applyBorder="1" applyAlignment="1">
      <alignment horizontal="center" vertical="center" shrinkToFit="1"/>
    </xf>
    <xf numFmtId="177" fontId="12" fillId="19" borderId="184" xfId="2" applyNumberFormat="1" applyFont="1" applyFill="1" applyBorder="1" applyAlignment="1">
      <alignment horizontal="center" vertical="center" shrinkToFit="1"/>
    </xf>
    <xf numFmtId="0" fontId="142" fillId="17" borderId="85" xfId="1" applyFont="1" applyFill="1" applyBorder="1" applyAlignment="1" applyProtection="1">
      <alignment horizontal="left" vertical="top" wrapText="1"/>
    </xf>
    <xf numFmtId="0" fontId="167" fillId="19" borderId="0" xfId="0" applyFont="1" applyFill="1" applyAlignment="1">
      <alignment horizontal="center" vertical="center" wrapText="1"/>
    </xf>
    <xf numFmtId="0" fontId="142" fillId="17" borderId="0" xfId="1" applyFont="1" applyFill="1" applyAlignment="1" applyProtection="1">
      <alignment vertical="top" wrapText="1"/>
    </xf>
    <xf numFmtId="0" fontId="188" fillId="17" borderId="0" xfId="0" applyFont="1" applyFill="1" applyAlignment="1">
      <alignment horizontal="left" vertical="top" wrapText="1"/>
    </xf>
    <xf numFmtId="0" fontId="142" fillId="17" borderId="179" xfId="1" applyFont="1" applyFill="1" applyBorder="1" applyAlignment="1" applyProtection="1">
      <alignment horizontal="left" vertical="top" wrapText="1"/>
    </xf>
    <xf numFmtId="0" fontId="142" fillId="17" borderId="0" xfId="2" applyFont="1" applyFill="1" applyAlignment="1">
      <alignment horizontal="left" vertical="top" wrapText="1"/>
    </xf>
    <xf numFmtId="0" fontId="142" fillId="0" borderId="89" xfId="1" applyFont="1" applyFill="1" applyBorder="1" applyAlignment="1" applyProtection="1">
      <alignment horizontal="left" vertical="top" wrapText="1"/>
    </xf>
    <xf numFmtId="0" fontId="165" fillId="0" borderId="90" xfId="1" applyFont="1" applyFill="1" applyBorder="1" applyAlignment="1" applyProtection="1">
      <alignment horizontal="left" vertical="top" wrapText="1"/>
    </xf>
    <xf numFmtId="14" fontId="86" fillId="19" borderId="1" xfId="2" applyNumberFormat="1" applyFont="1" applyFill="1" applyBorder="1" applyAlignment="1">
      <alignment horizontal="center" vertical="center" wrapText="1" shrinkToFit="1"/>
    </xf>
    <xf numFmtId="0" fontId="54" fillId="36" borderId="112" xfId="17" applyFont="1" applyFill="1" applyBorder="1" applyAlignment="1">
      <alignment vertical="center" wrapText="1"/>
    </xf>
    <xf numFmtId="0" fontId="0" fillId="36" borderId="112" xfId="0" applyFill="1" applyBorder="1" applyAlignment="1">
      <alignment vertical="center" wrapText="1"/>
    </xf>
    <xf numFmtId="0" fontId="17" fillId="19" borderId="77" xfId="2" applyFont="1" applyFill="1" applyBorder="1" applyAlignment="1">
      <alignment horizontal="center" vertical="center" wrapText="1"/>
    </xf>
    <xf numFmtId="0" fontId="8" fillId="0" borderId="293" xfId="1" applyBorder="1" applyAlignment="1" applyProtection="1">
      <alignment vertical="center"/>
    </xf>
    <xf numFmtId="0" fontId="6" fillId="0" borderId="293" xfId="2" applyBorder="1" applyAlignment="1">
      <alignment horizontal="center" vertical="center"/>
    </xf>
    <xf numFmtId="0" fontId="183" fillId="42" borderId="298" xfId="1" applyFont="1" applyFill="1" applyBorder="1" applyAlignment="1" applyProtection="1">
      <alignment horizontal="center" vertical="center" wrapText="1"/>
    </xf>
    <xf numFmtId="0" fontId="6" fillId="0" borderId="299" xfId="2" applyBorder="1">
      <alignment vertical="center"/>
    </xf>
    <xf numFmtId="14" fontId="82" fillId="19" borderId="227" xfId="2" applyNumberFormat="1" applyFont="1" applyFill="1" applyBorder="1">
      <alignment vertical="center"/>
    </xf>
    <xf numFmtId="0" fontId="119" fillId="30" borderId="300" xfId="0" applyFont="1" applyFill="1" applyBorder="1" applyAlignment="1">
      <alignment horizontal="center" vertical="center" wrapText="1"/>
    </xf>
    <xf numFmtId="0" fontId="6" fillId="0" borderId="123" xfId="2" applyBorder="1" applyAlignment="1">
      <alignment horizontal="left" vertical="center" wrapText="1"/>
    </xf>
    <xf numFmtId="0" fontId="6" fillId="0" borderId="124" xfId="2" applyBorder="1" applyAlignment="1">
      <alignment horizontal="left" vertical="center" wrapText="1"/>
    </xf>
    <xf numFmtId="0" fontId="6" fillId="13" borderId="123" xfId="2" applyFill="1" applyBorder="1" applyAlignment="1">
      <alignment vertical="center" wrapText="1"/>
    </xf>
    <xf numFmtId="0" fontId="88" fillId="13" borderId="125" xfId="2" applyFont="1" applyFill="1" applyBorder="1" applyAlignment="1">
      <alignment vertical="center" wrapText="1"/>
    </xf>
    <xf numFmtId="0" fontId="8" fillId="23" borderId="50" xfId="1" applyFill="1" applyBorder="1" applyAlignment="1" applyProtection="1">
      <alignment horizontal="left" vertical="center"/>
    </xf>
    <xf numFmtId="0" fontId="6" fillId="23" borderId="60" xfId="2" applyFill="1" applyBorder="1" applyAlignment="1">
      <alignment horizontal="left" vertical="center"/>
    </xf>
    <xf numFmtId="0" fontId="8" fillId="23" borderId="61" xfId="1" applyFill="1" applyBorder="1" applyAlignment="1" applyProtection="1">
      <alignment horizontal="left" vertical="center"/>
    </xf>
    <xf numFmtId="0" fontId="6" fillId="23" borderId="62" xfId="2" applyFill="1" applyBorder="1" applyAlignment="1">
      <alignment horizontal="left" vertical="center"/>
    </xf>
    <xf numFmtId="0" fontId="8" fillId="0" borderId="302" xfId="1" applyBorder="1" applyAlignment="1" applyProtection="1">
      <alignment vertical="center"/>
    </xf>
    <xf numFmtId="0" fontId="83" fillId="19" borderId="282" xfId="1" applyFont="1" applyFill="1" applyBorder="1" applyAlignment="1" applyProtection="1">
      <alignment horizontal="center" vertical="center" wrapText="1"/>
    </xf>
    <xf numFmtId="0" fontId="8" fillId="0" borderId="303" xfId="1" applyBorder="1" applyAlignment="1" applyProtection="1">
      <alignment vertical="center"/>
    </xf>
    <xf numFmtId="0" fontId="193" fillId="19" borderId="122" xfId="2" applyFont="1" applyFill="1" applyBorder="1" applyAlignment="1">
      <alignment horizontal="center" vertical="center" wrapText="1"/>
    </xf>
    <xf numFmtId="0" fontId="194" fillId="19" borderId="122" xfId="2" applyFont="1" applyFill="1" applyBorder="1" applyAlignment="1">
      <alignment horizontal="center" vertical="center" wrapText="1"/>
    </xf>
    <xf numFmtId="0" fontId="156" fillId="17" borderId="0" xfId="0" applyFont="1" applyFill="1">
      <alignment vertical="center"/>
    </xf>
    <xf numFmtId="0" fontId="161" fillId="17" borderId="0" xfId="0" applyFont="1" applyFill="1" applyAlignment="1">
      <alignment vertical="top" wrapText="1"/>
    </xf>
    <xf numFmtId="0" fontId="137" fillId="21" borderId="0" xfId="0" applyFont="1" applyFill="1">
      <alignment vertical="center"/>
    </xf>
    <xf numFmtId="178" fontId="82" fillId="3" borderId="140" xfId="2" applyNumberFormat="1" applyFont="1" applyFill="1" applyBorder="1" applyAlignment="1">
      <alignment horizontal="center" vertical="center"/>
    </xf>
    <xf numFmtId="0" fontId="12" fillId="17" borderId="184" xfId="2" applyFont="1" applyFill="1" applyBorder="1" applyAlignment="1">
      <alignment horizontal="center" vertical="center" wrapText="1"/>
    </xf>
    <xf numFmtId="0" fontId="8" fillId="0" borderId="290" xfId="1" applyBorder="1" applyAlignment="1" applyProtection="1">
      <alignment vertical="center" wrapText="1"/>
    </xf>
    <xf numFmtId="0" fontId="8" fillId="0" borderId="0" xfId="1" applyAlignment="1" applyProtection="1">
      <alignment vertical="top" wrapText="1"/>
    </xf>
    <xf numFmtId="178" fontId="82" fillId="3" borderId="140" xfId="0" applyNumberFormat="1" applyFont="1" applyFill="1" applyBorder="1">
      <alignment vertical="center"/>
    </xf>
    <xf numFmtId="0" fontId="143" fillId="17" borderId="0" xfId="0" applyFont="1" applyFill="1" applyAlignment="1">
      <alignment horizontal="left" vertical="top" wrapText="1"/>
    </xf>
    <xf numFmtId="0" fontId="8" fillId="17" borderId="183" xfId="1" applyFill="1" applyBorder="1" applyAlignment="1" applyProtection="1">
      <alignment horizontal="left" vertical="center" wrapText="1" shrinkToFit="1"/>
    </xf>
    <xf numFmtId="178" fontId="82" fillId="3" borderId="227" xfId="2" applyNumberFormat="1" applyFont="1" applyFill="1" applyBorder="1">
      <alignment vertical="center"/>
    </xf>
    <xf numFmtId="0" fontId="24" fillId="0" borderId="0" xfId="2" applyFont="1" applyAlignment="1">
      <alignment vertical="top" wrapText="1"/>
    </xf>
    <xf numFmtId="0" fontId="198" fillId="23" borderId="173" xfId="1" applyFont="1" applyFill="1" applyBorder="1" applyAlignment="1" applyProtection="1">
      <alignment horizontal="center" vertical="center" wrapText="1"/>
    </xf>
    <xf numFmtId="0" fontId="142" fillId="0" borderId="173" xfId="1" applyFont="1" applyBorder="1" applyAlignment="1" applyProtection="1">
      <alignment horizontal="left" vertical="top" wrapText="1"/>
    </xf>
    <xf numFmtId="14" fontId="33" fillId="17" borderId="258" xfId="17" applyNumberFormat="1" applyFont="1" applyFill="1" applyBorder="1" applyAlignment="1">
      <alignment horizontal="center" vertical="center"/>
    </xf>
    <xf numFmtId="0" fontId="142" fillId="0" borderId="80" xfId="2" applyFont="1" applyBorder="1" applyAlignment="1">
      <alignment horizontal="left" vertical="top" wrapText="1"/>
    </xf>
    <xf numFmtId="0" fontId="142" fillId="0" borderId="189" xfId="2" applyFont="1" applyBorder="1" applyAlignment="1">
      <alignment vertical="top" wrapText="1"/>
    </xf>
    <xf numFmtId="0" fontId="142" fillId="0" borderId="264" xfId="2" applyFont="1" applyBorder="1" applyAlignment="1">
      <alignment vertical="top" wrapText="1"/>
    </xf>
    <xf numFmtId="0" fontId="86" fillId="19" borderId="181" xfId="2" applyFont="1" applyFill="1" applyBorder="1" applyAlignment="1">
      <alignment horizontal="center" vertical="center"/>
    </xf>
    <xf numFmtId="0" fontId="142" fillId="0" borderId="0" xfId="2" applyFont="1" applyAlignment="1">
      <alignment horizontal="left" vertical="top" wrapText="1"/>
    </xf>
    <xf numFmtId="0" fontId="8" fillId="0" borderId="290" xfId="1" applyBorder="1" applyAlignment="1" applyProtection="1">
      <alignment horizontal="left" vertical="center"/>
    </xf>
    <xf numFmtId="0" fontId="17" fillId="21" borderId="76" xfId="2" applyFont="1" applyFill="1" applyBorder="1" applyAlignment="1">
      <alignment horizontal="center" vertical="center" wrapText="1"/>
    </xf>
    <xf numFmtId="0" fontId="83" fillId="21" borderId="0" xfId="1" applyFont="1" applyFill="1" applyAlignment="1" applyProtection="1">
      <alignment horizontal="center" vertical="center"/>
    </xf>
    <xf numFmtId="0" fontId="17" fillId="21" borderId="174" xfId="2" applyFont="1" applyFill="1" applyBorder="1" applyAlignment="1">
      <alignment horizontal="center" vertical="center" wrapText="1"/>
    </xf>
    <xf numFmtId="0" fontId="142" fillId="0" borderId="149" xfId="1" applyFont="1" applyFill="1" applyBorder="1" applyAlignment="1" applyProtection="1">
      <alignment vertical="top" wrapText="1"/>
    </xf>
    <xf numFmtId="0" fontId="145" fillId="19" borderId="19" xfId="2" applyFont="1" applyFill="1" applyBorder="1" applyAlignment="1">
      <alignment horizontal="center" vertical="center" wrapText="1"/>
    </xf>
    <xf numFmtId="0" fontId="123" fillId="19" borderId="19" xfId="2" applyFont="1" applyFill="1" applyBorder="1" applyAlignment="1">
      <alignment horizontal="center" vertical="center" wrapText="1"/>
    </xf>
    <xf numFmtId="0" fontId="20" fillId="19" borderId="19" xfId="2" applyFont="1" applyFill="1" applyBorder="1" applyAlignment="1">
      <alignment horizontal="left" vertical="center" shrinkToFit="1"/>
    </xf>
    <xf numFmtId="14" fontId="20" fillId="19" borderId="19" xfId="2" applyNumberFormat="1" applyFont="1" applyFill="1" applyBorder="1" applyAlignment="1">
      <alignment horizontal="center" vertical="center"/>
    </xf>
    <xf numFmtId="14" fontId="20" fillId="19" borderId="269" xfId="2" applyNumberFormat="1" applyFont="1" applyFill="1" applyBorder="1" applyAlignment="1">
      <alignment horizontal="center" vertical="center"/>
    </xf>
    <xf numFmtId="0" fontId="145" fillId="45" borderId="19" xfId="2" applyFont="1" applyFill="1" applyBorder="1" applyAlignment="1">
      <alignment horizontal="center" vertical="center" wrapText="1"/>
    </xf>
    <xf numFmtId="0" fontId="123" fillId="45" borderId="19" xfId="2" applyFont="1" applyFill="1" applyBorder="1" applyAlignment="1">
      <alignment horizontal="center" vertical="center" wrapText="1"/>
    </xf>
    <xf numFmtId="0" fontId="20" fillId="45" borderId="19" xfId="2" applyFont="1" applyFill="1" applyBorder="1" applyAlignment="1">
      <alignment horizontal="left" vertical="center" shrinkToFit="1"/>
    </xf>
    <xf numFmtId="14" fontId="20" fillId="45" borderId="19" xfId="2" applyNumberFormat="1" applyFont="1" applyFill="1" applyBorder="1" applyAlignment="1">
      <alignment horizontal="center" vertical="center"/>
    </xf>
    <xf numFmtId="14" fontId="20" fillId="45" borderId="269" xfId="2" applyNumberFormat="1" applyFont="1" applyFill="1" applyBorder="1" applyAlignment="1">
      <alignment horizontal="center" vertical="center"/>
    </xf>
    <xf numFmtId="0" fontId="145" fillId="23" borderId="19" xfId="2" applyFont="1" applyFill="1" applyBorder="1" applyAlignment="1">
      <alignment horizontal="center" vertical="center" wrapText="1"/>
    </xf>
    <xf numFmtId="0" fontId="123" fillId="23" borderId="19" xfId="2" applyFont="1" applyFill="1" applyBorder="1" applyAlignment="1">
      <alignment horizontal="center" vertical="center" wrapText="1"/>
    </xf>
    <xf numFmtId="0" fontId="20" fillId="23" borderId="19" xfId="2" applyFont="1" applyFill="1" applyBorder="1" applyAlignment="1">
      <alignment horizontal="left" vertical="center" shrinkToFit="1"/>
    </xf>
    <xf numFmtId="14" fontId="20" fillId="23" borderId="19" xfId="2" applyNumberFormat="1" applyFont="1" applyFill="1" applyBorder="1" applyAlignment="1">
      <alignment horizontal="center" vertical="center"/>
    </xf>
    <xf numFmtId="14" fontId="20" fillId="23" borderId="269" xfId="2" applyNumberFormat="1" applyFont="1" applyFill="1" applyBorder="1" applyAlignment="1">
      <alignment horizontal="center" vertical="center"/>
    </xf>
    <xf numFmtId="0" fontId="145" fillId="38" borderId="19" xfId="2" applyFont="1" applyFill="1" applyBorder="1" applyAlignment="1">
      <alignment horizontal="center" vertical="center" wrapText="1"/>
    </xf>
    <xf numFmtId="0" fontId="123" fillId="38" borderId="19" xfId="2" applyFont="1" applyFill="1" applyBorder="1" applyAlignment="1">
      <alignment horizontal="center" vertical="center" wrapText="1"/>
    </xf>
    <xf numFmtId="0" fontId="20" fillId="38" borderId="19" xfId="2" applyFont="1" applyFill="1" applyBorder="1" applyAlignment="1">
      <alignment horizontal="left" vertical="center" shrinkToFit="1"/>
    </xf>
    <xf numFmtId="14" fontId="20" fillId="38" borderId="19" xfId="2" applyNumberFormat="1" applyFont="1" applyFill="1" applyBorder="1" applyAlignment="1">
      <alignment horizontal="center" vertical="center"/>
    </xf>
    <xf numFmtId="0" fontId="8" fillId="0" borderId="203" xfId="1" applyBorder="1" applyAlignment="1" applyProtection="1">
      <alignment vertical="center" wrapText="1"/>
    </xf>
    <xf numFmtId="0" fontId="8" fillId="0" borderId="0" xfId="1" applyAlignment="1" applyProtection="1">
      <alignment vertical="center" wrapText="1"/>
    </xf>
    <xf numFmtId="0" fontId="145" fillId="24" borderId="19" xfId="2" applyFont="1" applyFill="1" applyBorder="1" applyAlignment="1">
      <alignment horizontal="center" vertical="center" wrapText="1"/>
    </xf>
    <xf numFmtId="0" fontId="123" fillId="24" borderId="19" xfId="2" applyFont="1" applyFill="1" applyBorder="1" applyAlignment="1">
      <alignment horizontal="center" vertical="center" wrapText="1"/>
    </xf>
    <xf numFmtId="0" fontId="20" fillId="24" borderId="19" xfId="2" applyFont="1" applyFill="1" applyBorder="1" applyAlignment="1">
      <alignment horizontal="left" vertical="center" shrinkToFit="1"/>
    </xf>
    <xf numFmtId="14" fontId="20" fillId="24" borderId="19" xfId="2" applyNumberFormat="1" applyFont="1" applyFill="1" applyBorder="1" applyAlignment="1">
      <alignment horizontal="center" vertical="center"/>
    </xf>
    <xf numFmtId="14" fontId="20" fillId="24" borderId="269" xfId="2" applyNumberFormat="1" applyFont="1" applyFill="1" applyBorder="1" applyAlignment="1">
      <alignment horizontal="center" vertical="center"/>
    </xf>
    <xf numFmtId="0" fontId="106" fillId="19" borderId="175" xfId="2" applyFont="1" applyFill="1" applyBorder="1" applyAlignment="1">
      <alignment horizontal="center" vertical="center"/>
    </xf>
    <xf numFmtId="0" fontId="6" fillId="0" borderId="21" xfId="0" applyFont="1" applyBorder="1" applyAlignment="1">
      <alignment horizontal="left" vertical="center"/>
    </xf>
    <xf numFmtId="0" fontId="6" fillId="0" borderId="0" xfId="0" applyFont="1" applyAlignment="1">
      <alignment horizontal="left" vertical="center"/>
    </xf>
    <xf numFmtId="0" fontId="6" fillId="0" borderId="23" xfId="0" applyFont="1" applyBorder="1" applyAlignment="1">
      <alignment horizontal="left" vertical="center"/>
    </xf>
    <xf numFmtId="0" fontId="97" fillId="5" borderId="0" xfId="0" applyFont="1" applyFill="1" applyAlignment="1">
      <alignment horizontal="left" vertical="center" wrapText="1"/>
    </xf>
    <xf numFmtId="0" fontId="97" fillId="5" borderId="23" xfId="0" applyFont="1" applyFill="1" applyBorder="1" applyAlignment="1">
      <alignment horizontal="left" vertical="center" wrapText="1"/>
    </xf>
    <xf numFmtId="0" fontId="97" fillId="5" borderId="0" xfId="0" applyFont="1" applyFill="1" applyAlignment="1">
      <alignment horizontal="left" vertical="center"/>
    </xf>
    <xf numFmtId="0" fontId="97" fillId="5" borderId="0" xfId="0" applyFont="1" applyFill="1" applyAlignment="1">
      <alignment horizontal="left" vertical="top" wrapText="1"/>
    </xf>
    <xf numFmtId="0" fontId="8" fillId="0" borderId="0" xfId="1" applyAlignment="1" applyProtection="1">
      <alignment horizontal="center" vertical="center" wrapText="1"/>
    </xf>
    <xf numFmtId="0" fontId="73" fillId="0" borderId="0" xfId="0" applyFont="1" applyAlignment="1">
      <alignment horizontal="left" vertical="center" wrapText="1"/>
    </xf>
    <xf numFmtId="0" fontId="69" fillId="0" borderId="0" xfId="0" applyFont="1" applyAlignment="1">
      <alignment horizontal="left" vertical="center" wrapText="1"/>
    </xf>
    <xf numFmtId="0" fontId="72" fillId="0" borderId="0" xfId="0" applyFont="1" applyAlignment="1">
      <alignment horizontal="left" vertical="center" wrapText="1"/>
    </xf>
    <xf numFmtId="0" fontId="70" fillId="0" borderId="0" xfId="0" applyFont="1" applyAlignment="1">
      <alignment horizontal="left" vertical="center" wrapText="1"/>
    </xf>
    <xf numFmtId="0" fontId="73" fillId="0" borderId="0" xfId="0" applyFont="1" applyAlignment="1">
      <alignment horizontal="left" vertical="top" wrapText="1"/>
    </xf>
    <xf numFmtId="0" fontId="69" fillId="0" borderId="0" xfId="0" applyFont="1" applyAlignment="1">
      <alignment horizontal="left" vertical="top" wrapText="1"/>
    </xf>
    <xf numFmtId="0" fontId="177" fillId="43" borderId="0" xfId="0" applyFont="1" applyFill="1" applyAlignment="1">
      <alignment horizontal="center" vertical="center" wrapText="1"/>
    </xf>
    <xf numFmtId="0" fontId="180" fillId="43" borderId="0" xfId="0" applyFont="1" applyFill="1" applyAlignment="1">
      <alignment horizontal="center" vertical="center"/>
    </xf>
    <xf numFmtId="0" fontId="161" fillId="43" borderId="0" xfId="0" applyFont="1" applyFill="1" applyAlignment="1">
      <alignment horizontal="center" vertical="center"/>
    </xf>
    <xf numFmtId="0" fontId="160" fillId="43" borderId="0" xfId="0" applyFont="1" applyFill="1" applyAlignment="1">
      <alignment horizontal="center" vertical="center"/>
    </xf>
    <xf numFmtId="0" fontId="160" fillId="43" borderId="0" xfId="0" applyFont="1" applyFill="1" applyAlignment="1">
      <alignment horizontal="left" vertical="center"/>
    </xf>
    <xf numFmtId="0" fontId="196" fillId="21" borderId="0" xfId="1" applyFont="1" applyFill="1" applyAlignment="1" applyProtection="1">
      <alignment horizontal="center" vertical="center" wrapText="1"/>
    </xf>
    <xf numFmtId="0" fontId="196" fillId="21" borderId="0" xfId="1" applyFont="1" applyFill="1" applyAlignment="1" applyProtection="1">
      <alignment horizontal="center" vertical="center"/>
    </xf>
    <xf numFmtId="0" fontId="156" fillId="43" borderId="0" xfId="0" applyFont="1" applyFill="1" applyAlignment="1">
      <alignment horizontal="center" vertical="center"/>
    </xf>
    <xf numFmtId="0" fontId="180" fillId="17" borderId="0" xfId="0" applyFont="1" applyFill="1" applyAlignment="1">
      <alignment horizontal="center" vertical="center"/>
    </xf>
    <xf numFmtId="0" fontId="158" fillId="43" borderId="0" xfId="1" applyFont="1" applyFill="1" applyAlignment="1" applyProtection="1">
      <alignment horizontal="center" vertical="center"/>
    </xf>
    <xf numFmtId="0" fontId="10" fillId="6" borderId="83" xfId="17" applyFont="1" applyFill="1" applyBorder="1" applyAlignment="1">
      <alignment horizontal="center" vertical="center" wrapText="1"/>
    </xf>
    <xf numFmtId="0" fontId="10" fillId="6" borderId="81" xfId="17" applyFont="1" applyFill="1" applyBorder="1" applyAlignment="1">
      <alignment horizontal="center" vertical="center" wrapText="1"/>
    </xf>
    <xf numFmtId="0" fontId="10" fillId="6" borderId="84" xfId="17" applyFont="1" applyFill="1" applyBorder="1" applyAlignment="1">
      <alignment horizontal="center" vertical="center" wrapText="1"/>
    </xf>
    <xf numFmtId="0" fontId="146" fillId="17" borderId="104" xfId="17" applyFont="1" applyFill="1" applyBorder="1" applyAlignment="1">
      <alignment horizontal="left" vertical="top" wrapText="1"/>
    </xf>
    <xf numFmtId="0" fontId="33" fillId="17" borderId="100" xfId="17" applyFont="1" applyFill="1" applyBorder="1" applyAlignment="1">
      <alignment horizontal="left" vertical="top" wrapText="1"/>
    </xf>
    <xf numFmtId="0" fontId="33" fillId="17" borderId="101" xfId="17" applyFont="1" applyFill="1" applyBorder="1" applyAlignment="1">
      <alignment horizontal="left" vertical="top" wrapText="1"/>
    </xf>
    <xf numFmtId="0" fontId="33" fillId="17" borderId="104" xfId="17" applyFont="1" applyFill="1" applyBorder="1" applyAlignment="1">
      <alignment horizontal="left" vertical="top" wrapText="1"/>
    </xf>
    <xf numFmtId="0" fontId="20" fillId="17" borderId="104" xfId="2" applyFont="1" applyFill="1" applyBorder="1" applyAlignment="1">
      <alignment horizontal="left" vertical="top" wrapText="1"/>
    </xf>
    <xf numFmtId="0" fontId="20" fillId="17" borderId="100" xfId="2" applyFont="1" applyFill="1" applyBorder="1" applyAlignment="1">
      <alignment horizontal="left" vertical="top" wrapText="1"/>
    </xf>
    <xf numFmtId="0" fontId="20" fillId="17" borderId="101" xfId="2" applyFont="1" applyFill="1" applyBorder="1" applyAlignment="1">
      <alignment horizontal="left" vertical="top" wrapText="1"/>
    </xf>
    <xf numFmtId="0" fontId="20" fillId="17" borderId="255" xfId="2" applyFont="1" applyFill="1" applyBorder="1" applyAlignment="1">
      <alignment horizontal="left" vertical="top" wrapText="1"/>
    </xf>
    <xf numFmtId="0" fontId="20" fillId="17" borderId="256" xfId="2" applyFont="1" applyFill="1" applyBorder="1" applyAlignment="1">
      <alignment horizontal="left" vertical="top" wrapText="1"/>
    </xf>
    <xf numFmtId="0" fontId="20" fillId="17" borderId="257" xfId="2" applyFont="1" applyFill="1" applyBorder="1" applyAlignment="1">
      <alignment horizontal="left" vertical="top" wrapText="1"/>
    </xf>
    <xf numFmtId="0" fontId="33" fillId="17" borderId="250" xfId="17" applyFont="1" applyFill="1" applyBorder="1" applyAlignment="1">
      <alignment horizontal="left" vertical="top" wrapText="1"/>
    </xf>
    <xf numFmtId="0" fontId="33" fillId="17" borderId="251" xfId="17" applyFont="1" applyFill="1" applyBorder="1" applyAlignment="1">
      <alignment horizontal="left" vertical="top" wrapText="1"/>
    </xf>
    <xf numFmtId="0" fontId="33" fillId="17" borderId="252" xfId="17" applyFont="1" applyFill="1" applyBorder="1" applyAlignment="1">
      <alignment horizontal="left" vertical="top" wrapText="1"/>
    </xf>
    <xf numFmtId="0" fontId="20" fillId="17" borderId="255" xfId="17" applyFont="1" applyFill="1" applyBorder="1" applyAlignment="1">
      <alignment horizontal="left" vertical="top" wrapText="1"/>
    </xf>
    <xf numFmtId="0" fontId="12" fillId="17" borderId="256" xfId="17" applyFont="1" applyFill="1" applyBorder="1" applyAlignment="1">
      <alignment horizontal="left" vertical="top" wrapText="1"/>
    </xf>
    <xf numFmtId="0" fontId="12" fillId="17" borderId="257" xfId="17" applyFont="1" applyFill="1" applyBorder="1" applyAlignment="1">
      <alignment horizontal="left" vertical="top" wrapText="1"/>
    </xf>
    <xf numFmtId="0" fontId="146" fillId="17" borderId="255" xfId="17" applyFont="1" applyFill="1" applyBorder="1" applyAlignment="1">
      <alignment horizontal="left" vertical="top" wrapText="1"/>
    </xf>
    <xf numFmtId="0" fontId="33" fillId="17" borderId="256" xfId="17" applyFont="1" applyFill="1" applyBorder="1" applyAlignment="1">
      <alignment horizontal="left" vertical="top" wrapText="1"/>
    </xf>
    <xf numFmtId="0" fontId="33" fillId="17" borderId="257" xfId="17" applyFont="1" applyFill="1" applyBorder="1" applyAlignment="1">
      <alignment horizontal="left" vertical="top" wrapText="1"/>
    </xf>
    <xf numFmtId="0" fontId="56" fillId="11" borderId="118" xfId="17" applyFont="1" applyFill="1" applyBorder="1" applyAlignment="1">
      <alignment horizontal="right" vertical="center" wrapText="1"/>
    </xf>
    <xf numFmtId="0" fontId="57" fillId="11" borderId="118" xfId="0" applyFont="1" applyFill="1" applyBorder="1" applyAlignment="1">
      <alignment horizontal="right" vertical="center"/>
    </xf>
    <xf numFmtId="0" fontId="0" fillId="11" borderId="118" xfId="0" applyFill="1" applyBorder="1" applyAlignment="1">
      <alignment horizontal="right" vertical="center"/>
    </xf>
    <xf numFmtId="180" fontId="56" fillId="11" borderId="118" xfId="17" applyNumberFormat="1" applyFont="1" applyFill="1" applyBorder="1" applyAlignment="1">
      <alignment horizontal="center" vertical="center" wrapText="1"/>
    </xf>
    <xf numFmtId="180" fontId="0" fillId="11" borderId="118" xfId="0" applyNumberFormat="1" applyFill="1" applyBorder="1" applyAlignment="1">
      <alignment horizontal="center" vertical="center" wrapText="1"/>
    </xf>
    <xf numFmtId="0" fontId="58" fillId="12" borderId="119" xfId="17" applyFont="1" applyFill="1" applyBorder="1" applyAlignment="1">
      <alignment horizontal="center" vertical="center" wrapText="1"/>
    </xf>
    <xf numFmtId="0" fontId="59" fillId="12" borderId="119" xfId="0" applyFont="1" applyFill="1" applyBorder="1" applyAlignment="1">
      <alignment horizontal="center" vertical="center"/>
    </xf>
    <xf numFmtId="0" fontId="58" fillId="9" borderId="119" xfId="0" applyFont="1" applyFill="1" applyBorder="1" applyAlignment="1">
      <alignment horizontal="center" vertical="center"/>
    </xf>
    <xf numFmtId="0" fontId="61" fillId="9" borderId="119" xfId="0" applyFont="1" applyFill="1" applyBorder="1" applyAlignment="1">
      <alignment horizontal="center" vertical="center"/>
    </xf>
    <xf numFmtId="0" fontId="63" fillId="16" borderId="37" xfId="16" applyFont="1" applyFill="1" applyBorder="1" applyAlignment="1">
      <alignment horizontal="center" vertical="center"/>
    </xf>
    <xf numFmtId="0" fontId="63" fillId="16" borderId="42" xfId="16" applyFont="1" applyFill="1" applyBorder="1" applyAlignment="1">
      <alignment horizontal="center" vertical="center"/>
    </xf>
    <xf numFmtId="0" fontId="63" fillId="16" borderId="44" xfId="16" applyFont="1" applyFill="1" applyBorder="1" applyAlignment="1">
      <alignment horizontal="center" vertical="center"/>
    </xf>
    <xf numFmtId="0" fontId="64" fillId="2" borderId="38" xfId="16" applyFont="1" applyFill="1" applyBorder="1" applyAlignment="1">
      <alignment vertical="center" wrapText="1"/>
    </xf>
    <xf numFmtId="0" fontId="64" fillId="2" borderId="39" xfId="16" applyFont="1" applyFill="1" applyBorder="1" applyAlignment="1">
      <alignment vertical="center" wrapText="1"/>
    </xf>
    <xf numFmtId="0" fontId="64" fillId="2" borderId="40" xfId="16" applyFont="1" applyFill="1" applyBorder="1" applyAlignment="1">
      <alignment vertical="center" wrapText="1"/>
    </xf>
    <xf numFmtId="0" fontId="64" fillId="2" borderId="32" xfId="16" applyFont="1" applyFill="1" applyBorder="1" applyAlignment="1">
      <alignment vertical="center" wrapText="1"/>
    </xf>
    <xf numFmtId="0" fontId="64" fillId="2" borderId="0" xfId="16" applyFont="1" applyFill="1" applyAlignment="1">
      <alignment vertical="center" wrapText="1"/>
    </xf>
    <xf numFmtId="0" fontId="64" fillId="2" borderId="33" xfId="16" applyFont="1" applyFill="1" applyBorder="1" applyAlignment="1">
      <alignment vertical="center" wrapText="1"/>
    </xf>
    <xf numFmtId="0" fontId="64" fillId="2" borderId="45" xfId="16" applyFont="1" applyFill="1" applyBorder="1" applyAlignment="1">
      <alignment vertical="center" wrapText="1"/>
    </xf>
    <xf numFmtId="0" fontId="64" fillId="2" borderId="46" xfId="16" applyFont="1" applyFill="1" applyBorder="1" applyAlignment="1">
      <alignment vertical="center" wrapText="1"/>
    </xf>
    <xf numFmtId="0" fontId="64" fillId="2" borderId="47" xfId="16" applyFont="1" applyFill="1" applyBorder="1" applyAlignment="1">
      <alignment vertical="center" wrapText="1"/>
    </xf>
    <xf numFmtId="0" fontId="64" fillId="2" borderId="38" xfId="16" applyFont="1" applyFill="1" applyBorder="1" applyAlignment="1">
      <alignment horizontal="left" vertical="center" wrapText="1"/>
    </xf>
    <xf numFmtId="0" fontId="64" fillId="2" borderId="39" xfId="16" applyFont="1" applyFill="1" applyBorder="1" applyAlignment="1">
      <alignment horizontal="left" vertical="center" wrapText="1"/>
    </xf>
    <xf numFmtId="0" fontId="64" fillId="2" borderId="41" xfId="16" applyFont="1" applyFill="1" applyBorder="1" applyAlignment="1">
      <alignment horizontal="left" vertical="center" wrapText="1"/>
    </xf>
    <xf numFmtId="0" fontId="64" fillId="2" borderId="32" xfId="16" applyFont="1" applyFill="1" applyBorder="1" applyAlignment="1">
      <alignment horizontal="left" vertical="center" wrapText="1"/>
    </xf>
    <xf numFmtId="0" fontId="64" fillId="2" borderId="0" xfId="16" applyFont="1" applyFill="1" applyAlignment="1">
      <alignment horizontal="left" vertical="center" wrapText="1"/>
    </xf>
    <xf numFmtId="0" fontId="64" fillId="2" borderId="43" xfId="16" applyFont="1" applyFill="1" applyBorder="1" applyAlignment="1">
      <alignment horizontal="left" vertical="center" wrapText="1"/>
    </xf>
    <xf numFmtId="0" fontId="64" fillId="2" borderId="45" xfId="16" applyFont="1" applyFill="1" applyBorder="1" applyAlignment="1">
      <alignment horizontal="left" vertical="center" wrapText="1"/>
    </xf>
    <xf numFmtId="0" fontId="64" fillId="2" borderId="46" xfId="16" applyFont="1" applyFill="1" applyBorder="1" applyAlignment="1">
      <alignment horizontal="left" vertical="center" wrapText="1"/>
    </xf>
    <xf numFmtId="0" fontId="64" fillId="2" borderId="48" xfId="16" applyFont="1" applyFill="1" applyBorder="1" applyAlignment="1">
      <alignment horizontal="left" vertical="center" wrapText="1"/>
    </xf>
    <xf numFmtId="0" fontId="33" fillId="17" borderId="195" xfId="17" applyFont="1" applyFill="1" applyBorder="1" applyAlignment="1">
      <alignment horizontal="left" vertical="top" wrapText="1"/>
    </xf>
    <xf numFmtId="0" fontId="33" fillId="17" borderId="196" xfId="17" applyFont="1" applyFill="1" applyBorder="1" applyAlignment="1">
      <alignment horizontal="left" vertical="top" wrapText="1"/>
    </xf>
    <xf numFmtId="0" fontId="33" fillId="17" borderId="197" xfId="17" applyFont="1" applyFill="1" applyBorder="1" applyAlignment="1">
      <alignment horizontal="left" vertical="top" wrapText="1"/>
    </xf>
    <xf numFmtId="0" fontId="7" fillId="5" borderId="9" xfId="17" applyFont="1" applyFill="1" applyBorder="1" applyAlignment="1">
      <alignment horizontal="center" vertical="center" wrapText="1"/>
    </xf>
    <xf numFmtId="0" fontId="56" fillId="36" borderId="112" xfId="17" applyFont="1" applyFill="1" applyBorder="1" applyAlignment="1">
      <alignment horizontal="center" vertical="center" wrapText="1"/>
    </xf>
    <xf numFmtId="180" fontId="56" fillId="3" borderId="114" xfId="17" applyNumberFormat="1" applyFont="1" applyFill="1" applyBorder="1" applyAlignment="1">
      <alignment horizontal="center" vertical="center" wrapText="1"/>
    </xf>
    <xf numFmtId="180" fontId="56" fillId="3" borderId="116" xfId="17" applyNumberFormat="1" applyFont="1" applyFill="1" applyBorder="1" applyAlignment="1">
      <alignment horizontal="center" vertical="center" wrapText="1"/>
    </xf>
    <xf numFmtId="0" fontId="64" fillId="3" borderId="114" xfId="17" applyFont="1" applyFill="1" applyBorder="1" applyAlignment="1">
      <alignment horizontal="center" vertical="center" wrapText="1"/>
    </xf>
    <xf numFmtId="0" fontId="64" fillId="3" borderId="115" xfId="17" applyFont="1" applyFill="1" applyBorder="1" applyAlignment="1">
      <alignment horizontal="center" vertical="center" wrapText="1"/>
    </xf>
    <xf numFmtId="0" fontId="64" fillId="3" borderId="116" xfId="17" applyFont="1" applyFill="1" applyBorder="1" applyAlignment="1">
      <alignment horizontal="center" vertical="center" wrapText="1"/>
    </xf>
    <xf numFmtId="0" fontId="88" fillId="17" borderId="255" xfId="17" applyFont="1" applyFill="1" applyBorder="1" applyAlignment="1">
      <alignment horizontal="left" vertical="top" wrapText="1"/>
    </xf>
    <xf numFmtId="0" fontId="88" fillId="17" borderId="256" xfId="17" applyFont="1" applyFill="1" applyBorder="1" applyAlignment="1">
      <alignment horizontal="left" vertical="top" wrapText="1"/>
    </xf>
    <xf numFmtId="0" fontId="88" fillId="17" borderId="257" xfId="17" applyFont="1" applyFill="1" applyBorder="1" applyAlignment="1">
      <alignment horizontal="left" vertical="top" wrapText="1"/>
    </xf>
    <xf numFmtId="0" fontId="88" fillId="17" borderId="104" xfId="17" applyFont="1" applyFill="1" applyBorder="1" applyAlignment="1">
      <alignment horizontal="left" vertical="top" wrapText="1"/>
    </xf>
    <xf numFmtId="0" fontId="88" fillId="17" borderId="100" xfId="17" applyFont="1" applyFill="1" applyBorder="1" applyAlignment="1">
      <alignment horizontal="left" vertical="top" wrapText="1"/>
    </xf>
    <xf numFmtId="0" fontId="88" fillId="17" borderId="101" xfId="17" applyFont="1" applyFill="1" applyBorder="1" applyAlignment="1">
      <alignment horizontal="left" vertical="top" wrapText="1"/>
    </xf>
    <xf numFmtId="0" fontId="146" fillId="17" borderId="144" xfId="17" applyFont="1" applyFill="1" applyBorder="1" applyAlignment="1">
      <alignment horizontal="left" vertical="top" wrapText="1"/>
    </xf>
    <xf numFmtId="0" fontId="46" fillId="17" borderId="142" xfId="17" applyFont="1" applyFill="1" applyBorder="1" applyAlignment="1">
      <alignment horizontal="left" vertical="top" wrapText="1"/>
    </xf>
    <xf numFmtId="0" fontId="46" fillId="17" borderId="143" xfId="17" applyFont="1" applyFill="1" applyBorder="1" applyAlignment="1">
      <alignment horizontal="left" vertical="top" wrapText="1"/>
    </xf>
    <xf numFmtId="0" fontId="146" fillId="17" borderId="261" xfId="17" applyFont="1" applyFill="1" applyBorder="1" applyAlignment="1">
      <alignment horizontal="left" vertical="top" wrapText="1"/>
    </xf>
    <xf numFmtId="0" fontId="33" fillId="17" borderId="260" xfId="17" applyFont="1" applyFill="1" applyBorder="1" applyAlignment="1">
      <alignment horizontal="left" vertical="top" wrapText="1"/>
    </xf>
    <xf numFmtId="0" fontId="33" fillId="17" borderId="30" xfId="18" applyFont="1" applyFill="1" applyBorder="1" applyAlignment="1">
      <alignment horizontal="center" vertical="center"/>
    </xf>
    <xf numFmtId="0" fontId="33" fillId="17" borderId="31" xfId="18" applyFont="1" applyFill="1" applyBorder="1" applyAlignment="1">
      <alignment horizontal="center" vertical="center"/>
    </xf>
    <xf numFmtId="0" fontId="11" fillId="0" borderId="96" xfId="17" applyFont="1" applyBorder="1" applyAlignment="1">
      <alignment horizontal="center" vertical="center" wrapText="1"/>
    </xf>
    <xf numFmtId="0" fontId="11" fillId="0" borderId="97" xfId="17" applyFont="1" applyBorder="1" applyAlignment="1">
      <alignment horizontal="center" vertical="center" wrapText="1"/>
    </xf>
    <xf numFmtId="0" fontId="11" fillId="0" borderId="98" xfId="17" applyFont="1" applyBorder="1" applyAlignment="1">
      <alignment horizontal="center" vertical="center" wrapText="1"/>
    </xf>
    <xf numFmtId="0" fontId="51" fillId="17" borderId="51" xfId="17" applyFont="1" applyFill="1" applyBorder="1" applyAlignment="1">
      <alignment horizontal="center" vertical="center"/>
    </xf>
    <xf numFmtId="0" fontId="51" fillId="17" borderId="52" xfId="17" applyFont="1" applyFill="1" applyBorder="1" applyAlignment="1">
      <alignment horizontal="center" vertical="center"/>
    </xf>
    <xf numFmtId="0" fontId="51" fillId="17" borderId="53" xfId="17" applyFont="1" applyFill="1" applyBorder="1" applyAlignment="1">
      <alignment horizontal="center" vertical="center"/>
    </xf>
    <xf numFmtId="0" fontId="101" fillId="17" borderId="255" xfId="17" applyFont="1" applyFill="1" applyBorder="1" applyAlignment="1">
      <alignment horizontal="left" vertical="top" wrapText="1"/>
    </xf>
    <xf numFmtId="0" fontId="101" fillId="17" borderId="256" xfId="17" applyFont="1" applyFill="1" applyBorder="1" applyAlignment="1">
      <alignment horizontal="left" vertical="top" wrapText="1"/>
    </xf>
    <xf numFmtId="0" fontId="101" fillId="17" borderId="257" xfId="17" applyFont="1" applyFill="1" applyBorder="1" applyAlignment="1">
      <alignment horizontal="left" vertical="top" wrapText="1"/>
    </xf>
    <xf numFmtId="0" fontId="1" fillId="9" borderId="0" xfId="17" applyFill="1" applyAlignment="1">
      <alignment horizontal="center" vertical="center"/>
    </xf>
    <xf numFmtId="0" fontId="1" fillId="9" borderId="15" xfId="17" applyFill="1" applyBorder="1" applyAlignment="1">
      <alignment horizontal="center" vertical="center"/>
    </xf>
    <xf numFmtId="0" fontId="39" fillId="17" borderId="0" xfId="17" applyFont="1" applyFill="1" applyAlignment="1">
      <alignment horizontal="left" vertical="center"/>
    </xf>
    <xf numFmtId="0" fontId="46" fillId="17" borderId="16" xfId="17" applyFont="1" applyFill="1" applyBorder="1" applyAlignment="1">
      <alignment horizontal="center" vertical="center"/>
    </xf>
    <xf numFmtId="0" fontId="46" fillId="17" borderId="17" xfId="17" applyFont="1" applyFill="1" applyBorder="1" applyAlignment="1">
      <alignment horizontal="center" vertical="center"/>
    </xf>
    <xf numFmtId="0" fontId="46" fillId="0" borderId="17" xfId="17" applyFont="1" applyBorder="1" applyAlignment="1">
      <alignment horizontal="center" vertical="center"/>
    </xf>
    <xf numFmtId="0" fontId="46" fillId="0" borderId="18" xfId="17" applyFont="1" applyBorder="1" applyAlignment="1">
      <alignment horizontal="center" vertical="center"/>
    </xf>
    <xf numFmtId="0" fontId="1" fillId="0" borderId="24" xfId="17" applyBorder="1" applyAlignment="1">
      <alignment horizontal="center" vertical="center"/>
    </xf>
    <xf numFmtId="0" fontId="1" fillId="0" borderId="25" xfId="17" applyBorder="1" applyAlignment="1">
      <alignment horizontal="center" vertical="center"/>
    </xf>
    <xf numFmtId="0" fontId="1" fillId="0" borderId="26" xfId="17" applyBorder="1" applyAlignment="1">
      <alignment horizontal="center" vertical="center"/>
    </xf>
    <xf numFmtId="0" fontId="34" fillId="0" borderId="27" xfId="17" applyFont="1" applyBorder="1" applyAlignment="1">
      <alignment horizontal="center" vertical="center" wrapText="1"/>
    </xf>
    <xf numFmtId="0" fontId="34" fillId="0" borderId="12" xfId="17" applyFont="1" applyBorder="1" applyAlignment="1">
      <alignment horizontal="center" vertical="center" wrapText="1"/>
    </xf>
    <xf numFmtId="0" fontId="30" fillId="15" borderId="0" xfId="17" applyFont="1" applyFill="1" applyAlignment="1">
      <alignment horizontal="center" vertical="center"/>
    </xf>
    <xf numFmtId="179" fontId="122" fillId="0" borderId="92" xfId="17" applyNumberFormat="1" applyFont="1" applyBorder="1" applyAlignment="1">
      <alignment horizontal="center" vertical="center" shrinkToFit="1"/>
    </xf>
    <xf numFmtId="179" fontId="122" fillId="0" borderId="93" xfId="17" applyNumberFormat="1" applyFont="1" applyBorder="1" applyAlignment="1">
      <alignment horizontal="center" vertical="center" shrinkToFit="1"/>
    </xf>
    <xf numFmtId="0" fontId="44" fillId="0" borderId="28" xfId="17" applyFont="1" applyBorder="1" applyAlignment="1">
      <alignment horizontal="center" vertical="center"/>
    </xf>
    <xf numFmtId="0" fontId="44" fillId="0" borderId="29" xfId="17" applyFont="1" applyBorder="1" applyAlignment="1">
      <alignment horizontal="center" vertical="center"/>
    </xf>
    <xf numFmtId="0" fontId="1" fillId="9" borderId="0" xfId="17" applyFill="1" applyAlignment="1">
      <alignment horizontal="center" vertical="center" wrapText="1"/>
    </xf>
    <xf numFmtId="0" fontId="1" fillId="9" borderId="15" xfId="17" applyFill="1" applyBorder="1" applyAlignment="1">
      <alignment horizontal="center" vertical="center" wrapText="1"/>
    </xf>
    <xf numFmtId="14" fontId="86" fillId="19" borderId="139" xfId="2" applyNumberFormat="1" applyFont="1" applyFill="1" applyBorder="1" applyAlignment="1">
      <alignment horizontal="center" vertical="center" wrapText="1"/>
    </xf>
    <xf numFmtId="14" fontId="86" fillId="19" borderId="140" xfId="2" applyNumberFormat="1" applyFont="1" applyFill="1" applyBorder="1" applyAlignment="1">
      <alignment horizontal="center" vertical="center" wrapText="1"/>
    </xf>
    <xf numFmtId="14" fontId="86" fillId="19" borderId="227" xfId="2" applyNumberFormat="1" applyFont="1" applyFill="1" applyBorder="1" applyAlignment="1">
      <alignment horizontal="center" vertical="center" wrapText="1"/>
    </xf>
    <xf numFmtId="0" fontId="106" fillId="19" borderId="76" xfId="2" applyFont="1" applyFill="1" applyBorder="1" applyAlignment="1">
      <alignment horizontal="center" vertical="center"/>
    </xf>
    <xf numFmtId="0" fontId="106" fillId="19" borderId="77" xfId="2" applyFont="1" applyFill="1" applyBorder="1" applyAlignment="1">
      <alignment horizontal="center" vertical="center"/>
    </xf>
    <xf numFmtId="0" fontId="106" fillId="19" borderId="283" xfId="2" applyFont="1" applyFill="1" applyBorder="1" applyAlignment="1">
      <alignment horizontal="center" vertical="center"/>
    </xf>
    <xf numFmtId="14" fontId="82" fillId="19" borderId="284" xfId="1" applyNumberFormat="1" applyFont="1" applyFill="1" applyBorder="1" applyAlignment="1" applyProtection="1">
      <alignment horizontal="center" vertical="center" shrinkToFit="1"/>
    </xf>
    <xf numFmtId="14" fontId="82" fillId="19" borderId="1" xfId="1" applyNumberFormat="1" applyFont="1" applyFill="1" applyBorder="1" applyAlignment="1" applyProtection="1">
      <alignment horizontal="center" vertical="center" shrinkToFit="1"/>
    </xf>
    <xf numFmtId="14" fontId="82" fillId="19" borderId="285" xfId="1" applyNumberFormat="1" applyFont="1" applyFill="1" applyBorder="1" applyAlignment="1" applyProtection="1">
      <alignment horizontal="center" vertical="center" shrinkToFit="1"/>
    </xf>
    <xf numFmtId="14" fontId="82" fillId="19" borderId="286" xfId="1" applyNumberFormat="1" applyFont="1" applyFill="1" applyBorder="1" applyAlignment="1" applyProtection="1">
      <alignment horizontal="center" vertical="center" shrinkToFit="1"/>
    </xf>
    <xf numFmtId="14" fontId="82" fillId="19" borderId="59" xfId="1" applyNumberFormat="1" applyFont="1" applyFill="1" applyBorder="1" applyAlignment="1" applyProtection="1">
      <alignment horizontal="center" vertical="center" shrinkToFit="1"/>
    </xf>
    <xf numFmtId="14" fontId="82" fillId="19" borderId="68" xfId="1" applyNumberFormat="1" applyFont="1" applyFill="1" applyBorder="1" applyAlignment="1" applyProtection="1">
      <alignment horizontal="center" vertical="center" wrapText="1"/>
    </xf>
    <xf numFmtId="14" fontId="82" fillId="19" borderId="86" xfId="1" applyNumberFormat="1" applyFont="1" applyFill="1" applyBorder="1" applyAlignment="1" applyProtection="1">
      <alignment horizontal="center" vertical="center" wrapText="1"/>
    </xf>
    <xf numFmtId="14" fontId="86" fillId="19" borderId="64" xfId="2" applyNumberFormat="1" applyFont="1" applyFill="1" applyBorder="1" applyAlignment="1">
      <alignment horizontal="center" vertical="center" wrapText="1"/>
    </xf>
    <xf numFmtId="14" fontId="86" fillId="19" borderId="270" xfId="2" applyNumberFormat="1" applyFont="1" applyFill="1" applyBorder="1" applyAlignment="1">
      <alignment horizontal="center" vertical="center" wrapText="1"/>
    </xf>
    <xf numFmtId="14" fontId="86" fillId="19" borderId="271" xfId="2" applyNumberFormat="1" applyFont="1" applyFill="1" applyBorder="1" applyAlignment="1">
      <alignment horizontal="center" vertical="center" wrapText="1"/>
    </xf>
    <xf numFmtId="14" fontId="82" fillId="19" borderId="155" xfId="2" applyNumberFormat="1" applyFont="1" applyFill="1" applyBorder="1" applyAlignment="1">
      <alignment horizontal="center" vertical="center"/>
    </xf>
    <xf numFmtId="14" fontId="82" fillId="19" borderId="186" xfId="2" applyNumberFormat="1" applyFont="1" applyFill="1" applyBorder="1" applyAlignment="1">
      <alignment horizontal="center" vertical="center"/>
    </xf>
    <xf numFmtId="14" fontId="82" fillId="19" borderId="272" xfId="2" applyNumberFormat="1" applyFont="1" applyFill="1" applyBorder="1" applyAlignment="1">
      <alignment horizontal="center" vertical="center"/>
    </xf>
    <xf numFmtId="14" fontId="82" fillId="19" borderId="68" xfId="1" applyNumberFormat="1" applyFont="1" applyFill="1" applyBorder="1" applyAlignment="1" applyProtection="1">
      <alignment horizontal="left" vertical="center" wrapText="1" indent="1"/>
    </xf>
    <xf numFmtId="14" fontId="82" fillId="19" borderId="86" xfId="1" applyNumberFormat="1" applyFont="1" applyFill="1" applyBorder="1" applyAlignment="1" applyProtection="1">
      <alignment horizontal="left" vertical="center" wrapText="1" indent="1"/>
    </xf>
    <xf numFmtId="14" fontId="82" fillId="19" borderId="1" xfId="1" applyNumberFormat="1" applyFont="1" applyFill="1" applyBorder="1" applyAlignment="1" applyProtection="1">
      <alignment horizontal="center" vertical="center" wrapText="1" shrinkToFit="1"/>
    </xf>
    <xf numFmtId="14" fontId="82" fillId="19" borderId="59" xfId="1" applyNumberFormat="1" applyFont="1" applyFill="1" applyBorder="1" applyAlignment="1" applyProtection="1">
      <alignment horizontal="center" vertical="center" wrapText="1" shrinkToFit="1"/>
    </xf>
    <xf numFmtId="0" fontId="106" fillId="19" borderId="78" xfId="2" applyFont="1" applyFill="1" applyBorder="1" applyAlignment="1">
      <alignment horizontal="center" vertical="center"/>
    </xf>
    <xf numFmtId="0" fontId="82" fillId="19" borderId="77" xfId="1" applyFont="1" applyFill="1" applyBorder="1" applyAlignment="1" applyProtection="1">
      <alignment horizontal="center" vertical="center" wrapText="1"/>
    </xf>
    <xf numFmtId="0" fontId="82" fillId="19" borderId="294" xfId="1" applyFont="1" applyFill="1" applyBorder="1" applyAlignment="1" applyProtection="1">
      <alignment horizontal="center" vertical="center" wrapText="1"/>
    </xf>
    <xf numFmtId="14" fontId="86" fillId="19" borderId="295" xfId="2" applyNumberFormat="1" applyFont="1" applyFill="1" applyBorder="1" applyAlignment="1">
      <alignment horizontal="center" vertical="center" wrapText="1"/>
    </xf>
    <xf numFmtId="14" fontId="86" fillId="19" borderId="296" xfId="2" applyNumberFormat="1" applyFont="1" applyFill="1" applyBorder="1" applyAlignment="1">
      <alignment horizontal="center" vertical="center" wrapText="1"/>
    </xf>
    <xf numFmtId="14" fontId="31" fillId="19" borderId="186" xfId="2" applyNumberFormat="1" applyFont="1" applyFill="1" applyBorder="1" applyAlignment="1">
      <alignment horizontal="center" vertical="center"/>
    </xf>
    <xf numFmtId="14" fontId="31" fillId="19" borderId="297" xfId="2" applyNumberFormat="1" applyFont="1" applyFill="1" applyBorder="1" applyAlignment="1">
      <alignment horizontal="center" vertical="center"/>
    </xf>
    <xf numFmtId="14" fontId="82" fillId="19" borderId="139" xfId="2" applyNumberFormat="1" applyFont="1" applyFill="1" applyBorder="1" applyAlignment="1">
      <alignment horizontal="center" vertical="center"/>
    </xf>
    <xf numFmtId="14" fontId="82" fillId="19" borderId="140" xfId="2" applyNumberFormat="1" applyFont="1" applyFill="1" applyBorder="1" applyAlignment="1">
      <alignment horizontal="center" vertical="center"/>
    </xf>
    <xf numFmtId="14" fontId="82" fillId="19" borderId="227" xfId="2" applyNumberFormat="1" applyFont="1" applyFill="1" applyBorder="1" applyAlignment="1">
      <alignment horizontal="center" vertical="center"/>
    </xf>
    <xf numFmtId="0" fontId="82" fillId="19" borderId="139" xfId="2" applyFont="1" applyFill="1" applyBorder="1" applyAlignment="1">
      <alignment horizontal="center" vertical="center" wrapText="1"/>
    </xf>
    <xf numFmtId="0" fontId="82" fillId="19" borderId="140" xfId="2" applyFont="1" applyFill="1" applyBorder="1" applyAlignment="1">
      <alignment horizontal="center" vertical="center" wrapText="1"/>
    </xf>
    <xf numFmtId="0" fontId="82" fillId="19" borderId="227" xfId="2" applyFont="1" applyFill="1" applyBorder="1" applyAlignment="1">
      <alignment horizontal="center" vertical="center" wrapText="1"/>
    </xf>
    <xf numFmtId="14" fontId="82" fillId="19" borderId="71" xfId="1" applyNumberFormat="1" applyFont="1" applyFill="1" applyBorder="1" applyAlignment="1" applyProtection="1">
      <alignment horizontal="center" vertical="center" wrapText="1"/>
    </xf>
    <xf numFmtId="14" fontId="82" fillId="19" borderId="72" xfId="1" applyNumberFormat="1" applyFont="1" applyFill="1" applyBorder="1" applyAlignment="1" applyProtection="1">
      <alignment horizontal="center" vertical="center" wrapText="1"/>
    </xf>
    <xf numFmtId="14" fontId="82" fillId="19" borderId="73" xfId="1" applyNumberFormat="1" applyFont="1" applyFill="1" applyBorder="1" applyAlignment="1" applyProtection="1">
      <alignment horizontal="center" vertical="center" wrapText="1"/>
    </xf>
    <xf numFmtId="14" fontId="82" fillId="19" borderId="70" xfId="2" applyNumberFormat="1" applyFont="1" applyFill="1" applyBorder="1" applyAlignment="1">
      <alignment horizontal="center" vertical="center" wrapText="1" shrinkToFit="1"/>
    </xf>
    <xf numFmtId="14" fontId="82" fillId="19" borderId="1" xfId="2" applyNumberFormat="1" applyFont="1" applyFill="1" applyBorder="1" applyAlignment="1">
      <alignment horizontal="center" vertical="center" wrapText="1" shrinkToFit="1"/>
    </xf>
    <xf numFmtId="14" fontId="25" fillId="19" borderId="70" xfId="2" applyNumberFormat="1" applyFont="1" applyFill="1" applyBorder="1" applyAlignment="1">
      <alignment horizontal="center" vertical="center" shrinkToFit="1"/>
    </xf>
    <xf numFmtId="14" fontId="25" fillId="19" borderId="1" xfId="2" applyNumberFormat="1" applyFont="1" applyFill="1" applyBorder="1" applyAlignment="1">
      <alignment horizontal="center" vertical="center" shrinkToFit="1"/>
    </xf>
    <xf numFmtId="14" fontId="25" fillId="19" borderId="59" xfId="2" applyNumberFormat="1" applyFont="1" applyFill="1" applyBorder="1" applyAlignment="1">
      <alignment horizontal="center" vertical="center" shrinkToFit="1"/>
    </xf>
    <xf numFmtId="14" fontId="82" fillId="19" borderId="59" xfId="2" applyNumberFormat="1" applyFont="1" applyFill="1" applyBorder="1" applyAlignment="1">
      <alignment horizontal="center" vertical="center" wrapText="1" shrinkToFit="1"/>
    </xf>
    <xf numFmtId="0" fontId="87" fillId="19" borderId="181" xfId="2" applyFont="1" applyFill="1" applyBorder="1" applyAlignment="1">
      <alignment horizontal="center" vertical="center"/>
    </xf>
    <xf numFmtId="0" fontId="87" fillId="19" borderId="182" xfId="2" applyFont="1" applyFill="1" applyBorder="1" applyAlignment="1">
      <alignment horizontal="center" vertical="center"/>
    </xf>
    <xf numFmtId="14" fontId="164" fillId="19" borderId="273" xfId="0" applyNumberFormat="1" applyFont="1" applyFill="1" applyBorder="1" applyAlignment="1">
      <alignment horizontal="center" vertical="center" wrapText="1"/>
    </xf>
    <xf numFmtId="14" fontId="164" fillId="19" borderId="274" xfId="0" applyNumberFormat="1" applyFont="1" applyFill="1" applyBorder="1" applyAlignment="1">
      <alignment horizontal="center" vertical="center" wrapText="1"/>
    </xf>
    <xf numFmtId="14" fontId="82" fillId="19" borderId="150" xfId="1" applyNumberFormat="1" applyFont="1" applyFill="1" applyBorder="1" applyAlignment="1" applyProtection="1">
      <alignment horizontal="center" vertical="center" shrinkToFit="1"/>
    </xf>
    <xf numFmtId="14" fontId="82" fillId="19" borderId="151" xfId="1" applyNumberFormat="1" applyFont="1" applyFill="1" applyBorder="1" applyAlignment="1" applyProtection="1">
      <alignment horizontal="center" vertical="center" shrinkToFit="1"/>
    </xf>
    <xf numFmtId="14" fontId="86" fillId="19" borderId="278" xfId="2" applyNumberFormat="1" applyFont="1" applyFill="1" applyBorder="1" applyAlignment="1">
      <alignment horizontal="center" vertical="center"/>
    </xf>
    <xf numFmtId="14" fontId="86" fillId="19" borderId="279" xfId="2" applyNumberFormat="1" applyFont="1" applyFill="1" applyBorder="1" applyAlignment="1">
      <alignment horizontal="center" vertical="center"/>
    </xf>
    <xf numFmtId="14" fontId="86" fillId="19" borderId="280" xfId="2" applyNumberFormat="1" applyFont="1" applyFill="1" applyBorder="1" applyAlignment="1">
      <alignment horizontal="center" vertical="center"/>
    </xf>
    <xf numFmtId="0" fontId="87" fillId="19" borderId="292" xfId="2" applyFont="1" applyFill="1" applyBorder="1" applyAlignment="1">
      <alignment horizontal="center" vertical="center"/>
    </xf>
    <xf numFmtId="0" fontId="195" fillId="44" borderId="0" xfId="2" applyFont="1" applyFill="1" applyAlignment="1">
      <alignment horizontal="left" vertical="center" wrapText="1"/>
    </xf>
    <xf numFmtId="0" fontId="6" fillId="0" borderId="0" xfId="2" applyAlignment="1">
      <alignment horizontal="center" vertical="center" wrapText="1"/>
    </xf>
    <xf numFmtId="0" fontId="76" fillId="28" borderId="0" xfId="2" applyFont="1" applyFill="1" applyAlignment="1">
      <alignment horizontal="left" vertical="center" wrapText="1"/>
    </xf>
    <xf numFmtId="0" fontId="76" fillId="28" borderId="0" xfId="2" applyFont="1" applyFill="1" applyAlignment="1">
      <alignment horizontal="left" vertical="center"/>
    </xf>
    <xf numFmtId="0" fontId="1" fillId="14" borderId="129" xfId="2" applyFont="1" applyFill="1" applyBorder="1" applyAlignment="1">
      <alignment vertical="top" wrapText="1"/>
    </xf>
    <xf numFmtId="0" fontId="6" fillId="0" borderId="124" xfId="2" applyBorder="1" applyAlignment="1">
      <alignment vertical="top" wrapText="1"/>
    </xf>
    <xf numFmtId="0" fontId="6" fillId="22" borderId="126" xfId="2" applyFill="1" applyBorder="1" applyAlignment="1">
      <alignment horizontal="left" vertical="center" wrapText="1"/>
    </xf>
    <xf numFmtId="0" fontId="6" fillId="22" borderId="50" xfId="2" applyFill="1" applyBorder="1" applyAlignment="1">
      <alignment horizontal="left" vertical="center" wrapText="1"/>
    </xf>
    <xf numFmtId="0" fontId="6" fillId="22" borderId="61" xfId="2" applyFill="1" applyBorder="1" applyAlignment="1">
      <alignment horizontal="left" vertical="center" wrapText="1"/>
    </xf>
    <xf numFmtId="0" fontId="1" fillId="23" borderId="126" xfId="2" applyFont="1" applyFill="1" applyBorder="1" applyAlignment="1">
      <alignment horizontal="left" vertical="center" wrapText="1"/>
    </xf>
    <xf numFmtId="0" fontId="1" fillId="23" borderId="125" xfId="2" applyFont="1" applyFill="1" applyBorder="1" applyAlignment="1">
      <alignment horizontal="left" vertical="center" wrapText="1"/>
    </xf>
    <xf numFmtId="0" fontId="8" fillId="23" borderId="50" xfId="1" applyFill="1" applyBorder="1" applyAlignment="1" applyProtection="1">
      <alignment horizontal="left" vertical="center"/>
    </xf>
    <xf numFmtId="0" fontId="6" fillId="23" borderId="60" xfId="2" applyFill="1" applyBorder="1" applyAlignment="1">
      <alignment horizontal="left" vertical="center"/>
    </xf>
    <xf numFmtId="0" fontId="1" fillId="2" borderId="127" xfId="2" applyFont="1" applyFill="1" applyBorder="1" applyAlignment="1">
      <alignment horizontal="left" vertical="top" wrapText="1"/>
    </xf>
    <xf numFmtId="0" fontId="1" fillId="2" borderId="124" xfId="2" applyFont="1" applyFill="1" applyBorder="1" applyAlignment="1">
      <alignment horizontal="left" vertical="top" wrapText="1"/>
    </xf>
    <xf numFmtId="0" fontId="1" fillId="2" borderId="127" xfId="2" applyFont="1" applyFill="1" applyBorder="1" applyAlignment="1">
      <alignment horizontal="left" vertical="center" wrapText="1"/>
    </xf>
    <xf numFmtId="0" fontId="1" fillId="2" borderId="124" xfId="2" applyFont="1" applyFill="1" applyBorder="1" applyAlignment="1">
      <alignment horizontal="left" vertical="center" wrapText="1"/>
    </xf>
    <xf numFmtId="0" fontId="6" fillId="2" borderId="192" xfId="2" applyFill="1" applyBorder="1" applyAlignment="1">
      <alignment horizontal="center" vertical="top" wrapText="1"/>
    </xf>
    <xf numFmtId="0" fontId="6" fillId="2" borderId="62" xfId="2" applyFill="1" applyBorder="1" applyAlignment="1">
      <alignment horizontal="center" vertical="top" wrapText="1"/>
    </xf>
    <xf numFmtId="0" fontId="6" fillId="2" borderId="128" xfId="2" applyFill="1" applyBorder="1" applyAlignment="1">
      <alignment horizontal="center" vertical="center" wrapText="1"/>
    </xf>
    <xf numFmtId="0" fontId="6" fillId="2" borderId="267" xfId="2" applyFill="1" applyBorder="1" applyAlignment="1">
      <alignment horizontal="center" vertical="center" wrapText="1"/>
    </xf>
    <xf numFmtId="0" fontId="66" fillId="21" borderId="301" xfId="0" applyFont="1" applyFill="1" applyBorder="1" applyAlignment="1">
      <alignment horizontal="left" vertical="center" wrapText="1"/>
    </xf>
    <xf numFmtId="0" fontId="6" fillId="21" borderId="304" xfId="1" applyFont="1" applyFill="1" applyBorder="1" applyAlignment="1" applyProtection="1">
      <alignment horizontal="left" vertical="top" wrapText="1"/>
    </xf>
    <xf numFmtId="0" fontId="6" fillId="21" borderId="305" xfId="1" applyFont="1" applyFill="1" applyBorder="1" applyAlignment="1" applyProtection="1">
      <alignment horizontal="left" vertical="top" wrapText="1"/>
    </xf>
    <xf numFmtId="0" fontId="6" fillId="21" borderId="61" xfId="1" applyFont="1" applyFill="1" applyBorder="1" applyAlignment="1" applyProtection="1">
      <alignment horizontal="left" vertical="top" wrapText="1"/>
    </xf>
    <xf numFmtId="0" fontId="6" fillId="21" borderId="62" xfId="1" applyFont="1" applyFill="1" applyBorder="1" applyAlignment="1" applyProtection="1">
      <alignment horizontal="left" vertical="top" wrapText="1"/>
    </xf>
    <xf numFmtId="0" fontId="76" fillId="5" borderId="235" xfId="2" applyFont="1" applyFill="1" applyBorder="1" applyAlignment="1">
      <alignment horizontal="center" vertical="center"/>
    </xf>
    <xf numFmtId="0" fontId="76" fillId="5" borderId="236" xfId="2" applyFont="1" applyFill="1" applyBorder="1" applyAlignment="1">
      <alignment horizontal="center" vertical="center"/>
    </xf>
    <xf numFmtId="0" fontId="76" fillId="5" borderId="237" xfId="2" applyFont="1" applyFill="1" applyBorder="1" applyAlignment="1">
      <alignment horizontal="center" vertical="center"/>
    </xf>
    <xf numFmtId="0" fontId="136" fillId="17" borderId="238" xfId="2" applyFont="1" applyFill="1" applyBorder="1" applyAlignment="1">
      <alignment horizontal="center" vertical="center" shrinkToFit="1"/>
    </xf>
    <xf numFmtId="0" fontId="136" fillId="17" borderId="221" xfId="2" applyFont="1" applyFill="1" applyBorder="1" applyAlignment="1">
      <alignment horizontal="center" vertical="center" shrinkToFit="1"/>
    </xf>
    <xf numFmtId="0" fontId="135" fillId="17" borderId="240" xfId="2" applyFont="1" applyFill="1" applyBorder="1" applyAlignment="1">
      <alignment horizontal="center" vertical="center" wrapText="1"/>
    </xf>
    <xf numFmtId="0" fontId="135" fillId="17" borderId="241" xfId="2" applyFont="1" applyFill="1" applyBorder="1" applyAlignment="1">
      <alignment horizontal="center" vertical="center" wrapText="1"/>
    </xf>
    <xf numFmtId="0" fontId="135" fillId="17" borderId="242" xfId="2" applyFont="1" applyFill="1" applyBorder="1" applyAlignment="1">
      <alignment horizontal="center" vertical="center" wrapText="1"/>
    </xf>
    <xf numFmtId="0" fontId="6" fillId="5" borderId="211" xfId="2" applyFill="1" applyBorder="1">
      <alignment vertical="center"/>
    </xf>
    <xf numFmtId="0" fontId="6" fillId="5" borderId="212" xfId="2" applyFill="1" applyBorder="1">
      <alignment vertical="center"/>
    </xf>
    <xf numFmtId="0" fontId="6" fillId="5" borderId="213" xfId="2" applyFill="1" applyBorder="1">
      <alignment vertical="center"/>
    </xf>
    <xf numFmtId="0" fontId="19" fillId="5" borderId="214" xfId="2" applyFont="1" applyFill="1" applyBorder="1" applyAlignment="1">
      <alignment horizontal="center" vertical="top" wrapText="1"/>
    </xf>
    <xf numFmtId="0" fontId="19" fillId="5" borderId="215" xfId="2" applyFont="1" applyFill="1" applyBorder="1" applyAlignment="1">
      <alignment horizontal="center" vertical="top" wrapText="1"/>
    </xf>
    <xf numFmtId="0" fontId="19" fillId="5" borderId="216" xfId="2" applyFont="1" applyFill="1" applyBorder="1" applyAlignment="1">
      <alignment horizontal="center" vertical="top" wrapText="1"/>
    </xf>
    <xf numFmtId="0" fontId="19" fillId="5" borderId="217" xfId="2" applyFont="1" applyFill="1" applyBorder="1" applyAlignment="1">
      <alignment horizontal="center" vertical="top" wrapText="1"/>
    </xf>
    <xf numFmtId="0" fontId="19" fillId="5" borderId="218" xfId="2" applyFont="1" applyFill="1" applyBorder="1" applyAlignment="1">
      <alignment horizontal="center" vertical="top" wrapText="1"/>
    </xf>
    <xf numFmtId="0" fontId="146" fillId="5" borderId="3" xfId="2" applyFont="1" applyFill="1" applyBorder="1" applyAlignment="1">
      <alignment vertical="top" wrapText="1"/>
    </xf>
    <xf numFmtId="0" fontId="6" fillId="5" borderId="0" xfId="2" applyFill="1" applyAlignment="1">
      <alignment vertical="top" wrapText="1"/>
    </xf>
    <xf numFmtId="0" fontId="6" fillId="5" borderId="4" xfId="2" applyFill="1" applyBorder="1" applyAlignment="1">
      <alignment vertical="top" wrapText="1"/>
    </xf>
    <xf numFmtId="0" fontId="88" fillId="5" borderId="3" xfId="2" applyFont="1" applyFill="1" applyBorder="1" applyAlignment="1">
      <alignment vertical="top" wrapText="1"/>
    </xf>
    <xf numFmtId="0" fontId="20" fillId="5" borderId="0" xfId="2" applyFont="1" applyFill="1" applyAlignment="1">
      <alignment vertical="top" wrapText="1"/>
    </xf>
    <xf numFmtId="0" fontId="20" fillId="5" borderId="4" xfId="2" applyFont="1" applyFill="1" applyBorder="1" applyAlignment="1">
      <alignment vertical="top" wrapText="1"/>
    </xf>
    <xf numFmtId="0" fontId="66" fillId="21" borderId="155" xfId="0" applyFont="1" applyFill="1" applyBorder="1" applyAlignment="1">
      <alignment horizontal="center" vertical="center"/>
    </xf>
    <xf numFmtId="0" fontId="66" fillId="21" borderId="63" xfId="0" applyFont="1" applyFill="1" applyBorder="1" applyAlignment="1">
      <alignment horizontal="center" vertical="center"/>
    </xf>
    <xf numFmtId="0" fontId="66" fillId="24" borderId="155" xfId="0" applyFont="1" applyFill="1" applyBorder="1" applyAlignment="1">
      <alignment horizontal="center" vertical="center"/>
    </xf>
    <xf numFmtId="0" fontId="66" fillId="24" borderId="63" xfId="0" applyFont="1" applyFill="1" applyBorder="1" applyAlignment="1">
      <alignment horizontal="center" vertical="center"/>
    </xf>
    <xf numFmtId="0" fontId="66" fillId="24" borderId="64" xfId="0" applyFont="1" applyFill="1" applyBorder="1" applyAlignment="1">
      <alignment horizontal="center" vertical="center"/>
    </xf>
    <xf numFmtId="0" fontId="66" fillId="33" borderId="156" xfId="0" applyFont="1" applyFill="1" applyBorder="1" applyAlignment="1">
      <alignment horizontal="center" vertical="center"/>
    </xf>
    <xf numFmtId="0" fontId="66" fillId="33" borderId="157" xfId="0" applyFont="1" applyFill="1" applyBorder="1" applyAlignment="1">
      <alignment horizontal="center" vertical="center"/>
    </xf>
    <xf numFmtId="0" fontId="66" fillId="21" borderId="156" xfId="0" applyFont="1" applyFill="1" applyBorder="1" applyAlignment="1">
      <alignment horizontal="center" vertical="center"/>
    </xf>
    <xf numFmtId="0" fontId="66" fillId="21" borderId="158" xfId="0" applyFont="1" applyFill="1" applyBorder="1" applyAlignment="1">
      <alignment horizontal="center" vertical="center"/>
    </xf>
    <xf numFmtId="0" fontId="66" fillId="21" borderId="159" xfId="0" applyFont="1" applyFill="1" applyBorder="1" applyAlignment="1">
      <alignment horizontal="center" vertical="center"/>
    </xf>
    <xf numFmtId="0" fontId="66" fillId="24" borderId="156" xfId="0" applyFont="1" applyFill="1" applyBorder="1" applyAlignment="1">
      <alignment horizontal="center" vertical="center"/>
    </xf>
    <xf numFmtId="0" fontId="66" fillId="24" borderId="158" xfId="0" applyFont="1" applyFill="1" applyBorder="1" applyAlignment="1">
      <alignment horizontal="center" vertical="center"/>
    </xf>
    <xf numFmtId="0" fontId="66" fillId="24" borderId="157" xfId="0" applyFont="1" applyFill="1" applyBorder="1" applyAlignment="1">
      <alignment horizontal="center" vertical="center"/>
    </xf>
    <xf numFmtId="0" fontId="23" fillId="17" borderId="0" xfId="19" applyFont="1" applyFill="1" applyAlignment="1">
      <alignment vertical="center" wrapText="1"/>
    </xf>
    <xf numFmtId="0" fontId="151" fillId="40" borderId="135" xfId="2" applyFont="1" applyFill="1" applyBorder="1" applyAlignment="1">
      <alignment horizontal="center" vertical="center" shrinkToFit="1"/>
    </xf>
    <xf numFmtId="0" fontId="151" fillId="40" borderId="136" xfId="2" applyFont="1" applyFill="1" applyBorder="1" applyAlignment="1">
      <alignment horizontal="center" vertical="center" shrinkToFit="1"/>
    </xf>
    <xf numFmtId="0" fontId="151" fillId="40" borderId="137" xfId="2" applyFont="1" applyFill="1" applyBorder="1" applyAlignment="1">
      <alignment horizontal="center" vertical="center" shrinkToFit="1"/>
    </xf>
    <xf numFmtId="0" fontId="107" fillId="35" borderId="204" xfId="2" applyFont="1" applyFill="1" applyBorder="1" applyAlignment="1">
      <alignment horizontal="center" vertical="center" wrapText="1" shrinkToFit="1"/>
    </xf>
    <xf numFmtId="0" fontId="28" fillId="35" borderId="205" xfId="2" applyFont="1" applyFill="1" applyBorder="1" applyAlignment="1">
      <alignment horizontal="center" vertical="center" shrinkToFit="1"/>
    </xf>
    <xf numFmtId="0" fontId="28" fillId="35" borderId="206" xfId="2" applyFont="1" applyFill="1" applyBorder="1" applyAlignment="1">
      <alignment horizontal="center" vertical="center" shrinkToFit="1"/>
    </xf>
    <xf numFmtId="0" fontId="143" fillId="17" borderId="207" xfId="1" applyFont="1" applyFill="1" applyBorder="1" applyAlignment="1" applyProtection="1">
      <alignment horizontal="left" vertical="top" wrapText="1"/>
    </xf>
    <xf numFmtId="0" fontId="143" fillId="17" borderId="203" xfId="1" applyFont="1" applyFill="1" applyBorder="1" applyAlignment="1" applyProtection="1">
      <alignment horizontal="left" vertical="top" wrapText="1"/>
    </xf>
    <xf numFmtId="0" fontId="143" fillId="17" borderId="208" xfId="1" applyFont="1" applyFill="1" applyBorder="1" applyAlignment="1" applyProtection="1">
      <alignment horizontal="left" vertical="top" wrapText="1"/>
    </xf>
    <xf numFmtId="0" fontId="8" fillId="17" borderId="266" xfId="1" applyFill="1" applyBorder="1" applyAlignment="1" applyProtection="1">
      <alignment horizontal="left" vertical="center" wrapText="1"/>
    </xf>
    <xf numFmtId="0" fontId="113" fillId="17" borderId="266" xfId="1" applyFont="1" applyFill="1" applyBorder="1" applyAlignment="1" applyProtection="1">
      <alignment horizontal="left" vertical="center" wrapText="1"/>
    </xf>
    <xf numFmtId="0" fontId="6" fillId="0" borderId="63" xfId="2" applyBorder="1" applyAlignment="1">
      <alignment horizontal="center" vertical="center"/>
    </xf>
    <xf numFmtId="0" fontId="6" fillId="0" borderId="0" xfId="2" applyAlignment="1">
      <alignment horizontal="center" vertical="center"/>
    </xf>
    <xf numFmtId="0" fontId="143" fillId="17" borderId="35" xfId="1" applyFont="1" applyFill="1" applyBorder="1" applyAlignment="1" applyProtection="1">
      <alignment horizontal="left" vertical="top" wrapText="1"/>
    </xf>
    <xf numFmtId="0" fontId="107" fillId="35" borderId="204" xfId="2" quotePrefix="1" applyFont="1" applyFill="1" applyBorder="1" applyAlignment="1">
      <alignment horizontal="center" vertical="center" wrapText="1" shrinkToFit="1"/>
    </xf>
    <xf numFmtId="0" fontId="8" fillId="17" borderId="241" xfId="1" applyFill="1" applyBorder="1" applyAlignment="1" applyProtection="1">
      <alignment horizontal="left" vertical="center" wrapText="1"/>
    </xf>
    <xf numFmtId="0" fontId="113" fillId="17" borderId="241" xfId="1" applyFont="1" applyFill="1" applyBorder="1" applyAlignment="1" applyProtection="1">
      <alignment horizontal="left" vertical="center" wrapText="1"/>
    </xf>
    <xf numFmtId="0" fontId="143" fillId="17" borderId="306" xfId="1" applyFont="1" applyFill="1" applyBorder="1" applyAlignment="1" applyProtection="1">
      <alignment horizontal="left" vertical="top" wrapText="1"/>
    </xf>
    <xf numFmtId="0" fontId="143" fillId="17" borderId="307" xfId="1" applyFont="1" applyFill="1" applyBorder="1" applyAlignment="1" applyProtection="1">
      <alignment horizontal="left" vertical="top" wrapText="1"/>
    </xf>
    <xf numFmtId="0" fontId="8" fillId="17" borderId="308" xfId="1" applyFill="1" applyBorder="1" applyAlignment="1" applyProtection="1">
      <alignment horizontal="left" vertical="center" wrapText="1"/>
    </xf>
    <xf numFmtId="0" fontId="8" fillId="17" borderId="309" xfId="1" applyFill="1" applyBorder="1" applyAlignment="1" applyProtection="1">
      <alignment horizontal="left" vertical="center" wrapText="1"/>
    </xf>
    <xf numFmtId="0" fontId="8" fillId="17" borderId="310" xfId="1" applyFill="1" applyBorder="1" applyAlignment="1" applyProtection="1">
      <alignment horizontal="left" vertical="center" wrapText="1"/>
    </xf>
    <xf numFmtId="0" fontId="107" fillId="24" borderId="204" xfId="2" quotePrefix="1" applyFont="1" applyFill="1" applyBorder="1" applyAlignment="1">
      <alignment horizontal="center" vertical="center" wrapText="1" shrinkToFit="1"/>
    </xf>
    <xf numFmtId="0" fontId="28" fillId="24" borderId="205" xfId="2" applyFont="1" applyFill="1" applyBorder="1" applyAlignment="1">
      <alignment horizontal="center" vertical="center" shrinkToFit="1"/>
    </xf>
    <xf numFmtId="0" fontId="28" fillId="24" borderId="206" xfId="2" applyFont="1" applyFill="1" applyBorder="1" applyAlignment="1">
      <alignment horizontal="center" vertical="center" shrinkToFit="1"/>
    </xf>
    <xf numFmtId="0" fontId="8" fillId="17" borderId="209" xfId="1" applyFill="1" applyBorder="1" applyAlignment="1" applyProtection="1">
      <alignment horizontal="left" vertical="top" wrapText="1"/>
    </xf>
    <xf numFmtId="0" fontId="8" fillId="17" borderId="134" xfId="1" applyFill="1" applyBorder="1" applyAlignment="1" applyProtection="1">
      <alignment horizontal="left" vertical="top" wrapText="1"/>
    </xf>
    <xf numFmtId="0" fontId="8" fillId="17" borderId="210" xfId="1" applyFill="1" applyBorder="1" applyAlignment="1" applyProtection="1">
      <alignment horizontal="left" vertical="top" wrapText="1"/>
    </xf>
    <xf numFmtId="0" fontId="113" fillId="17" borderId="207" xfId="1" applyFont="1" applyFill="1" applyBorder="1" applyAlignment="1" applyProtection="1">
      <alignment horizontal="left" vertical="top" wrapText="1"/>
    </xf>
    <xf numFmtId="0" fontId="113" fillId="17" borderId="203" xfId="1" applyFont="1" applyFill="1" applyBorder="1" applyAlignment="1" applyProtection="1">
      <alignment horizontal="left" vertical="top" wrapText="1"/>
    </xf>
    <xf numFmtId="0" fontId="113" fillId="17" borderId="208" xfId="1" applyFont="1" applyFill="1" applyBorder="1" applyAlignment="1" applyProtection="1">
      <alignment horizontal="left" vertical="top" wrapText="1"/>
    </xf>
    <xf numFmtId="0" fontId="107" fillId="24" borderId="204" xfId="2" applyFont="1" applyFill="1" applyBorder="1" applyAlignment="1">
      <alignment horizontal="center" vertical="center" wrapText="1" shrinkToFit="1"/>
    </xf>
    <xf numFmtId="0" fontId="191" fillId="17" borderId="207" xfId="1" applyFont="1" applyFill="1" applyBorder="1" applyAlignment="1" applyProtection="1">
      <alignment horizontal="left" vertical="top" wrapText="1"/>
    </xf>
    <xf numFmtId="0" fontId="191" fillId="17" borderId="203" xfId="1" applyFont="1" applyFill="1" applyBorder="1" applyAlignment="1" applyProtection="1">
      <alignment horizontal="left" vertical="top" wrapText="1"/>
    </xf>
    <xf numFmtId="0" fontId="191" fillId="17" borderId="208" xfId="1" applyFont="1" applyFill="1" applyBorder="1" applyAlignment="1" applyProtection="1">
      <alignment horizontal="left" vertical="top" wrapText="1"/>
    </xf>
    <xf numFmtId="178" fontId="82" fillId="3" borderId="140" xfId="2" applyNumberFormat="1" applyFont="1" applyFill="1" applyBorder="1" applyAlignment="1">
      <alignment horizontal="center" vertical="center"/>
    </xf>
    <xf numFmtId="178" fontId="82" fillId="3" borderId="140" xfId="0" applyNumberFormat="1" applyFont="1" applyFill="1" applyBorder="1" applyAlignment="1">
      <alignment horizontal="center" vertical="center"/>
    </xf>
    <xf numFmtId="178" fontId="82" fillId="3" borderId="141" xfId="0" applyNumberFormat="1" applyFont="1" applyFill="1" applyBorder="1" applyAlignment="1">
      <alignment horizontal="center" vertical="center"/>
    </xf>
    <xf numFmtId="178" fontId="82" fillId="3" borderId="139" xfId="2" applyNumberFormat="1" applyFont="1" applyFill="1" applyBorder="1" applyAlignment="1">
      <alignment horizontal="center" vertical="center"/>
    </xf>
    <xf numFmtId="14" fontId="20" fillId="38" borderId="269" xfId="2" applyNumberFormat="1" applyFont="1" applyFill="1" applyBorder="1" applyAlignment="1">
      <alignment horizontal="center" vertical="center"/>
    </xf>
    <xf numFmtId="0" fontId="88" fillId="19" borderId="259" xfId="17" applyFont="1" applyFill="1" applyBorder="1" applyAlignment="1">
      <alignment horizontal="left" vertical="top" wrapText="1"/>
    </xf>
    <xf numFmtId="0" fontId="88" fillId="19" borderId="256" xfId="17" applyFont="1" applyFill="1" applyBorder="1" applyAlignment="1">
      <alignment horizontal="left" vertical="top" wrapText="1"/>
    </xf>
    <xf numFmtId="0" fontId="88" fillId="19" borderId="257" xfId="17" applyFont="1" applyFill="1" applyBorder="1" applyAlignment="1">
      <alignment horizontal="left" vertical="top" wrapText="1"/>
    </xf>
    <xf numFmtId="0" fontId="66" fillId="19" borderId="260" xfId="0" applyFont="1" applyFill="1" applyBorder="1" applyAlignment="1">
      <alignment horizontal="center" vertical="center" wrapText="1"/>
    </xf>
    <xf numFmtId="14" fontId="93" fillId="19" borderId="258" xfId="17" applyNumberFormat="1" applyFont="1" applyFill="1" applyBorder="1" applyAlignment="1">
      <alignment horizontal="center" vertical="center" wrapText="1"/>
    </xf>
    <xf numFmtId="0" fontId="12" fillId="19" borderId="104" xfId="17" applyFont="1" applyFill="1" applyBorder="1" applyAlignment="1">
      <alignment horizontal="left" vertical="top" wrapText="1"/>
    </xf>
    <xf numFmtId="0" fontId="12" fillId="19" borderId="100" xfId="17" applyFont="1" applyFill="1" applyBorder="1" applyAlignment="1">
      <alignment horizontal="left" vertical="top" wrapText="1"/>
    </xf>
    <xf numFmtId="0" fontId="12" fillId="19" borderId="101" xfId="17" applyFont="1" applyFill="1" applyBorder="1" applyAlignment="1">
      <alignment horizontal="left" vertical="top" wrapText="1"/>
    </xf>
    <xf numFmtId="0" fontId="92" fillId="19" borderId="0" xfId="0" applyFont="1" applyFill="1" applyAlignment="1">
      <alignment horizontal="center" vertical="center" wrapText="1"/>
    </xf>
    <xf numFmtId="14" fontId="12" fillId="19" borderId="103" xfId="17" applyNumberFormat="1" applyFont="1" applyFill="1" applyBorder="1" applyAlignment="1">
      <alignment horizontal="center" vertical="center" wrapText="1"/>
    </xf>
    <xf numFmtId="0" fontId="146" fillId="19" borderId="104" xfId="17" applyFont="1" applyFill="1" applyBorder="1" applyAlignment="1">
      <alignment horizontal="left" vertical="top" wrapText="1"/>
    </xf>
    <xf numFmtId="0" fontId="33" fillId="19" borderId="100" xfId="17" applyFont="1" applyFill="1" applyBorder="1" applyAlignment="1">
      <alignment horizontal="left" vertical="top" wrapText="1"/>
    </xf>
    <xf numFmtId="0" fontId="33" fillId="19" borderId="101" xfId="17" applyFont="1" applyFill="1" applyBorder="1" applyAlignment="1">
      <alignment horizontal="left" vertical="top" wrapText="1"/>
    </xf>
    <xf numFmtId="0" fontId="88" fillId="19" borderId="102" xfId="17" applyFont="1" applyFill="1" applyBorder="1" applyAlignment="1">
      <alignment horizontal="center" vertical="center" wrapText="1"/>
    </xf>
    <xf numFmtId="14" fontId="88" fillId="19" borderId="103" xfId="17" applyNumberFormat="1" applyFont="1" applyFill="1" applyBorder="1" applyAlignment="1">
      <alignment horizontal="center" vertical="center"/>
    </xf>
    <xf numFmtId="0" fontId="88" fillId="19" borderId="255" xfId="17" applyFont="1" applyFill="1" applyBorder="1" applyAlignment="1">
      <alignment horizontal="left" vertical="top" wrapText="1"/>
    </xf>
    <xf numFmtId="0" fontId="93" fillId="19" borderId="260" xfId="17" applyFont="1" applyFill="1" applyBorder="1" applyAlignment="1">
      <alignment horizontal="center" vertical="center" wrapText="1"/>
    </xf>
    <xf numFmtId="14" fontId="88" fillId="19" borderId="258" xfId="17" applyNumberFormat="1" applyFont="1" applyFill="1" applyBorder="1" applyAlignment="1">
      <alignment horizontal="center" vertical="center"/>
    </xf>
    <xf numFmtId="0" fontId="12" fillId="19" borderId="255" xfId="17" applyFont="1" applyFill="1" applyBorder="1" applyAlignment="1">
      <alignment horizontal="left" vertical="top" wrapText="1"/>
    </xf>
    <xf numFmtId="0" fontId="12" fillId="19" borderId="256" xfId="17" applyFont="1" applyFill="1" applyBorder="1" applyAlignment="1">
      <alignment horizontal="left" vertical="top" wrapText="1"/>
    </xf>
    <xf numFmtId="0" fontId="12" fillId="19" borderId="257" xfId="17" applyFont="1" applyFill="1" applyBorder="1" applyAlignment="1">
      <alignment horizontal="left" vertical="top" wrapText="1"/>
    </xf>
    <xf numFmtId="0" fontId="33" fillId="19" borderId="260" xfId="17" applyFont="1" applyFill="1" applyBorder="1" applyAlignment="1">
      <alignment horizontal="center" vertical="center" wrapText="1"/>
    </xf>
    <xf numFmtId="14" fontId="12" fillId="19" borderId="258" xfId="17" applyNumberFormat="1" applyFont="1" applyFill="1" applyBorder="1" applyAlignment="1">
      <alignment horizontal="center" vertical="center"/>
    </xf>
    <xf numFmtId="0" fontId="144" fillId="47" borderId="0" xfId="2" applyFont="1" applyFill="1" applyAlignment="1">
      <alignment horizontal="center" vertical="center"/>
    </xf>
    <xf numFmtId="0" fontId="6" fillId="0" borderId="0" xfId="2">
      <alignment vertical="center"/>
    </xf>
    <xf numFmtId="0" fontId="82" fillId="0" borderId="0" xfId="2" applyFont="1" applyAlignment="1">
      <alignment horizontal="center" vertical="center"/>
    </xf>
    <xf numFmtId="0" fontId="182" fillId="0" borderId="0" xfId="2" applyFont="1" applyAlignment="1">
      <alignment horizontal="center" vertical="center"/>
    </xf>
    <xf numFmtId="0" fontId="189" fillId="0" borderId="0" xfId="2" applyFont="1">
      <alignment vertical="center"/>
    </xf>
    <xf numFmtId="0" fontId="82" fillId="46" borderId="0" xfId="2" applyFont="1" applyFill="1" applyAlignment="1">
      <alignment horizontal="center" vertical="center" wrapText="1" shrinkToFit="1"/>
    </xf>
    <xf numFmtId="0" fontId="182" fillId="46" borderId="0" xfId="2" applyFont="1" applyFill="1" applyAlignment="1">
      <alignment horizontal="center" vertical="center" wrapText="1" shrinkToFit="1"/>
    </xf>
    <xf numFmtId="0" fontId="184" fillId="0" borderId="0" xfId="2" applyFont="1">
      <alignment vertical="center"/>
    </xf>
    <xf numFmtId="0" fontId="31" fillId="0" borderId="0" xfId="2" applyFont="1" applyAlignment="1">
      <alignment horizontal="center" vertical="center"/>
    </xf>
    <xf numFmtId="0" fontId="190" fillId="0" borderId="0" xfId="2" applyFont="1">
      <alignment vertical="center"/>
    </xf>
    <xf numFmtId="0" fontId="7" fillId="48" borderId="0" xfId="4" applyFont="1" applyFill="1" applyAlignment="1">
      <alignment vertical="top"/>
    </xf>
    <xf numFmtId="0" fontId="145" fillId="48" borderId="0" xfId="2" applyFont="1" applyFill="1" applyAlignment="1">
      <alignment vertical="top"/>
    </xf>
    <xf numFmtId="0" fontId="7" fillId="48" borderId="0" xfId="2" applyFont="1" applyFill="1" applyAlignment="1">
      <alignment vertical="top"/>
    </xf>
    <xf numFmtId="0" fontId="185" fillId="48" borderId="0" xfId="2" applyFont="1" applyFill="1" applyAlignment="1">
      <alignment vertical="top" wrapText="1"/>
    </xf>
    <xf numFmtId="0" fontId="186" fillId="48" borderId="0" xfId="2" applyFont="1" applyFill="1" applyAlignment="1">
      <alignment vertical="top" wrapText="1"/>
    </xf>
    <xf numFmtId="0" fontId="200" fillId="49" borderId="0" xfId="2" applyFont="1" applyFill="1" applyAlignment="1">
      <alignment horizontal="left" vertical="center" wrapText="1" indent="1"/>
    </xf>
    <xf numFmtId="0" fontId="192" fillId="49" borderId="0" xfId="2" applyFont="1" applyFill="1" applyAlignment="1">
      <alignment horizontal="left" vertical="center" wrapText="1" indent="1"/>
    </xf>
    <xf numFmtId="0" fontId="187" fillId="48" borderId="0" xfId="2" applyFont="1" applyFill="1" applyAlignment="1">
      <alignment vertical="top"/>
    </xf>
    <xf numFmtId="0" fontId="30" fillId="48" borderId="0" xfId="2" applyFont="1" applyFill="1" applyAlignment="1">
      <alignment vertical="top"/>
    </xf>
    <xf numFmtId="0" fontId="6" fillId="48" borderId="0" xfId="2" applyFill="1" applyAlignment="1">
      <alignment vertical="top" wrapText="1"/>
    </xf>
    <xf numFmtId="0" fontId="199" fillId="48" borderId="0" xfId="2" applyFont="1" applyFill="1" applyAlignment="1">
      <alignment vertical="top"/>
    </xf>
    <xf numFmtId="0" fontId="31" fillId="49" borderId="0" xfId="4" applyFont="1" applyFill="1"/>
    <xf numFmtId="0" fontId="145" fillId="49" borderId="0" xfId="4" applyFont="1" applyFill="1"/>
    <xf numFmtId="0" fontId="6" fillId="49" borderId="0" xfId="4" applyFill="1"/>
    <xf numFmtId="0" fontId="47" fillId="50" borderId="311" xfId="4" applyFont="1" applyFill="1" applyBorder="1" applyAlignment="1">
      <alignment horizontal="left" vertical="center" wrapText="1" indent="1"/>
    </xf>
    <xf numFmtId="0" fontId="47" fillId="50" borderId="312" xfId="4" applyFont="1" applyFill="1" applyBorder="1" applyAlignment="1">
      <alignment horizontal="left" vertical="center" wrapText="1" indent="1"/>
    </xf>
    <xf numFmtId="0" fontId="47" fillId="50" borderId="313" xfId="4" applyFont="1" applyFill="1" applyBorder="1" applyAlignment="1">
      <alignment horizontal="left" vertical="center" wrapText="1" indent="1"/>
    </xf>
    <xf numFmtId="0" fontId="47" fillId="50" borderId="314" xfId="4" applyFont="1" applyFill="1" applyBorder="1" applyAlignment="1">
      <alignment horizontal="left" vertical="center" wrapText="1" indent="1"/>
    </xf>
    <xf numFmtId="0" fontId="47" fillId="50" borderId="0" xfId="4" applyFont="1" applyFill="1" applyAlignment="1">
      <alignment horizontal="left" vertical="center" wrapText="1" indent="1"/>
    </xf>
    <xf numFmtId="0" fontId="47" fillId="50" borderId="315" xfId="4" applyFont="1" applyFill="1" applyBorder="1" applyAlignment="1">
      <alignment horizontal="left" vertical="center" wrapText="1" indent="1"/>
    </xf>
    <xf numFmtId="0" fontId="47" fillId="50" borderId="316" xfId="4" applyFont="1" applyFill="1" applyBorder="1" applyAlignment="1">
      <alignment horizontal="left" vertical="center" wrapText="1" indent="1"/>
    </xf>
    <xf numFmtId="0" fontId="47" fillId="50" borderId="317" xfId="4" applyFont="1" applyFill="1" applyBorder="1" applyAlignment="1">
      <alignment horizontal="left" vertical="center" wrapText="1" indent="1"/>
    </xf>
    <xf numFmtId="0" fontId="47" fillId="50" borderId="318" xfId="4" applyFont="1" applyFill="1" applyBorder="1" applyAlignment="1">
      <alignment horizontal="left" vertical="center" wrapText="1" indent="1"/>
    </xf>
    <xf numFmtId="0" fontId="119" fillId="19" borderId="0" xfId="0" applyFont="1" applyFill="1" applyAlignment="1">
      <alignment horizontal="center" vertical="center" wrapText="1"/>
    </xf>
    <xf numFmtId="0" fontId="8" fillId="0" borderId="291" xfId="1" applyBorder="1" applyAlignment="1" applyProtection="1">
      <alignment vertical="center" wrapText="1"/>
    </xf>
    <xf numFmtId="0" fontId="142" fillId="0" borderId="174" xfId="2" applyFont="1" applyBorder="1" applyAlignment="1">
      <alignment vertical="top" wrapText="1"/>
    </xf>
  </cellXfs>
  <cellStyles count="26">
    <cellStyle name="Hyperlink" xfId="25" xr:uid="{00000000-000B-0000-0000-000008000000}"/>
    <cellStyle name="ハイパーリンク" xfId="1" builtinId="8"/>
    <cellStyle name="ハイパーリンク 2" xfId="23" xr:uid="{B5D3DB61-D240-4C3A-8915-4D98031A8B84}"/>
    <cellStyle name="標準" xfId="0" builtinId="0"/>
    <cellStyle name="標準 2" xfId="2" xr:uid="{00000000-0005-0000-0000-000002000000}"/>
    <cellStyle name="標準 2 2" xfId="3" xr:uid="{00000000-0005-0000-0000-000003000000}"/>
    <cellStyle name="標準 2 2 2" xfId="20" xr:uid="{1064B219-AC4F-414B-BDBF-39C21F29F659}"/>
    <cellStyle name="標準 2 2 2 2" xfId="21" xr:uid="{5F25B949-ADEE-42BE-8069-06F40D7FD504}"/>
    <cellStyle name="標準 3" xfId="4" xr:uid="{00000000-0005-0000-0000-000004000000}"/>
    <cellStyle name="標準 3 2" xfId="5" xr:uid="{00000000-0005-0000-0000-000005000000}"/>
    <cellStyle name="標準 3 2 2" xfId="6" xr:uid="{00000000-0005-0000-0000-000006000000}"/>
    <cellStyle name="標準 3 2 2 2" xfId="7" xr:uid="{00000000-0005-0000-0000-000007000000}"/>
    <cellStyle name="標準 4" xfId="8" xr:uid="{00000000-0005-0000-0000-000008000000}"/>
    <cellStyle name="標準 5" xfId="9" xr:uid="{00000000-0005-0000-0000-000009000000}"/>
    <cellStyle name="標準 6" xfId="10" xr:uid="{00000000-0005-0000-0000-00000A000000}"/>
    <cellStyle name="標準 6 2" xfId="11" xr:uid="{00000000-0005-0000-0000-00000B000000}"/>
    <cellStyle name="標準 6 2 2" xfId="12" xr:uid="{00000000-0005-0000-0000-00000C000000}"/>
    <cellStyle name="標準 6 2_2019-15" xfId="13" xr:uid="{00000000-0005-0000-0000-00000D000000}"/>
    <cellStyle name="標準 6_★2019-2" xfId="14" xr:uid="{00000000-0005-0000-0000-00000E000000}"/>
    <cellStyle name="標準 7" xfId="15" xr:uid="{00000000-0005-0000-0000-00000F000000}"/>
    <cellStyle name="標準 8" xfId="22" xr:uid="{E1CB95E9-5BB4-4D51-9DF8-AED85455084B}"/>
    <cellStyle name="標準 9" xfId="24" xr:uid="{4FCECFBE-A751-42FB-BF41-6CB6992F7569}"/>
    <cellStyle name="標準_H23-11 2" xfId="16" xr:uid="{00000000-0005-0000-0000-000010000000}"/>
    <cellStyle name="標準_H23-11_2019-4" xfId="17" xr:uid="{00000000-0005-0000-0000-000011000000}"/>
    <cellStyle name="標準_H23-11_2019-4 2" xfId="18" xr:uid="{00000000-0005-0000-0000-000012000000}"/>
    <cellStyle name="標準_H25-25 2 2" xfId="19" xr:uid="{00000000-0005-0000-0000-000013000000}"/>
  </cellStyles>
  <dxfs count="6">
    <dxf>
      <fill>
        <patternFill>
          <bgColor indexed="13"/>
        </patternFill>
      </fill>
    </dxf>
    <dxf>
      <fill>
        <patternFill>
          <bgColor indexed="51"/>
        </patternFill>
      </fill>
    </dxf>
    <dxf>
      <fill>
        <patternFill>
          <bgColor indexed="53"/>
        </patternFill>
      </fill>
    </dxf>
    <dxf>
      <fill>
        <patternFill>
          <bgColor indexed="13"/>
        </patternFill>
      </fill>
    </dxf>
    <dxf>
      <fill>
        <patternFill>
          <bgColor indexed="51"/>
        </patternFill>
      </fill>
    </dxf>
    <dxf>
      <fill>
        <patternFill>
          <bgColor indexed="53"/>
        </patternFill>
      </fill>
    </dxf>
  </dxfs>
  <tableStyles count="0" defaultTableStyle="TableStyleMedium2" defaultPivotStyle="PivotStyleLight16"/>
  <colors>
    <mruColors>
      <color rgb="FF6EF729"/>
      <color rgb="FF95F963"/>
      <color rgb="FF6DDDF7"/>
      <color rgb="FFC8FCAE"/>
      <color rgb="FFFFA3C2"/>
      <color rgb="FF3399FF"/>
      <color rgb="FFFFF5D5"/>
      <color rgb="FFFFFFCC"/>
      <color rgb="FF379B4F"/>
      <color rgb="FFFFD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microsoft.com/office/2022/10/relationships/richValueRel" Target="richData/richValueRel.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腸管出血性大腸菌</a:t>
            </a:r>
          </a:p>
        </c:rich>
      </c:tx>
      <c:layout>
        <c:manualLayout>
          <c:xMode val="edge"/>
          <c:yMode val="edge"/>
          <c:x val="0.36349963903190607"/>
          <c:y val="2.47989774923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822459675442242"/>
          <c:y val="2.5313967465744814E-2"/>
          <c:w val="0.77210613690956476"/>
          <c:h val="0.60984543598716823"/>
        </c:manualLayout>
      </c:layout>
      <c:lineChart>
        <c:grouping val="standard"/>
        <c:varyColors val="0"/>
        <c:ser>
          <c:idx val="9"/>
          <c:order val="0"/>
          <c:tx>
            <c:strRef>
              <c:f>'40　感染症統計'!$A$7</c:f>
              <c:strCache>
                <c:ptCount val="1"/>
                <c:pt idx="0">
                  <c:v>2025年</c:v>
                </c:pt>
              </c:strCache>
            </c:strRef>
          </c:tx>
          <c:spPr>
            <a:ln w="38100" cap="rnd">
              <a:solidFill>
                <a:srgbClr val="FF0000"/>
              </a:solidFill>
              <a:round/>
            </a:ln>
            <a:effectLst/>
          </c:spPr>
          <c:marker>
            <c:symbol val="circle"/>
            <c:size val="5"/>
            <c:spPr>
              <a:solidFill>
                <a:schemeClr val="accent4">
                  <a:lumMod val="60000"/>
                </a:schemeClr>
              </a:solidFill>
              <a:ln w="38100">
                <a:solidFill>
                  <a:srgbClr val="FF0000"/>
                </a:solidFill>
              </a:ln>
              <a:effectLst/>
            </c:spPr>
          </c:marker>
          <c:val>
            <c:numRef>
              <c:f>'40　感染症統計'!$B$7:$M$7</c:f>
              <c:numCache>
                <c:formatCode>General</c:formatCode>
                <c:ptCount val="12"/>
                <c:pt idx="0">
                  <c:v>142</c:v>
                </c:pt>
                <c:pt idx="1">
                  <c:v>95</c:v>
                </c:pt>
                <c:pt idx="2">
                  <c:v>86</c:v>
                </c:pt>
                <c:pt idx="3">
                  <c:v>111</c:v>
                </c:pt>
                <c:pt idx="4">
                  <c:v>217</c:v>
                </c:pt>
                <c:pt idx="5">
                  <c:v>306</c:v>
                </c:pt>
                <c:pt idx="6">
                  <c:v>813</c:v>
                </c:pt>
                <c:pt idx="7">
                  <c:v>690</c:v>
                </c:pt>
                <c:pt idx="8">
                  <c:v>630</c:v>
                </c:pt>
                <c:pt idx="9">
                  <c:v>116</c:v>
                </c:pt>
              </c:numCache>
            </c:numRef>
          </c:val>
          <c:smooth val="0"/>
          <c:extLst>
            <c:ext xmlns:c16="http://schemas.microsoft.com/office/drawing/2014/chart" uri="{C3380CC4-5D6E-409C-BE32-E72D297353CC}">
              <c16:uniqueId val="{00000000-258B-4D78-9FAF-C894CF0226E0}"/>
            </c:ext>
          </c:extLst>
        </c:ser>
        <c:ser>
          <c:idx val="6"/>
          <c:order val="1"/>
          <c:tx>
            <c:strRef>
              <c:f>'40　感染症統計'!$A$8</c:f>
              <c:strCache>
                <c:ptCount val="1"/>
                <c:pt idx="0">
                  <c:v>2024年</c:v>
                </c:pt>
              </c:strCache>
            </c:strRef>
          </c:tx>
          <c:spPr>
            <a:ln w="38100" cap="rnd">
              <a:solidFill>
                <a:srgbClr val="379B4F"/>
              </a:solidFill>
              <a:round/>
            </a:ln>
            <a:effectLst/>
          </c:spPr>
          <c:marker>
            <c:symbol val="circle"/>
            <c:size val="5"/>
            <c:spPr>
              <a:solidFill>
                <a:srgbClr val="FF0000"/>
              </a:solidFill>
              <a:ln w="38100">
                <a:solidFill>
                  <a:srgbClr val="379B4F"/>
                </a:solidFill>
              </a:ln>
              <a:effectLst/>
            </c:spPr>
          </c:marker>
          <c:val>
            <c:numRef>
              <c:f>'40　感染症統計'!$B$8:$M$8</c:f>
              <c:numCache>
                <c:formatCode>General</c:formatCode>
                <c:ptCount val="12"/>
                <c:pt idx="0">
                  <c:v>103</c:v>
                </c:pt>
                <c:pt idx="1">
                  <c:v>102</c:v>
                </c:pt>
                <c:pt idx="2">
                  <c:v>114</c:v>
                </c:pt>
                <c:pt idx="3">
                  <c:v>122</c:v>
                </c:pt>
                <c:pt idx="4">
                  <c:v>257</c:v>
                </c:pt>
                <c:pt idx="5">
                  <c:v>308</c:v>
                </c:pt>
                <c:pt idx="6">
                  <c:v>519</c:v>
                </c:pt>
                <c:pt idx="7">
                  <c:v>708</c:v>
                </c:pt>
                <c:pt idx="8">
                  <c:v>541</c:v>
                </c:pt>
                <c:pt idx="9">
                  <c:v>533</c:v>
                </c:pt>
                <c:pt idx="10">
                  <c:v>277</c:v>
                </c:pt>
                <c:pt idx="11">
                  <c:v>158</c:v>
                </c:pt>
              </c:numCache>
            </c:numRef>
          </c:val>
          <c:smooth val="0"/>
          <c:extLst>
            <c:ext xmlns:c16="http://schemas.microsoft.com/office/drawing/2014/chart" uri="{C3380CC4-5D6E-409C-BE32-E72D297353CC}">
              <c16:uniqueId val="{00000001-258B-4D78-9FAF-C894CF0226E0}"/>
            </c:ext>
          </c:extLst>
        </c:ser>
        <c:ser>
          <c:idx val="0"/>
          <c:order val="2"/>
          <c:tx>
            <c:strRef>
              <c:f>'40　感染症統計'!$A$9</c:f>
              <c:strCache>
                <c:ptCount val="1"/>
                <c:pt idx="0">
                  <c:v>2023年</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'40　感染症統計'!$B$9:$M$9</c:f>
              <c:numCache>
                <c:formatCode>#,##0_ </c:formatCode>
                <c:ptCount val="12"/>
                <c:pt idx="0" formatCode="General">
                  <c:v>84</c:v>
                </c:pt>
                <c:pt idx="1">
                  <c:v>62</c:v>
                </c:pt>
                <c:pt idx="2">
                  <c:v>99</c:v>
                </c:pt>
                <c:pt idx="3">
                  <c:v>112</c:v>
                </c:pt>
                <c:pt idx="4" formatCode="General">
                  <c:v>224</c:v>
                </c:pt>
                <c:pt idx="5" formatCode="General">
                  <c:v>526</c:v>
                </c:pt>
                <c:pt idx="6" formatCode="General">
                  <c:v>521</c:v>
                </c:pt>
                <c:pt idx="7">
                  <c:v>768</c:v>
                </c:pt>
                <c:pt idx="8">
                  <c:v>454</c:v>
                </c:pt>
                <c:pt idx="9">
                  <c:v>390</c:v>
                </c:pt>
                <c:pt idx="10">
                  <c:v>416</c:v>
                </c:pt>
                <c:pt idx="11" formatCode="General">
                  <c:v>154</c:v>
                </c:pt>
              </c:numCache>
            </c:numRef>
          </c:val>
          <c:smooth val="0"/>
          <c:extLst>
            <c:ext xmlns:c16="http://schemas.microsoft.com/office/drawing/2014/chart" uri="{C3380CC4-5D6E-409C-BE32-E72D297353CC}">
              <c16:uniqueId val="{00000002-258B-4D78-9FAF-C894CF0226E0}"/>
            </c:ext>
          </c:extLst>
        </c:ser>
        <c:ser>
          <c:idx val="1"/>
          <c:order val="3"/>
          <c:tx>
            <c:strRef>
              <c:f>'40　感染症統計'!$A$10</c:f>
              <c:strCache>
                <c:ptCount val="1"/>
                <c:pt idx="0">
                  <c:v>2022年</c:v>
                </c:pt>
              </c:strCache>
            </c:strRef>
          </c:tx>
          <c:spPr>
            <a:ln w="28575" cap="rnd">
              <a:solidFill>
                <a:schemeClr val="accent2"/>
              </a:solidFill>
              <a:round/>
            </a:ln>
            <a:effectLst/>
          </c:spPr>
          <c:marker>
            <c:symbol val="none"/>
          </c:marker>
          <c:val>
            <c:numRef>
              <c:f>'40　感染症統計'!$B$10:$M$10</c:f>
              <c:numCache>
                <c:formatCode>#,##0_ </c:formatCode>
                <c:ptCount val="12"/>
                <c:pt idx="0" formatCode="General">
                  <c:v>81</c:v>
                </c:pt>
                <c:pt idx="1">
                  <c:v>39</c:v>
                </c:pt>
                <c:pt idx="2">
                  <c:v>72</c:v>
                </c:pt>
                <c:pt idx="3" formatCode="General">
                  <c:v>89</c:v>
                </c:pt>
                <c:pt idx="4" formatCode="General">
                  <c:v>258</c:v>
                </c:pt>
                <c:pt idx="5" formatCode="General">
                  <c:v>416</c:v>
                </c:pt>
                <c:pt idx="6" formatCode="General">
                  <c:v>554</c:v>
                </c:pt>
                <c:pt idx="7" formatCode="General">
                  <c:v>568</c:v>
                </c:pt>
                <c:pt idx="8" formatCode="General">
                  <c:v>578</c:v>
                </c:pt>
                <c:pt idx="9" formatCode="General">
                  <c:v>337</c:v>
                </c:pt>
                <c:pt idx="10" formatCode="General">
                  <c:v>169</c:v>
                </c:pt>
                <c:pt idx="11" formatCode="General">
                  <c:v>168</c:v>
                </c:pt>
              </c:numCache>
            </c:numRef>
          </c:val>
          <c:smooth val="0"/>
          <c:extLst>
            <c:ext xmlns:c16="http://schemas.microsoft.com/office/drawing/2014/chart" uri="{C3380CC4-5D6E-409C-BE32-E72D297353CC}">
              <c16:uniqueId val="{00000003-258B-4D78-9FAF-C894CF0226E0}"/>
            </c:ext>
          </c:extLst>
        </c:ser>
        <c:ser>
          <c:idx val="2"/>
          <c:order val="4"/>
          <c:tx>
            <c:strRef>
              <c:f>'40　感染症統計'!$A$11</c:f>
              <c:strCache>
                <c:ptCount val="1"/>
                <c:pt idx="0">
                  <c:v>2021年</c:v>
                </c:pt>
              </c:strCache>
            </c:strRef>
          </c:tx>
          <c:spPr>
            <a:ln w="28575" cap="rnd">
              <a:solidFill>
                <a:schemeClr val="accent3"/>
              </a:solidFill>
              <a:round/>
            </a:ln>
            <a:effectLst/>
          </c:spPr>
          <c:marker>
            <c:symbol val="none"/>
          </c:marker>
          <c:val>
            <c:numRef>
              <c:f>'40　感染症統計'!$B$11:$M$11</c:f>
              <c:numCache>
                <c:formatCode>General</c:formatCode>
                <c:ptCount val="12"/>
                <c:pt idx="0">
                  <c:v>81</c:v>
                </c:pt>
                <c:pt idx="1">
                  <c:v>48</c:v>
                </c:pt>
                <c:pt idx="2">
                  <c:v>71</c:v>
                </c:pt>
                <c:pt idx="3">
                  <c:v>128</c:v>
                </c:pt>
                <c:pt idx="4">
                  <c:v>171</c:v>
                </c:pt>
                <c:pt idx="5">
                  <c:v>350</c:v>
                </c:pt>
                <c:pt idx="6">
                  <c:v>569</c:v>
                </c:pt>
                <c:pt idx="7">
                  <c:v>553</c:v>
                </c:pt>
                <c:pt idx="8">
                  <c:v>458</c:v>
                </c:pt>
                <c:pt idx="9">
                  <c:v>306</c:v>
                </c:pt>
                <c:pt idx="10">
                  <c:v>221</c:v>
                </c:pt>
                <c:pt idx="11">
                  <c:v>229</c:v>
                </c:pt>
              </c:numCache>
            </c:numRef>
          </c:val>
          <c:smooth val="0"/>
          <c:extLst>
            <c:ext xmlns:c16="http://schemas.microsoft.com/office/drawing/2014/chart" uri="{C3380CC4-5D6E-409C-BE32-E72D297353CC}">
              <c16:uniqueId val="{00000004-258B-4D78-9FAF-C894CF0226E0}"/>
            </c:ext>
          </c:extLst>
        </c:ser>
        <c:ser>
          <c:idx val="5"/>
          <c:order val="5"/>
          <c:tx>
            <c:strRef>
              <c:f>'40　感染症統計'!$A$12</c:f>
              <c:strCache>
                <c:ptCount val="1"/>
                <c:pt idx="0">
                  <c:v>2020年</c:v>
                </c:pt>
              </c:strCache>
            </c:strRef>
          </c:tx>
          <c:spPr>
            <a:ln w="28575" cap="rnd">
              <a:solidFill>
                <a:schemeClr val="accent6"/>
              </a:solidFill>
              <a:round/>
            </a:ln>
            <a:effectLst/>
          </c:spPr>
          <c:marker>
            <c:symbol val="none"/>
          </c:marker>
          <c:val>
            <c:numRef>
              <c:f>'40　感染症統計'!$B$12:$M$12</c:f>
              <c:numCache>
                <c:formatCode>General</c:formatCode>
                <c:ptCount val="12"/>
                <c:pt idx="0">
                  <c:v>112</c:v>
                </c:pt>
                <c:pt idx="1">
                  <c:v>85</c:v>
                </c:pt>
                <c:pt idx="2">
                  <c:v>60</c:v>
                </c:pt>
                <c:pt idx="3">
                  <c:v>97</c:v>
                </c:pt>
                <c:pt idx="4">
                  <c:v>95</c:v>
                </c:pt>
                <c:pt idx="5">
                  <c:v>305</c:v>
                </c:pt>
                <c:pt idx="6">
                  <c:v>544</c:v>
                </c:pt>
                <c:pt idx="7">
                  <c:v>449</c:v>
                </c:pt>
                <c:pt idx="8">
                  <c:v>475</c:v>
                </c:pt>
                <c:pt idx="9">
                  <c:v>505</c:v>
                </c:pt>
                <c:pt idx="10">
                  <c:v>219</c:v>
                </c:pt>
                <c:pt idx="11" formatCode="#,##0_ ">
                  <c:v>98</c:v>
                </c:pt>
              </c:numCache>
            </c:numRef>
          </c:val>
          <c:smooth val="0"/>
          <c:extLst>
            <c:ext xmlns:c16="http://schemas.microsoft.com/office/drawing/2014/chart" uri="{C3380CC4-5D6E-409C-BE32-E72D297353CC}">
              <c16:uniqueId val="{00000005-258B-4D78-9FAF-C894CF0226E0}"/>
            </c:ext>
          </c:extLst>
        </c:ser>
        <c:dLbls>
          <c:showLegendKey val="0"/>
          <c:showVal val="0"/>
          <c:showCatName val="0"/>
          <c:showSerName val="0"/>
          <c:showPercent val="0"/>
          <c:showBubbleSize val="0"/>
        </c:dLbls>
        <c:marker val="1"/>
        <c:smooth val="0"/>
        <c:axId val="473875992"/>
        <c:axId val="473875208"/>
      </c:lineChart>
      <c:catAx>
        <c:axId val="4738759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208"/>
        <c:crosses val="autoZero"/>
        <c:auto val="1"/>
        <c:lblAlgn val="ctr"/>
        <c:lblOffset val="100"/>
        <c:noMultiLvlLbl val="0"/>
      </c:catAx>
      <c:valAx>
        <c:axId val="473875208"/>
        <c:scaling>
          <c:orientation val="minMax"/>
          <c:max val="1400"/>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9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538985472520936"/>
          <c:y val="1.0689411766239484E-2"/>
          <c:w val="0.1187992146550145"/>
          <c:h val="0.48126258319837928"/>
        </c:manualLayout>
      </c:layout>
      <c:overlay val="0"/>
      <c:spPr>
        <a:noFill/>
        <a:ln>
          <a:solidFill>
            <a:schemeClr val="accent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細菌性赤痢菌</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747074113369755"/>
          <c:y val="5.692857851974642E-2"/>
          <c:w val="0.70100967673797776"/>
          <c:h val="0.62589415129079018"/>
        </c:manualLayout>
      </c:layout>
      <c:lineChart>
        <c:grouping val="standard"/>
        <c:varyColors val="0"/>
        <c:ser>
          <c:idx val="6"/>
          <c:order val="0"/>
          <c:tx>
            <c:strRef>
              <c:f>'40　感染症統計'!$P$7</c:f>
              <c:strCache>
                <c:ptCount val="1"/>
                <c:pt idx="0">
                  <c:v>2025年</c:v>
                </c:pt>
              </c:strCache>
            </c:strRef>
          </c:tx>
          <c:spPr>
            <a:ln w="38100" cap="rnd">
              <a:solidFill>
                <a:srgbClr val="FF0000"/>
              </a:solidFill>
              <a:round/>
            </a:ln>
            <a:effectLst/>
          </c:spPr>
          <c:marker>
            <c:symbol val="none"/>
          </c:marker>
          <c:val>
            <c:numRef>
              <c:f>'40　感染症統計'!$Q$7:$AB$7</c:f>
              <c:numCache>
                <c:formatCode>#,##0_ </c:formatCode>
                <c:ptCount val="12"/>
                <c:pt idx="0">
                  <c:v>2</c:v>
                </c:pt>
                <c:pt idx="1">
                  <c:v>4</c:v>
                </c:pt>
                <c:pt idx="2">
                  <c:v>6</c:v>
                </c:pt>
                <c:pt idx="3">
                  <c:v>4</c:v>
                </c:pt>
                <c:pt idx="4">
                  <c:v>8</c:v>
                </c:pt>
                <c:pt idx="5">
                  <c:v>0</c:v>
                </c:pt>
                <c:pt idx="6">
                  <c:v>5</c:v>
                </c:pt>
                <c:pt idx="7">
                  <c:v>7</c:v>
                </c:pt>
                <c:pt idx="8">
                  <c:v>5</c:v>
                </c:pt>
                <c:pt idx="9">
                  <c:v>0</c:v>
                </c:pt>
              </c:numCache>
            </c:numRef>
          </c:val>
          <c:smooth val="0"/>
          <c:extLst>
            <c:ext xmlns:c16="http://schemas.microsoft.com/office/drawing/2014/chart" uri="{C3380CC4-5D6E-409C-BE32-E72D297353CC}">
              <c16:uniqueId val="{00000000-1B18-4E7B-939D-82A450FC20BD}"/>
            </c:ext>
          </c:extLst>
        </c:ser>
        <c:ser>
          <c:idx val="0"/>
          <c:order val="1"/>
          <c:tx>
            <c:strRef>
              <c:f>'40　感染症統計'!$P$8</c:f>
              <c:strCache>
                <c:ptCount val="1"/>
                <c:pt idx="0">
                  <c:v>2024年</c:v>
                </c:pt>
              </c:strCache>
            </c:strRef>
          </c:tx>
          <c:spPr>
            <a:ln w="19050" cap="rnd">
              <a:solidFill>
                <a:srgbClr val="00B050"/>
              </a:solidFill>
              <a:round/>
            </a:ln>
            <a:effectLst/>
          </c:spPr>
          <c:marker>
            <c:symbol val="none"/>
          </c:marker>
          <c:val>
            <c:numRef>
              <c:f>'40　感染症統計'!$Q$8:$AB$8</c:f>
              <c:numCache>
                <c:formatCode>General</c:formatCode>
                <c:ptCount val="12"/>
                <c:pt idx="0" formatCode="#,##0_ ">
                  <c:v>4</c:v>
                </c:pt>
                <c:pt idx="1">
                  <c:v>4</c:v>
                </c:pt>
                <c:pt idx="2">
                  <c:v>4</c:v>
                </c:pt>
                <c:pt idx="3">
                  <c:v>8</c:v>
                </c:pt>
                <c:pt idx="4">
                  <c:v>1</c:v>
                </c:pt>
                <c:pt idx="5">
                  <c:v>2</c:v>
                </c:pt>
                <c:pt idx="6">
                  <c:v>6</c:v>
                </c:pt>
                <c:pt idx="7">
                  <c:v>21</c:v>
                </c:pt>
                <c:pt idx="8">
                  <c:v>12</c:v>
                </c:pt>
                <c:pt idx="9">
                  <c:v>8</c:v>
                </c:pt>
                <c:pt idx="10">
                  <c:v>0</c:v>
                </c:pt>
                <c:pt idx="11">
                  <c:v>4</c:v>
                </c:pt>
              </c:numCache>
            </c:numRef>
          </c:val>
          <c:smooth val="0"/>
          <c:extLst>
            <c:ext xmlns:c16="http://schemas.microsoft.com/office/drawing/2014/chart" uri="{C3380CC4-5D6E-409C-BE32-E72D297353CC}">
              <c16:uniqueId val="{00000001-1B18-4E7B-939D-82A450FC20BD}"/>
            </c:ext>
          </c:extLst>
        </c:ser>
        <c:ser>
          <c:idx val="1"/>
          <c:order val="2"/>
          <c:tx>
            <c:strRef>
              <c:f>'40　感染症統計'!$P$9</c:f>
              <c:strCache>
                <c:ptCount val="1"/>
                <c:pt idx="0">
                  <c:v>2023年</c:v>
                </c:pt>
              </c:strCache>
            </c:strRef>
          </c:tx>
          <c:spPr>
            <a:ln w="28575" cap="rnd">
              <a:solidFill>
                <a:schemeClr val="accent2"/>
              </a:solidFill>
              <a:round/>
            </a:ln>
            <a:effectLst/>
          </c:spPr>
          <c:marker>
            <c:symbol val="none"/>
          </c:marker>
          <c:val>
            <c:numRef>
              <c:f>'40　感染症統計'!$Q$9:$AB$9</c:f>
              <c:numCache>
                <c:formatCode>#,##0_ </c:formatCode>
                <c:ptCount val="12"/>
                <c:pt idx="0" formatCode="General">
                  <c:v>1</c:v>
                </c:pt>
                <c:pt idx="1">
                  <c:v>1</c:v>
                </c:pt>
                <c:pt idx="2">
                  <c:v>4</c:v>
                </c:pt>
                <c:pt idx="3">
                  <c:v>2</c:v>
                </c:pt>
                <c:pt idx="4">
                  <c:v>2</c:v>
                </c:pt>
                <c:pt idx="5">
                  <c:v>7</c:v>
                </c:pt>
                <c:pt idx="6">
                  <c:v>7</c:v>
                </c:pt>
                <c:pt idx="7">
                  <c:v>3</c:v>
                </c:pt>
                <c:pt idx="8">
                  <c:v>1</c:v>
                </c:pt>
                <c:pt idx="9">
                  <c:v>7</c:v>
                </c:pt>
                <c:pt idx="10">
                  <c:v>7</c:v>
                </c:pt>
                <c:pt idx="11" formatCode="General">
                  <c:v>5</c:v>
                </c:pt>
              </c:numCache>
            </c:numRef>
          </c:val>
          <c:smooth val="0"/>
          <c:extLst>
            <c:ext xmlns:c16="http://schemas.microsoft.com/office/drawing/2014/chart" uri="{C3380CC4-5D6E-409C-BE32-E72D297353CC}">
              <c16:uniqueId val="{00000002-1B18-4E7B-939D-82A450FC20BD}"/>
            </c:ext>
          </c:extLst>
        </c:ser>
        <c:ser>
          <c:idx val="2"/>
          <c:order val="3"/>
          <c:tx>
            <c:strRef>
              <c:f>'40　感染症統計'!$P$10</c:f>
              <c:strCache>
                <c:ptCount val="1"/>
                <c:pt idx="0">
                  <c:v>2022年</c:v>
                </c:pt>
              </c:strCache>
            </c:strRef>
          </c:tx>
          <c:spPr>
            <a:ln w="28575" cap="rnd">
              <a:solidFill>
                <a:schemeClr val="accent3"/>
              </a:solidFill>
              <a:round/>
            </a:ln>
            <a:effectLst/>
          </c:spPr>
          <c:marker>
            <c:symbol val="none"/>
          </c:marker>
          <c:val>
            <c:numRef>
              <c:f>'40　感染症統計'!$Q$10:$AB$10</c:f>
              <c:numCache>
                <c:formatCode>#,##0_ </c:formatCode>
                <c:ptCount val="12"/>
                <c:pt idx="0" formatCode="General">
                  <c:v>0</c:v>
                </c:pt>
                <c:pt idx="1">
                  <c:v>5</c:v>
                </c:pt>
                <c:pt idx="2">
                  <c:v>4</c:v>
                </c:pt>
                <c:pt idx="3">
                  <c:v>1</c:v>
                </c:pt>
                <c:pt idx="4">
                  <c:v>1</c:v>
                </c:pt>
                <c:pt idx="5">
                  <c:v>1</c:v>
                </c:pt>
                <c:pt idx="6">
                  <c:v>1</c:v>
                </c:pt>
                <c:pt idx="7">
                  <c:v>1</c:v>
                </c:pt>
                <c:pt idx="8" formatCode="General">
                  <c:v>0</c:v>
                </c:pt>
                <c:pt idx="9" formatCode="General">
                  <c:v>0</c:v>
                </c:pt>
                <c:pt idx="10" formatCode="General">
                  <c:v>0</c:v>
                </c:pt>
                <c:pt idx="11" formatCode="General">
                  <c:v>2</c:v>
                </c:pt>
              </c:numCache>
            </c:numRef>
          </c:val>
          <c:smooth val="0"/>
          <c:extLst>
            <c:ext xmlns:c16="http://schemas.microsoft.com/office/drawing/2014/chart" uri="{C3380CC4-5D6E-409C-BE32-E72D297353CC}">
              <c16:uniqueId val="{00000003-1B18-4E7B-939D-82A450FC20BD}"/>
            </c:ext>
          </c:extLst>
        </c:ser>
        <c:ser>
          <c:idx val="3"/>
          <c:order val="4"/>
          <c:tx>
            <c:strRef>
              <c:f>'40　感染症統計'!$P$11</c:f>
              <c:strCache>
                <c:ptCount val="1"/>
                <c:pt idx="0">
                  <c:v>2021年</c:v>
                </c:pt>
              </c:strCache>
            </c:strRef>
          </c:tx>
          <c:spPr>
            <a:ln w="28575" cap="rnd">
              <a:solidFill>
                <a:schemeClr val="accent4"/>
              </a:solidFill>
              <a:round/>
            </a:ln>
            <a:effectLst/>
          </c:spPr>
          <c:marker>
            <c:symbol val="none"/>
          </c:marker>
          <c:val>
            <c:numRef>
              <c:f>'40　感染症統計'!$Q$11:$AB$11</c:f>
              <c:numCache>
                <c:formatCode>#,##0_ </c:formatCode>
                <c:ptCount val="12"/>
                <c:pt idx="0">
                  <c:v>1</c:v>
                </c:pt>
                <c:pt idx="1">
                  <c:v>2</c:v>
                </c:pt>
                <c:pt idx="2">
                  <c:v>1</c:v>
                </c:pt>
                <c:pt idx="3">
                  <c:v>0</c:v>
                </c:pt>
                <c:pt idx="4">
                  <c:v>0</c:v>
                </c:pt>
                <c:pt idx="5">
                  <c:v>0</c:v>
                </c:pt>
                <c:pt idx="6">
                  <c:v>1</c:v>
                </c:pt>
                <c:pt idx="7">
                  <c:v>1</c:v>
                </c:pt>
                <c:pt idx="8">
                  <c:v>0</c:v>
                </c:pt>
                <c:pt idx="9">
                  <c:v>1</c:v>
                </c:pt>
                <c:pt idx="10">
                  <c:v>0</c:v>
                </c:pt>
                <c:pt idx="11">
                  <c:v>0</c:v>
                </c:pt>
              </c:numCache>
            </c:numRef>
          </c:val>
          <c:smooth val="0"/>
          <c:extLst>
            <c:ext xmlns:c16="http://schemas.microsoft.com/office/drawing/2014/chart" uri="{C3380CC4-5D6E-409C-BE32-E72D297353CC}">
              <c16:uniqueId val="{00000004-1B18-4E7B-939D-82A450FC20BD}"/>
            </c:ext>
          </c:extLst>
        </c:ser>
        <c:ser>
          <c:idx val="5"/>
          <c:order val="5"/>
          <c:tx>
            <c:strRef>
              <c:f>'40　感染症統計'!$P$12</c:f>
              <c:strCache>
                <c:ptCount val="1"/>
                <c:pt idx="0">
                  <c:v>2020年</c:v>
                </c:pt>
              </c:strCache>
            </c:strRef>
          </c:tx>
          <c:spPr>
            <a:ln w="28575" cap="rnd">
              <a:solidFill>
                <a:schemeClr val="accent6"/>
              </a:solidFill>
              <a:round/>
            </a:ln>
            <a:effectLst/>
          </c:spPr>
          <c:marker>
            <c:symbol val="none"/>
          </c:marker>
          <c:val>
            <c:numRef>
              <c:f>'40　感染症統計'!$Q$12:$AB$12</c:f>
              <c:numCache>
                <c:formatCode>#,##0_ </c:formatCode>
                <c:ptCount val="12"/>
                <c:pt idx="0">
                  <c:v>16</c:v>
                </c:pt>
                <c:pt idx="1">
                  <c:v>1</c:v>
                </c:pt>
                <c:pt idx="2">
                  <c:v>19</c:v>
                </c:pt>
                <c:pt idx="3">
                  <c:v>3</c:v>
                </c:pt>
                <c:pt idx="4">
                  <c:v>13</c:v>
                </c:pt>
                <c:pt idx="5">
                  <c:v>1</c:v>
                </c:pt>
                <c:pt idx="6">
                  <c:v>2</c:v>
                </c:pt>
                <c:pt idx="7">
                  <c:v>2</c:v>
                </c:pt>
                <c:pt idx="8">
                  <c:v>0</c:v>
                </c:pt>
                <c:pt idx="9">
                  <c:v>24</c:v>
                </c:pt>
                <c:pt idx="10">
                  <c:v>4</c:v>
                </c:pt>
                <c:pt idx="11">
                  <c:v>2</c:v>
                </c:pt>
              </c:numCache>
            </c:numRef>
          </c:val>
          <c:smooth val="0"/>
          <c:extLst>
            <c:ext xmlns:c16="http://schemas.microsoft.com/office/drawing/2014/chart" uri="{C3380CC4-5D6E-409C-BE32-E72D297353CC}">
              <c16:uniqueId val="{00000005-1B18-4E7B-939D-82A450FC20BD}"/>
            </c:ext>
          </c:extLst>
        </c:ser>
        <c:dLbls>
          <c:showLegendKey val="0"/>
          <c:showVal val="0"/>
          <c:showCatName val="0"/>
          <c:showSerName val="0"/>
          <c:showPercent val="0"/>
          <c:showBubbleSize val="0"/>
        </c:dLbls>
        <c:smooth val="0"/>
        <c:axId val="473874032"/>
        <c:axId val="473874424"/>
      </c:lineChart>
      <c:catAx>
        <c:axId val="473874032"/>
        <c:scaling>
          <c:orientation val="minMax"/>
        </c:scaling>
        <c:delete val="1"/>
        <c:axPos val="b"/>
        <c:numFmt formatCode="General" sourceLinked="1"/>
        <c:majorTickMark val="none"/>
        <c:minorTickMark val="none"/>
        <c:tickLblPos val="nextTo"/>
        <c:crossAx val="473874424"/>
        <c:crosses val="autoZero"/>
        <c:auto val="0"/>
        <c:lblAlgn val="ctr"/>
        <c:lblOffset val="100"/>
        <c:noMultiLvlLbl val="0"/>
      </c:catAx>
      <c:valAx>
        <c:axId val="473874424"/>
        <c:scaling>
          <c:orientation val="minMax"/>
          <c:max val="40"/>
        </c:scaling>
        <c:delete val="0"/>
        <c:axPos val="r"/>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4032"/>
        <c:crosses val="max"/>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850136558176928"/>
          <c:y val="8.9866993536922485E-2"/>
          <c:w val="0.12149863441823069"/>
          <c:h val="0.51339236753271933"/>
        </c:manualLayout>
      </c:layout>
      <c:overlay val="0"/>
      <c:spPr>
        <a:noFill/>
        <a:ln>
          <a:solidFill>
            <a:schemeClr val="accent3">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gif"/><Relationship Id="rId1" Type="http://schemas.openxmlformats.org/officeDocument/2006/relationships/image" Target="../media/image9.png"/></Relationships>
</file>

<file path=xl/drawings/_rels/drawing4.xml.rels><?xml version="1.0" encoding="UTF-8" standalone="yes"?>
<Relationships xmlns="http://schemas.openxmlformats.org/package/2006/relationships"><Relationship Id="rId2" Type="http://schemas.openxmlformats.org/officeDocument/2006/relationships/image" Target="../media/image12.jpeg"/><Relationship Id="rId1" Type="http://schemas.openxmlformats.org/officeDocument/2006/relationships/hyperlink" Target="http://www.google.co.jp/imgres?imgurl=http://thumbnail.image.rakuten.co.jp/@0_mall/fujinami/cabinet/shohin02/457126160002600052.jpg?_ex=320x320&amp;s=2&amp;r=1&amp;imgrefurl=http://item.rakuten.co.jp/fujinami/457126160002600/&amp;h=320&amp;w=320&amp;tbnid=rSj_925s_Y7APM:&amp;zoom=1&amp;docid=0WAZ4htdIbjzZM&amp;hl=ja&amp;ei=HM03U-u9CYaVkQW0lYDIAQ&amp;tbm=isch&amp;ved=0CFUQhBwwAQ&amp;iact=rc&amp;dur=388&amp;page=1&amp;start=0&amp;ndsp=15"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13.png"/></Relationships>
</file>

<file path=xl/drawings/_rels/drawing6.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5.png"/></Relationships>
</file>

<file path=xl/drawings/drawing1.xml><?xml version="1.0" encoding="utf-8"?>
<xdr:wsDr xmlns:xdr="http://schemas.openxmlformats.org/drawingml/2006/spreadsheetDrawing" xmlns:a="http://schemas.openxmlformats.org/drawingml/2006/main">
  <xdr:twoCellAnchor>
    <xdr:from>
      <xdr:col>1</xdr:col>
      <xdr:colOff>0</xdr:colOff>
      <xdr:row>23</xdr:row>
      <xdr:rowOff>76200</xdr:rowOff>
    </xdr:from>
    <xdr:to>
      <xdr:col>6</xdr:col>
      <xdr:colOff>28575</xdr:colOff>
      <xdr:row>29</xdr:row>
      <xdr:rowOff>9525</xdr:rowOff>
    </xdr:to>
    <xdr:sp macro="" textlink="">
      <xdr:nvSpPr>
        <xdr:cNvPr id="2049" name="AutoShape 1">
          <a:extLst>
            <a:ext uri="{FF2B5EF4-FFF2-40B4-BE49-F238E27FC236}">
              <a16:creationId xmlns:a16="http://schemas.microsoft.com/office/drawing/2014/main" id="{00000000-0008-0000-0000-000001080000}"/>
            </a:ext>
          </a:extLst>
        </xdr:cNvPr>
        <xdr:cNvSpPr>
          <a:spLocks noChangeArrowheads="1"/>
        </xdr:cNvSpPr>
      </xdr:nvSpPr>
      <xdr:spPr bwMode="auto">
        <a:xfrm>
          <a:off x="1162050" y="3943350"/>
          <a:ext cx="3209925" cy="962025"/>
        </a:xfrm>
        <a:prstGeom prst="horizontalScroll">
          <a:avLst>
            <a:gd name="adj" fmla="val 12500"/>
          </a:avLst>
        </a:prstGeom>
        <a:solidFill>
          <a:srgbClr val="FFFFFF"/>
        </a:solidFill>
        <a:ln w="9525">
          <a:solidFill>
            <a:srgbClr val="000000"/>
          </a:solidFill>
          <a:round/>
          <a:headEnd/>
          <a:tailEnd/>
        </a:ln>
      </xdr:spPr>
    </xdr:sp>
    <xdr:clientData/>
  </xdr:twoCellAnchor>
  <xdr:twoCellAnchor editAs="oneCell">
    <xdr:from>
      <xdr:col>10</xdr:col>
      <xdr:colOff>0</xdr:colOff>
      <xdr:row>37</xdr:row>
      <xdr:rowOff>0</xdr:rowOff>
    </xdr:from>
    <xdr:to>
      <xdr:col>10</xdr:col>
      <xdr:colOff>50165</xdr:colOff>
      <xdr:row>37</xdr:row>
      <xdr:rowOff>12065</xdr:rowOff>
    </xdr:to>
    <xdr:pic>
      <xdr:nvPicPr>
        <xdr:cNvPr id="2050" name="Picture 2" descr="sp">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1" name="Picture 3" descr="sp">
          <a:extLst>
            <a:ext uri="{FF2B5EF4-FFF2-40B4-BE49-F238E27FC236}">
              <a16:creationId xmlns:a16="http://schemas.microsoft.com/office/drawing/2014/main" id="{00000000-0008-0000-0000-00000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2" name="Picture 4" descr="sp">
          <a:extLst>
            <a:ext uri="{FF2B5EF4-FFF2-40B4-BE49-F238E27FC236}">
              <a16:creationId xmlns:a16="http://schemas.microsoft.com/office/drawing/2014/main" id="{00000000-0008-0000-0000-000004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3" name="Picture 5" descr="sp">
          <a:extLst>
            <a:ext uri="{FF2B5EF4-FFF2-40B4-BE49-F238E27FC236}">
              <a16:creationId xmlns:a16="http://schemas.microsoft.com/office/drawing/2014/main" id="{00000000-0008-0000-0000-000005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4" name="Picture 6" descr="sp">
          <a:extLst>
            <a:ext uri="{FF2B5EF4-FFF2-40B4-BE49-F238E27FC236}">
              <a16:creationId xmlns:a16="http://schemas.microsoft.com/office/drawing/2014/main" id="{00000000-0008-0000-0000-000006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5" name="Picture 7" descr="sp">
          <a:extLst>
            <a:ext uri="{FF2B5EF4-FFF2-40B4-BE49-F238E27FC236}">
              <a16:creationId xmlns:a16="http://schemas.microsoft.com/office/drawing/2014/main" id="{00000000-0008-0000-0000-000007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6" name="Picture 8" descr="sp">
          <a:extLst>
            <a:ext uri="{FF2B5EF4-FFF2-40B4-BE49-F238E27FC236}">
              <a16:creationId xmlns:a16="http://schemas.microsoft.com/office/drawing/2014/main" id="{00000000-0008-0000-0000-000008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7" name="Picture 9" descr="sp">
          <a:extLst>
            <a:ext uri="{FF2B5EF4-FFF2-40B4-BE49-F238E27FC236}">
              <a16:creationId xmlns:a16="http://schemas.microsoft.com/office/drawing/2014/main" id="{00000000-0008-0000-0000-000009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211979</xdr:colOff>
      <xdr:row>51</xdr:row>
      <xdr:rowOff>23812</xdr:rowOff>
    </xdr:to>
    <xdr:pic>
      <xdr:nvPicPr>
        <xdr:cNvPr id="3" name="図 2">
          <a:extLst>
            <a:ext uri="{FF2B5EF4-FFF2-40B4-BE49-F238E27FC236}">
              <a16:creationId xmlns:a16="http://schemas.microsoft.com/office/drawing/2014/main" id="{944DCE41-C3BD-92E1-9D0E-3DB3F727D381}"/>
            </a:ext>
          </a:extLst>
        </xdr:cNvPr>
        <xdr:cNvPicPr>
          <a:picLocks noChangeAspect="1"/>
        </xdr:cNvPicPr>
      </xdr:nvPicPr>
      <xdr:blipFill>
        <a:blip xmlns:r="http://schemas.openxmlformats.org/officeDocument/2006/relationships" r:embed="rId1"/>
        <a:stretch>
          <a:fillRect/>
        </a:stretch>
      </xdr:blipFill>
      <xdr:spPr>
        <a:xfrm>
          <a:off x="0" y="0"/>
          <a:ext cx="6030167" cy="9231312"/>
        </a:xfrm>
        <a:prstGeom prst="rect">
          <a:avLst/>
        </a:prstGeom>
      </xdr:spPr>
    </xdr:pic>
    <xdr:clientData/>
  </xdr:twoCellAnchor>
  <xdr:twoCellAnchor editAs="oneCell">
    <xdr:from>
      <xdr:col>11</xdr:col>
      <xdr:colOff>182549</xdr:colOff>
      <xdr:row>0</xdr:row>
      <xdr:rowOff>7936</xdr:rowOff>
    </xdr:from>
    <xdr:to>
      <xdr:col>23</xdr:col>
      <xdr:colOff>15875</xdr:colOff>
      <xdr:row>7</xdr:row>
      <xdr:rowOff>95251</xdr:rowOff>
    </xdr:to>
    <xdr:pic>
      <xdr:nvPicPr>
        <xdr:cNvPr id="4" name="図 3">
          <a:extLst>
            <a:ext uri="{FF2B5EF4-FFF2-40B4-BE49-F238E27FC236}">
              <a16:creationId xmlns:a16="http://schemas.microsoft.com/office/drawing/2014/main" id="{1C7AD86B-A44A-37A8-62BC-FED8F3808277}"/>
            </a:ext>
          </a:extLst>
        </xdr:cNvPr>
        <xdr:cNvPicPr>
          <a:picLocks noChangeAspect="1"/>
        </xdr:cNvPicPr>
      </xdr:nvPicPr>
      <xdr:blipFill>
        <a:blip xmlns:r="http://schemas.openxmlformats.org/officeDocument/2006/relationships" r:embed="rId2"/>
        <a:stretch>
          <a:fillRect/>
        </a:stretch>
      </xdr:blipFill>
      <xdr:spPr>
        <a:xfrm>
          <a:off x="6000737" y="7936"/>
          <a:ext cx="5802326" cy="2166940"/>
        </a:xfrm>
        <a:prstGeom prst="rect">
          <a:avLst/>
        </a:prstGeom>
      </xdr:spPr>
    </xdr:pic>
    <xdr:clientData/>
  </xdr:twoCellAnchor>
  <xdr:twoCellAnchor>
    <xdr:from>
      <xdr:col>11</xdr:col>
      <xdr:colOff>198432</xdr:colOff>
      <xdr:row>6</xdr:row>
      <xdr:rowOff>222249</xdr:rowOff>
    </xdr:from>
    <xdr:to>
      <xdr:col>22</xdr:col>
      <xdr:colOff>357186</xdr:colOff>
      <xdr:row>43</xdr:row>
      <xdr:rowOff>39687</xdr:rowOff>
    </xdr:to>
    <xdr:grpSp>
      <xdr:nvGrpSpPr>
        <xdr:cNvPr id="11" name="グループ化 10">
          <a:extLst>
            <a:ext uri="{FF2B5EF4-FFF2-40B4-BE49-F238E27FC236}">
              <a16:creationId xmlns:a16="http://schemas.microsoft.com/office/drawing/2014/main" id="{7429E7AD-E828-F29E-ACC7-4C4110F3A568}"/>
            </a:ext>
          </a:extLst>
        </xdr:cNvPr>
        <xdr:cNvGrpSpPr/>
      </xdr:nvGrpSpPr>
      <xdr:grpSpPr>
        <a:xfrm>
          <a:off x="6016620" y="2079624"/>
          <a:ext cx="5746754" cy="5945188"/>
          <a:chOff x="6016621" y="2079625"/>
          <a:chExt cx="4570699" cy="5030976"/>
        </a:xfrm>
      </xdr:grpSpPr>
      <xdr:pic>
        <xdr:nvPicPr>
          <xdr:cNvPr id="6" name="図 5">
            <a:extLst>
              <a:ext uri="{FF2B5EF4-FFF2-40B4-BE49-F238E27FC236}">
                <a16:creationId xmlns:a16="http://schemas.microsoft.com/office/drawing/2014/main" id="{6071506A-CB3F-1709-8F3D-4A32022B5410}"/>
              </a:ext>
            </a:extLst>
          </xdr:cNvPr>
          <xdr:cNvPicPr>
            <a:picLocks noChangeAspect="1"/>
          </xdr:cNvPicPr>
        </xdr:nvPicPr>
        <xdr:blipFill>
          <a:blip xmlns:r="http://schemas.openxmlformats.org/officeDocument/2006/relationships" r:embed="rId3"/>
          <a:stretch>
            <a:fillRect/>
          </a:stretch>
        </xdr:blipFill>
        <xdr:spPr>
          <a:xfrm>
            <a:off x="6024562" y="2079625"/>
            <a:ext cx="2267266" cy="3658111"/>
          </a:xfrm>
          <a:prstGeom prst="rect">
            <a:avLst/>
          </a:prstGeom>
        </xdr:spPr>
      </xdr:pic>
      <xdr:pic>
        <xdr:nvPicPr>
          <xdr:cNvPr id="7" name="図 6">
            <a:extLst>
              <a:ext uri="{FF2B5EF4-FFF2-40B4-BE49-F238E27FC236}">
                <a16:creationId xmlns:a16="http://schemas.microsoft.com/office/drawing/2014/main" id="{99531546-D0A9-E770-7B17-E29C4BED664B}"/>
              </a:ext>
            </a:extLst>
          </xdr:cNvPr>
          <xdr:cNvPicPr>
            <a:picLocks noChangeAspect="1"/>
          </xdr:cNvPicPr>
        </xdr:nvPicPr>
        <xdr:blipFill>
          <a:blip xmlns:r="http://schemas.openxmlformats.org/officeDocument/2006/relationships" r:embed="rId4"/>
          <a:stretch>
            <a:fillRect/>
          </a:stretch>
        </xdr:blipFill>
        <xdr:spPr>
          <a:xfrm>
            <a:off x="8294686" y="2087562"/>
            <a:ext cx="2270125" cy="1219370"/>
          </a:xfrm>
          <a:prstGeom prst="rect">
            <a:avLst/>
          </a:prstGeom>
        </xdr:spPr>
      </xdr:pic>
      <xdr:pic>
        <xdr:nvPicPr>
          <xdr:cNvPr id="8" name="図 7">
            <a:extLst>
              <a:ext uri="{FF2B5EF4-FFF2-40B4-BE49-F238E27FC236}">
                <a16:creationId xmlns:a16="http://schemas.microsoft.com/office/drawing/2014/main" id="{83B2F880-A407-99AE-4A09-35BAC88A2560}"/>
              </a:ext>
            </a:extLst>
          </xdr:cNvPr>
          <xdr:cNvPicPr>
            <a:picLocks noChangeAspect="1"/>
          </xdr:cNvPicPr>
        </xdr:nvPicPr>
        <xdr:blipFill>
          <a:blip xmlns:r="http://schemas.openxmlformats.org/officeDocument/2006/relationships" r:embed="rId5"/>
          <a:stretch>
            <a:fillRect/>
          </a:stretch>
        </xdr:blipFill>
        <xdr:spPr>
          <a:xfrm>
            <a:off x="8288375" y="3302000"/>
            <a:ext cx="2286319" cy="1524213"/>
          </a:xfrm>
          <a:prstGeom prst="rect">
            <a:avLst/>
          </a:prstGeom>
        </xdr:spPr>
      </xdr:pic>
      <xdr:pic>
        <xdr:nvPicPr>
          <xdr:cNvPr id="9" name="図 8">
            <a:extLst>
              <a:ext uri="{FF2B5EF4-FFF2-40B4-BE49-F238E27FC236}">
                <a16:creationId xmlns:a16="http://schemas.microsoft.com/office/drawing/2014/main" id="{F3033388-D00F-0870-A55A-C55A1E99FDB8}"/>
              </a:ext>
            </a:extLst>
          </xdr:cNvPr>
          <xdr:cNvPicPr>
            <a:picLocks noChangeAspect="1"/>
          </xdr:cNvPicPr>
        </xdr:nvPicPr>
        <xdr:blipFill>
          <a:blip xmlns:r="http://schemas.openxmlformats.org/officeDocument/2006/relationships" r:embed="rId6"/>
          <a:stretch>
            <a:fillRect/>
          </a:stretch>
        </xdr:blipFill>
        <xdr:spPr>
          <a:xfrm>
            <a:off x="6016621" y="5738810"/>
            <a:ext cx="2257740" cy="1371791"/>
          </a:xfrm>
          <a:prstGeom prst="rect">
            <a:avLst/>
          </a:prstGeom>
        </xdr:spPr>
      </xdr:pic>
      <xdr:pic>
        <xdr:nvPicPr>
          <xdr:cNvPr id="10" name="図 9">
            <a:extLst>
              <a:ext uri="{FF2B5EF4-FFF2-40B4-BE49-F238E27FC236}">
                <a16:creationId xmlns:a16="http://schemas.microsoft.com/office/drawing/2014/main" id="{38EC59B3-C49C-B855-7FB6-22ADD25D9494}"/>
              </a:ext>
            </a:extLst>
          </xdr:cNvPr>
          <xdr:cNvPicPr>
            <a:picLocks noChangeAspect="1"/>
          </xdr:cNvPicPr>
        </xdr:nvPicPr>
        <xdr:blipFill>
          <a:blip xmlns:r="http://schemas.openxmlformats.org/officeDocument/2006/relationships" r:embed="rId7"/>
          <a:stretch>
            <a:fillRect/>
          </a:stretch>
        </xdr:blipFill>
        <xdr:spPr>
          <a:xfrm>
            <a:off x="8283685" y="4818061"/>
            <a:ext cx="2303635" cy="1047896"/>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13</xdr:col>
      <xdr:colOff>160020</xdr:colOff>
      <xdr:row>18</xdr:row>
      <xdr:rowOff>7620</xdr:rowOff>
    </xdr:to>
    <xdr:pic>
      <xdr:nvPicPr>
        <xdr:cNvPr id="5" name="図 4" descr="感染性胃腸炎患者報告数　直近5シーズン">
          <a:extLst>
            <a:ext uri="{FF2B5EF4-FFF2-40B4-BE49-F238E27FC236}">
              <a16:creationId xmlns:a16="http://schemas.microsoft.com/office/drawing/2014/main" id="{936785AD-DC3E-D9D1-DB87-698BF441C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93920" y="990600"/>
          <a:ext cx="7452360" cy="2766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8" name="図 17">
          <a:extLst>
            <a:ext uri="{FF2B5EF4-FFF2-40B4-BE49-F238E27FC236}">
              <a16:creationId xmlns:a16="http://schemas.microsoft.com/office/drawing/2014/main" id="{7CB4DA9F-1B04-4EF3-99C7-A9090BC2701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9" name="図 18">
          <a:extLst>
            <a:ext uri="{FF2B5EF4-FFF2-40B4-BE49-F238E27FC236}">
              <a16:creationId xmlns:a16="http://schemas.microsoft.com/office/drawing/2014/main" id="{208194EA-FBC2-4047-BA77-494FAAF342B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0" name="図 19">
          <a:extLst>
            <a:ext uri="{FF2B5EF4-FFF2-40B4-BE49-F238E27FC236}">
              <a16:creationId xmlns:a16="http://schemas.microsoft.com/office/drawing/2014/main" id="{03D950EE-8196-4739-AF66-F13AF36FDA3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1" name="図 20">
          <a:extLst>
            <a:ext uri="{FF2B5EF4-FFF2-40B4-BE49-F238E27FC236}">
              <a16:creationId xmlns:a16="http://schemas.microsoft.com/office/drawing/2014/main" id="{491353A3-CC01-4949-85EC-1A0A640F522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2" name="図 21">
          <a:extLst>
            <a:ext uri="{FF2B5EF4-FFF2-40B4-BE49-F238E27FC236}">
              <a16:creationId xmlns:a16="http://schemas.microsoft.com/office/drawing/2014/main" id="{5569E63F-0160-4666-AC52-18244311A7B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3" name="図 22">
          <a:extLst>
            <a:ext uri="{FF2B5EF4-FFF2-40B4-BE49-F238E27FC236}">
              <a16:creationId xmlns:a16="http://schemas.microsoft.com/office/drawing/2014/main" id="{345405F4-606A-4911-AA46-B9ED0E802CB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4" name="図 23">
          <a:extLst>
            <a:ext uri="{FF2B5EF4-FFF2-40B4-BE49-F238E27FC236}">
              <a16:creationId xmlns:a16="http://schemas.microsoft.com/office/drawing/2014/main" id="{F57B54D6-02C2-4AE7-8292-4CE19FD8C16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 name="図 1">
          <a:extLst>
            <a:ext uri="{FF2B5EF4-FFF2-40B4-BE49-F238E27FC236}">
              <a16:creationId xmlns:a16="http://schemas.microsoft.com/office/drawing/2014/main" id="{2D16E8F2-B1AD-4ED1-A4D3-960FAA39376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4" name="図 13">
          <a:extLst>
            <a:ext uri="{FF2B5EF4-FFF2-40B4-BE49-F238E27FC236}">
              <a16:creationId xmlns:a16="http://schemas.microsoft.com/office/drawing/2014/main" id="{EB21ACAE-943D-4A31-B7F1-62A0BD139E3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5" name="図 14">
          <a:extLst>
            <a:ext uri="{FF2B5EF4-FFF2-40B4-BE49-F238E27FC236}">
              <a16:creationId xmlns:a16="http://schemas.microsoft.com/office/drawing/2014/main" id="{FA10BB8C-BD8E-49FD-9A13-7E128D1B191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7" name="図 16">
          <a:extLst>
            <a:ext uri="{FF2B5EF4-FFF2-40B4-BE49-F238E27FC236}">
              <a16:creationId xmlns:a16="http://schemas.microsoft.com/office/drawing/2014/main" id="{AD2D2AB9-000A-4AEE-BBBE-31967CB0F63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5" name="図 24">
          <a:extLst>
            <a:ext uri="{FF2B5EF4-FFF2-40B4-BE49-F238E27FC236}">
              <a16:creationId xmlns:a16="http://schemas.microsoft.com/office/drawing/2014/main" id="{ED1C992E-D8CA-4418-ADCA-2F0D75A5A6E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6" name="図 25">
          <a:extLst>
            <a:ext uri="{FF2B5EF4-FFF2-40B4-BE49-F238E27FC236}">
              <a16:creationId xmlns:a16="http://schemas.microsoft.com/office/drawing/2014/main" id="{794C03DF-CB0A-4E11-BA7A-EFA43DEF510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7" name="図 26">
          <a:extLst>
            <a:ext uri="{FF2B5EF4-FFF2-40B4-BE49-F238E27FC236}">
              <a16:creationId xmlns:a16="http://schemas.microsoft.com/office/drawing/2014/main" id="{1A2A6859-F065-411F-86FE-D677A0895D4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754380</xdr:colOff>
      <xdr:row>21</xdr:row>
      <xdr:rowOff>99060</xdr:rowOff>
    </xdr:from>
    <xdr:to>
      <xdr:col>10</xdr:col>
      <xdr:colOff>205740</xdr:colOff>
      <xdr:row>21</xdr:row>
      <xdr:rowOff>365760</xdr:rowOff>
    </xdr:to>
    <xdr:sp macro="" textlink="">
      <xdr:nvSpPr>
        <xdr:cNvPr id="30" name="テキスト ボックス 29">
          <a:extLst>
            <a:ext uri="{FF2B5EF4-FFF2-40B4-BE49-F238E27FC236}">
              <a16:creationId xmlns:a16="http://schemas.microsoft.com/office/drawing/2014/main" id="{02C65A6D-3A04-947A-2B56-E9ECE88156A7}"/>
            </a:ext>
          </a:extLst>
        </xdr:cNvPr>
        <xdr:cNvSpPr txBox="1"/>
      </xdr:nvSpPr>
      <xdr:spPr>
        <a:xfrm>
          <a:off x="8008620" y="4716780"/>
          <a:ext cx="556260" cy="2667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先週</a:t>
          </a:r>
        </a:p>
      </xdr:txBody>
    </xdr:sp>
    <xdr:clientData/>
  </xdr:twoCellAnchor>
  <xdr:twoCellAnchor>
    <xdr:from>
      <xdr:col>10</xdr:col>
      <xdr:colOff>259080</xdr:colOff>
      <xdr:row>21</xdr:row>
      <xdr:rowOff>106680</xdr:rowOff>
    </xdr:from>
    <xdr:to>
      <xdr:col>10</xdr:col>
      <xdr:colOff>838200</xdr:colOff>
      <xdr:row>21</xdr:row>
      <xdr:rowOff>373380</xdr:rowOff>
    </xdr:to>
    <xdr:sp macro="" textlink="">
      <xdr:nvSpPr>
        <xdr:cNvPr id="33" name="テキスト ボックス 32">
          <a:extLst>
            <a:ext uri="{FF2B5EF4-FFF2-40B4-BE49-F238E27FC236}">
              <a16:creationId xmlns:a16="http://schemas.microsoft.com/office/drawing/2014/main" id="{67036CB7-03DF-4E83-9651-8F18F051F9E9}"/>
            </a:ext>
          </a:extLst>
        </xdr:cNvPr>
        <xdr:cNvSpPr txBox="1"/>
      </xdr:nvSpPr>
      <xdr:spPr>
        <a:xfrm>
          <a:off x="8618220" y="4724400"/>
          <a:ext cx="579120" cy="2667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今週</a:t>
          </a:r>
        </a:p>
      </xdr:txBody>
    </xdr:sp>
    <xdr:clientData/>
  </xdr:twoCellAnchor>
  <xdr:twoCellAnchor editAs="oneCell">
    <xdr:from>
      <xdr:col>4</xdr:col>
      <xdr:colOff>0</xdr:colOff>
      <xdr:row>23</xdr:row>
      <xdr:rowOff>0</xdr:rowOff>
    </xdr:from>
    <xdr:to>
      <xdr:col>4</xdr:col>
      <xdr:colOff>45720</xdr:colOff>
      <xdr:row>23</xdr:row>
      <xdr:rowOff>7620</xdr:rowOff>
    </xdr:to>
    <xdr:pic>
      <xdr:nvPicPr>
        <xdr:cNvPr id="38" name="図 37">
          <a:extLst>
            <a:ext uri="{FF2B5EF4-FFF2-40B4-BE49-F238E27FC236}">
              <a16:creationId xmlns:a16="http://schemas.microsoft.com/office/drawing/2014/main" id="{E3FB0C9B-4FA0-4EFC-998B-3EAA57465F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39" name="図 38">
          <a:extLst>
            <a:ext uri="{FF2B5EF4-FFF2-40B4-BE49-F238E27FC236}">
              <a16:creationId xmlns:a16="http://schemas.microsoft.com/office/drawing/2014/main" id="{A58AF400-0AD0-4B90-8751-2BB14F0D0D2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358588</xdr:colOff>
      <xdr:row>36</xdr:row>
      <xdr:rowOff>769470</xdr:rowOff>
    </xdr:from>
    <xdr:to>
      <xdr:col>3</xdr:col>
      <xdr:colOff>404308</xdr:colOff>
      <xdr:row>36</xdr:row>
      <xdr:rowOff>777951</xdr:rowOff>
    </xdr:to>
    <xdr:pic>
      <xdr:nvPicPr>
        <xdr:cNvPr id="40" name="図 39">
          <a:extLst>
            <a:ext uri="{FF2B5EF4-FFF2-40B4-BE49-F238E27FC236}">
              <a16:creationId xmlns:a16="http://schemas.microsoft.com/office/drawing/2014/main" id="{04C67915-B922-49AF-8C6B-F06F7F1DD5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47</xdr:row>
      <xdr:rowOff>0</xdr:rowOff>
    </xdr:from>
    <xdr:to>
      <xdr:col>4</xdr:col>
      <xdr:colOff>45720</xdr:colOff>
      <xdr:row>47</xdr:row>
      <xdr:rowOff>7620</xdr:rowOff>
    </xdr:to>
    <xdr:pic>
      <xdr:nvPicPr>
        <xdr:cNvPr id="41" name="図 40">
          <a:extLst>
            <a:ext uri="{FF2B5EF4-FFF2-40B4-BE49-F238E27FC236}">
              <a16:creationId xmlns:a16="http://schemas.microsoft.com/office/drawing/2014/main" id="{2DB09E40-B22F-4534-B9A7-518A5BA9418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53</xdr:row>
      <xdr:rowOff>0</xdr:rowOff>
    </xdr:from>
    <xdr:to>
      <xdr:col>4</xdr:col>
      <xdr:colOff>45720</xdr:colOff>
      <xdr:row>53</xdr:row>
      <xdr:rowOff>7620</xdr:rowOff>
    </xdr:to>
    <xdr:pic>
      <xdr:nvPicPr>
        <xdr:cNvPr id="42" name="図 41">
          <a:extLst>
            <a:ext uri="{FF2B5EF4-FFF2-40B4-BE49-F238E27FC236}">
              <a16:creationId xmlns:a16="http://schemas.microsoft.com/office/drawing/2014/main" id="{A95777CC-1965-4058-BB35-71304C7A1CE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58</xdr:row>
      <xdr:rowOff>0</xdr:rowOff>
    </xdr:from>
    <xdr:to>
      <xdr:col>4</xdr:col>
      <xdr:colOff>45720</xdr:colOff>
      <xdr:row>58</xdr:row>
      <xdr:rowOff>7620</xdr:rowOff>
    </xdr:to>
    <xdr:pic>
      <xdr:nvPicPr>
        <xdr:cNvPr id="43" name="図 42">
          <a:extLst>
            <a:ext uri="{FF2B5EF4-FFF2-40B4-BE49-F238E27FC236}">
              <a16:creationId xmlns:a16="http://schemas.microsoft.com/office/drawing/2014/main" id="{43B6D77D-722F-4EC9-BDA6-CD7177E76E2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62</xdr:row>
      <xdr:rowOff>0</xdr:rowOff>
    </xdr:from>
    <xdr:to>
      <xdr:col>4</xdr:col>
      <xdr:colOff>45720</xdr:colOff>
      <xdr:row>62</xdr:row>
      <xdr:rowOff>7620</xdr:rowOff>
    </xdr:to>
    <xdr:pic>
      <xdr:nvPicPr>
        <xdr:cNvPr id="44" name="図 43">
          <a:extLst>
            <a:ext uri="{FF2B5EF4-FFF2-40B4-BE49-F238E27FC236}">
              <a16:creationId xmlns:a16="http://schemas.microsoft.com/office/drawing/2014/main" id="{3D4C9275-4456-408F-BED5-D9FE53D0255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37</xdr:row>
      <xdr:rowOff>769470</xdr:rowOff>
    </xdr:from>
    <xdr:ext cx="45720" cy="7620"/>
    <xdr:pic>
      <xdr:nvPicPr>
        <xdr:cNvPr id="13" name="図 12">
          <a:extLst>
            <a:ext uri="{FF2B5EF4-FFF2-40B4-BE49-F238E27FC236}">
              <a16:creationId xmlns:a16="http://schemas.microsoft.com/office/drawing/2014/main" id="{3A57D59B-9D89-4363-ADBA-8B29E9CE43A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31" name="図 30">
          <a:extLst>
            <a:ext uri="{FF2B5EF4-FFF2-40B4-BE49-F238E27FC236}">
              <a16:creationId xmlns:a16="http://schemas.microsoft.com/office/drawing/2014/main" id="{19505261-9274-4683-A4D4-4D389E04B0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16" name="図 15">
          <a:extLst>
            <a:ext uri="{FF2B5EF4-FFF2-40B4-BE49-F238E27FC236}">
              <a16:creationId xmlns:a16="http://schemas.microsoft.com/office/drawing/2014/main" id="{61747D7D-116A-4685-A7F4-5A4B34D578B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28" name="図 27">
          <a:extLst>
            <a:ext uri="{FF2B5EF4-FFF2-40B4-BE49-F238E27FC236}">
              <a16:creationId xmlns:a16="http://schemas.microsoft.com/office/drawing/2014/main" id="{9C89F63A-0C2D-44CC-9D80-4142F0170C1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29" name="図 28">
          <a:extLst>
            <a:ext uri="{FF2B5EF4-FFF2-40B4-BE49-F238E27FC236}">
              <a16:creationId xmlns:a16="http://schemas.microsoft.com/office/drawing/2014/main" id="{550164BA-3ABC-42ED-ACC9-07CCFCD522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6" name="図 35">
          <a:extLst>
            <a:ext uri="{FF2B5EF4-FFF2-40B4-BE49-F238E27FC236}">
              <a16:creationId xmlns:a16="http://schemas.microsoft.com/office/drawing/2014/main" id="{6BC65310-B27F-47DF-B66F-64F6801BB3E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7" name="図 36">
          <a:extLst>
            <a:ext uri="{FF2B5EF4-FFF2-40B4-BE49-F238E27FC236}">
              <a16:creationId xmlns:a16="http://schemas.microsoft.com/office/drawing/2014/main" id="{E929A0B5-F69C-4E61-B5FA-8E334F8624E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5" name="図 44">
          <a:extLst>
            <a:ext uri="{FF2B5EF4-FFF2-40B4-BE49-F238E27FC236}">
              <a16:creationId xmlns:a16="http://schemas.microsoft.com/office/drawing/2014/main" id="{14787536-E9EF-4D09-BA30-21AE684BC86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6" name="図 45">
          <a:extLst>
            <a:ext uri="{FF2B5EF4-FFF2-40B4-BE49-F238E27FC236}">
              <a16:creationId xmlns:a16="http://schemas.microsoft.com/office/drawing/2014/main" id="{0D5CCC66-B548-436F-A91E-71C5A4ED007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7" name="図 46">
          <a:extLst>
            <a:ext uri="{FF2B5EF4-FFF2-40B4-BE49-F238E27FC236}">
              <a16:creationId xmlns:a16="http://schemas.microsoft.com/office/drawing/2014/main" id="{E9879E01-A516-4DD7-A429-1550EA472EB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8" name="図 47">
          <a:extLst>
            <a:ext uri="{FF2B5EF4-FFF2-40B4-BE49-F238E27FC236}">
              <a16:creationId xmlns:a16="http://schemas.microsoft.com/office/drawing/2014/main" id="{2E8073A6-461F-4E74-9E49-3DE037F7038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9" name="図 48">
          <a:extLst>
            <a:ext uri="{FF2B5EF4-FFF2-40B4-BE49-F238E27FC236}">
              <a16:creationId xmlns:a16="http://schemas.microsoft.com/office/drawing/2014/main" id="{D46EFE26-25A4-4C83-B258-BF35C22825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0" name="図 49">
          <a:extLst>
            <a:ext uri="{FF2B5EF4-FFF2-40B4-BE49-F238E27FC236}">
              <a16:creationId xmlns:a16="http://schemas.microsoft.com/office/drawing/2014/main" id="{B3508170-2062-4442-936E-5B534BAEBF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1" name="図 50">
          <a:extLst>
            <a:ext uri="{FF2B5EF4-FFF2-40B4-BE49-F238E27FC236}">
              <a16:creationId xmlns:a16="http://schemas.microsoft.com/office/drawing/2014/main" id="{6CF1EC18-9141-4F73-85CD-48E50203087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2" name="図 51">
          <a:extLst>
            <a:ext uri="{FF2B5EF4-FFF2-40B4-BE49-F238E27FC236}">
              <a16:creationId xmlns:a16="http://schemas.microsoft.com/office/drawing/2014/main" id="{095E9CCD-D5B8-4874-8C78-503938BAA81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3" name="図 52">
          <a:extLst>
            <a:ext uri="{FF2B5EF4-FFF2-40B4-BE49-F238E27FC236}">
              <a16:creationId xmlns:a16="http://schemas.microsoft.com/office/drawing/2014/main" id="{C89B616C-DADF-4297-AD41-06B1D20DEFB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4" name="図 53">
          <a:extLst>
            <a:ext uri="{FF2B5EF4-FFF2-40B4-BE49-F238E27FC236}">
              <a16:creationId xmlns:a16="http://schemas.microsoft.com/office/drawing/2014/main" id="{3EE27F0B-D664-4FB8-BB1E-B6CD6E6B10A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5" name="図 54">
          <a:extLst>
            <a:ext uri="{FF2B5EF4-FFF2-40B4-BE49-F238E27FC236}">
              <a16:creationId xmlns:a16="http://schemas.microsoft.com/office/drawing/2014/main" id="{5E297243-3668-4492-8EBD-0807F933FAE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23</xdr:row>
      <xdr:rowOff>0</xdr:rowOff>
    </xdr:from>
    <xdr:ext cx="45720" cy="7620"/>
    <xdr:pic>
      <xdr:nvPicPr>
        <xdr:cNvPr id="56" name="図 55">
          <a:extLst>
            <a:ext uri="{FF2B5EF4-FFF2-40B4-BE49-F238E27FC236}">
              <a16:creationId xmlns:a16="http://schemas.microsoft.com/office/drawing/2014/main" id="{4E7C3126-0B62-4493-89E6-AD2477DFF9F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617375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29</xdr:row>
      <xdr:rowOff>0</xdr:rowOff>
    </xdr:from>
    <xdr:ext cx="45720" cy="7620"/>
    <xdr:pic>
      <xdr:nvPicPr>
        <xdr:cNvPr id="57" name="図 56">
          <a:extLst>
            <a:ext uri="{FF2B5EF4-FFF2-40B4-BE49-F238E27FC236}">
              <a16:creationId xmlns:a16="http://schemas.microsoft.com/office/drawing/2014/main" id="{D2CFD870-3759-4F4C-9219-37ED77F8954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1233973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47</xdr:row>
      <xdr:rowOff>0</xdr:rowOff>
    </xdr:from>
    <xdr:ext cx="45720" cy="7620"/>
    <xdr:pic>
      <xdr:nvPicPr>
        <xdr:cNvPr id="58" name="図 57">
          <a:extLst>
            <a:ext uri="{FF2B5EF4-FFF2-40B4-BE49-F238E27FC236}">
              <a16:creationId xmlns:a16="http://schemas.microsoft.com/office/drawing/2014/main" id="{AEA3E453-ADD2-42A7-8C64-B923F641FDE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30689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53</xdr:row>
      <xdr:rowOff>0</xdr:rowOff>
    </xdr:from>
    <xdr:ext cx="45720" cy="7620"/>
    <xdr:pic>
      <xdr:nvPicPr>
        <xdr:cNvPr id="59" name="図 58">
          <a:extLst>
            <a:ext uri="{FF2B5EF4-FFF2-40B4-BE49-F238E27FC236}">
              <a16:creationId xmlns:a16="http://schemas.microsoft.com/office/drawing/2014/main" id="{6DD7DCF5-0544-4E1A-B630-0854DD6BB2B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3663042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58</xdr:row>
      <xdr:rowOff>0</xdr:rowOff>
    </xdr:from>
    <xdr:ext cx="45720" cy="7620"/>
    <xdr:pic>
      <xdr:nvPicPr>
        <xdr:cNvPr id="60" name="図 59">
          <a:extLst>
            <a:ext uri="{FF2B5EF4-FFF2-40B4-BE49-F238E27FC236}">
              <a16:creationId xmlns:a16="http://schemas.microsoft.com/office/drawing/2014/main" id="{51A6C239-A701-492B-9F69-EBDD546731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4107024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45720" cy="7620"/>
    <xdr:pic>
      <xdr:nvPicPr>
        <xdr:cNvPr id="61" name="図 60">
          <a:extLst>
            <a:ext uri="{FF2B5EF4-FFF2-40B4-BE49-F238E27FC236}">
              <a16:creationId xmlns:a16="http://schemas.microsoft.com/office/drawing/2014/main" id="{52C3E77E-D8CE-4350-BBA6-BC860DD5768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44996878"/>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35" name="図 34">
          <a:extLst>
            <a:ext uri="{FF2B5EF4-FFF2-40B4-BE49-F238E27FC236}">
              <a16:creationId xmlns:a16="http://schemas.microsoft.com/office/drawing/2014/main" id="{137CC7FA-74FC-4A04-B4ED-2727715BF36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2" name="図 61">
          <a:extLst>
            <a:ext uri="{FF2B5EF4-FFF2-40B4-BE49-F238E27FC236}">
              <a16:creationId xmlns:a16="http://schemas.microsoft.com/office/drawing/2014/main" id="{4C979020-6F78-4D09-A475-315DC152C5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3" name="図 62">
          <a:extLst>
            <a:ext uri="{FF2B5EF4-FFF2-40B4-BE49-F238E27FC236}">
              <a16:creationId xmlns:a16="http://schemas.microsoft.com/office/drawing/2014/main" id="{73FE766B-A692-4AC4-8BE0-FB1DC08DB2E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4" name="図 63">
          <a:extLst>
            <a:ext uri="{FF2B5EF4-FFF2-40B4-BE49-F238E27FC236}">
              <a16:creationId xmlns:a16="http://schemas.microsoft.com/office/drawing/2014/main" id="{1F246A63-6116-4096-91D3-F4FB859B91B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5" name="図 64">
          <a:extLst>
            <a:ext uri="{FF2B5EF4-FFF2-40B4-BE49-F238E27FC236}">
              <a16:creationId xmlns:a16="http://schemas.microsoft.com/office/drawing/2014/main" id="{CC12C8E7-31DB-4814-9321-B9C28571E4D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7" name="図 66">
          <a:extLst>
            <a:ext uri="{FF2B5EF4-FFF2-40B4-BE49-F238E27FC236}">
              <a16:creationId xmlns:a16="http://schemas.microsoft.com/office/drawing/2014/main" id="{EE352F92-3108-42C2-B197-E8BB3D68BE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75" name="図 74">
          <a:extLst>
            <a:ext uri="{FF2B5EF4-FFF2-40B4-BE49-F238E27FC236}">
              <a16:creationId xmlns:a16="http://schemas.microsoft.com/office/drawing/2014/main" id="{DAF6B4C6-EF79-43A3-B2F5-D95C56A1632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653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76" name="図 75">
          <a:extLst>
            <a:ext uri="{FF2B5EF4-FFF2-40B4-BE49-F238E27FC236}">
              <a16:creationId xmlns:a16="http://schemas.microsoft.com/office/drawing/2014/main" id="{38517835-670D-4F19-B0B2-20BE04DC942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0251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77" name="図 76">
          <a:extLst>
            <a:ext uri="{FF2B5EF4-FFF2-40B4-BE49-F238E27FC236}">
              <a16:creationId xmlns:a16="http://schemas.microsoft.com/office/drawing/2014/main" id="{B20F5CDC-4485-4657-9BDB-CF6F35F3BAA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4625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78" name="図 77">
          <a:extLst>
            <a:ext uri="{FF2B5EF4-FFF2-40B4-BE49-F238E27FC236}">
              <a16:creationId xmlns:a16="http://schemas.microsoft.com/office/drawing/2014/main" id="{5082DC80-C901-4B3C-B840-B56E81FE821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6911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79" name="図 78">
          <a:extLst>
            <a:ext uri="{FF2B5EF4-FFF2-40B4-BE49-F238E27FC236}">
              <a16:creationId xmlns:a16="http://schemas.microsoft.com/office/drawing/2014/main" id="{218E4C63-3CE7-4CB3-A194-DDD6DA7ADBC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282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80" name="図 79">
          <a:extLst>
            <a:ext uri="{FF2B5EF4-FFF2-40B4-BE49-F238E27FC236}">
              <a16:creationId xmlns:a16="http://schemas.microsoft.com/office/drawing/2014/main" id="{3A1E18A0-8174-4D42-B463-7CE85CA8783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425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81" name="図 80">
          <a:extLst>
            <a:ext uri="{FF2B5EF4-FFF2-40B4-BE49-F238E27FC236}">
              <a16:creationId xmlns:a16="http://schemas.microsoft.com/office/drawing/2014/main" id="{962BD5C9-F0D9-4058-BDAA-9D8C3EF155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340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38</xdr:row>
      <xdr:rowOff>769470</xdr:rowOff>
    </xdr:from>
    <xdr:ext cx="45720" cy="7620"/>
    <xdr:pic>
      <xdr:nvPicPr>
        <xdr:cNvPr id="66" name="図 65">
          <a:extLst>
            <a:ext uri="{FF2B5EF4-FFF2-40B4-BE49-F238E27FC236}">
              <a16:creationId xmlns:a16="http://schemas.microsoft.com/office/drawing/2014/main" id="{E3E7495D-D134-4655-AC96-B4C97C0C05D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1320143"/>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37</xdr:row>
      <xdr:rowOff>769470</xdr:rowOff>
    </xdr:from>
    <xdr:ext cx="45720" cy="7620"/>
    <xdr:pic>
      <xdr:nvPicPr>
        <xdr:cNvPr id="69" name="図 68">
          <a:extLst>
            <a:ext uri="{FF2B5EF4-FFF2-40B4-BE49-F238E27FC236}">
              <a16:creationId xmlns:a16="http://schemas.microsoft.com/office/drawing/2014/main" id="{8B560CD8-F28D-4CF9-A97D-DC00F580E96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70" name="図 69">
          <a:extLst>
            <a:ext uri="{FF2B5EF4-FFF2-40B4-BE49-F238E27FC236}">
              <a16:creationId xmlns:a16="http://schemas.microsoft.com/office/drawing/2014/main" id="{971D621A-CD19-4CAF-A5B4-089ABE1BFD2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85" name="図 84">
          <a:extLst>
            <a:ext uri="{FF2B5EF4-FFF2-40B4-BE49-F238E27FC236}">
              <a16:creationId xmlns:a16="http://schemas.microsoft.com/office/drawing/2014/main" id="{9038EFCE-E53C-478E-A136-42C4518EA91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86" name="図 85">
          <a:extLst>
            <a:ext uri="{FF2B5EF4-FFF2-40B4-BE49-F238E27FC236}">
              <a16:creationId xmlns:a16="http://schemas.microsoft.com/office/drawing/2014/main" id="{AB5E0F5B-9A3B-4822-9446-60B3DD3079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87" name="図 86">
          <a:extLst>
            <a:ext uri="{FF2B5EF4-FFF2-40B4-BE49-F238E27FC236}">
              <a16:creationId xmlns:a16="http://schemas.microsoft.com/office/drawing/2014/main" id="{E5204CB0-78DD-4E3A-9040-EC4036D39C1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86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88" name="図 87">
          <a:extLst>
            <a:ext uri="{FF2B5EF4-FFF2-40B4-BE49-F238E27FC236}">
              <a16:creationId xmlns:a16="http://schemas.microsoft.com/office/drawing/2014/main" id="{94AFDD48-3BCF-4A25-9C0A-EEBD842CF71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89" name="図 88">
          <a:extLst>
            <a:ext uri="{FF2B5EF4-FFF2-40B4-BE49-F238E27FC236}">
              <a16:creationId xmlns:a16="http://schemas.microsoft.com/office/drawing/2014/main" id="{20A7496F-27F8-4044-B9F3-716D30E7BE7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90" name="図 89">
          <a:extLst>
            <a:ext uri="{FF2B5EF4-FFF2-40B4-BE49-F238E27FC236}">
              <a16:creationId xmlns:a16="http://schemas.microsoft.com/office/drawing/2014/main" id="{3455C973-8B43-49DB-BEB4-C6E241F0A02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91" name="図 90">
          <a:extLst>
            <a:ext uri="{FF2B5EF4-FFF2-40B4-BE49-F238E27FC236}">
              <a16:creationId xmlns:a16="http://schemas.microsoft.com/office/drawing/2014/main" id="{F3D7FCBC-3777-4F55-A127-4A6BFB4C351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803524</xdr:colOff>
      <xdr:row>8</xdr:row>
      <xdr:rowOff>15240</xdr:rowOff>
    </xdr:from>
    <xdr:to>
      <xdr:col>13</xdr:col>
      <xdr:colOff>769620</xdr:colOff>
      <xdr:row>16</xdr:row>
      <xdr:rowOff>68719</xdr:rowOff>
    </xdr:to>
    <xdr:grpSp>
      <xdr:nvGrpSpPr>
        <xdr:cNvPr id="68" name="グループ化 4">
          <a:extLst>
            <a:ext uri="{FF2B5EF4-FFF2-40B4-BE49-F238E27FC236}">
              <a16:creationId xmlns:a16="http://schemas.microsoft.com/office/drawing/2014/main" id="{5A3B2918-C4D0-43A6-8123-F98EBF4E0C9E}"/>
            </a:ext>
          </a:extLst>
        </xdr:cNvPr>
        <xdr:cNvGrpSpPr>
          <a:grpSpLocks/>
        </xdr:cNvGrpSpPr>
      </xdr:nvGrpSpPr>
      <xdr:grpSpPr bwMode="auto">
        <a:xfrm>
          <a:off x="5497444" y="1676400"/>
          <a:ext cx="7258436" cy="1394599"/>
          <a:chOff x="15480370" y="3871792"/>
          <a:chExt cx="7209369" cy="987253"/>
        </a:xfrm>
      </xdr:grpSpPr>
      <xdr:cxnSp macro="">
        <xdr:nvCxnSpPr>
          <xdr:cNvPr id="71" name="直線コネクタ 153">
            <a:extLst>
              <a:ext uri="{FF2B5EF4-FFF2-40B4-BE49-F238E27FC236}">
                <a16:creationId xmlns:a16="http://schemas.microsoft.com/office/drawing/2014/main" id="{3D23A5EA-ABDD-047A-D61C-4D9B8C56BCF4}"/>
              </a:ext>
            </a:extLst>
          </xdr:cNvPr>
          <xdr:cNvCxnSpPr>
            <a:cxnSpLocks noChangeShapeType="1"/>
          </xdr:cNvCxnSpPr>
        </xdr:nvCxnSpPr>
        <xdr:spPr bwMode="auto">
          <a:xfrm>
            <a:off x="15554714" y="4849350"/>
            <a:ext cx="6930446" cy="9695"/>
          </a:xfrm>
          <a:prstGeom prst="line">
            <a:avLst/>
          </a:prstGeom>
          <a:noFill/>
          <a:ln w="9525" algn="ctr">
            <a:solidFill>
              <a:sysClr val="windowText" lastClr="000000"/>
            </a:solidFill>
            <a:prstDash val="dash"/>
            <a:round/>
            <a:headEnd/>
            <a:tailEnd/>
          </a:ln>
        </xdr:spPr>
      </xdr:cxnSp>
      <xdr:cxnSp macro="">
        <xdr:nvCxnSpPr>
          <xdr:cNvPr id="72" name="直線コネクタ 153">
            <a:extLst>
              <a:ext uri="{FF2B5EF4-FFF2-40B4-BE49-F238E27FC236}">
                <a16:creationId xmlns:a16="http://schemas.microsoft.com/office/drawing/2014/main" id="{D8548814-1FDF-FBD4-1210-E7206A6C4DF5}"/>
              </a:ext>
            </a:extLst>
          </xdr:cNvPr>
          <xdr:cNvCxnSpPr>
            <a:cxnSpLocks noChangeShapeType="1"/>
          </xdr:cNvCxnSpPr>
        </xdr:nvCxnSpPr>
        <xdr:spPr bwMode="auto">
          <a:xfrm>
            <a:off x="15526115" y="4651508"/>
            <a:ext cx="6959044" cy="38782"/>
          </a:xfrm>
          <a:prstGeom prst="line">
            <a:avLst/>
          </a:prstGeom>
          <a:noFill/>
          <a:ln w="9525" algn="ctr">
            <a:solidFill>
              <a:schemeClr val="tx1"/>
            </a:solidFill>
            <a:prstDash val="sysDash"/>
            <a:round/>
            <a:headEnd/>
            <a:tailEnd/>
          </a:ln>
        </xdr:spPr>
      </xdr:cxnSp>
      <xdr:cxnSp macro="">
        <xdr:nvCxnSpPr>
          <xdr:cNvPr id="73" name="直線コネクタ 153">
            <a:extLst>
              <a:ext uri="{FF2B5EF4-FFF2-40B4-BE49-F238E27FC236}">
                <a16:creationId xmlns:a16="http://schemas.microsoft.com/office/drawing/2014/main" id="{8F474BE0-AC0D-6165-1EBD-426FA7415516}"/>
              </a:ext>
            </a:extLst>
          </xdr:cNvPr>
          <xdr:cNvCxnSpPr>
            <a:cxnSpLocks noChangeShapeType="1"/>
          </xdr:cNvCxnSpPr>
        </xdr:nvCxnSpPr>
        <xdr:spPr bwMode="auto">
          <a:xfrm flipV="1">
            <a:off x="15545181" y="3871792"/>
            <a:ext cx="7054374" cy="9695"/>
          </a:xfrm>
          <a:prstGeom prst="line">
            <a:avLst/>
          </a:prstGeom>
          <a:noFill/>
          <a:ln w="6350" algn="ctr">
            <a:solidFill>
              <a:srgbClr val="000000"/>
            </a:solidFill>
            <a:prstDash val="dash"/>
            <a:round/>
            <a:headEnd/>
            <a:tailEnd/>
          </a:ln>
        </xdr:spPr>
      </xdr:cxnSp>
      <xdr:cxnSp macro="">
        <xdr:nvCxnSpPr>
          <xdr:cNvPr id="74" name="直線コネクタ 153">
            <a:extLst>
              <a:ext uri="{FF2B5EF4-FFF2-40B4-BE49-F238E27FC236}">
                <a16:creationId xmlns:a16="http://schemas.microsoft.com/office/drawing/2014/main" id="{06DA6DA7-BF40-4AF3-62A8-34CD89B639E4}"/>
              </a:ext>
            </a:extLst>
          </xdr:cNvPr>
          <xdr:cNvCxnSpPr>
            <a:cxnSpLocks noChangeShapeType="1"/>
          </xdr:cNvCxnSpPr>
        </xdr:nvCxnSpPr>
        <xdr:spPr bwMode="auto">
          <a:xfrm flipV="1">
            <a:off x="15530423" y="4171099"/>
            <a:ext cx="7154928" cy="9167"/>
          </a:xfrm>
          <a:prstGeom prst="line">
            <a:avLst/>
          </a:prstGeom>
          <a:noFill/>
          <a:ln w="6350" algn="ctr">
            <a:solidFill>
              <a:srgbClr val="000000"/>
            </a:solidFill>
            <a:prstDash val="dash"/>
            <a:round/>
            <a:headEnd/>
            <a:tailEnd/>
          </a:ln>
        </xdr:spPr>
      </xdr:cxnSp>
      <xdr:cxnSp macro="">
        <xdr:nvCxnSpPr>
          <xdr:cNvPr id="82" name="直線コネクタ 153">
            <a:extLst>
              <a:ext uri="{FF2B5EF4-FFF2-40B4-BE49-F238E27FC236}">
                <a16:creationId xmlns:a16="http://schemas.microsoft.com/office/drawing/2014/main" id="{293F9655-5A01-A6BD-EEE5-51723BE221F7}"/>
              </a:ext>
            </a:extLst>
          </xdr:cNvPr>
          <xdr:cNvCxnSpPr>
            <a:cxnSpLocks noChangeShapeType="1"/>
          </xdr:cNvCxnSpPr>
        </xdr:nvCxnSpPr>
        <xdr:spPr bwMode="auto">
          <a:xfrm>
            <a:off x="15480370" y="4470969"/>
            <a:ext cx="7209369" cy="2736"/>
          </a:xfrm>
          <a:prstGeom prst="line">
            <a:avLst/>
          </a:prstGeom>
          <a:noFill/>
          <a:ln w="19050" algn="ctr">
            <a:solidFill>
              <a:srgbClr val="FF0000"/>
            </a:solidFill>
            <a:prstDash val="dash"/>
            <a:round/>
            <a:headEnd/>
            <a:tailEnd/>
          </a:ln>
        </xdr:spPr>
      </xdr:cxnSp>
    </xdr:grpSp>
    <xdr:clientData/>
  </xdr:twoCellAnchor>
  <xdr:twoCellAnchor>
    <xdr:from>
      <xdr:col>7</xdr:col>
      <xdr:colOff>981075</xdr:colOff>
      <xdr:row>2</xdr:row>
      <xdr:rowOff>6016</xdr:rowOff>
    </xdr:from>
    <xdr:to>
      <xdr:col>13</xdr:col>
      <xdr:colOff>2139</xdr:colOff>
      <xdr:row>3</xdr:row>
      <xdr:rowOff>214731</xdr:rowOff>
    </xdr:to>
    <xdr:sp macro="" textlink="">
      <xdr:nvSpPr>
        <xdr:cNvPr id="83" name="Text Box 435">
          <a:extLst>
            <a:ext uri="{FF2B5EF4-FFF2-40B4-BE49-F238E27FC236}">
              <a16:creationId xmlns:a16="http://schemas.microsoft.com/office/drawing/2014/main" id="{E24747AE-9D86-44FB-9D5C-C2C99087CE5F}"/>
            </a:ext>
          </a:extLst>
        </xdr:cNvPr>
        <xdr:cNvSpPr txBox="1">
          <a:spLocks noChangeArrowheads="1"/>
        </xdr:cNvSpPr>
      </xdr:nvSpPr>
      <xdr:spPr bwMode="auto">
        <a:xfrm>
          <a:off x="5514975" y="554656"/>
          <a:ext cx="6229584" cy="429695"/>
        </a:xfrm>
        <a:prstGeom prst="rect">
          <a:avLst/>
        </a:prstGeom>
        <a:solidFill>
          <a:srgbClr val="FFFFFF"/>
        </a:solidFill>
        <a:ln w="9525">
          <a:solidFill>
            <a:srgbClr val="FF000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東京都は　</a:t>
          </a:r>
          <a:r>
            <a:rPr lang="ja-JP" altLang="en-US" sz="1400" b="1" i="0" u="none" strike="noStrike" baseline="0">
              <a:solidFill>
                <a:srgbClr val="FF0000"/>
              </a:solidFill>
              <a:latin typeface="ＭＳ Ｐゴシック"/>
              <a:ea typeface="ＭＳ Ｐゴシック"/>
            </a:rPr>
            <a:t>レベル </a:t>
          </a:r>
          <a:r>
            <a:rPr lang="en-US" altLang="ja-JP" sz="1400" b="1" i="0" u="none" strike="noStrike" baseline="0">
              <a:solidFill>
                <a:srgbClr val="FF0000"/>
              </a:solidFill>
              <a:latin typeface="ＭＳ Ｐゴシック"/>
              <a:ea typeface="ＭＳ Ｐゴシック"/>
            </a:rPr>
            <a:t>2</a:t>
          </a:r>
          <a:r>
            <a:rPr lang="ja-JP" altLang="en-US" sz="1400" b="1" i="0" u="none" strike="noStrike" baseline="0">
              <a:solidFill>
                <a:srgbClr val="FF0000"/>
              </a:solidFill>
              <a:latin typeface="ＭＳ Ｐゴシック"/>
              <a:ea typeface="ＭＳ Ｐゴシック"/>
            </a:rPr>
            <a:t>　</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全国平均 </a:t>
          </a:r>
          <a:r>
            <a:rPr lang="ja-JP" altLang="en-US" sz="1800" b="1" i="0" u="none" strike="noStrike" baseline="0">
              <a:solidFill>
                <a:srgbClr val="FF0000"/>
              </a:solidFill>
              <a:latin typeface="ＭＳ Ｐゴシック"/>
              <a:ea typeface="ＭＳ Ｐゴシック"/>
            </a:rPr>
            <a:t> </a:t>
          </a:r>
          <a:r>
            <a:rPr lang="en-US" altLang="ja-JP" sz="1200" b="1" i="0" u="none" strike="noStrike" baseline="0">
              <a:solidFill>
                <a:srgbClr val="FF0000"/>
              </a:solidFill>
              <a:latin typeface="ＭＳ Ｐゴシック"/>
              <a:ea typeface="ＭＳ Ｐゴシック"/>
            </a:rPr>
            <a:t>(</a:t>
          </a:r>
          <a:r>
            <a:rPr lang="ja-JP" altLang="en-US" sz="1200" b="1" i="0" u="none" strike="noStrike" baseline="0">
              <a:solidFill>
                <a:srgbClr val="FF0000"/>
              </a:solidFill>
              <a:latin typeface="ＭＳ Ｐゴシック"/>
              <a:ea typeface="ＭＳ Ｐゴシック"/>
            </a:rPr>
            <a:t>レベル</a:t>
          </a:r>
          <a:r>
            <a:rPr lang="en-US" altLang="ja-JP" sz="1800" b="1" i="0" u="none" strike="noStrike" baseline="0">
              <a:solidFill>
                <a:srgbClr val="FF0000"/>
              </a:solidFill>
              <a:latin typeface="ＭＳ Ｐゴシック"/>
              <a:ea typeface="ＭＳ Ｐゴシック"/>
            </a:rPr>
            <a:t>2</a:t>
          </a:r>
          <a:r>
            <a:rPr lang="en-US" altLang="ja-JP" sz="1200" b="1" i="0" u="none" strike="noStrike" baseline="0">
              <a:solidFill>
                <a:srgbClr val="FF0000"/>
              </a:solidFill>
              <a:latin typeface="ＭＳ Ｐゴシック"/>
              <a:ea typeface="ＭＳ Ｐゴシック"/>
            </a:rPr>
            <a:t>)  </a:t>
          </a:r>
          <a:r>
            <a:rPr lang="en-US" altLang="ja-JP" sz="2000" b="1" i="0" u="none" strike="noStrike" baseline="0">
              <a:solidFill>
                <a:srgbClr val="FF0000"/>
              </a:solidFill>
              <a:latin typeface="ＭＳ Ｐゴシック"/>
              <a:ea typeface="ＭＳ Ｐゴシック"/>
            </a:rPr>
            <a:t>4.05</a:t>
          </a:r>
        </a:p>
        <a:p>
          <a:pPr algn="ctr" rtl="0">
            <a:defRPr sz="1000"/>
          </a:pPr>
          <a:r>
            <a:rPr lang="ja-JP" altLang="en-US"/>
            <a:t> </a:t>
          </a:r>
          <a:endParaRPr lang="ja-JP" altLang="en-US" sz="1000" b="0" i="0" u="none" strike="noStrike" baseline="0">
            <a:solidFill>
              <a:sysClr val="windowText" lastClr="000000"/>
            </a:solidFill>
            <a:effectLst/>
            <a:latin typeface="+mn-lt"/>
            <a:ea typeface="+mn-ea"/>
            <a:cs typeface="+mn-cs"/>
          </a:endParaRPr>
        </a:p>
      </xdr:txBody>
    </xdr:sp>
    <xdr:clientData/>
  </xdr:twoCellAnchor>
  <xdr:twoCellAnchor>
    <xdr:from>
      <xdr:col>4</xdr:col>
      <xdr:colOff>66674</xdr:colOff>
      <xdr:row>8</xdr:row>
      <xdr:rowOff>104776</xdr:rowOff>
    </xdr:from>
    <xdr:to>
      <xdr:col>4</xdr:col>
      <xdr:colOff>457199</xdr:colOff>
      <xdr:row>10</xdr:row>
      <xdr:rowOff>9744</xdr:rowOff>
    </xdr:to>
    <xdr:sp macro="" textlink="">
      <xdr:nvSpPr>
        <xdr:cNvPr id="84" name="右矢印 4">
          <a:extLst>
            <a:ext uri="{FF2B5EF4-FFF2-40B4-BE49-F238E27FC236}">
              <a16:creationId xmlns:a16="http://schemas.microsoft.com/office/drawing/2014/main" id="{3FB94375-287C-4732-B68D-D695893BEBAD}"/>
            </a:ext>
          </a:extLst>
        </xdr:cNvPr>
        <xdr:cNvSpPr/>
      </xdr:nvSpPr>
      <xdr:spPr>
        <a:xfrm>
          <a:off x="2025014" y="1765936"/>
          <a:ext cx="390525" cy="24024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651376</xdr:colOff>
      <xdr:row>4</xdr:row>
      <xdr:rowOff>40122</xdr:rowOff>
    </xdr:from>
    <xdr:to>
      <xdr:col>12</xdr:col>
      <xdr:colOff>876300</xdr:colOff>
      <xdr:row>8</xdr:row>
      <xdr:rowOff>45720</xdr:rowOff>
    </xdr:to>
    <xdr:sp macro="" textlink="">
      <xdr:nvSpPr>
        <xdr:cNvPr id="92" name="線吹き出し 2 (枠付き) 14">
          <a:extLst>
            <a:ext uri="{FF2B5EF4-FFF2-40B4-BE49-F238E27FC236}">
              <a16:creationId xmlns:a16="http://schemas.microsoft.com/office/drawing/2014/main" id="{D801708E-22C7-4F6A-AE0A-F12F2675DC83}"/>
            </a:ext>
          </a:extLst>
        </xdr:cNvPr>
        <xdr:cNvSpPr/>
      </xdr:nvSpPr>
      <xdr:spPr bwMode="auto">
        <a:xfrm>
          <a:off x="9170536" y="1030722"/>
          <a:ext cx="2770004" cy="676158"/>
        </a:xfrm>
        <a:prstGeom prst="borderCallout2">
          <a:avLst>
            <a:gd name="adj1" fmla="val 49518"/>
            <a:gd name="adj2" fmla="val 427"/>
            <a:gd name="adj3" fmla="val 83940"/>
            <a:gd name="adj4" fmla="val -77296"/>
            <a:gd name="adj5" fmla="val 244933"/>
            <a:gd name="adj6" fmla="val -113329"/>
          </a:avLst>
        </a:prstGeom>
        <a:solidFill>
          <a:srgbClr val="FFE7FF"/>
        </a:solidFill>
        <a:ln>
          <a:solidFill>
            <a:schemeClr val="tx1"/>
          </a:solidFill>
          <a:prstDash val="sysDash"/>
          <a:tailEnd type="triangle"/>
        </a:ln>
        <a:effectLst>
          <a:innerShdw blurRad="63500" dist="50800" dir="2700000">
            <a:prstClr val="black">
              <a:alpha val="50000"/>
            </a:prstClr>
          </a:inn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rtl="0">
            <a:defRPr sz="1000"/>
          </a:pPr>
          <a:r>
            <a:rPr lang="ja-JP" altLang="en-US" sz="1400" b="1" i="0" u="none" strike="noStrike" baseline="0">
              <a:solidFill>
                <a:srgbClr val="FF0000"/>
              </a:solidFill>
              <a:latin typeface="ＭＳ Ｐゴシック"/>
              <a:ea typeface="ＭＳ Ｐゴシック"/>
            </a:rPr>
            <a:t>ノロウイルス今週のニュース</a:t>
          </a:r>
        </a:p>
        <a:p>
          <a:pPr algn="l" rtl="0">
            <a:defRPr sz="1000"/>
          </a:pPr>
          <a:r>
            <a:rPr lang="ja-JP" altLang="en-US" sz="1300" b="1" i="0" u="none" strike="noStrike" baseline="0">
              <a:solidFill>
                <a:srgbClr val="FF0000"/>
              </a:solidFill>
              <a:latin typeface="ＭＳ Ｐゴシック"/>
              <a:ea typeface="ＭＳ Ｐゴシック"/>
            </a:rPr>
            <a:t>今週ですが、それでも</a:t>
          </a:r>
          <a:r>
            <a:rPr lang="ja-JP" altLang="en-US" sz="1600" b="1" i="0" u="none" strike="noStrike" baseline="0">
              <a:solidFill>
                <a:srgbClr val="FF0000"/>
              </a:solidFill>
              <a:latin typeface="ＭＳ Ｐゴシック"/>
              <a:ea typeface="ＭＳ Ｐゴシック"/>
            </a:rPr>
            <a:t>全国で</a:t>
          </a:r>
          <a:r>
            <a:rPr lang="en-US" altLang="ja-JP" sz="1600" b="1" i="0" u="none" strike="noStrike" baseline="0">
              <a:solidFill>
                <a:srgbClr val="FF0000"/>
              </a:solidFill>
              <a:latin typeface="ＭＳ Ｐゴシック"/>
              <a:ea typeface="ＭＳ Ｐゴシック"/>
            </a:rPr>
            <a:t>6</a:t>
          </a:r>
          <a:r>
            <a:rPr lang="ja-JP" altLang="en-US" sz="1600" b="1" i="0" u="none" strike="noStrike" baseline="0">
              <a:solidFill>
                <a:srgbClr val="FF0000"/>
              </a:solidFill>
              <a:latin typeface="ＭＳ Ｐゴシック"/>
              <a:ea typeface="ＭＳ Ｐゴシック"/>
            </a:rPr>
            <a:t>件</a:t>
          </a:r>
        </a:p>
      </xdr:txBody>
    </xdr:sp>
    <xdr:clientData/>
  </xdr:twoCellAnchor>
  <xdr:twoCellAnchor>
    <xdr:from>
      <xdr:col>7</xdr:col>
      <xdr:colOff>1083461</xdr:colOff>
      <xdr:row>13</xdr:row>
      <xdr:rowOff>89643</xdr:rowOff>
    </xdr:from>
    <xdr:to>
      <xdr:col>7</xdr:col>
      <xdr:colOff>1402080</xdr:colOff>
      <xdr:row>15</xdr:row>
      <xdr:rowOff>44848</xdr:rowOff>
    </xdr:to>
    <xdr:sp macro="" textlink="">
      <xdr:nvSpPr>
        <xdr:cNvPr id="93" name="円/楕円 17">
          <a:extLst>
            <a:ext uri="{FF2B5EF4-FFF2-40B4-BE49-F238E27FC236}">
              <a16:creationId xmlns:a16="http://schemas.microsoft.com/office/drawing/2014/main" id="{713E092F-2C84-4316-B359-D44311A5E9D1}"/>
            </a:ext>
          </a:extLst>
        </xdr:cNvPr>
        <xdr:cNvSpPr>
          <a:spLocks noChangeArrowheads="1"/>
        </xdr:cNvSpPr>
      </xdr:nvSpPr>
      <xdr:spPr bwMode="auto">
        <a:xfrm>
          <a:off x="5777381" y="2589003"/>
          <a:ext cx="318619" cy="290485"/>
        </a:xfrm>
        <a:prstGeom prst="ellipse">
          <a:avLst/>
        </a:prstGeom>
        <a:noFill/>
        <a:ln w="25400" algn="ctr">
          <a:solidFill>
            <a:srgbClr val="00B050"/>
          </a:solidFill>
          <a:round/>
          <a:headEnd/>
          <a:tailEnd/>
        </a:ln>
      </xdr:spPr>
      <xdr:txBody>
        <a:bodyPr/>
        <a:lstStyle/>
        <a:p>
          <a:endParaRPr lang="ja-JP" altLang="en-US"/>
        </a:p>
      </xdr:txBody>
    </xdr:sp>
    <xdr:clientData/>
  </xdr:twoCellAnchor>
  <xdr:twoCellAnchor editAs="oneCell">
    <xdr:from>
      <xdr:col>4</xdr:col>
      <xdr:colOff>647700</xdr:colOff>
      <xdr:row>2</xdr:row>
      <xdr:rowOff>0</xdr:rowOff>
    </xdr:from>
    <xdr:to>
      <xdr:col>6</xdr:col>
      <xdr:colOff>685801</xdr:colOff>
      <xdr:row>16</xdr:row>
      <xdr:rowOff>37431</xdr:rowOff>
    </xdr:to>
    <xdr:pic>
      <xdr:nvPicPr>
        <xdr:cNvPr id="9" name="図 8">
          <a:extLst>
            <a:ext uri="{FF2B5EF4-FFF2-40B4-BE49-F238E27FC236}">
              <a16:creationId xmlns:a16="http://schemas.microsoft.com/office/drawing/2014/main" id="{434EB673-7488-64DC-5402-AF55FA64178A}"/>
            </a:ext>
          </a:extLst>
        </xdr:cNvPr>
        <xdr:cNvPicPr>
          <a:picLocks noChangeAspect="1"/>
        </xdr:cNvPicPr>
      </xdr:nvPicPr>
      <xdr:blipFill>
        <a:blip xmlns:r="http://schemas.openxmlformats.org/officeDocument/2006/relationships" r:embed="rId3"/>
        <a:stretch>
          <a:fillRect/>
        </a:stretch>
      </xdr:blipFill>
      <xdr:spPr>
        <a:xfrm>
          <a:off x="2697480" y="548640"/>
          <a:ext cx="1836421" cy="2491071"/>
        </a:xfrm>
        <a:prstGeom prst="rect">
          <a:avLst/>
        </a:prstGeom>
      </xdr:spPr>
    </xdr:pic>
    <xdr:clientData/>
  </xdr:twoCellAnchor>
  <xdr:twoCellAnchor editAs="oneCell">
    <xdr:from>
      <xdr:col>0</xdr:col>
      <xdr:colOff>0</xdr:colOff>
      <xdr:row>2</xdr:row>
      <xdr:rowOff>0</xdr:rowOff>
    </xdr:from>
    <xdr:to>
      <xdr:col>3</xdr:col>
      <xdr:colOff>106681</xdr:colOff>
      <xdr:row>16</xdr:row>
      <xdr:rowOff>37431</xdr:rowOff>
    </xdr:to>
    <xdr:pic>
      <xdr:nvPicPr>
        <xdr:cNvPr id="6" name="図 5">
          <a:extLst>
            <a:ext uri="{FF2B5EF4-FFF2-40B4-BE49-F238E27FC236}">
              <a16:creationId xmlns:a16="http://schemas.microsoft.com/office/drawing/2014/main" id="{E9802F3D-E93B-4461-A9BB-54626CE36179}"/>
            </a:ext>
          </a:extLst>
        </xdr:cNvPr>
        <xdr:cNvPicPr>
          <a:picLocks noChangeAspect="1"/>
        </xdr:cNvPicPr>
      </xdr:nvPicPr>
      <xdr:blipFill>
        <a:blip xmlns:r="http://schemas.openxmlformats.org/officeDocument/2006/relationships" r:embed="rId3"/>
        <a:stretch>
          <a:fillRect/>
        </a:stretch>
      </xdr:blipFill>
      <xdr:spPr>
        <a:xfrm>
          <a:off x="0" y="548640"/>
          <a:ext cx="1836421" cy="24910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304800</xdr:colOff>
      <xdr:row>17</xdr:row>
      <xdr:rowOff>78105</xdr:rowOff>
    </xdr:to>
    <xdr:sp macro="" textlink="">
      <xdr:nvSpPr>
        <xdr:cNvPr id="2" name="AutoShape 73" descr="data:image/jpeg;base64,/9j/4AAQSkZJRgABAQAAAQABAAD/2wCEAAkGBxQQEBQPEBQQDw8UDw8PDxAUEA8PDxAPFBQWFhQUFBQYHCggGBolHBQUITEhJSkrLi4uFx8zODMsNygtLisBCgoKDg0OGhAQFywkHCQsLCwsLCwsLCwsLCwsLCwsLCwsLC0sLCwsLCwsLCwsLCwsLCwsLS8sLiwsLCwsLCwsLP/AABEIAOEA4QMBIgACEQEDEQH/xAAbAAACAwEBAQAAAAAAAAAAAAAAAQIDBAUGB//EADgQAAIBAgMFBQYEBgMAAAAAAAABAgMRBBIhBTFBYXETUYGRsQYiMlJywUKh0eEUIzNigvA0c7L/xAAZAQEBAQEBAQAAAAAAAAAAAAAAAQMCBAX/xAAnEQEBAAIBBAECBwEAAAAAAAAAAQIRAxIhMUEEMlETIkJhcYHBFP/aAAwDAQACEQMRAD8A+pDENHDI0MQ0QSQxIkFAwBBTGAAAwABgAwAAAAGAFAMBgIBiKAAAAGAAAAAAAABzkSRFEkRykhoRJEU0SEiQUrErAABYYhgAxBcCQCuMAGIYUDEMBgAFAAAEIBgUIYgAYCGAAIYHNTJorTJJnLlYiaRCJYiLDQwuLMFSAhnFnAsFcq7QrqVibF7mLtDJCeZ2W9nSpYRc5c+Am74FKmTTL1TS4LyLYRR1pWS4Zi3E0fldnxXAo7Dn+RETzB2hFUFzfiTVJdy9R3CVVdRqT7n6E7DsVUUxjCwCALAVCAAKAAAAAAA5GcaqmSUymrXsZ7c7dFYrVRWrZsjTb4rwVzyP8W4zzXtwOvhNq8JEmU9rHZVHm/JIfYc3+RChi1I0J3O9RVSw65+aH/Drn5lwWGhV2Ee782HYR+VeSLlEeUaVXGNtyS8EWqYso7IoM3IM4WQXQEQsS7REXXQ0HlHlK3iUReLQF+QlkMjxhB4pg23ZEPQ57rsj2j7wm3RzoHWRzswXG122zmnqvEiV0dxMAGIAhgICjy1SZkrzLKkjLUZjWe3P2t/TZp2diu0pqT+LdL6l/tyjaSvTl0MGw6+WeThJafUv2OUl1XpqVVrc7HRw20mt/mciLLIsS6avWUMYmuf5FrxC7zy9Co8y1N2dm0pt15Ytd5B41HMzDuNptveNIvGMx3HcbNtDxLE6r7ym5ICecLkUNASTGJRJKAABJUySpFEBotVIkqYFKRJIuVMmqYVCitCwbjZeZEAGIApgIAjxlRmeRdUZRIxZM+NXuS+lnnqM8rUlvTTXgejxC919GeZgI4r11KaklJbmk10ZdE5exqt6dvlbj4b0dKLI3l7NND4kdBGTCU7yR1Y0TWDOkSUTUqRNUjrQyqBJUzUqRNUho0yqkTVIpq7ShF2SlNrikrebKntST+GnbrL9EWY37G42xpE1SOe8ZVe7LHpG/qQTqy3zl4Wj6I66KnVHXVIjKcY/FKK6ySOS8I38UpPrKTJ08HFcEWcdTrb3jaa/Ffom/QrqbVhHVqpbi8jCMV3EpR0Ovwjqa8JWhVip02pRfFfcvUDzEG8NXVSH9Ko8tWPC73TR6aVaK3uK6tIys1dV3NVNRJKJjntSkvxxfS8vQpe2YcFOX+NvULuOjOOnTUzioYtzV0sq1VnqxkKAACIAAAPEVCqTLJlUjJkrrbn0Z5iB6ie59Dy8SxxXU2HUtNx+aN/Ffs2d2J5jATy1IP8Aut56fc9NFkrTDw62z9UjuQgee2XU3o9Dh5XRrjeztNQJKJXPERj8Uox6ySMtTbNGP41L6by9DpXQUSjHL+W0tL2j4Pec9+0FP8Makv8AFRX5snHaDqe7lUU9d92XGbqWzSuFBLgT7IsRI9LJXkHYncTChCsCGmAkSTFYAiFWipKzMn8AjdcdyWSqywwiRdTw6RamSTJpDp1VBxhZ+9ezSvFNW0b4fszSUU9WvG3LQuMM5qtcfBgIDhTAAA8PIqkWyKpGTEpbjy37nqWeW4vq/Usc1OLtr4nq4Suk+9J+Z5NHpMBO9OD/ALUvLQldYPHYqtKO1K9pSjaFK1pNcF3dWex2HKdVSjKc3bK7Octz07zzO0cBCWKrVrzjUzRhJp3i4qMbXi/sdr2RxCWJcVNyzU5ppwy6qzWt+TNuKYuss3oY7MXJsuhgUjYmPMerpjjamGFSNFKklqiOYFMuhqTGZ1ULFIKncGRuRzBTbGpFNSRhxGMykWTdda4XOfgMY5rXc936f73m5Mzw5Jn4a83DlxXulcVxBY0YGpElIjYkkBOlLVdTSZYo1GHL5aYgYgM3RgIAPEyK5FskVyM2KB5aW9/U/U9SeXqfFL6peoc00dTZuPjGOSbUbN2b3NPU5SE1cEuhi613VqcJTzLooqP2JezGJUcRSbdr1FF/5e79yrGR/lvwOfgJZakH3VIPykjvDsm+765cMxXf1Gj3CdwuJAFSvYcahFCIq9VBuaM6YmHUOtWODtCo9ejOniDm1qN78SVvxedns7FWgrOz8D0GAxSmrXWZb1y77HjcPenLLLc9Y9Dv4OVrTjvX58j5eHJlx59/Ht9b5PHhy4bn9O9YmkFCanFSX7p9xaon05ZZuPh2auqrUSSiSUSSiEJRLERyjRnyeHWJgIZg7MBDKPGyRXKJfYWUzZMjieXrr35fXL1PZ5DjY7ZkZSbV4Se9rVN80S9kuO3EBF9fBThvWaPzR181vRQmVxrSOKXuPwOWtHfu18jqYl+4+qOe1yZ3PBH1ODvr3pPz1LEjJsipmoUpPjShfqlb7G5I9oVhksoWCkJokoDUAqqwpLxNCosx43aFCj/WrUqb4KVSKk+kb3FuvLvGW9ornErVK5yMd7b4OnLJF1K07XShBqLX1SsjnVfbSpO6w9GEJWeR1JSnrwulb1Mc+fjx817OH4nNn4x/x3Mfgc8PdXvxeaPPvj4r7C2bXvFfseT2V7S4rF1IxlNUveanGFOELZfiTbTf5ns8JKx4c7jyZbj6OOGfDhrPV9ujg8W4O/Diu/pzO2qqautU9UcHLc6GAl7tu528HuO+Lkyx/K8PysMcp1xv7ToLOytMkjXqt9vHpO4yCGQSGRGFMBAB5awWJARkizFXWpuaMteJKM5nr4GE9WrS+ZaPx7zTYdjjQ4tXYbk7Z1l6NMvo7Cit8m+iS9TqoaLtNR0NlU8tNQjdqN0ru/G/3NygzlYfFSgmo2V9dyZKWMm98peGnoenHnkxkTpdfsrK70XPT1IOvBfiT6XfocjeSRLz31F06Txq4JvrZFcsXJ7tOhliWJHF5cr7dSPF+2WPqxrSj2lRQywagpyUdY66LmeLxsHmhUtprCUtz1+G/j6n0T2w2fmyV1/1z9Yv1XkcehstVYuD0g1Zvi+h5OTfU+98LLG8Wo89PAZ4Xj/UV5Q72+7xN+y8NUurwlD6k4/uz0mH2XCkrQuubbbfiy+G6zaZjfs9+OWu7lbO2eqeIdVPWcbOKWilxlfnZI9FSq24nJptOej4taeh1qMeXQ047t5Pk/U6WHrd911/VG7B1LTt36ePA50KdtVoXxZ3lenu8epnLHbRNFVKd0n3pMmj0R8yzSYxICiQyIwp3AQAeaGAwyRkUVUaGVVESjI0FibQWOArBYaQ0gBIkkCRNIBpE4oSRZFBTiixIikWRRVQxGGVSEqct0k107n4OzPJ7OThKUGvejJwa4Jre+h7NI897S4fs5KvFe7K0KvKa+GXitPBHGePbb2fD5ujLpvs4YfNrJub8o+QqmAWr005Iy0sboupohi7mFkfUxzyvtOOAhppu1XCzLlo1YhTxH6ItlTvqvM6knpnnl92ujLxf2NGUw4dvja5uhK6Fvplr23YKrple9buaNSOQnbXjwOjh62Zc+P6mnHn+mvJz8WvzTw0IkQRJG7ymMQAMAEB54YAHBMrkixkGiVFEkQsWtEbHIikSSBIkQCRJISRJICUUWRIxRNB0kkWRRBIsRRJCrUozi4TSlGStJPiiSJIqvD7X2VPDvS8qT+Gfdyl3P1OfTxNmfSXFNWaTT0aaumuhwto+y1OfvUn2Uvl1dN/eJllx/Z7OH5Vx7VxsBi8zs9Hw6HWo1uHA4OL2fUw0l2kbJu0ZJqUG+TXozo4ardJmM3O1eu5zLvHRTs0zVGduhghM1Reh0z33a4zLYS4rR8DHCZbGRw78uvQrZuT4r7ovRx4z8HwZuw2JzaPSX5M9HHyb7V4ubg6e+PhrGRQGzzpAIAOAMQyMyZFkiLAraItE5EbHIihoBogaJISJIKkkTRFE0VUkWIgiaAkiSIoZRNEkQRJAKtSjOLhNKUWrNPczxWNwzw1V0ndw+KlJ/ig/utzPbmLbGzliKeTdNe9Tl8sufJ7mcZ47jbi5Om/s85QrG+nUPPxk4ScJLLKLyyT4NHSw9e55tvdO7pplsZGSFQmpF8rLprVQsUrmSMi6MjnTvcrpYfG20nqvm4+JuhNNXTuu84UZFlOq4u8Xb0Zrjy2eXn5PjzLvj2du4HM/j5f2+T/AFA0/GxY/wDNmyAAGrxgTAAISIsAIEhiA5EkSQwAmiSGBVSRNAAVIYAUNE0IAGhgAHifaf8A5cvpp/8AkrwYAeTP6n0eL6Z/DpUy+O4QCO74Tj9y8ALVxSX2JoAOK0MAAiP/2Q==">
          <a:hlinkClick xmlns:r="http://schemas.openxmlformats.org/officeDocument/2006/relationships" r:id="rId1"/>
          <a:extLst>
            <a:ext uri="{FF2B5EF4-FFF2-40B4-BE49-F238E27FC236}">
              <a16:creationId xmlns:a16="http://schemas.microsoft.com/office/drawing/2014/main" id="{B601165A-A17F-40A7-A7B4-A26AD16693C2}"/>
            </a:ext>
          </a:extLst>
        </xdr:cNvPr>
        <xdr:cNvSpPr>
          <a:spLocks noChangeAspect="1" noChangeArrowheads="1"/>
        </xdr:cNvSpPr>
      </xdr:nvSpPr>
      <xdr:spPr bwMode="auto">
        <a:xfrm>
          <a:off x="4655820" y="4305300"/>
          <a:ext cx="304800" cy="299085"/>
        </a:xfrm>
        <a:prstGeom prst="rect">
          <a:avLst/>
        </a:prstGeom>
        <a:noFill/>
        <a:ln w="9525">
          <a:noFill/>
          <a:miter lim="800000"/>
          <a:headEnd/>
          <a:tailEnd/>
        </a:ln>
      </xdr:spPr>
    </xdr:sp>
    <xdr:clientData/>
  </xdr:twoCellAnchor>
  <xdr:twoCellAnchor>
    <xdr:from>
      <xdr:col>5</xdr:col>
      <xdr:colOff>180975</xdr:colOff>
      <xdr:row>7</xdr:row>
      <xdr:rowOff>38100</xdr:rowOff>
    </xdr:from>
    <xdr:to>
      <xdr:col>6</xdr:col>
      <xdr:colOff>409575</xdr:colOff>
      <xdr:row>10</xdr:row>
      <xdr:rowOff>114300</xdr:rowOff>
    </xdr:to>
    <xdr:sp macro="" textlink="">
      <xdr:nvSpPr>
        <xdr:cNvPr id="3" name="右矢印 2">
          <a:extLst>
            <a:ext uri="{FF2B5EF4-FFF2-40B4-BE49-F238E27FC236}">
              <a16:creationId xmlns:a16="http://schemas.microsoft.com/office/drawing/2014/main" id="{98FC0407-0699-48F6-9326-2BBE0DAEB052}"/>
            </a:ext>
          </a:extLst>
        </xdr:cNvPr>
        <xdr:cNvSpPr/>
      </xdr:nvSpPr>
      <xdr:spPr>
        <a:xfrm>
          <a:off x="2985135" y="1882140"/>
          <a:ext cx="845820" cy="899160"/>
        </a:xfrm>
        <a:prstGeom prst="rightArrow">
          <a:avLst/>
        </a:prstGeom>
        <a:solidFill>
          <a:schemeClr val="bg1">
            <a:lumMod val="85000"/>
          </a:schemeClr>
        </a:solidFill>
        <a:ln>
          <a:solidFill>
            <a:schemeClr val="bg1"/>
          </a:solidFill>
        </a:ln>
        <a:effectLst>
          <a:outerShdw blurRad="50800" dist="50800" dir="5400000" algn="ctr" rotWithShape="0">
            <a:schemeClr val="bg1">
              <a:lumMod val="95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0</xdr:col>
      <xdr:colOff>361950</xdr:colOff>
      <xdr:row>5</xdr:row>
      <xdr:rowOff>0</xdr:rowOff>
    </xdr:from>
    <xdr:to>
      <xdr:col>5</xdr:col>
      <xdr:colOff>9525</xdr:colOff>
      <xdr:row>13</xdr:row>
      <xdr:rowOff>240030</xdr:rowOff>
    </xdr:to>
    <xdr:pic>
      <xdr:nvPicPr>
        <xdr:cNvPr id="4" name="Picture 1026" descr="ANd9GcSIi0oLHch0iyOBc5zwkgqgkYGekck3ixAeWlEQ_7YvE33qzFOJmg">
          <a:extLst>
            <a:ext uri="{FF2B5EF4-FFF2-40B4-BE49-F238E27FC236}">
              <a16:creationId xmlns:a16="http://schemas.microsoft.com/office/drawing/2014/main" id="{4523A1CF-497B-44D3-92A6-CDC1470EABB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31470" y="1295400"/>
          <a:ext cx="2482215" cy="2487930"/>
        </a:xfrm>
        <a:prstGeom prst="rect">
          <a:avLst/>
        </a:prstGeom>
        <a:noFill/>
        <a:ln w="9525">
          <a:noFill/>
          <a:miter lim="800000"/>
          <a:headEnd/>
          <a:tailEnd/>
        </a:ln>
      </xdr:spPr>
    </xdr:pic>
    <xdr:clientData/>
  </xdr:twoCellAnchor>
  <xdr:twoCellAnchor>
    <xdr:from>
      <xdr:col>1</xdr:col>
      <xdr:colOff>123825</xdr:colOff>
      <xdr:row>8</xdr:row>
      <xdr:rowOff>266700</xdr:rowOff>
    </xdr:from>
    <xdr:to>
      <xdr:col>4</xdr:col>
      <xdr:colOff>561975</xdr:colOff>
      <xdr:row>10</xdr:row>
      <xdr:rowOff>104775</xdr:rowOff>
    </xdr:to>
    <xdr:sp macro="" textlink="">
      <xdr:nvSpPr>
        <xdr:cNvPr id="5" name="Text Box 1027">
          <a:extLst>
            <a:ext uri="{FF2B5EF4-FFF2-40B4-BE49-F238E27FC236}">
              <a16:creationId xmlns:a16="http://schemas.microsoft.com/office/drawing/2014/main" id="{7D92F4CA-C122-4A84-9296-E55BBD22B193}"/>
            </a:ext>
          </a:extLst>
        </xdr:cNvPr>
        <xdr:cNvSpPr txBox="1">
          <a:spLocks noChangeArrowheads="1"/>
        </xdr:cNvSpPr>
      </xdr:nvSpPr>
      <xdr:spPr bwMode="auto">
        <a:xfrm>
          <a:off x="459105" y="2385060"/>
          <a:ext cx="2289810" cy="386715"/>
        </a:xfrm>
        <a:prstGeom prst="rect">
          <a:avLst/>
        </a:prstGeom>
        <a:solidFill>
          <a:srgbClr val="EEECE1"/>
        </a:solidFill>
        <a:ln w="28575">
          <a:solidFill>
            <a:srgbClr val="FF0000"/>
          </a:solidFill>
          <a:miter lim="800000"/>
          <a:headEnd/>
          <a:tailEnd/>
        </a:ln>
      </xdr:spPr>
      <xdr:txBody>
        <a:bodyPr vertOverflow="clip" wrap="square" lIns="36576" tIns="18288" rIns="36576" bIns="18288" anchor="ctr" upright="1"/>
        <a:lstStyle/>
        <a:p>
          <a:pPr algn="ctr" rtl="0">
            <a:defRPr sz="1000"/>
          </a:pPr>
          <a:r>
            <a:rPr lang="ja-JP" altLang="en-US" sz="1600" b="1" i="0" u="none" strike="noStrike" baseline="0">
              <a:solidFill>
                <a:srgbClr val="FF0000"/>
              </a:solidFill>
              <a:latin typeface="HGS平成明朝体W9"/>
            </a:rPr>
            <a:t>使用前は冷蔵庫で保管</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49306</xdr:colOff>
      <xdr:row>0</xdr:row>
      <xdr:rowOff>13335</xdr:rowOff>
    </xdr:from>
    <xdr:to>
      <xdr:col>2</xdr:col>
      <xdr:colOff>245204</xdr:colOff>
      <xdr:row>0</xdr:row>
      <xdr:rowOff>230505</xdr:rowOff>
    </xdr:to>
    <xdr:pic>
      <xdr:nvPicPr>
        <xdr:cNvPr id="2" name="図 1" descr="感染症・食中毒情報">
          <a:extLst>
            <a:ext uri="{FF2B5EF4-FFF2-40B4-BE49-F238E27FC236}">
              <a16:creationId xmlns:a16="http://schemas.microsoft.com/office/drawing/2014/main" id="{F3DC39EB-F9B0-439D-9039-ED38C533729B}"/>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49306" y="13335"/>
          <a:ext cx="2303817" cy="217170"/>
        </a:xfrm>
        <a:prstGeom prst="rect">
          <a:avLst/>
        </a:prstGeom>
        <a:noFill/>
        <a:ln w="9525">
          <a:noFill/>
          <a:miter lim="800000"/>
          <a:headEnd/>
          <a:tailEnd/>
        </a:ln>
      </xdr:spPr>
    </xdr:pic>
    <xdr:clientData/>
  </xdr:twoCellAnchor>
  <xdr:twoCellAnchor editAs="oneCell">
    <xdr:from>
      <xdr:col>2</xdr:col>
      <xdr:colOff>1</xdr:colOff>
      <xdr:row>15</xdr:row>
      <xdr:rowOff>23814</xdr:rowOff>
    </xdr:from>
    <xdr:to>
      <xdr:col>2</xdr:col>
      <xdr:colOff>4071939</xdr:colOff>
      <xdr:row>33</xdr:row>
      <xdr:rowOff>150551</xdr:rowOff>
    </xdr:to>
    <xdr:pic>
      <xdr:nvPicPr>
        <xdr:cNvPr id="3" name="図 2">
          <a:extLst>
            <a:ext uri="{FF2B5EF4-FFF2-40B4-BE49-F238E27FC236}">
              <a16:creationId xmlns:a16="http://schemas.microsoft.com/office/drawing/2014/main" id="{3C75B9D1-4A82-2D55-3B7D-57382A3B5454}"/>
            </a:ext>
          </a:extLst>
        </xdr:cNvPr>
        <xdr:cNvPicPr>
          <a:picLocks noChangeAspect="1"/>
        </xdr:cNvPicPr>
      </xdr:nvPicPr>
      <xdr:blipFill>
        <a:blip xmlns:r="http://schemas.openxmlformats.org/officeDocument/2006/relationships" r:embed="rId2"/>
        <a:stretch>
          <a:fillRect/>
        </a:stretch>
      </xdr:blipFill>
      <xdr:spPr>
        <a:xfrm>
          <a:off x="2111376" y="7445377"/>
          <a:ext cx="4071938" cy="326204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37</xdr:row>
      <xdr:rowOff>0</xdr:rowOff>
    </xdr:from>
    <xdr:ext cx="47625" cy="9525"/>
    <xdr:pic>
      <xdr:nvPicPr>
        <xdr:cNvPr id="2" name="図 4" descr="http://www1.pref.shimane.lg.jp/contents/kansen/dis/zensu/sp.gif">
          <a:extLst>
            <a:ext uri="{FF2B5EF4-FFF2-40B4-BE49-F238E27FC236}">
              <a16:creationId xmlns:a16="http://schemas.microsoft.com/office/drawing/2014/main" id="{A73A6A93-9A8D-412D-A8EA-0FAE5B5B7A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715000"/>
          <a:ext cx="47625" cy="9525"/>
        </a:xfrm>
        <a:prstGeom prst="rect">
          <a:avLst/>
        </a:prstGeom>
        <a:noFill/>
        <a:ln w="9525">
          <a:noFill/>
          <a:miter lim="800000"/>
          <a:headEnd/>
          <a:tailEnd/>
        </a:ln>
      </xdr:spPr>
    </xdr:pic>
    <xdr:clientData/>
  </xdr:oneCellAnchor>
  <xdr:twoCellAnchor>
    <xdr:from>
      <xdr:col>6</xdr:col>
      <xdr:colOff>457199</xdr:colOff>
      <xdr:row>25</xdr:row>
      <xdr:rowOff>66675</xdr:rowOff>
    </xdr:from>
    <xdr:to>
      <xdr:col>9</xdr:col>
      <xdr:colOff>0</xdr:colOff>
      <xdr:row>27</xdr:row>
      <xdr:rowOff>811</xdr:rowOff>
    </xdr:to>
    <xdr:sp macro="" textlink="">
      <xdr:nvSpPr>
        <xdr:cNvPr id="3" name="テキスト ボックス 2">
          <a:extLst>
            <a:ext uri="{FF2B5EF4-FFF2-40B4-BE49-F238E27FC236}">
              <a16:creationId xmlns:a16="http://schemas.microsoft.com/office/drawing/2014/main" id="{A2630DC2-FF6E-4F68-9ECB-C6FEB26BD830}"/>
            </a:ext>
          </a:extLst>
        </xdr:cNvPr>
        <xdr:cNvSpPr txBox="1"/>
      </xdr:nvSpPr>
      <xdr:spPr>
        <a:xfrm>
          <a:off x="3352799" y="3686175"/>
          <a:ext cx="1384935" cy="23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Ｈ２９／８月は非常に多かった</a:t>
          </a:r>
        </a:p>
      </xdr:txBody>
    </xdr:sp>
    <xdr:clientData/>
  </xdr:twoCellAnchor>
  <xdr:twoCellAnchor>
    <xdr:from>
      <xdr:col>21</xdr:col>
      <xdr:colOff>95250</xdr:colOff>
      <xdr:row>17</xdr:row>
      <xdr:rowOff>0</xdr:rowOff>
    </xdr:from>
    <xdr:to>
      <xdr:col>24</xdr:col>
      <xdr:colOff>851</xdr:colOff>
      <xdr:row>23</xdr:row>
      <xdr:rowOff>90488</xdr:rowOff>
    </xdr:to>
    <xdr:cxnSp macro="">
      <xdr:nvCxnSpPr>
        <xdr:cNvPr id="4" name="直線矢印コネクタ 3">
          <a:extLst>
            <a:ext uri="{FF2B5EF4-FFF2-40B4-BE49-F238E27FC236}">
              <a16:creationId xmlns:a16="http://schemas.microsoft.com/office/drawing/2014/main" id="{F31393EA-91C4-4CAF-8D27-D1EBF85184A4}"/>
            </a:ext>
          </a:extLst>
        </xdr:cNvPr>
        <xdr:cNvCxnSpPr>
          <a:stCxn id="5" idx="1"/>
        </xdr:cNvCxnSpPr>
      </xdr:nvCxnSpPr>
      <xdr:spPr>
        <a:xfrm flipV="1">
          <a:off x="10161270" y="2689860"/>
          <a:ext cx="1300061" cy="425768"/>
        </a:xfrm>
        <a:prstGeom prst="straightConnector1">
          <a:avLst/>
        </a:prstGeom>
        <a:ln>
          <a:tailEnd type="arrow"/>
        </a:ln>
      </xdr:spPr>
      <xdr:style>
        <a:lnRef idx="1">
          <a:schemeClr val="accent3"/>
        </a:lnRef>
        <a:fillRef idx="0">
          <a:schemeClr val="accent3"/>
        </a:fillRef>
        <a:effectRef idx="0">
          <a:schemeClr val="accent3"/>
        </a:effectRef>
        <a:fontRef idx="minor">
          <a:schemeClr val="tx1"/>
        </a:fontRef>
      </xdr:style>
    </xdr:cxnSp>
    <xdr:clientData/>
  </xdr:twoCellAnchor>
  <xdr:twoCellAnchor>
    <xdr:from>
      <xdr:col>21</xdr:col>
      <xdr:colOff>95250</xdr:colOff>
      <xdr:row>21</xdr:row>
      <xdr:rowOff>95250</xdr:rowOff>
    </xdr:from>
    <xdr:to>
      <xdr:col>27</xdr:col>
      <xdr:colOff>171450</xdr:colOff>
      <xdr:row>25</xdr:row>
      <xdr:rowOff>28575</xdr:rowOff>
    </xdr:to>
    <xdr:sp macro="" textlink="">
      <xdr:nvSpPr>
        <xdr:cNvPr id="5" name="テキスト ボックス 4">
          <a:extLst>
            <a:ext uri="{FF2B5EF4-FFF2-40B4-BE49-F238E27FC236}">
              <a16:creationId xmlns:a16="http://schemas.microsoft.com/office/drawing/2014/main" id="{DD89DE26-B886-4CB9-81E9-2FC4123BCF07}"/>
            </a:ext>
          </a:extLst>
        </xdr:cNvPr>
        <xdr:cNvSpPr txBox="1"/>
      </xdr:nvSpPr>
      <xdr:spPr>
        <a:xfrm>
          <a:off x="10161270" y="2785110"/>
          <a:ext cx="2865120" cy="8629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a:effectLst/>
            </a:rPr>
            <a:t>2011</a:t>
          </a:r>
          <a:r>
            <a:rPr lang="ja-JP" altLang="en-US" sz="800">
              <a:effectLst/>
            </a:rPr>
            <a:t>年</a:t>
          </a:r>
          <a:r>
            <a:rPr lang="en-US" altLang="ja-JP" sz="800">
              <a:effectLst/>
            </a:rPr>
            <a:t>8</a:t>
          </a:r>
          <a:r>
            <a:rPr lang="ja-JP" altLang="en-US" sz="800">
              <a:effectLst/>
            </a:rPr>
            <a:t>月に外食チェーン店が原因とされた赤痢菌</a:t>
          </a:r>
          <a:r>
            <a:rPr lang="en-US" altLang="ja-JP" sz="800" i="1">
              <a:effectLst/>
            </a:rPr>
            <a:t>Shigella sonnei</a:t>
          </a:r>
          <a:r>
            <a:rPr lang="ja-JP" altLang="en-US" sz="800">
              <a:effectLst/>
            </a:rPr>
            <a:t>の広域集団感染事例が青森県、宮城県、山形県、福島県において発生した。本事例は、それとほぼ同時期に発生しておりその関連性が強く疑われた事例である。</a:t>
          </a:r>
          <a:endParaRPr kumimoji="1" lang="ja-JP" altLang="en-US" sz="800"/>
        </a:p>
      </xdr:txBody>
    </xdr:sp>
    <xdr:clientData/>
  </xdr:twoCellAnchor>
  <xdr:twoCellAnchor>
    <xdr:from>
      <xdr:col>25</xdr:col>
      <xdr:colOff>219075</xdr:colOff>
      <xdr:row>12</xdr:row>
      <xdr:rowOff>0</xdr:rowOff>
    </xdr:from>
    <xdr:to>
      <xdr:col>31</xdr:col>
      <xdr:colOff>613410</xdr:colOff>
      <xdr:row>12</xdr:row>
      <xdr:rowOff>0</xdr:rowOff>
    </xdr:to>
    <xdr:grpSp>
      <xdr:nvGrpSpPr>
        <xdr:cNvPr id="6" name="グループ化 8580">
          <a:extLst>
            <a:ext uri="{FF2B5EF4-FFF2-40B4-BE49-F238E27FC236}">
              <a16:creationId xmlns:a16="http://schemas.microsoft.com/office/drawing/2014/main" id="{60D463FD-8BC5-4986-AA93-7CD1EEEB6691}"/>
            </a:ext>
          </a:extLst>
        </xdr:cNvPr>
        <xdr:cNvGrpSpPr>
          <a:grpSpLocks/>
        </xdr:cNvGrpSpPr>
      </xdr:nvGrpSpPr>
      <xdr:grpSpPr bwMode="auto">
        <a:xfrm>
          <a:off x="12165542" y="2709333"/>
          <a:ext cx="3493135" cy="0"/>
          <a:chOff x="13125451" y="1438276"/>
          <a:chExt cx="3733799" cy="628650"/>
        </a:xfrm>
      </xdr:grpSpPr>
      <xdr:sp macro="" textlink="">
        <xdr:nvSpPr>
          <xdr:cNvPr id="7" name="テキスト ボックス 6">
            <a:extLst>
              <a:ext uri="{FF2B5EF4-FFF2-40B4-BE49-F238E27FC236}">
                <a16:creationId xmlns:a16="http://schemas.microsoft.com/office/drawing/2014/main" id="{C360AAC2-469F-765E-4130-101B318A56E9}"/>
              </a:ext>
            </a:extLst>
          </xdr:cNvPr>
          <xdr:cNvSpPr txBox="1"/>
        </xdr:nvSpPr>
        <xdr:spPr>
          <a:xfrm>
            <a:off x="14969416" y="1438276"/>
            <a:ext cx="1889834"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b="1">
                <a:solidFill>
                  <a:schemeClr val="dk1"/>
                </a:solidFill>
                <a:effectLst/>
                <a:latin typeface="+mn-lt"/>
                <a:ea typeface="+mn-ea"/>
                <a:cs typeface="+mn-cs"/>
              </a:rPr>
              <a:t>2018</a:t>
            </a:r>
            <a:r>
              <a:rPr lang="ja-JP" altLang="en-US" sz="800" b="1">
                <a:solidFill>
                  <a:schemeClr val="dk1"/>
                </a:solidFill>
                <a:effectLst/>
                <a:latin typeface="+mn-lt"/>
                <a:ea typeface="+mn-ea"/>
                <a:cs typeface="+mn-cs"/>
              </a:rPr>
              <a:t>年</a:t>
            </a:r>
            <a:r>
              <a:rPr lang="en-US" altLang="ja-JP" sz="800" b="1">
                <a:solidFill>
                  <a:schemeClr val="dk1"/>
                </a:solidFill>
                <a:effectLst/>
                <a:latin typeface="+mn-lt"/>
                <a:ea typeface="+mn-ea"/>
                <a:cs typeface="+mn-cs"/>
              </a:rPr>
              <a:t>10</a:t>
            </a:r>
            <a:r>
              <a:rPr lang="ja-JP" altLang="en-US" sz="800" b="1">
                <a:solidFill>
                  <a:schemeClr val="dk1"/>
                </a:solidFill>
                <a:effectLst/>
                <a:latin typeface="+mn-lt"/>
                <a:ea typeface="+mn-ea"/>
                <a:cs typeface="+mn-cs"/>
              </a:rPr>
              <a:t>月</a:t>
            </a:r>
            <a:r>
              <a:rPr lang="en-US" altLang="ja-JP" sz="800">
                <a:solidFill>
                  <a:schemeClr val="dk1"/>
                </a:solidFill>
                <a:effectLst/>
                <a:latin typeface="+mn-lt"/>
                <a:ea typeface="+mn-ea"/>
                <a:cs typeface="+mn-cs"/>
              </a:rPr>
              <a:t>3</a:t>
            </a:r>
            <a:r>
              <a:rPr lang="ja-JP" altLang="en-US" sz="800">
                <a:solidFill>
                  <a:schemeClr val="dk1"/>
                </a:solidFill>
                <a:effectLst/>
                <a:latin typeface="+mn-lt"/>
                <a:ea typeface="+mn-ea"/>
                <a:cs typeface="+mn-cs"/>
              </a:rPr>
              <a:t>日、山梨県内の宿坊を利用した</a:t>
            </a:r>
            <a:r>
              <a:rPr lang="en-US" altLang="ja-JP" sz="800">
                <a:solidFill>
                  <a:schemeClr val="dk1"/>
                </a:solidFill>
                <a:effectLst/>
                <a:latin typeface="+mn-lt"/>
                <a:ea typeface="+mn-ea"/>
                <a:cs typeface="+mn-cs"/>
              </a:rPr>
              <a:t>2</a:t>
            </a:r>
            <a:r>
              <a:rPr lang="ja-JP" altLang="en-US" sz="800">
                <a:solidFill>
                  <a:schemeClr val="dk1"/>
                </a:solidFill>
                <a:effectLst/>
                <a:latin typeface="+mn-lt"/>
                <a:ea typeface="+mn-ea"/>
                <a:cs typeface="+mn-cs"/>
              </a:rPr>
              <a:t>グループ</a:t>
            </a:r>
            <a:r>
              <a:rPr lang="en-US" altLang="ja-JP" sz="800">
                <a:solidFill>
                  <a:schemeClr val="dk1"/>
                </a:solidFill>
                <a:effectLst/>
                <a:latin typeface="+mn-lt"/>
                <a:ea typeface="+mn-ea"/>
                <a:cs typeface="+mn-cs"/>
              </a:rPr>
              <a:t>42</a:t>
            </a:r>
            <a:r>
              <a:rPr lang="ja-JP" altLang="en-US" sz="800">
                <a:solidFill>
                  <a:schemeClr val="dk1"/>
                </a:solidFill>
                <a:effectLst/>
                <a:latin typeface="+mn-lt"/>
                <a:ea typeface="+mn-ea"/>
                <a:cs typeface="+mn-cs"/>
              </a:rPr>
              <a:t>名が</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にかかりました。使用水や従事者からは</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菌が検出されておらず現在のところ感染源は不明です。 </a:t>
            </a:r>
            <a:endParaRPr kumimoji="1" lang="ja-JP" altLang="en-US" sz="800"/>
          </a:p>
        </xdr:txBody>
      </xdr:sp>
      <xdr:cxnSp macro="">
        <xdr:nvCxnSpPr>
          <xdr:cNvPr id="8" name="直線矢印コネクタ 7">
            <a:extLst>
              <a:ext uri="{FF2B5EF4-FFF2-40B4-BE49-F238E27FC236}">
                <a16:creationId xmlns:a16="http://schemas.microsoft.com/office/drawing/2014/main" id="{882D1CF6-D76A-AF9E-1E97-46D6B72852C9}"/>
              </a:ext>
            </a:extLst>
          </xdr:cNvPr>
          <xdr:cNvCxnSpPr/>
        </xdr:nvCxnSpPr>
        <xdr:spPr>
          <a:xfrm flipH="1">
            <a:off x="13125451" y="1560740"/>
            <a:ext cx="1853139" cy="24493"/>
          </a:xfrm>
          <a:prstGeom prst="straightConnector1">
            <a:avLst/>
          </a:prstGeom>
          <a:ln>
            <a:solidFill>
              <a:schemeClr val="accent3"/>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388620</xdr:colOff>
      <xdr:row>12</xdr:row>
      <xdr:rowOff>0</xdr:rowOff>
    </xdr:from>
    <xdr:to>
      <xdr:col>13</xdr:col>
      <xdr:colOff>447675</xdr:colOff>
      <xdr:row>24</xdr:row>
      <xdr:rowOff>190501</xdr:rowOff>
    </xdr:to>
    <xdr:grpSp>
      <xdr:nvGrpSpPr>
        <xdr:cNvPr id="9" name="グループ化 8584">
          <a:extLst>
            <a:ext uri="{FF2B5EF4-FFF2-40B4-BE49-F238E27FC236}">
              <a16:creationId xmlns:a16="http://schemas.microsoft.com/office/drawing/2014/main" id="{80DF7E7E-9926-4233-995F-56CAEE6F2057}"/>
            </a:ext>
          </a:extLst>
        </xdr:cNvPr>
        <xdr:cNvGrpSpPr>
          <a:grpSpLocks/>
        </xdr:cNvGrpSpPr>
      </xdr:nvGrpSpPr>
      <xdr:grpSpPr bwMode="auto">
        <a:xfrm>
          <a:off x="4224020" y="2709333"/>
          <a:ext cx="2387388" cy="706968"/>
          <a:chOff x="4514850" y="1800225"/>
          <a:chExt cx="2619375" cy="1809750"/>
        </a:xfrm>
      </xdr:grpSpPr>
      <xdr:sp macro="" textlink="">
        <xdr:nvSpPr>
          <xdr:cNvPr id="10" name="テキスト ボックス 9">
            <a:extLst>
              <a:ext uri="{FF2B5EF4-FFF2-40B4-BE49-F238E27FC236}">
                <a16:creationId xmlns:a16="http://schemas.microsoft.com/office/drawing/2014/main" id="{5CA24504-81A1-B344-629B-0F2306797F39}"/>
              </a:ext>
            </a:extLst>
          </xdr:cNvPr>
          <xdr:cNvSpPr txBox="1"/>
        </xdr:nvSpPr>
        <xdr:spPr>
          <a:xfrm>
            <a:off x="4714875" y="2981325"/>
            <a:ext cx="2419350" cy="628650"/>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a:effectLst/>
              </a:rPr>
              <a:t>埼玉県と群馬県の総菜店で販売されたポテトサラダを食べた人が腸管出血性大腸菌</a:t>
            </a:r>
            <a:r>
              <a:rPr lang="en-US" altLang="ja-JP" sz="800">
                <a:effectLst/>
              </a:rPr>
              <a:t>O157</a:t>
            </a:r>
            <a:r>
              <a:rPr lang="ja-JP" altLang="en-US" sz="800">
                <a:effectLst/>
              </a:rPr>
              <a:t>に感染した、という集団食中毒に関するニュースが</a:t>
            </a:r>
            <a:r>
              <a:rPr lang="en-US" altLang="ja-JP" sz="800">
                <a:effectLst/>
              </a:rPr>
              <a:t>2017</a:t>
            </a:r>
            <a:r>
              <a:rPr lang="ja-JP" altLang="en-US" sz="800">
                <a:effectLst/>
              </a:rPr>
              <a:t>年</a:t>
            </a:r>
            <a:r>
              <a:rPr lang="en-US" altLang="ja-JP" sz="800">
                <a:effectLst/>
              </a:rPr>
              <a:t>8</a:t>
            </a:r>
            <a:r>
              <a:rPr lang="ja-JP" altLang="en-US" sz="800">
                <a:effectLst/>
              </a:rPr>
              <a:t>月</a:t>
            </a:r>
            <a:r>
              <a:rPr lang="en-US" altLang="ja-JP" sz="800">
                <a:effectLst/>
              </a:rPr>
              <a:t>21</a:t>
            </a:r>
            <a:r>
              <a:rPr lang="ja-JP" altLang="en-US" sz="800">
                <a:effectLst/>
              </a:rPr>
              <a:t>日以降、新聞やテレビで取り上げられました。</a:t>
            </a:r>
            <a:endParaRPr kumimoji="1" lang="ja-JP" altLang="en-US" sz="800"/>
          </a:p>
        </xdr:txBody>
      </xdr:sp>
      <xdr:cxnSp macro="">
        <xdr:nvCxnSpPr>
          <xdr:cNvPr id="11" name="直線矢印コネクタ 10">
            <a:extLst>
              <a:ext uri="{FF2B5EF4-FFF2-40B4-BE49-F238E27FC236}">
                <a16:creationId xmlns:a16="http://schemas.microsoft.com/office/drawing/2014/main" id="{09865F7A-CD45-24D5-065A-1BC40B62CBEA}"/>
              </a:ext>
            </a:extLst>
          </xdr:cNvPr>
          <xdr:cNvCxnSpPr/>
        </xdr:nvCxnSpPr>
        <xdr:spPr>
          <a:xfrm flipH="1" flipV="1">
            <a:off x="4514850" y="1800225"/>
            <a:ext cx="114300" cy="1190625"/>
          </a:xfrm>
          <a:prstGeom prst="straightConnector1">
            <a:avLst/>
          </a:prstGeom>
          <a:ln>
            <a:solidFill>
              <a:schemeClr val="accent2">
                <a:lumMod val="75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152400</xdr:colOff>
      <xdr:row>12</xdr:row>
      <xdr:rowOff>0</xdr:rowOff>
    </xdr:from>
    <xdr:to>
      <xdr:col>9</xdr:col>
      <xdr:colOff>0</xdr:colOff>
      <xdr:row>24</xdr:row>
      <xdr:rowOff>190500</xdr:rowOff>
    </xdr:to>
    <xdr:grpSp>
      <xdr:nvGrpSpPr>
        <xdr:cNvPr id="12" name="グループ化 8588">
          <a:extLst>
            <a:ext uri="{FF2B5EF4-FFF2-40B4-BE49-F238E27FC236}">
              <a16:creationId xmlns:a16="http://schemas.microsoft.com/office/drawing/2014/main" id="{30F2291B-6ACA-4366-9D70-723627948843}"/>
            </a:ext>
          </a:extLst>
        </xdr:cNvPr>
        <xdr:cNvGrpSpPr>
          <a:grpSpLocks/>
        </xdr:cNvGrpSpPr>
      </xdr:nvGrpSpPr>
      <xdr:grpSpPr bwMode="auto">
        <a:xfrm>
          <a:off x="2590800" y="2709333"/>
          <a:ext cx="1710267" cy="706967"/>
          <a:chOff x="2697628" y="2705100"/>
          <a:chExt cx="1969622" cy="904876"/>
        </a:xfrm>
      </xdr:grpSpPr>
      <xdr:sp macro="" textlink="">
        <xdr:nvSpPr>
          <xdr:cNvPr id="13" name="テキスト ボックス 12">
            <a:extLst>
              <a:ext uri="{FF2B5EF4-FFF2-40B4-BE49-F238E27FC236}">
                <a16:creationId xmlns:a16="http://schemas.microsoft.com/office/drawing/2014/main" id="{907B9737-A322-8307-8E2B-9C5009779ABD}"/>
              </a:ext>
            </a:extLst>
          </xdr:cNvPr>
          <xdr:cNvSpPr txBox="1"/>
        </xdr:nvSpPr>
        <xdr:spPr>
          <a:xfrm>
            <a:off x="2697628" y="2962275"/>
            <a:ext cx="1969622" cy="647701"/>
          </a:xfrm>
          <a:prstGeom prst="rect">
            <a:avLst/>
          </a:prstGeom>
          <a:solidFill>
            <a:schemeClr val="lt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u="none"/>
              <a:t>岩井食品：</a:t>
            </a:r>
            <a:r>
              <a:rPr lang="ja-JP" altLang="ja-JP" sz="800" b="0" u="none">
                <a:solidFill>
                  <a:sysClr val="windowText" lastClr="000000"/>
                </a:solidFill>
              </a:rPr>
              <a:t>白菜の浅漬け製品「白菜きりづけ」による</a:t>
            </a:r>
            <a:r>
              <a:rPr lang="ja-JP" altLang="ja-JP" sz="800" b="0" u="none">
                <a:solidFill>
                  <a:sysClr val="windowText" lastClr="000000"/>
                </a:solidFill>
                <a:hlinkClick xmlns:r="http://schemas.openxmlformats.org/officeDocument/2006/relationships" r:id=""/>
              </a:rPr>
              <a:t>病原性大腸菌</a:t>
            </a:r>
            <a:r>
              <a:rPr lang="ja-JP" altLang="ja-JP" sz="800" b="0" u="none">
                <a:solidFill>
                  <a:sysClr val="windowText" lastClr="000000"/>
                </a:solidFill>
              </a:rPr>
              <a:t>の集団</a:t>
            </a:r>
            <a:r>
              <a:rPr lang="ja-JP" altLang="ja-JP" sz="800" b="0" u="none">
                <a:solidFill>
                  <a:sysClr val="windowText" lastClr="000000"/>
                </a:solidFill>
                <a:hlinkClick xmlns:r="http://schemas.openxmlformats.org/officeDocument/2006/relationships" r:id=""/>
              </a:rPr>
              <a:t>食中毒</a:t>
            </a:r>
            <a:r>
              <a:rPr lang="ja-JP" altLang="ja-JP" sz="800" b="0" u="none">
                <a:solidFill>
                  <a:sysClr val="windowText" lastClr="000000"/>
                </a:solidFill>
              </a:rPr>
              <a:t>事件が発生し、最終的に169人が発症</a:t>
            </a:r>
            <a:r>
              <a:rPr lang="ja-JP" altLang="ja-JP" sz="800" b="0" u="none" baseline="30000">
                <a:solidFill>
                  <a:sysClr val="windowText" lastClr="000000"/>
                </a:solidFill>
                <a:hlinkClick xmlns:r="http://schemas.openxmlformats.org/officeDocument/2006/relationships" r:id=""/>
              </a:rPr>
              <a:t>[8]</a:t>
            </a:r>
            <a:r>
              <a:rPr lang="ja-JP" altLang="ja-JP" sz="800" b="0" u="none">
                <a:solidFill>
                  <a:sysClr val="windowText" lastClr="000000"/>
                </a:solidFill>
              </a:rPr>
              <a:t>、8人が死亡する事態</a:t>
            </a:r>
            <a:endParaRPr kumimoji="1" lang="ja-JP" altLang="en-US" sz="800" b="0" u="none">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E029C771-A03B-B706-A5E4-14E02C7666C2}"/>
              </a:ext>
            </a:extLst>
          </xdr:cNvPr>
          <xdr:cNvCxnSpPr/>
        </xdr:nvCxnSpPr>
        <xdr:spPr>
          <a:xfrm flipV="1">
            <a:off x="4191000" y="2705100"/>
            <a:ext cx="190500" cy="228600"/>
          </a:xfrm>
          <a:prstGeom prst="straightConnector1">
            <a:avLst/>
          </a:prstGeom>
          <a:ln>
            <a:solidFill>
              <a:schemeClr val="accent3">
                <a:lumMod val="50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171830</xdr:colOff>
      <xdr:row>27</xdr:row>
      <xdr:rowOff>39794</xdr:rowOff>
    </xdr:from>
    <xdr:to>
      <xdr:col>13</xdr:col>
      <xdr:colOff>595086</xdr:colOff>
      <xdr:row>54</xdr:row>
      <xdr:rowOff>85514</xdr:rowOff>
    </xdr:to>
    <xdr:graphicFrame macro="">
      <xdr:nvGraphicFramePr>
        <xdr:cNvPr id="15" name="グラフ 14">
          <a:extLst>
            <a:ext uri="{FF2B5EF4-FFF2-40B4-BE49-F238E27FC236}">
              <a16:creationId xmlns:a16="http://schemas.microsoft.com/office/drawing/2014/main" id="{B96FFE0B-AAE8-4004-9EC3-4C4288823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406517</xdr:colOff>
      <xdr:row>27</xdr:row>
      <xdr:rowOff>69046</xdr:rowOff>
    </xdr:from>
    <xdr:to>
      <xdr:col>29</xdr:col>
      <xdr:colOff>5813</xdr:colOff>
      <xdr:row>54</xdr:row>
      <xdr:rowOff>137626</xdr:rowOff>
    </xdr:to>
    <xdr:graphicFrame macro="">
      <xdr:nvGraphicFramePr>
        <xdr:cNvPr id="16" name="グラフ 15">
          <a:extLst>
            <a:ext uri="{FF2B5EF4-FFF2-40B4-BE49-F238E27FC236}">
              <a16:creationId xmlns:a16="http://schemas.microsoft.com/office/drawing/2014/main" id="{D8890ACB-60DD-4876-BF41-92E2FFB7C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465169</xdr:colOff>
      <xdr:row>6</xdr:row>
      <xdr:rowOff>245534</xdr:rowOff>
    </xdr:from>
    <xdr:to>
      <xdr:col>25</xdr:col>
      <xdr:colOff>262466</xdr:colOff>
      <xdr:row>23</xdr:row>
      <xdr:rowOff>148416</xdr:rowOff>
    </xdr:to>
    <xdr:cxnSp macro="">
      <xdr:nvCxnSpPr>
        <xdr:cNvPr id="17" name="直線矢印コネクタ 16">
          <a:extLst>
            <a:ext uri="{FF2B5EF4-FFF2-40B4-BE49-F238E27FC236}">
              <a16:creationId xmlns:a16="http://schemas.microsoft.com/office/drawing/2014/main" id="{CC105470-DB66-43AF-A596-CF9448C537D1}"/>
            </a:ext>
          </a:extLst>
        </xdr:cNvPr>
        <xdr:cNvCxnSpPr/>
      </xdr:nvCxnSpPr>
      <xdr:spPr>
        <a:xfrm flipV="1">
          <a:off x="8686302" y="1532467"/>
          <a:ext cx="3522631" cy="1663949"/>
        </a:xfrm>
        <a:prstGeom prst="straightConnector1">
          <a:avLst/>
        </a:prstGeom>
        <a:ln>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108857</xdr:colOff>
      <xdr:row>7</xdr:row>
      <xdr:rowOff>25400</xdr:rowOff>
    </xdr:from>
    <xdr:to>
      <xdr:col>10</xdr:col>
      <xdr:colOff>152400</xdr:colOff>
      <xdr:row>24</xdr:row>
      <xdr:rowOff>7776</xdr:rowOff>
    </xdr:to>
    <xdr:cxnSp macro="">
      <xdr:nvCxnSpPr>
        <xdr:cNvPr id="18" name="直線矢印コネクタ 17">
          <a:extLst>
            <a:ext uri="{FF2B5EF4-FFF2-40B4-BE49-F238E27FC236}">
              <a16:creationId xmlns:a16="http://schemas.microsoft.com/office/drawing/2014/main" id="{B8D4CA53-9101-4C63-B253-4086F0D2A5FF}"/>
            </a:ext>
          </a:extLst>
        </xdr:cNvPr>
        <xdr:cNvCxnSpPr/>
      </xdr:nvCxnSpPr>
      <xdr:spPr>
        <a:xfrm flipV="1">
          <a:off x="2081590" y="1566333"/>
          <a:ext cx="2837543" cy="1667243"/>
        </a:xfrm>
        <a:prstGeom prst="straightConnector1">
          <a:avLst/>
        </a:prstGeom>
        <a:ln>
          <a:solidFill>
            <a:schemeClr val="tx2">
              <a:lumMod val="60000"/>
              <a:lumOff val="40000"/>
            </a:schemeClr>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77056</xdr:colOff>
      <xdr:row>25</xdr:row>
      <xdr:rowOff>17124</xdr:rowOff>
    </xdr:from>
    <xdr:to>
      <xdr:col>10</xdr:col>
      <xdr:colOff>220134</xdr:colOff>
      <xdr:row>42</xdr:row>
      <xdr:rowOff>84666</xdr:rowOff>
    </xdr:to>
    <xdr:cxnSp macro="">
      <xdr:nvCxnSpPr>
        <xdr:cNvPr id="19" name="直線矢印コネクタ 18">
          <a:extLst>
            <a:ext uri="{FF2B5EF4-FFF2-40B4-BE49-F238E27FC236}">
              <a16:creationId xmlns:a16="http://schemas.microsoft.com/office/drawing/2014/main" id="{2168F919-E8A8-45CD-8C0E-25D98B85CA93}"/>
            </a:ext>
          </a:extLst>
        </xdr:cNvPr>
        <xdr:cNvCxnSpPr/>
      </xdr:nvCxnSpPr>
      <xdr:spPr>
        <a:xfrm>
          <a:off x="2049789" y="3666257"/>
          <a:ext cx="2937078" cy="3030876"/>
        </a:xfrm>
        <a:prstGeom prst="straightConnector1">
          <a:avLst/>
        </a:prstGeom>
        <a:ln>
          <a:solidFill>
            <a:sysClr val="windowText" lastClr="000000"/>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18</xdr:col>
      <xdr:colOff>358588</xdr:colOff>
      <xdr:row>25</xdr:row>
      <xdr:rowOff>22412</xdr:rowOff>
    </xdr:from>
    <xdr:to>
      <xdr:col>24</xdr:col>
      <xdr:colOff>135467</xdr:colOff>
      <xdr:row>45</xdr:row>
      <xdr:rowOff>84666</xdr:rowOff>
    </xdr:to>
    <xdr:cxnSp macro="">
      <xdr:nvCxnSpPr>
        <xdr:cNvPr id="20" name="直線矢印コネクタ 19">
          <a:extLst>
            <a:ext uri="{FF2B5EF4-FFF2-40B4-BE49-F238E27FC236}">
              <a16:creationId xmlns:a16="http://schemas.microsoft.com/office/drawing/2014/main" id="{61226CD3-9A25-40BE-A514-36C3B223D8D4}"/>
            </a:ext>
          </a:extLst>
        </xdr:cNvPr>
        <xdr:cNvCxnSpPr/>
      </xdr:nvCxnSpPr>
      <xdr:spPr>
        <a:xfrm>
          <a:off x="9045388" y="3671545"/>
          <a:ext cx="2570879" cy="3533588"/>
        </a:xfrm>
        <a:prstGeom prst="straightConnector1">
          <a:avLst/>
        </a:prstGeom>
        <a:ln>
          <a:solidFill>
            <a:schemeClr val="tx1"/>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35</xdr:row>
      <xdr:rowOff>0</xdr:rowOff>
    </xdr:from>
    <xdr:to>
      <xdr:col>2</xdr:col>
      <xdr:colOff>4031673</xdr:colOff>
      <xdr:row>36</xdr:row>
      <xdr:rowOff>218593</xdr:rowOff>
    </xdr:to>
    <xdr:pic>
      <xdr:nvPicPr>
        <xdr:cNvPr id="3" name="図 2">
          <a:extLst>
            <a:ext uri="{FF2B5EF4-FFF2-40B4-BE49-F238E27FC236}">
              <a16:creationId xmlns:a16="http://schemas.microsoft.com/office/drawing/2014/main" id="{17747DBC-1D0C-B419-7183-FCACADC76030}"/>
            </a:ext>
          </a:extLst>
        </xdr:cNvPr>
        <xdr:cNvPicPr>
          <a:picLocks noChangeAspect="1"/>
        </xdr:cNvPicPr>
      </xdr:nvPicPr>
      <xdr:blipFill>
        <a:blip xmlns:r="http://schemas.openxmlformats.org/officeDocument/2006/relationships" r:embed="rId1"/>
        <a:stretch>
          <a:fillRect/>
        </a:stretch>
      </xdr:blipFill>
      <xdr:spPr>
        <a:xfrm>
          <a:off x="1461655" y="11346873"/>
          <a:ext cx="5396345" cy="599593"/>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40.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alpha val="28000"/>
          </a:srgbClr>
        </a:solidFill>
        <a:ln>
          <a:solidFill>
            <a:srgbClr val="C00000"/>
          </a:solidFill>
        </a:ln>
      </a:spPr>
      <a:bodyPr vertOverflow="clip" horzOverflow="clip" rtlCol="0" anchor="t"/>
      <a:lstStyle>
        <a:defPPr algn="l">
          <a:defRPr kumimoji="1" sz="2000" b="1"/>
        </a:defPPr>
      </a:lstStyle>
      <a:style>
        <a:lnRef idx="2">
          <a:schemeClr val="accent6"/>
        </a:lnRef>
        <a:fillRef idx="1">
          <a:schemeClr val="lt1"/>
        </a:fillRef>
        <a:effectRef idx="0">
          <a:schemeClr val="accent6"/>
        </a:effectRef>
        <a:fontRef idx="minor">
          <a:schemeClr val="dk1"/>
        </a:fontRef>
      </a:style>
    </a:spDef>
    <a:lnDef>
      <a:spPr/>
      <a:bodyPr/>
      <a:lstStyle/>
      <a:style>
        <a:lnRef idx="2">
          <a:schemeClr val="accent2"/>
        </a:lnRef>
        <a:fillRef idx="0">
          <a:schemeClr val="accent2"/>
        </a:fillRef>
        <a:effectRef idx="1">
          <a:schemeClr val="accent2"/>
        </a:effectRef>
        <a:fontRef idx="minor">
          <a:schemeClr val="tx1"/>
        </a:fontRef>
      </a:style>
    </a:lnDef>
    <a:txDef>
      <a:spPr>
        <a:solidFill>
          <a:schemeClr val="lt1"/>
        </a:solidFill>
        <a:ln w="9525" cmpd="sng">
          <a:solidFill>
            <a:schemeClr val="lt1">
              <a:shade val="50000"/>
            </a:schemeClr>
          </a:solidFill>
        </a:ln>
      </a:spPr>
      <a:bodyPr vertOverflow="clip" horzOverflow="clip" wrap="square" rtlCol="0" anchor="t"/>
      <a:lstStyle>
        <a:defPPr algn="l">
          <a:defRPr kumimoji="1" sz="2000">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harma-sc.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pref.gunma.jp/site/shokunoanzen/722589.html" TargetMode="External"/><Relationship Id="rId1" Type="http://schemas.openxmlformats.org/officeDocument/2006/relationships/hyperlink" Target="https://www.recall-plus.jp/info/54195"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ellness-news.co.jp/posts/251010-3/" TargetMode="External"/><Relationship Id="rId2" Type="http://schemas.openxmlformats.org/officeDocument/2006/relationships/hyperlink" Target="https://news.yahoo.co.jp/articles/b0086070a66e568e7691f5dc021e0348cf70307e" TargetMode="External"/><Relationship Id="rId1" Type="http://schemas.openxmlformats.org/officeDocument/2006/relationships/hyperlink" Target="https://online.bci.co.jp/article/detail/3831" TargetMode="External"/><Relationship Id="rId6" Type="http://schemas.openxmlformats.org/officeDocument/2006/relationships/printerSettings" Target="../printerSettings/printerSettings11.bin"/><Relationship Id="rId5" Type="http://schemas.openxmlformats.org/officeDocument/2006/relationships/hyperlink" Target="https://news.yahoo.co.jp/articles/71df6f152cc39c42c2514b3962c732b0ecf35028?page=3" TargetMode="External"/><Relationship Id="rId4" Type="http://schemas.openxmlformats.org/officeDocument/2006/relationships/hyperlink" Target="https://foodtech-japan.com/2025/10/09/iso-87002025/"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hy_food-safety@kxf.biglobe.ne.jp"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idsc.tokyo-eiken.go.jp/diseases/gastro/gastro/"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pref.gunma.jp/uploaded/attachment/678093.pdf" TargetMode="External"/><Relationship Id="rId7" Type="http://schemas.openxmlformats.org/officeDocument/2006/relationships/hyperlink" Target="https://mainichi.jp/articles/20251008/ddl/k43/040/277000c" TargetMode="External"/><Relationship Id="rId2" Type="http://schemas.openxmlformats.org/officeDocument/2006/relationships/hyperlink" Target="https://news.yahoo.co.jp/articles/7f5caca9320eea3a9990cc0c0726cbdb4205a9cc" TargetMode="External"/><Relationship Id="rId1" Type="http://schemas.openxmlformats.org/officeDocument/2006/relationships/hyperlink" Target="https://www.pref.hokkaido.lg.jp/hf/kse/sho/tyu/237365.html" TargetMode="External"/><Relationship Id="rId6" Type="http://schemas.openxmlformats.org/officeDocument/2006/relationships/hyperlink" Target="https://www.minyu-net.com/news/detail/2025100907270341663" TargetMode="External"/><Relationship Id="rId5" Type="http://schemas.openxmlformats.org/officeDocument/2006/relationships/hyperlink" Target="https://www.pref.gifu.lg.jp/site/pressrelease/456912.html" TargetMode="External"/><Relationship Id="rId4" Type="http://schemas.openxmlformats.org/officeDocument/2006/relationships/hyperlink" Target="https://news.infoseek.co.jp/article/hbc_1348964524464964460/"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vietnam.vn/ja/dua-than-ai-cham-vao-nganh-ban-le" TargetMode="External"/><Relationship Id="rId3" Type="http://schemas.openxmlformats.org/officeDocument/2006/relationships/hyperlink" Target="https://www.asahi.com/articles/ASTB74K08TB7KBGQ11DM.html" TargetMode="External"/><Relationship Id="rId7" Type="http://schemas.openxmlformats.org/officeDocument/2006/relationships/hyperlink" Target="https://www.jetro.go.jp/biznews/2025/10/cccff15f5d14569b.html" TargetMode="External"/><Relationship Id="rId2" Type="http://schemas.openxmlformats.org/officeDocument/2006/relationships/hyperlink" Target="https://www.thaich.net/news/20251009mk.htm" TargetMode="External"/><Relationship Id="rId1" Type="http://schemas.openxmlformats.org/officeDocument/2006/relationships/hyperlink" Target="https://www.vietnam.vn/ja/quang-tri-tang-cuong-kiem-soat-an-toan-thuc-pham-tai-cac-bep-an-truong-hoc" TargetMode="External"/><Relationship Id="rId6" Type="http://schemas.openxmlformats.org/officeDocument/2006/relationships/hyperlink" Target="https://www.jetro.go.jp/biznews/2025/10/eddcffbb0a8c9b2a.html" TargetMode="External"/><Relationship Id="rId5" Type="http://schemas.openxmlformats.org/officeDocument/2006/relationships/hyperlink" Target="https://news.yahoo.co.jp/articles/9b1f07122902bb74165c77ac671a4cee859ceace" TargetMode="External"/><Relationship Id="rId10" Type="http://schemas.openxmlformats.org/officeDocument/2006/relationships/printerSettings" Target="../printerSettings/printerSettings6.bin"/><Relationship Id="rId4" Type="http://schemas.openxmlformats.org/officeDocument/2006/relationships/hyperlink" Target="https://www.jetro.go.jp/biznews/2025/10/4b0d12dc173ce68a.html" TargetMode="External"/><Relationship Id="rId9" Type="http://schemas.openxmlformats.org/officeDocument/2006/relationships/hyperlink" Target="https://news.yahoo.co.jp/articles/c9915d0f1e114236cbeb650adbe61a3bb6e0b5ca"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https://www.mhlw.go.jp/stf/covid-19/kokunainohasseijoukyou.html"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61"/>
  <sheetViews>
    <sheetView zoomScale="112" zoomScaleNormal="112" workbookViewId="0">
      <selection activeCell="F19" sqref="A10:H19"/>
    </sheetView>
  </sheetViews>
  <sheetFormatPr defaultRowHeight="13.2"/>
  <cols>
    <col min="1" max="1" width="16.77734375" customWidth="1"/>
    <col min="2" max="2" width="10.44140625" customWidth="1"/>
    <col min="3" max="3" width="8.6640625" customWidth="1"/>
    <col min="4" max="4" width="6.6640625" customWidth="1"/>
    <col min="5" max="5" width="8.33203125" customWidth="1"/>
    <col min="6" max="6" width="7" customWidth="1"/>
    <col min="7" max="7" width="12.21875" customWidth="1"/>
    <col min="8" max="8" width="58.44140625" customWidth="1"/>
    <col min="9" max="9" width="4.21875" customWidth="1"/>
  </cols>
  <sheetData>
    <row r="1" spans="1:9" ht="13.8" thickTop="1">
      <c r="A1" s="58" t="s">
        <v>0</v>
      </c>
      <c r="B1" s="59"/>
      <c r="C1" s="59" t="s">
        <v>1</v>
      </c>
      <c r="D1" s="59"/>
      <c r="E1" s="59"/>
      <c r="F1" s="59"/>
      <c r="G1" s="59"/>
      <c r="H1" s="59"/>
      <c r="I1" s="41"/>
    </row>
    <row r="2" spans="1:9">
      <c r="A2" s="60" t="s">
        <v>2</v>
      </c>
      <c r="B2" s="61"/>
      <c r="C2" s="61"/>
      <c r="D2" s="61"/>
      <c r="E2" s="61"/>
      <c r="F2" s="61"/>
      <c r="G2" s="61"/>
      <c r="H2" s="61"/>
      <c r="I2" s="41"/>
    </row>
    <row r="3" spans="1:9" ht="15.75" customHeight="1">
      <c r="A3" s="618" t="s">
        <v>3</v>
      </c>
      <c r="B3" s="619"/>
      <c r="C3" s="619"/>
      <c r="D3" s="619"/>
      <c r="E3" s="619"/>
      <c r="F3" s="619"/>
      <c r="G3" s="619"/>
      <c r="H3" s="620"/>
      <c r="I3" s="41"/>
    </row>
    <row r="4" spans="1:9">
      <c r="A4" s="60" t="s">
        <v>4</v>
      </c>
      <c r="B4" s="61"/>
      <c r="C4" s="61"/>
      <c r="D4" s="61"/>
      <c r="E4" s="61"/>
      <c r="F4" s="61"/>
      <c r="G4" s="61"/>
      <c r="H4" s="61"/>
      <c r="I4" s="41"/>
    </row>
    <row r="5" spans="1:9">
      <c r="A5" s="60" t="s">
        <v>5</v>
      </c>
      <c r="B5" s="61"/>
      <c r="C5" s="61"/>
      <c r="D5" s="61"/>
      <c r="E5" s="61"/>
      <c r="F5" s="61"/>
      <c r="G5" s="61"/>
      <c r="H5" s="61"/>
      <c r="I5" s="41"/>
    </row>
    <row r="6" spans="1:9">
      <c r="A6" s="62" t="s">
        <v>2</v>
      </c>
      <c r="B6" s="63"/>
      <c r="C6" s="63"/>
      <c r="D6" s="63"/>
      <c r="E6" s="63"/>
      <c r="F6" s="63"/>
      <c r="G6" s="63"/>
      <c r="H6" s="63"/>
      <c r="I6" s="41"/>
    </row>
    <row r="7" spans="1:9">
      <c r="A7" s="62"/>
      <c r="B7" s="63"/>
      <c r="C7" s="63"/>
      <c r="D7" s="63"/>
      <c r="E7" s="63"/>
      <c r="F7" s="63"/>
      <c r="G7" s="63"/>
      <c r="H7" s="63"/>
      <c r="I7" s="41"/>
    </row>
    <row r="8" spans="1:9">
      <c r="A8" s="62" t="s">
        <v>6</v>
      </c>
      <c r="B8" s="63"/>
      <c r="C8" s="63"/>
      <c r="D8" s="63"/>
      <c r="E8" s="63"/>
      <c r="F8" s="63"/>
      <c r="G8" s="63"/>
      <c r="H8" s="63"/>
      <c r="I8" s="41"/>
    </row>
    <row r="9" spans="1:9">
      <c r="A9" s="64" t="s">
        <v>7</v>
      </c>
      <c r="B9" s="65"/>
      <c r="C9" s="65"/>
      <c r="D9" s="65"/>
      <c r="E9" s="65"/>
      <c r="F9" s="65"/>
      <c r="G9" s="65"/>
      <c r="H9" s="65"/>
      <c r="I9" s="41"/>
    </row>
    <row r="10" spans="1:9" ht="15" customHeight="1">
      <c r="A10" s="138" t="s">
        <v>8</v>
      </c>
      <c r="B10" s="72" t="str">
        <f>+'40　食中毒記事等 '!A2</f>
        <v>釧路で食中毒発生か… ウェルシュ菌だから大量調理か煮込み料理</v>
      </c>
      <c r="C10" s="72"/>
      <c r="D10" s="74"/>
      <c r="E10" s="72"/>
      <c r="F10" s="75"/>
      <c r="G10" s="73"/>
      <c r="H10" s="73"/>
      <c r="I10" s="41"/>
    </row>
    <row r="11" spans="1:9" ht="15" customHeight="1">
      <c r="A11" s="138" t="s">
        <v>9</v>
      </c>
      <c r="B11" s="72" t="str">
        <f>+'40　ノロウイルス関連情報 '!H72</f>
        <v>管理レベル「2」　</v>
      </c>
      <c r="C11" s="72"/>
      <c r="D11" s="72" t="s">
        <v>10</v>
      </c>
      <c r="E11" s="72"/>
      <c r="F11" s="74">
        <f>+'40　ノロウイルス関連情報 '!G73</f>
        <v>4.05</v>
      </c>
      <c r="G11" s="72" t="str">
        <f>+'40　ノロウイルス関連情報 '!H73</f>
        <v>　：先週より</v>
      </c>
      <c r="H11" s="165">
        <f>+'40　ノロウイルス関連情報 '!I73</f>
        <v>0.37999999999999989</v>
      </c>
      <c r="I11" s="41"/>
    </row>
    <row r="12" spans="1:9" s="49" customFormat="1" ht="15" customHeight="1">
      <c r="A12" s="76" t="s">
        <v>11</v>
      </c>
      <c r="B12" s="624" t="str">
        <f>+'40　残留農薬など'!A2</f>
        <v>HAMEED TRADING 「ツボクサ 一部残留農薬基準超過」 回収</v>
      </c>
      <c r="C12" s="624"/>
      <c r="D12" s="624"/>
      <c r="E12" s="624"/>
      <c r="F12" s="624"/>
      <c r="G12" s="624"/>
      <c r="H12" s="77"/>
      <c r="I12" s="48"/>
    </row>
    <row r="13" spans="1:9" ht="15" customHeight="1">
      <c r="A13" s="71" t="s">
        <v>12</v>
      </c>
      <c r="B13" s="624" t="str">
        <f>+'40　食品表示'!A2</f>
        <v xml:space="preserve">日本健康食品規格協会、輸入原材料GMP 認証の第1号を発表 </v>
      </c>
      <c r="C13" s="624"/>
      <c r="D13" s="624"/>
      <c r="E13" s="624"/>
      <c r="F13" s="624"/>
      <c r="G13" s="624"/>
      <c r="H13" s="73"/>
      <c r="I13" s="41"/>
    </row>
    <row r="14" spans="1:9" ht="15" customHeight="1">
      <c r="A14" s="71" t="s">
        <v>13</v>
      </c>
      <c r="B14" s="73" t="str">
        <f>+'40 海外情報'!A5</f>
        <v xml:space="preserve">葬儀で食べた豚足ご飯「カオカームー」で50人以上が食中毒 - タイランドハイパーリンクス </v>
      </c>
      <c r="D14" s="73"/>
      <c r="E14" s="73"/>
      <c r="F14" s="73"/>
      <c r="G14" s="73"/>
      <c r="H14" s="73"/>
      <c r="I14" s="41"/>
    </row>
    <row r="15" spans="1:9" ht="15" customHeight="1">
      <c r="A15" s="78" t="s">
        <v>14</v>
      </c>
      <c r="B15" s="79" t="str">
        <f>+'40 海外情報'!A2</f>
        <v>クアンチ省、学校厨房の食品安全管理を強化</v>
      </c>
      <c r="C15" s="621" t="s">
        <v>15</v>
      </c>
      <c r="D15" s="621"/>
      <c r="E15" s="621"/>
      <c r="F15" s="621"/>
      <c r="G15" s="621"/>
      <c r="H15" s="622"/>
      <c r="I15" s="41"/>
    </row>
    <row r="16" spans="1:9" ht="15" customHeight="1">
      <c r="A16" s="71" t="s">
        <v>16</v>
      </c>
      <c r="B16" s="72" t="str">
        <f>+'40　感染症統計'!A23</f>
        <v>2025年 第40週（9/29～10/5）</v>
      </c>
      <c r="C16" s="73"/>
      <c r="D16" s="72" t="s">
        <v>17</v>
      </c>
      <c r="E16" s="73"/>
      <c r="F16" s="73"/>
      <c r="G16" s="73"/>
      <c r="H16" s="73"/>
      <c r="I16" s="41"/>
    </row>
    <row r="17" spans="1:16" ht="15" customHeight="1">
      <c r="A17" s="71" t="s">
        <v>18</v>
      </c>
      <c r="B17" s="623" t="str">
        <f>+'39　国内感染症情報'!B2</f>
        <v>2025年第39週（9月22日〜9月28日）</v>
      </c>
      <c r="C17" s="623"/>
      <c r="D17" s="623"/>
      <c r="E17" s="623"/>
      <c r="F17" s="623"/>
      <c r="G17" s="623"/>
      <c r="H17" s="73"/>
      <c r="I17" s="41"/>
    </row>
    <row r="18" spans="1:16" ht="15" customHeight="1">
      <c r="A18" s="71" t="s">
        <v>19</v>
      </c>
      <c r="B18" s="80" t="e">
        <f>+#REF!</f>
        <v>#REF!</v>
      </c>
      <c r="F18" s="80"/>
      <c r="G18" s="73"/>
      <c r="H18" s="73"/>
      <c r="I18" s="41"/>
    </row>
    <row r="19" spans="1:16" ht="15" customHeight="1">
      <c r="A19" s="71" t="s">
        <v>20</v>
      </c>
      <c r="B19" s="621" t="s">
        <v>210</v>
      </c>
      <c r="C19" s="621"/>
      <c r="D19" s="621"/>
      <c r="E19" s="621"/>
      <c r="F19" s="73" t="s">
        <v>17</v>
      </c>
      <c r="G19" s="73"/>
      <c r="H19" s="73"/>
      <c r="I19" s="41"/>
      <c r="P19" t="s">
        <v>21</v>
      </c>
    </row>
    <row r="20" spans="1:16" ht="15" customHeight="1">
      <c r="A20" s="71" t="s">
        <v>17</v>
      </c>
      <c r="B20" t="s">
        <v>23</v>
      </c>
      <c r="C20" s="73"/>
      <c r="D20" s="73"/>
      <c r="E20" s="73"/>
      <c r="F20" s="73"/>
      <c r="G20" s="73"/>
      <c r="H20" s="73"/>
      <c r="I20" s="41"/>
      <c r="L20" t="s">
        <v>15</v>
      </c>
    </row>
    <row r="21" spans="1:16">
      <c r="A21" s="64" t="s">
        <v>7</v>
      </c>
      <c r="B21" s="65"/>
      <c r="C21" s="65"/>
      <c r="D21" s="65"/>
      <c r="E21" s="65"/>
      <c r="F21" s="65"/>
      <c r="G21" s="65"/>
      <c r="H21" s="65"/>
      <c r="I21" s="41"/>
    </row>
    <row r="22" spans="1:16">
      <c r="A22" s="62" t="s">
        <v>17</v>
      </c>
      <c r="B22" s="63"/>
      <c r="C22" s="63"/>
      <c r="D22" s="63"/>
      <c r="E22" s="63"/>
      <c r="F22" s="63"/>
      <c r="G22" s="63"/>
      <c r="H22" s="63"/>
      <c r="I22" s="41"/>
    </row>
    <row r="23" spans="1:16">
      <c r="A23" s="42" t="s">
        <v>22</v>
      </c>
      <c r="I23" s="41"/>
    </row>
    <row r="24" spans="1:16">
      <c r="A24" s="41"/>
      <c r="I24" s="41"/>
    </row>
    <row r="25" spans="1:16">
      <c r="A25" s="41"/>
      <c r="I25" s="41"/>
    </row>
    <row r="26" spans="1:16">
      <c r="A26" s="41"/>
      <c r="I26" s="41"/>
    </row>
    <row r="27" spans="1:16">
      <c r="A27" s="41"/>
      <c r="I27" s="41"/>
    </row>
    <row r="28" spans="1:16">
      <c r="A28" s="41"/>
      <c r="I28" s="41"/>
    </row>
    <row r="29" spans="1:16">
      <c r="A29" s="41"/>
      <c r="I29" s="41"/>
    </row>
    <row r="30" spans="1:16">
      <c r="A30" s="41"/>
      <c r="H30" t="s">
        <v>23</v>
      </c>
      <c r="I30" s="41"/>
    </row>
    <row r="31" spans="1:16">
      <c r="A31" s="41"/>
      <c r="I31" s="41"/>
    </row>
    <row r="32" spans="1:16">
      <c r="A32" s="41"/>
      <c r="I32" s="41"/>
    </row>
    <row r="33" spans="1:9">
      <c r="A33" s="41"/>
      <c r="I33" s="41"/>
    </row>
    <row r="34" spans="1:9" ht="13.8" thickBot="1">
      <c r="A34" s="43"/>
      <c r="B34" s="44"/>
      <c r="C34" s="44"/>
      <c r="D34" s="44"/>
      <c r="E34" s="44"/>
      <c r="F34" s="44"/>
      <c r="G34" s="44"/>
      <c r="H34" s="44"/>
      <c r="I34" s="41"/>
    </row>
    <row r="35" spans="1:9" ht="13.8" thickTop="1"/>
    <row r="38" spans="1:9" ht="24.6">
      <c r="A38" s="51" t="s">
        <v>24</v>
      </c>
    </row>
    <row r="39" spans="1:9" ht="40.5" customHeight="1">
      <c r="A39" s="625" t="s">
        <v>25</v>
      </c>
      <c r="B39" s="625"/>
      <c r="C39" s="625"/>
      <c r="D39" s="625"/>
      <c r="E39" s="625"/>
      <c r="F39" s="625"/>
      <c r="G39" s="625"/>
    </row>
    <row r="40" spans="1:9" ht="30.75" customHeight="1">
      <c r="A40" s="629" t="s">
        <v>26</v>
      </c>
      <c r="B40" s="629"/>
      <c r="C40" s="629"/>
      <c r="D40" s="629"/>
      <c r="E40" s="629"/>
      <c r="F40" s="629"/>
      <c r="G40" s="629"/>
    </row>
    <row r="41" spans="1:9" ht="15">
      <c r="A41" s="52"/>
    </row>
    <row r="42" spans="1:9" ht="69.75" customHeight="1">
      <c r="A42" s="627" t="s">
        <v>27</v>
      </c>
      <c r="B42" s="627"/>
      <c r="C42" s="627"/>
      <c r="D42" s="627"/>
      <c r="E42" s="627"/>
      <c r="F42" s="627"/>
      <c r="G42" s="627"/>
    </row>
    <row r="43" spans="1:9" ht="35.25" customHeight="1">
      <c r="A43" s="629" t="s">
        <v>28</v>
      </c>
      <c r="B43" s="629"/>
      <c r="C43" s="629"/>
      <c r="D43" s="629"/>
      <c r="E43" s="629"/>
      <c r="F43" s="629"/>
      <c r="G43" s="629"/>
    </row>
    <row r="44" spans="1:9" ht="59.25" customHeight="1">
      <c r="A44" s="627" t="s">
        <v>29</v>
      </c>
      <c r="B44" s="627"/>
      <c r="C44" s="627"/>
      <c r="D44" s="627"/>
      <c r="E44" s="627"/>
      <c r="F44" s="627"/>
      <c r="G44" s="627"/>
    </row>
    <row r="45" spans="1:9" ht="15">
      <c r="A45" s="53"/>
    </row>
    <row r="46" spans="1:9" ht="27.75" customHeight="1">
      <c r="A46" s="628" t="s">
        <v>30</v>
      </c>
      <c r="B46" s="628"/>
      <c r="C46" s="628"/>
      <c r="D46" s="628"/>
      <c r="E46" s="628"/>
      <c r="F46" s="628"/>
      <c r="G46" s="628"/>
    </row>
    <row r="47" spans="1:9" ht="53.25" customHeight="1">
      <c r="A47" s="626" t="s">
        <v>31</v>
      </c>
      <c r="B47" s="627"/>
      <c r="C47" s="627"/>
      <c r="D47" s="627"/>
      <c r="E47" s="627"/>
      <c r="F47" s="627"/>
      <c r="G47" s="627"/>
    </row>
    <row r="48" spans="1:9" ht="15">
      <c r="A48" s="53"/>
    </row>
    <row r="49" spans="1:7" ht="32.25" customHeight="1">
      <c r="A49" s="628" t="s">
        <v>32</v>
      </c>
      <c r="B49" s="628"/>
      <c r="C49" s="628"/>
      <c r="D49" s="628"/>
      <c r="E49" s="628"/>
      <c r="F49" s="628"/>
      <c r="G49" s="628"/>
    </row>
    <row r="50" spans="1:7" ht="15">
      <c r="A50" s="52"/>
    </row>
    <row r="51" spans="1:7" ht="87" customHeight="1">
      <c r="A51" s="626" t="s">
        <v>33</v>
      </c>
      <c r="B51" s="627"/>
      <c r="C51" s="627"/>
      <c r="D51" s="627"/>
      <c r="E51" s="627"/>
      <c r="F51" s="627"/>
      <c r="G51" s="627"/>
    </row>
    <row r="52" spans="1:7" ht="15">
      <c r="A52" s="53"/>
    </row>
    <row r="53" spans="1:7" ht="32.25" customHeight="1">
      <c r="A53" s="628" t="s">
        <v>34</v>
      </c>
      <c r="B53" s="628"/>
      <c r="C53" s="628"/>
      <c r="D53" s="628"/>
      <c r="E53" s="628"/>
      <c r="F53" s="628"/>
      <c r="G53" s="628"/>
    </row>
    <row r="54" spans="1:7" ht="29.25" customHeight="1">
      <c r="A54" s="627" t="s">
        <v>35</v>
      </c>
      <c r="B54" s="627"/>
      <c r="C54" s="627"/>
      <c r="D54" s="627"/>
      <c r="E54" s="627"/>
      <c r="F54" s="627"/>
      <c r="G54" s="627"/>
    </row>
    <row r="55" spans="1:7" ht="15">
      <c r="A55" s="53"/>
    </row>
    <row r="56" spans="1:7" s="49" customFormat="1" ht="110.25" customHeight="1">
      <c r="A56" s="630" t="s">
        <v>36</v>
      </c>
      <c r="B56" s="631"/>
      <c r="C56" s="631"/>
      <c r="D56" s="631"/>
      <c r="E56" s="631"/>
      <c r="F56" s="631"/>
      <c r="G56" s="631"/>
    </row>
    <row r="57" spans="1:7" ht="34.5" customHeight="1">
      <c r="A57" s="629" t="s">
        <v>37</v>
      </c>
      <c r="B57" s="629"/>
      <c r="C57" s="629"/>
      <c r="D57" s="629"/>
      <c r="E57" s="629"/>
      <c r="F57" s="629"/>
      <c r="G57" s="629"/>
    </row>
    <row r="58" spans="1:7" ht="114" customHeight="1">
      <c r="A58" s="626" t="s">
        <v>38</v>
      </c>
      <c r="B58" s="627"/>
      <c r="C58" s="627"/>
      <c r="D58" s="627"/>
      <c r="E58" s="627"/>
      <c r="F58" s="627"/>
      <c r="G58" s="627"/>
    </row>
    <row r="59" spans="1:7" ht="109.5" customHeight="1">
      <c r="A59" s="627"/>
      <c r="B59" s="627"/>
      <c r="C59" s="627"/>
      <c r="D59" s="627"/>
      <c r="E59" s="627"/>
      <c r="F59" s="627"/>
      <c r="G59" s="627"/>
    </row>
    <row r="60" spans="1:7" ht="15">
      <c r="A60" s="53"/>
    </row>
    <row r="61" spans="1:7" s="50" customFormat="1" ht="57.75" customHeight="1">
      <c r="A61" s="627"/>
      <c r="B61" s="627"/>
      <c r="C61" s="627"/>
      <c r="D61" s="627"/>
      <c r="E61" s="627"/>
      <c r="F61" s="627"/>
      <c r="G61" s="627"/>
    </row>
  </sheetData>
  <mergeCells count="22">
    <mergeCell ref="A59:G59"/>
    <mergeCell ref="A58:G58"/>
    <mergeCell ref="A61:G61"/>
    <mergeCell ref="A51:G51"/>
    <mergeCell ref="A49:G49"/>
    <mergeCell ref="A56:G56"/>
    <mergeCell ref="A54:G54"/>
    <mergeCell ref="A57:G57"/>
    <mergeCell ref="A47:G47"/>
    <mergeCell ref="A46:G46"/>
    <mergeCell ref="A53:G53"/>
    <mergeCell ref="A40:G40"/>
    <mergeCell ref="A42:G42"/>
    <mergeCell ref="A44:G44"/>
    <mergeCell ref="A43:G43"/>
    <mergeCell ref="A3:H3"/>
    <mergeCell ref="C15:H15"/>
    <mergeCell ref="B17:G17"/>
    <mergeCell ref="B12:G12"/>
    <mergeCell ref="A39:G39"/>
    <mergeCell ref="B13:G13"/>
    <mergeCell ref="B19:E19"/>
  </mergeCells>
  <phoneticPr fontId="29"/>
  <hyperlinks>
    <hyperlink ref="A39" r:id="rId1" display="https://pharma-sc.com/" xr:uid="{00000000-0004-0000-0000-000000000000}"/>
  </hyperlinks>
  <pageMargins left="0.75" right="0.75" top="1" bottom="1" header="0.51200000000000001" footer="0.51200000000000001"/>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E48"/>
  <sheetViews>
    <sheetView view="pageBreakPreview" zoomScale="110" zoomScaleNormal="100" zoomScaleSheetLayoutView="110" workbookViewId="0">
      <selection activeCell="F9" sqref="F9"/>
    </sheetView>
  </sheetViews>
  <sheetFormatPr defaultColWidth="9" defaultRowHeight="13.2"/>
  <cols>
    <col min="1" max="1" width="21.33203125" style="15" customWidth="1"/>
    <col min="2" max="2" width="19.88671875" style="15" customWidth="1"/>
    <col min="3" max="3" width="91.6640625" style="112" customWidth="1"/>
    <col min="4" max="4" width="14.44140625" style="16" customWidth="1"/>
    <col min="5" max="5" width="13.6640625" style="16" customWidth="1"/>
    <col min="6" max="6" width="13.88671875" style="1" customWidth="1"/>
    <col min="7" max="7" width="58.6640625" style="1" customWidth="1"/>
    <col min="8" max="10" width="9" style="1"/>
    <col min="11" max="11" width="14.109375" style="1" customWidth="1"/>
    <col min="12" max="16384" width="9" style="1"/>
  </cols>
  <sheetData>
    <row r="1" spans="1:5" ht="44.25" customHeight="1" thickTop="1" thickBot="1">
      <c r="A1" s="479" t="s">
        <v>240</v>
      </c>
      <c r="B1" s="480" t="s">
        <v>176</v>
      </c>
      <c r="C1" s="481" t="s">
        <v>299</v>
      </c>
      <c r="D1" s="482" t="s">
        <v>172</v>
      </c>
      <c r="E1" s="483" t="s">
        <v>173</v>
      </c>
    </row>
    <row r="2" spans="1:5" s="499" customFormat="1" ht="25.2" customHeight="1" thickTop="1">
      <c r="A2" s="596" t="s">
        <v>220</v>
      </c>
      <c r="B2" s="597" t="s">
        <v>243</v>
      </c>
      <c r="C2" s="598" t="s">
        <v>285</v>
      </c>
      <c r="D2" s="599">
        <v>45940</v>
      </c>
      <c r="E2" s="600">
        <v>45940</v>
      </c>
    </row>
    <row r="3" spans="1:5" s="499" customFormat="1" ht="25.2" customHeight="1">
      <c r="A3" s="591" t="s">
        <v>217</v>
      </c>
      <c r="B3" s="592" t="s">
        <v>244</v>
      </c>
      <c r="C3" s="593" t="s">
        <v>286</v>
      </c>
      <c r="D3" s="594">
        <v>45940</v>
      </c>
      <c r="E3" s="595">
        <v>45940</v>
      </c>
    </row>
    <row r="4" spans="1:5" s="499" customFormat="1" ht="25.2" customHeight="1">
      <c r="A4" s="601" t="s">
        <v>217</v>
      </c>
      <c r="B4" s="602" t="s">
        <v>245</v>
      </c>
      <c r="C4" s="603" t="s">
        <v>287</v>
      </c>
      <c r="D4" s="604">
        <v>45940</v>
      </c>
      <c r="E4" s="605">
        <v>45940</v>
      </c>
    </row>
    <row r="5" spans="1:5" s="499" customFormat="1" ht="25.2" customHeight="1">
      <c r="A5" s="601" t="s">
        <v>219</v>
      </c>
      <c r="B5" s="602" t="s">
        <v>246</v>
      </c>
      <c r="C5" s="603" t="s">
        <v>288</v>
      </c>
      <c r="D5" s="604">
        <v>45939</v>
      </c>
      <c r="E5" s="605">
        <v>45940</v>
      </c>
    </row>
    <row r="6" spans="1:5" s="499" customFormat="1" ht="25.2" customHeight="1">
      <c r="A6" s="612" t="s">
        <v>217</v>
      </c>
      <c r="B6" s="613" t="s">
        <v>247</v>
      </c>
      <c r="C6" s="614" t="s">
        <v>289</v>
      </c>
      <c r="D6" s="615">
        <v>45939</v>
      </c>
      <c r="E6" s="616">
        <v>45940</v>
      </c>
    </row>
    <row r="7" spans="1:5" s="499" customFormat="1" ht="25.2" customHeight="1">
      <c r="A7" s="612" t="s">
        <v>217</v>
      </c>
      <c r="B7" s="613" t="s">
        <v>248</v>
      </c>
      <c r="C7" s="614" t="s">
        <v>298</v>
      </c>
      <c r="D7" s="615">
        <v>45939</v>
      </c>
      <c r="E7" s="616">
        <v>45940</v>
      </c>
    </row>
    <row r="8" spans="1:5" s="499" customFormat="1" ht="25.2" customHeight="1">
      <c r="A8" s="591" t="s">
        <v>217</v>
      </c>
      <c r="B8" s="592" t="s">
        <v>249</v>
      </c>
      <c r="C8" s="593" t="s">
        <v>290</v>
      </c>
      <c r="D8" s="594">
        <v>45939</v>
      </c>
      <c r="E8" s="595">
        <v>45940</v>
      </c>
    </row>
    <row r="9" spans="1:5" s="499" customFormat="1" ht="25.2" customHeight="1">
      <c r="A9" s="591" t="s">
        <v>217</v>
      </c>
      <c r="B9" s="592" t="s">
        <v>250</v>
      </c>
      <c r="C9" s="593" t="s">
        <v>291</v>
      </c>
      <c r="D9" s="594">
        <v>45940</v>
      </c>
      <c r="E9" s="595">
        <v>45940</v>
      </c>
    </row>
    <row r="10" spans="1:5" s="499" customFormat="1" ht="25.2" customHeight="1">
      <c r="A10" s="601" t="s">
        <v>218</v>
      </c>
      <c r="B10" s="602" t="s">
        <v>251</v>
      </c>
      <c r="C10" s="603" t="s">
        <v>292</v>
      </c>
      <c r="D10" s="604">
        <v>45939</v>
      </c>
      <c r="E10" s="605">
        <v>45940</v>
      </c>
    </row>
    <row r="11" spans="1:5" s="499" customFormat="1" ht="25.2" customHeight="1">
      <c r="A11" s="601" t="s">
        <v>218</v>
      </c>
      <c r="B11" s="602" t="s">
        <v>252</v>
      </c>
      <c r="C11" s="603" t="s">
        <v>293</v>
      </c>
      <c r="D11" s="604">
        <v>45939</v>
      </c>
      <c r="E11" s="605">
        <v>45940</v>
      </c>
    </row>
    <row r="12" spans="1:5" s="499" customFormat="1" ht="25.2" customHeight="1">
      <c r="A12" s="612" t="s">
        <v>217</v>
      </c>
      <c r="B12" s="613" t="s">
        <v>216</v>
      </c>
      <c r="C12" s="614" t="s">
        <v>294</v>
      </c>
      <c r="D12" s="615">
        <v>45939</v>
      </c>
      <c r="E12" s="616">
        <v>45939</v>
      </c>
    </row>
    <row r="13" spans="1:5" s="499" customFormat="1" ht="25.2" customHeight="1">
      <c r="A13" s="612" t="s">
        <v>217</v>
      </c>
      <c r="B13" s="613" t="s">
        <v>216</v>
      </c>
      <c r="C13" s="614" t="s">
        <v>295</v>
      </c>
      <c r="D13" s="615">
        <v>45938</v>
      </c>
      <c r="E13" s="616">
        <v>45939</v>
      </c>
    </row>
    <row r="14" spans="1:5" s="499" customFormat="1" ht="25.2" customHeight="1">
      <c r="A14" s="612" t="s">
        <v>218</v>
      </c>
      <c r="B14" s="613" t="s">
        <v>253</v>
      </c>
      <c r="C14" s="614" t="s">
        <v>296</v>
      </c>
      <c r="D14" s="615">
        <v>45938</v>
      </c>
      <c r="E14" s="616">
        <v>45939</v>
      </c>
    </row>
    <row r="15" spans="1:5" s="499" customFormat="1" ht="25.2" customHeight="1">
      <c r="A15" s="596" t="s">
        <v>217</v>
      </c>
      <c r="B15" s="597" t="s">
        <v>216</v>
      </c>
      <c r="C15" s="598" t="s">
        <v>297</v>
      </c>
      <c r="D15" s="599">
        <v>45938</v>
      </c>
      <c r="E15" s="600">
        <v>45939</v>
      </c>
    </row>
    <row r="16" spans="1:5" s="499" customFormat="1" ht="25.2" customHeight="1">
      <c r="A16" s="601" t="s">
        <v>217</v>
      </c>
      <c r="B16" s="602" t="s">
        <v>254</v>
      </c>
      <c r="C16" s="603" t="s">
        <v>255</v>
      </c>
      <c r="D16" s="604">
        <v>45938</v>
      </c>
      <c r="E16" s="605">
        <v>45938</v>
      </c>
    </row>
    <row r="17" spans="1:5" s="499" customFormat="1" ht="25.2" customHeight="1">
      <c r="A17" s="591" t="s">
        <v>217</v>
      </c>
      <c r="B17" s="592" t="s">
        <v>256</v>
      </c>
      <c r="C17" s="593" t="s">
        <v>257</v>
      </c>
      <c r="D17" s="594">
        <v>45938</v>
      </c>
      <c r="E17" s="595">
        <v>45938</v>
      </c>
    </row>
    <row r="18" spans="1:5" s="499" customFormat="1" ht="25.2" customHeight="1">
      <c r="A18" s="591" t="s">
        <v>217</v>
      </c>
      <c r="B18" s="592" t="s">
        <v>258</v>
      </c>
      <c r="C18" s="593" t="s">
        <v>259</v>
      </c>
      <c r="D18" s="594">
        <v>45937</v>
      </c>
      <c r="E18" s="595">
        <v>45938</v>
      </c>
    </row>
    <row r="19" spans="1:5" s="499" customFormat="1" ht="25.2" customHeight="1">
      <c r="A19" s="591" t="s">
        <v>217</v>
      </c>
      <c r="B19" s="592" t="s">
        <v>260</v>
      </c>
      <c r="C19" s="593" t="s">
        <v>261</v>
      </c>
      <c r="D19" s="594">
        <v>45937</v>
      </c>
      <c r="E19" s="595">
        <v>45938</v>
      </c>
    </row>
    <row r="20" spans="1:5" s="499" customFormat="1" ht="25.2" customHeight="1">
      <c r="A20" s="486" t="s">
        <v>217</v>
      </c>
      <c r="B20" s="487" t="s">
        <v>262</v>
      </c>
      <c r="C20" s="488" t="s">
        <v>263</v>
      </c>
      <c r="D20" s="489">
        <v>45937</v>
      </c>
      <c r="E20" s="490">
        <v>45938</v>
      </c>
    </row>
    <row r="21" spans="1:5" s="499" customFormat="1" ht="25.2" customHeight="1">
      <c r="A21" s="591" t="s">
        <v>220</v>
      </c>
      <c r="B21" s="592" t="s">
        <v>264</v>
      </c>
      <c r="C21" s="593" t="s">
        <v>265</v>
      </c>
      <c r="D21" s="594">
        <v>45937</v>
      </c>
      <c r="E21" s="595">
        <v>45937</v>
      </c>
    </row>
    <row r="22" spans="1:5" s="499" customFormat="1" ht="25.2" customHeight="1">
      <c r="A22" s="486" t="s">
        <v>217</v>
      </c>
      <c r="B22" s="487" t="s">
        <v>266</v>
      </c>
      <c r="C22" s="488" t="s">
        <v>267</v>
      </c>
      <c r="D22" s="489">
        <v>45937</v>
      </c>
      <c r="E22" s="490">
        <v>45937</v>
      </c>
    </row>
    <row r="23" spans="1:5" s="499" customFormat="1" ht="25.2" customHeight="1">
      <c r="A23" s="591" t="s">
        <v>218</v>
      </c>
      <c r="B23" s="592" t="s">
        <v>268</v>
      </c>
      <c r="C23" s="593" t="s">
        <v>269</v>
      </c>
      <c r="D23" s="594">
        <v>45937</v>
      </c>
      <c r="E23" s="595">
        <v>45937</v>
      </c>
    </row>
    <row r="24" spans="1:5" s="499" customFormat="1" ht="25.2" customHeight="1">
      <c r="A24" s="612" t="s">
        <v>217</v>
      </c>
      <c r="B24" s="613" t="s">
        <v>216</v>
      </c>
      <c r="C24" s="614" t="s">
        <v>270</v>
      </c>
      <c r="D24" s="615">
        <v>45936</v>
      </c>
      <c r="E24" s="616">
        <v>45937</v>
      </c>
    </row>
    <row r="25" spans="1:5" s="499" customFormat="1" ht="25.2" customHeight="1">
      <c r="A25" s="591" t="s">
        <v>217</v>
      </c>
      <c r="B25" s="592" t="s">
        <v>271</v>
      </c>
      <c r="C25" s="593" t="s">
        <v>272</v>
      </c>
      <c r="D25" s="594">
        <v>45936</v>
      </c>
      <c r="E25" s="595">
        <v>45937</v>
      </c>
    </row>
    <row r="26" spans="1:5" s="499" customFormat="1" ht="25.2" customHeight="1">
      <c r="A26" s="612" t="s">
        <v>217</v>
      </c>
      <c r="B26" s="613" t="s">
        <v>273</v>
      </c>
      <c r="C26" s="614" t="s">
        <v>274</v>
      </c>
      <c r="D26" s="615">
        <v>45936</v>
      </c>
      <c r="E26" s="616">
        <v>45937</v>
      </c>
    </row>
    <row r="27" spans="1:5" s="499" customFormat="1" ht="25.2" customHeight="1">
      <c r="A27" s="601" t="s">
        <v>217</v>
      </c>
      <c r="B27" s="602" t="s">
        <v>275</v>
      </c>
      <c r="C27" s="603" t="s">
        <v>276</v>
      </c>
      <c r="D27" s="604">
        <v>45936</v>
      </c>
      <c r="E27" s="605">
        <v>45937</v>
      </c>
    </row>
    <row r="28" spans="1:5" s="499" customFormat="1" ht="25.2" customHeight="1">
      <c r="A28" s="591" t="s">
        <v>217</v>
      </c>
      <c r="B28" s="592" t="s">
        <v>216</v>
      </c>
      <c r="C28" s="593" t="s">
        <v>277</v>
      </c>
      <c r="D28" s="594">
        <v>45936</v>
      </c>
      <c r="E28" s="595">
        <v>45936</v>
      </c>
    </row>
    <row r="29" spans="1:5" s="499" customFormat="1" ht="25.2" customHeight="1">
      <c r="A29" s="606" t="s">
        <v>218</v>
      </c>
      <c r="B29" s="607" t="s">
        <v>278</v>
      </c>
      <c r="C29" s="608" t="s">
        <v>279</v>
      </c>
      <c r="D29" s="609">
        <v>45935</v>
      </c>
      <c r="E29" s="901">
        <v>45936</v>
      </c>
    </row>
    <row r="30" spans="1:5" s="499" customFormat="1" ht="25.2" customHeight="1">
      <c r="A30" s="591" t="s">
        <v>218</v>
      </c>
      <c r="B30" s="592" t="s">
        <v>280</v>
      </c>
      <c r="C30" s="593" t="s">
        <v>281</v>
      </c>
      <c r="D30" s="594">
        <v>45933</v>
      </c>
      <c r="E30" s="595">
        <v>45936</v>
      </c>
    </row>
    <row r="31" spans="1:5" s="499" customFormat="1" ht="25.2" customHeight="1">
      <c r="A31" s="591" t="s">
        <v>217</v>
      </c>
      <c r="B31" s="592" t="s">
        <v>282</v>
      </c>
      <c r="C31" s="593" t="s">
        <v>283</v>
      </c>
      <c r="D31" s="594">
        <v>45933</v>
      </c>
      <c r="E31" s="595">
        <v>45936</v>
      </c>
    </row>
    <row r="32" spans="1:5" s="499" customFormat="1" ht="25.2" customHeight="1">
      <c r="A32" s="486" t="s">
        <v>217</v>
      </c>
      <c r="B32" s="487" t="s">
        <v>249</v>
      </c>
      <c r="C32" s="488" t="s">
        <v>284</v>
      </c>
      <c r="D32" s="489">
        <v>45933</v>
      </c>
      <c r="E32" s="490">
        <v>45936</v>
      </c>
    </row>
    <row r="33" spans="1:5" s="499" customFormat="1" ht="25.2" customHeight="1">
      <c r="A33" s="486"/>
      <c r="B33" s="487"/>
      <c r="C33" s="488"/>
      <c r="D33" s="489"/>
      <c r="E33" s="490"/>
    </row>
    <row r="34" spans="1:5" ht="27.6" customHeight="1">
      <c r="A34" s="184" t="s">
        <v>199</v>
      </c>
      <c r="B34" s="185">
        <v>31</v>
      </c>
      <c r="C34" s="187"/>
      <c r="D34" s="127"/>
      <c r="E34" s="127"/>
    </row>
    <row r="35" spans="1:5" ht="19.2" customHeight="1">
      <c r="B35" s="301" t="s">
        <v>195</v>
      </c>
      <c r="C35" s="498"/>
      <c r="D35" s="128"/>
      <c r="E35" s="128"/>
    </row>
    <row r="36" spans="1:5" ht="30" customHeight="1">
      <c r="B36" s="317"/>
      <c r="D36" s="128"/>
      <c r="E36" s="128"/>
    </row>
    <row r="37" spans="1:5" ht="30" customHeight="1">
      <c r="B37" s="317"/>
      <c r="D37" s="128"/>
      <c r="E37" s="128"/>
    </row>
    <row r="38" spans="1:5" ht="16.95" customHeight="1">
      <c r="A38" s="111" t="s">
        <v>174</v>
      </c>
    </row>
    <row r="39" spans="1:5" ht="16.95" customHeight="1">
      <c r="A39" s="861" t="s">
        <v>175</v>
      </c>
      <c r="B39" s="861"/>
      <c r="C39" s="861"/>
    </row>
    <row r="42" spans="1:5">
      <c r="A42" s="1"/>
      <c r="B42" s="1"/>
      <c r="C42" s="1"/>
      <c r="D42" s="1"/>
      <c r="E42" s="1"/>
    </row>
    <row r="43" spans="1:5">
      <c r="A43" s="1"/>
      <c r="B43" s="1"/>
      <c r="C43" s="1"/>
      <c r="D43" s="1"/>
      <c r="E43" s="1"/>
    </row>
    <row r="44" spans="1:5">
      <c r="A44" s="1"/>
      <c r="B44" s="1"/>
      <c r="C44" s="1"/>
      <c r="D44" s="1"/>
      <c r="E44" s="1"/>
    </row>
    <row r="45" spans="1:5">
      <c r="A45" s="1"/>
      <c r="B45" s="1"/>
      <c r="C45" s="1"/>
      <c r="D45" s="1"/>
      <c r="E45" s="1"/>
    </row>
    <row r="46" spans="1:5">
      <c r="A46" s="1"/>
      <c r="B46" s="1"/>
      <c r="C46" s="1"/>
      <c r="D46" s="1"/>
      <c r="E46" s="1"/>
    </row>
    <row r="47" spans="1:5">
      <c r="A47" s="1"/>
      <c r="B47" s="1"/>
      <c r="C47" s="1"/>
      <c r="D47" s="1"/>
      <c r="E47" s="1"/>
    </row>
    <row r="48" spans="1:5">
      <c r="A48" s="1"/>
      <c r="B48" s="1"/>
      <c r="C48" s="1"/>
      <c r="D48" s="1"/>
      <c r="E48" s="1"/>
    </row>
  </sheetData>
  <autoFilter ref="A1:E35" xr:uid="{00000000-0001-0000-0800-000000000000}"/>
  <mergeCells count="1">
    <mergeCell ref="A39:C39"/>
  </mergeCells>
  <phoneticPr fontId="26"/>
  <printOptions horizontalCentered="1" verticalCentered="1"/>
  <pageMargins left="0.64" right="0.39" top="0.98425196850393704" bottom="0.7" header="0.51181102362204722" footer="0.51181102362204722"/>
  <pageSetup paperSize="9" scale="28" orientation="landscape" horizontalDpi="300" verticalDpi="300" r:id="rId1"/>
  <headerFooter alignWithMargins="0"/>
  <colBreaks count="1" manualBreakCount="1">
    <brk id="5" max="2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O21"/>
  <sheetViews>
    <sheetView view="pageBreakPreview" zoomScale="81" zoomScaleNormal="100" zoomScaleSheetLayoutView="81" workbookViewId="0">
      <selection activeCell="M24" sqref="M24"/>
    </sheetView>
  </sheetViews>
  <sheetFormatPr defaultColWidth="9" defaultRowHeight="36" customHeight="1"/>
  <cols>
    <col min="1" max="13" width="9" style="1"/>
    <col min="14" max="14" width="122.44140625" style="1" customWidth="1"/>
    <col min="15" max="15" width="26.88671875" style="4" customWidth="1"/>
    <col min="16" max="16384" width="9" style="1"/>
  </cols>
  <sheetData>
    <row r="1" spans="1:14" ht="46.2" customHeight="1" thickBot="1">
      <c r="A1" s="862" t="s">
        <v>241</v>
      </c>
      <c r="B1" s="863"/>
      <c r="C1" s="863"/>
      <c r="D1" s="863"/>
      <c r="E1" s="863"/>
      <c r="F1" s="863"/>
      <c r="G1" s="863"/>
      <c r="H1" s="863"/>
      <c r="I1" s="863"/>
      <c r="J1" s="863"/>
      <c r="K1" s="863"/>
      <c r="L1" s="863"/>
      <c r="M1" s="863"/>
      <c r="N1" s="864"/>
    </row>
    <row r="2" spans="1:14" ht="46.95" customHeight="1">
      <c r="A2" s="865" t="s">
        <v>428</v>
      </c>
      <c r="B2" s="866"/>
      <c r="C2" s="866"/>
      <c r="D2" s="866"/>
      <c r="E2" s="866"/>
      <c r="F2" s="866"/>
      <c r="G2" s="866"/>
      <c r="H2" s="866"/>
      <c r="I2" s="866"/>
      <c r="J2" s="866"/>
      <c r="K2" s="866"/>
      <c r="L2" s="866"/>
      <c r="M2" s="866"/>
      <c r="N2" s="867"/>
    </row>
    <row r="3" spans="1:14" s="344" customFormat="1" ht="221.4" customHeight="1">
      <c r="A3" s="868" t="s">
        <v>427</v>
      </c>
      <c r="B3" s="869"/>
      <c r="C3" s="869"/>
      <c r="D3" s="869"/>
      <c r="E3" s="869"/>
      <c r="F3" s="869"/>
      <c r="G3" s="869"/>
      <c r="H3" s="869"/>
      <c r="I3" s="869"/>
      <c r="J3" s="869"/>
      <c r="K3" s="869"/>
      <c r="L3" s="869"/>
      <c r="M3" s="869"/>
      <c r="N3" s="870"/>
    </row>
    <row r="4" spans="1:14" s="344" customFormat="1" ht="36.6" customHeight="1" thickBot="1">
      <c r="A4" s="871" t="s">
        <v>429</v>
      </c>
      <c r="B4" s="872"/>
      <c r="C4" s="872"/>
      <c r="D4" s="872"/>
      <c r="E4" s="872"/>
      <c r="F4" s="872"/>
      <c r="G4" s="872"/>
      <c r="H4" s="872"/>
      <c r="I4" s="872"/>
      <c r="J4" s="872"/>
      <c r="K4" s="872"/>
      <c r="L4" s="872"/>
      <c r="M4" s="872"/>
      <c r="N4" s="872"/>
    </row>
    <row r="5" spans="1:14" s="344" customFormat="1" ht="44.4" customHeight="1">
      <c r="A5" s="865" t="s">
        <v>430</v>
      </c>
      <c r="B5" s="866"/>
      <c r="C5" s="866"/>
      <c r="D5" s="866"/>
      <c r="E5" s="866"/>
      <c r="F5" s="866"/>
      <c r="G5" s="866"/>
      <c r="H5" s="866"/>
      <c r="I5" s="866"/>
      <c r="J5" s="866"/>
      <c r="K5" s="866"/>
      <c r="L5" s="866"/>
      <c r="M5" s="866"/>
      <c r="N5" s="867"/>
    </row>
    <row r="6" spans="1:14" s="344" customFormat="1" ht="167.4" customHeight="1" thickBot="1">
      <c r="A6" s="875" t="s">
        <v>431</v>
      </c>
      <c r="B6" s="875"/>
      <c r="C6" s="875"/>
      <c r="D6" s="875"/>
      <c r="E6" s="875"/>
      <c r="F6" s="875"/>
      <c r="G6" s="875"/>
      <c r="H6" s="875"/>
      <c r="I6" s="875"/>
      <c r="J6" s="875"/>
      <c r="K6" s="875"/>
      <c r="L6" s="875"/>
      <c r="M6" s="875"/>
      <c r="N6" s="875"/>
    </row>
    <row r="7" spans="1:14" s="344" customFormat="1" ht="37.200000000000003" customHeight="1" thickBot="1">
      <c r="A7" s="877" t="s">
        <v>432</v>
      </c>
      <c r="B7" s="878"/>
      <c r="C7" s="878"/>
      <c r="D7" s="878"/>
      <c r="E7" s="878"/>
      <c r="F7" s="878"/>
      <c r="G7" s="878"/>
      <c r="H7" s="878"/>
      <c r="I7" s="878"/>
      <c r="J7" s="878"/>
      <c r="K7" s="878"/>
      <c r="L7" s="878"/>
      <c r="M7" s="878"/>
      <c r="N7" s="878"/>
    </row>
    <row r="8" spans="1:14" s="344" customFormat="1" ht="43.8" hidden="1" customHeight="1">
      <c r="A8" s="876" t="e" cm="1">
        <f t="array" ref="A8">A</f>
        <v>#NAME?</v>
      </c>
      <c r="B8" s="866"/>
      <c r="C8" s="866"/>
      <c r="D8" s="866"/>
      <c r="E8" s="866"/>
      <c r="F8" s="866"/>
      <c r="G8" s="866"/>
      <c r="H8" s="866"/>
      <c r="I8" s="866"/>
      <c r="J8" s="866"/>
      <c r="K8" s="866"/>
      <c r="L8" s="866"/>
      <c r="M8" s="866"/>
      <c r="N8" s="867"/>
    </row>
    <row r="9" spans="1:14" s="344" customFormat="1" ht="188.4" hidden="1" customHeight="1" thickBot="1">
      <c r="A9" s="879"/>
      <c r="B9" s="875"/>
      <c r="C9" s="875"/>
      <c r="D9" s="875"/>
      <c r="E9" s="875"/>
      <c r="F9" s="875"/>
      <c r="G9" s="875"/>
      <c r="H9" s="875"/>
      <c r="I9" s="875"/>
      <c r="J9" s="875"/>
      <c r="K9" s="875"/>
      <c r="L9" s="875"/>
      <c r="M9" s="875"/>
      <c r="N9" s="880"/>
    </row>
    <row r="10" spans="1:14" s="344" customFormat="1" ht="42" hidden="1" customHeight="1" thickBot="1">
      <c r="A10" s="881"/>
      <c r="B10" s="882"/>
      <c r="C10" s="882"/>
      <c r="D10" s="882"/>
      <c r="E10" s="882"/>
      <c r="F10" s="882"/>
      <c r="G10" s="882"/>
      <c r="H10" s="882"/>
      <c r="I10" s="882"/>
      <c r="J10" s="882"/>
      <c r="K10" s="882"/>
      <c r="L10" s="882"/>
      <c r="M10" s="882"/>
      <c r="N10" s="883"/>
    </row>
    <row r="11" spans="1:14" s="344" customFormat="1" ht="43.8" hidden="1" customHeight="1">
      <c r="A11" s="884"/>
      <c r="B11" s="885"/>
      <c r="C11" s="885"/>
      <c r="D11" s="885"/>
      <c r="E11" s="885"/>
      <c r="F11" s="885"/>
      <c r="G11" s="885"/>
      <c r="H11" s="885"/>
      <c r="I11" s="885"/>
      <c r="J11" s="885"/>
      <c r="K11" s="885"/>
      <c r="L11" s="885"/>
      <c r="M11" s="885"/>
      <c r="N11" s="886"/>
    </row>
    <row r="12" spans="1:14" s="344" customFormat="1" ht="113.4" hidden="1" customHeight="1">
      <c r="A12" s="868"/>
      <c r="B12" s="869"/>
      <c r="C12" s="869"/>
      <c r="D12" s="869"/>
      <c r="E12" s="869"/>
      <c r="F12" s="869"/>
      <c r="G12" s="869"/>
      <c r="H12" s="869"/>
      <c r="I12" s="869"/>
      <c r="J12" s="869"/>
      <c r="K12" s="869"/>
      <c r="L12" s="869"/>
      <c r="M12" s="869"/>
      <c r="N12" s="870"/>
    </row>
    <row r="13" spans="1:14" s="344" customFormat="1" ht="36" hidden="1" customHeight="1" thickBot="1">
      <c r="A13" s="887"/>
      <c r="B13" s="888"/>
      <c r="C13" s="888"/>
      <c r="D13" s="888"/>
      <c r="E13" s="888"/>
      <c r="F13" s="888"/>
      <c r="G13" s="888"/>
      <c r="H13" s="888"/>
      <c r="I13" s="888"/>
      <c r="J13" s="888"/>
      <c r="K13" s="888"/>
      <c r="L13" s="888"/>
      <c r="M13" s="888"/>
      <c r="N13" s="889"/>
    </row>
    <row r="14" spans="1:14" s="344" customFormat="1" ht="41.4" hidden="1" customHeight="1">
      <c r="A14" s="884"/>
      <c r="B14" s="885"/>
      <c r="C14" s="885"/>
      <c r="D14" s="885"/>
      <c r="E14" s="885"/>
      <c r="F14" s="885"/>
      <c r="G14" s="885"/>
      <c r="H14" s="885"/>
      <c r="I14" s="885"/>
      <c r="J14" s="885"/>
      <c r="K14" s="885"/>
      <c r="L14" s="885"/>
      <c r="M14" s="885"/>
      <c r="N14" s="886"/>
    </row>
    <row r="15" spans="1:14" s="344" customFormat="1" ht="219.6" hidden="1" customHeight="1">
      <c r="A15" s="894"/>
      <c r="B15" s="895"/>
      <c r="C15" s="895"/>
      <c r="D15" s="895"/>
      <c r="E15" s="895"/>
      <c r="F15" s="895"/>
      <c r="G15" s="895"/>
      <c r="H15" s="895"/>
      <c r="I15" s="895"/>
      <c r="J15" s="895"/>
      <c r="K15" s="895"/>
      <c r="L15" s="895"/>
      <c r="M15" s="895"/>
      <c r="N15" s="896"/>
    </row>
    <row r="16" spans="1:14" s="344" customFormat="1" ht="36" hidden="1" customHeight="1" thickBot="1">
      <c r="A16" s="887"/>
      <c r="B16" s="888"/>
      <c r="C16" s="888"/>
      <c r="D16" s="888"/>
      <c r="E16" s="888"/>
      <c r="F16" s="888"/>
      <c r="G16" s="888"/>
      <c r="H16" s="888"/>
      <c r="I16" s="888"/>
      <c r="J16" s="888"/>
      <c r="K16" s="888"/>
      <c r="L16" s="888"/>
      <c r="M16" s="888"/>
      <c r="N16" s="889"/>
    </row>
    <row r="17" spans="1:14" s="344" customFormat="1" ht="45" hidden="1" customHeight="1">
      <c r="A17" s="893"/>
      <c r="B17" s="885"/>
      <c r="C17" s="885"/>
      <c r="D17" s="885"/>
      <c r="E17" s="885"/>
      <c r="F17" s="885"/>
      <c r="G17" s="885"/>
      <c r="H17" s="885"/>
      <c r="I17" s="885"/>
      <c r="J17" s="885"/>
      <c r="K17" s="885"/>
      <c r="L17" s="885"/>
      <c r="M17" s="885"/>
      <c r="N17" s="886"/>
    </row>
    <row r="18" spans="1:14" ht="189" hidden="1" customHeight="1">
      <c r="A18" s="890"/>
      <c r="B18" s="891"/>
      <c r="C18" s="891"/>
      <c r="D18" s="891"/>
      <c r="E18" s="891"/>
      <c r="F18" s="891"/>
      <c r="G18" s="891"/>
      <c r="H18" s="891"/>
      <c r="I18" s="891"/>
      <c r="J18" s="891"/>
      <c r="K18" s="891"/>
      <c r="L18" s="891"/>
      <c r="M18" s="891"/>
      <c r="N18" s="892"/>
    </row>
    <row r="19" spans="1:14" ht="36" hidden="1" customHeight="1" thickBot="1">
      <c r="A19" s="887"/>
      <c r="B19" s="888"/>
      <c r="C19" s="888"/>
      <c r="D19" s="888"/>
      <c r="E19" s="888"/>
      <c r="F19" s="888"/>
      <c r="G19" s="888"/>
      <c r="H19" s="888"/>
      <c r="I19" s="888"/>
      <c r="J19" s="888"/>
      <c r="K19" s="888"/>
      <c r="L19" s="888"/>
      <c r="M19" s="888"/>
      <c r="N19" s="889"/>
    </row>
    <row r="20" spans="1:14" ht="36" customHeight="1">
      <c r="A20" s="873"/>
      <c r="B20" s="873"/>
      <c r="C20" s="873"/>
      <c r="D20" s="873"/>
      <c r="E20" s="873"/>
      <c r="F20" s="873"/>
      <c r="G20" s="873"/>
      <c r="H20" s="873"/>
      <c r="I20" s="873"/>
      <c r="J20" s="873"/>
      <c r="K20" s="873"/>
      <c r="L20" s="873"/>
      <c r="M20" s="873"/>
      <c r="N20" s="873"/>
    </row>
    <row r="21" spans="1:14" ht="36" customHeight="1">
      <c r="A21" s="874"/>
      <c r="B21" s="874"/>
      <c r="C21" s="874"/>
      <c r="D21" s="874"/>
      <c r="E21" s="874"/>
      <c r="F21" s="874"/>
      <c r="G21" s="874"/>
      <c r="H21" s="874"/>
      <c r="I21" s="874"/>
      <c r="J21" s="874"/>
      <c r="K21" s="874"/>
      <c r="L21" s="874"/>
      <c r="M21" s="874"/>
      <c r="N21" s="874"/>
    </row>
  </sheetData>
  <mergeCells count="20">
    <mergeCell ref="A20:N21"/>
    <mergeCell ref="A6:N6"/>
    <mergeCell ref="A8:N8"/>
    <mergeCell ref="A7:N7"/>
    <mergeCell ref="A12:N12"/>
    <mergeCell ref="A9:N9"/>
    <mergeCell ref="A10:N10"/>
    <mergeCell ref="A11:N11"/>
    <mergeCell ref="A13:N13"/>
    <mergeCell ref="A18:N18"/>
    <mergeCell ref="A19:N19"/>
    <mergeCell ref="A17:N17"/>
    <mergeCell ref="A14:N14"/>
    <mergeCell ref="A15:N15"/>
    <mergeCell ref="A16:N16"/>
    <mergeCell ref="A1:N1"/>
    <mergeCell ref="A2:N2"/>
    <mergeCell ref="A3:N3"/>
    <mergeCell ref="A5:N5"/>
    <mergeCell ref="A4:N4"/>
  </mergeCells>
  <phoneticPr fontId="15"/>
  <hyperlinks>
    <hyperlink ref="A4" r:id="rId1" xr:uid="{A3F0495A-2B40-4207-8431-B6EFD56C4372}"/>
    <hyperlink ref="A7" r:id="rId2" xr:uid="{58C263A8-51AC-4CFF-894A-F664D5754D6A}"/>
  </hyperlinks>
  <pageMargins left="0.7" right="0.7" top="0.75" bottom="0.75" header="0.3" footer="0.3"/>
  <pageSetup paperSize="9" scale="37" orientation="portrait" horizontalDpi="300" verticalDpi="300"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4D6C7-DC80-49A8-9AE8-9E8D47E71E83}">
  <sheetPr codeName="Sheet12">
    <tabColor theme="1"/>
  </sheetPr>
  <dimension ref="A1:D50"/>
  <sheetViews>
    <sheetView view="pageBreakPreview" topLeftCell="A6" zoomScale="76" zoomScaleNormal="75" zoomScaleSheetLayoutView="76" workbookViewId="0">
      <selection activeCell="A14" sqref="A14"/>
    </sheetView>
  </sheetViews>
  <sheetFormatPr defaultColWidth="9" defaultRowHeight="19.2"/>
  <cols>
    <col min="1" max="1" width="231.88671875" style="3" customWidth="1"/>
    <col min="2" max="2" width="33.109375" style="2" hidden="1" customWidth="1"/>
    <col min="3" max="3" width="25.109375" style="115" customWidth="1"/>
    <col min="4" max="16384" width="9" style="1"/>
  </cols>
  <sheetData>
    <row r="1" spans="1:4" s="15" customFormat="1" ht="46.2" customHeight="1" thickBot="1">
      <c r="A1" s="235" t="s">
        <v>242</v>
      </c>
      <c r="B1" s="235" t="s">
        <v>200</v>
      </c>
      <c r="C1" s="278" t="s">
        <v>201</v>
      </c>
    </row>
    <row r="2" spans="1:4" ht="46.95" customHeight="1">
      <c r="A2" s="169" t="s">
        <v>412</v>
      </c>
      <c r="B2" s="226"/>
      <c r="C2" s="897">
        <v>45941</v>
      </c>
    </row>
    <row r="3" spans="1:4" ht="164.4" customHeight="1" thickBot="1">
      <c r="A3" s="585" t="s">
        <v>413</v>
      </c>
      <c r="B3" s="227"/>
      <c r="C3" s="898"/>
    </row>
    <row r="4" spans="1:4" ht="44.4" customHeight="1" thickBot="1">
      <c r="A4" s="610" t="s">
        <v>414</v>
      </c>
      <c r="B4" s="550"/>
      <c r="C4" s="551"/>
    </row>
    <row r="5" spans="1:4" ht="44.4" customHeight="1">
      <c r="A5" s="549" t="s">
        <v>415</v>
      </c>
      <c r="B5" s="1"/>
      <c r="C5" s="332"/>
    </row>
    <row r="6" spans="1:4" ht="166.2" customHeight="1">
      <c r="A6" s="476" t="s">
        <v>416</v>
      </c>
      <c r="B6" s="1"/>
      <c r="C6" s="313">
        <v>45940</v>
      </c>
      <c r="D6" s="475"/>
    </row>
    <row r="7" spans="1:4" ht="42.6" customHeight="1" thickBot="1">
      <c r="A7" s="475" t="s">
        <v>417</v>
      </c>
      <c r="B7" s="1"/>
      <c r="C7" s="332"/>
    </row>
    <row r="8" spans="1:4" ht="44.4" customHeight="1">
      <c r="A8" s="496" t="s">
        <v>418</v>
      </c>
      <c r="B8" s="1"/>
      <c r="C8" s="337"/>
    </row>
    <row r="9" spans="1:4" ht="214.8" customHeight="1">
      <c r="A9" s="477" t="s">
        <v>419</v>
      </c>
      <c r="B9" s="1"/>
      <c r="C9" s="313">
        <v>45940</v>
      </c>
    </row>
    <row r="10" spans="1:4" ht="46.8" customHeight="1" thickBot="1">
      <c r="A10" s="611" t="s">
        <v>420</v>
      </c>
      <c r="B10" s="1"/>
      <c r="C10" s="338"/>
    </row>
    <row r="11" spans="1:4" ht="45.6" customHeight="1">
      <c r="A11" s="552" t="s">
        <v>421</v>
      </c>
      <c r="B11" s="226"/>
      <c r="C11" s="318"/>
    </row>
    <row r="12" spans="1:4" ht="189.6" customHeight="1">
      <c r="A12" s="493" t="s">
        <v>422</v>
      </c>
      <c r="B12" s="227"/>
      <c r="C12" s="320">
        <v>45939</v>
      </c>
    </row>
    <row r="13" spans="1:4" ht="46.8" customHeight="1" thickBot="1">
      <c r="A13" s="475" t="s">
        <v>423</v>
      </c>
      <c r="B13" s="281"/>
      <c r="C13" s="282"/>
    </row>
    <row r="14" spans="1:4" ht="43.8" customHeight="1">
      <c r="A14" s="169" t="s">
        <v>424</v>
      </c>
      <c r="B14" s="226"/>
      <c r="C14" s="897">
        <v>45938</v>
      </c>
    </row>
    <row r="15" spans="1:4" ht="303.60000000000002" customHeight="1" thickBot="1">
      <c r="A15" s="478" t="s">
        <v>425</v>
      </c>
      <c r="B15" s="227"/>
      <c r="C15" s="898"/>
    </row>
    <row r="16" spans="1:4" ht="43.8" customHeight="1" thickBot="1">
      <c r="A16" s="450" t="s">
        <v>426</v>
      </c>
      <c r="B16" s="1"/>
      <c r="C16" s="279"/>
    </row>
    <row r="17" spans="1:3" ht="43.8" hidden="1" customHeight="1">
      <c r="A17" s="234"/>
      <c r="B17" s="228"/>
      <c r="C17" s="318"/>
    </row>
    <row r="18" spans="1:3" ht="112.8" hidden="1" customHeight="1">
      <c r="A18" s="574"/>
      <c r="B18" s="229"/>
      <c r="C18" s="569"/>
    </row>
    <row r="19" spans="1:3" s="136" customFormat="1" ht="43.8" hidden="1" customHeight="1" thickBot="1">
      <c r="A19" s="575"/>
      <c r="B19" s="230"/>
      <c r="C19" s="576"/>
    </row>
    <row r="20" spans="1:3" ht="48" hidden="1" customHeight="1" thickBot="1">
      <c r="A20" s="578"/>
      <c r="B20" s="225"/>
      <c r="C20" s="573"/>
    </row>
    <row r="21" spans="1:3" ht="267.60000000000002" hidden="1" customHeight="1">
      <c r="A21" s="579"/>
      <c r="B21" s="577"/>
      <c r="C21" s="573"/>
    </row>
    <row r="22" spans="1:3" s="137" customFormat="1" ht="39.6" hidden="1" customHeight="1" thickBot="1">
      <c r="A22" s="291"/>
      <c r="B22" s="188"/>
      <c r="C22" s="279"/>
    </row>
    <row r="23" spans="1:3" ht="43.8" hidden="1" customHeight="1">
      <c r="A23" s="468"/>
      <c r="B23" s="226"/>
      <c r="C23" s="900"/>
    </row>
    <row r="24" spans="1:3" ht="43.8" hidden="1" customHeight="1">
      <c r="A24" s="330"/>
      <c r="B24" s="227"/>
      <c r="C24" s="898"/>
    </row>
    <row r="25" spans="1:3" ht="43.8" hidden="1" customHeight="1" thickBot="1">
      <c r="A25" s="224"/>
      <c r="B25" s="1"/>
      <c r="C25" s="277"/>
    </row>
    <row r="26" spans="1:3" ht="43.8" hidden="1" customHeight="1">
      <c r="A26" s="339"/>
      <c r="B26" s="1"/>
      <c r="C26" s="280"/>
    </row>
    <row r="27" spans="1:3" ht="43.8" hidden="1" customHeight="1" thickBot="1">
      <c r="A27" s="331"/>
      <c r="B27" s="1"/>
      <c r="C27" s="897"/>
    </row>
    <row r="28" spans="1:3" ht="43.8" hidden="1" customHeight="1" thickBot="1">
      <c r="A28" s="232"/>
      <c r="B28" s="233"/>
      <c r="C28" s="899"/>
    </row>
    <row r="29" spans="1:3" ht="43.8" hidden="1" customHeight="1">
      <c r="A29" s="176"/>
      <c r="B29" s="1"/>
      <c r="C29" s="280"/>
    </row>
    <row r="30" spans="1:3" ht="43.8" hidden="1" customHeight="1" thickBot="1">
      <c r="A30" s="283"/>
      <c r="B30" s="1"/>
      <c r="C30" s="897"/>
    </row>
    <row r="31" spans="1:3" ht="43.8" hidden="1" customHeight="1" thickBot="1">
      <c r="A31" s="232"/>
      <c r="B31" s="233"/>
      <c r="C31" s="899"/>
    </row>
    <row r="32" spans="1:3" ht="43.8" customHeight="1">
      <c r="A32" s="1"/>
    </row>
    <row r="33" spans="1:1" ht="43.8" customHeight="1"/>
    <row r="34" spans="1:1" ht="43.8" customHeight="1"/>
    <row r="35" spans="1:1" ht="43.8" customHeight="1"/>
    <row r="36" spans="1:1" ht="43.8" customHeight="1"/>
    <row r="37" spans="1:1" ht="43.8" customHeight="1"/>
    <row r="38" spans="1:1" ht="43.8" customHeight="1"/>
    <row r="39" spans="1:1" ht="43.8" customHeight="1"/>
    <row r="40" spans="1:1" ht="43.8" customHeight="1">
      <c r="A40" s="178"/>
    </row>
    <row r="41" spans="1:1" ht="43.8" customHeight="1"/>
    <row r="42" spans="1:1" ht="43.8" customHeight="1"/>
    <row r="43" spans="1:1" ht="43.8" customHeight="1"/>
    <row r="44" spans="1:1" ht="43.8" customHeight="1"/>
    <row r="45" spans="1:1" ht="43.8" customHeight="1"/>
    <row r="46" spans="1:1" ht="43.8" customHeight="1"/>
    <row r="47" spans="1:1" ht="27" customHeight="1"/>
    <row r="48" spans="1:1" ht="27" customHeight="1"/>
    <row r="49" ht="27" customHeight="1"/>
    <row r="50" ht="27" customHeight="1"/>
  </sheetData>
  <mergeCells count="5">
    <mergeCell ref="C2:C3"/>
    <mergeCell ref="C30:C31"/>
    <mergeCell ref="C23:C24"/>
    <mergeCell ref="C27:C28"/>
    <mergeCell ref="C14:C15"/>
  </mergeCells>
  <phoneticPr fontId="81"/>
  <hyperlinks>
    <hyperlink ref="A4" r:id="rId1" xr:uid="{7ACCF011-9835-48D8-A0D0-C6AC07D12712}"/>
    <hyperlink ref="A7" r:id="rId2" xr:uid="{5A9B7CE6-B2A0-46D9-B38E-C7C0D1011750}"/>
    <hyperlink ref="A10" r:id="rId3" xr:uid="{DAA4BE94-AD71-4E57-A9E6-033CA6C9EA44}"/>
    <hyperlink ref="A13" r:id="rId4" xr:uid="{FA06E54A-3F54-4EBB-9096-BBE374123483}"/>
    <hyperlink ref="A16" r:id="rId5" xr:uid="{9D27F96C-ECFE-4EDB-B7C7-3274157A6801}"/>
  </hyperlinks>
  <pageMargins left="0" right="0" top="0.19685039370078741" bottom="0.39370078740157483" header="0" footer="0.19685039370078741"/>
  <pageSetup paperSize="9" scale="25" orientation="portrait" r:id="rId6"/>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2928-AFD4-4F2D-8747-0B08E79767AB}">
  <dimension ref="A1:AZ51"/>
  <sheetViews>
    <sheetView view="pageBreakPreview" zoomScale="96" zoomScaleNormal="100" zoomScaleSheetLayoutView="96" workbookViewId="0">
      <selection activeCell="Y40" sqref="Y40"/>
    </sheetView>
  </sheetViews>
  <sheetFormatPr defaultRowHeight="13.2"/>
  <cols>
    <col min="1" max="2" width="7.44140625" customWidth="1"/>
    <col min="3" max="3" width="10.77734375" customWidth="1"/>
    <col min="4" max="18" width="7.44140625" customWidth="1"/>
    <col min="19" max="22" width="7.44140625" style="46" customWidth="1"/>
    <col min="23" max="23" width="5.5546875" style="46" customWidth="1"/>
    <col min="24" max="30" width="7.44140625" style="46" customWidth="1"/>
    <col min="31" max="51" width="8.88671875" style="46"/>
    <col min="52" max="52" width="8.88671875" style="340"/>
  </cols>
  <sheetData>
    <row r="1" spans="1:52" ht="28.2" customHeight="1">
      <c r="A1" s="506"/>
      <c r="B1" s="506"/>
      <c r="C1" s="506"/>
      <c r="D1" s="506"/>
      <c r="E1" s="506"/>
      <c r="F1" s="506"/>
      <c r="G1" s="506"/>
      <c r="H1" s="506"/>
      <c r="I1" s="506"/>
      <c r="J1" s="506"/>
      <c r="K1" s="506"/>
      <c r="L1" s="506"/>
      <c r="M1" s="506"/>
      <c r="N1" s="506"/>
      <c r="O1" s="506"/>
      <c r="P1" s="506"/>
      <c r="Q1" s="506"/>
      <c r="R1" s="506"/>
      <c r="S1" s="506"/>
      <c r="T1" s="506"/>
      <c r="U1" s="506"/>
      <c r="V1" s="506"/>
      <c r="W1" s="506"/>
      <c r="X1" s="506"/>
      <c r="Y1" s="506"/>
      <c r="Z1" s="506"/>
      <c r="AA1" s="506"/>
      <c r="AB1" s="491"/>
    </row>
    <row r="2" spans="1:52" ht="26.4">
      <c r="A2" s="506"/>
      <c r="B2" s="507"/>
      <c r="C2" s="506"/>
      <c r="D2" s="506"/>
      <c r="E2" s="506"/>
      <c r="F2" s="506"/>
      <c r="G2" s="506"/>
      <c r="H2" s="506"/>
      <c r="I2" s="506"/>
      <c r="J2" s="506"/>
      <c r="K2" s="506"/>
      <c r="L2" s="506"/>
      <c r="M2" s="506"/>
      <c r="N2" s="506"/>
      <c r="O2" s="506"/>
      <c r="P2" s="506"/>
      <c r="Q2" s="506"/>
      <c r="R2" s="506"/>
      <c r="S2" s="508"/>
      <c r="T2" s="632"/>
      <c r="U2" s="632"/>
      <c r="V2" s="632"/>
      <c r="W2" s="632"/>
      <c r="X2" s="632"/>
      <c r="Y2" s="632"/>
      <c r="Z2" s="508"/>
      <c r="AA2" s="509"/>
      <c r="AB2" s="491"/>
    </row>
    <row r="3" spans="1:52" ht="26.4">
      <c r="A3" s="506"/>
      <c r="B3" s="510"/>
      <c r="C3" s="511"/>
      <c r="D3" s="511"/>
      <c r="E3" s="511"/>
      <c r="F3" s="511"/>
      <c r="G3" s="511"/>
      <c r="H3" s="511"/>
      <c r="I3" s="511"/>
      <c r="J3" s="511"/>
      <c r="K3" s="511"/>
      <c r="L3" s="511"/>
      <c r="M3" s="511"/>
      <c r="N3" s="511"/>
      <c r="O3" s="506"/>
      <c r="P3" s="506"/>
      <c r="Q3" s="506"/>
      <c r="R3" s="506"/>
      <c r="S3" s="512"/>
      <c r="T3" s="632"/>
      <c r="U3" s="632"/>
      <c r="V3" s="632"/>
      <c r="W3" s="632"/>
      <c r="X3" s="632"/>
      <c r="Y3" s="632"/>
      <c r="Z3" s="512"/>
      <c r="AA3" s="509"/>
      <c r="AB3" s="491"/>
    </row>
    <row r="4" spans="1:52" ht="17.399999999999999" customHeight="1">
      <c r="A4" s="506"/>
      <c r="B4" s="510"/>
      <c r="C4" s="511"/>
      <c r="D4" s="511"/>
      <c r="E4" s="511"/>
      <c r="F4" s="511"/>
      <c r="G4" s="511"/>
      <c r="H4" s="511"/>
      <c r="I4" s="511"/>
      <c r="J4" s="511"/>
      <c r="K4" s="511"/>
      <c r="L4" s="511"/>
      <c r="M4" s="511"/>
      <c r="N4" s="511"/>
      <c r="O4" s="506"/>
      <c r="P4" s="506"/>
      <c r="Q4" s="506"/>
      <c r="R4" s="506"/>
      <c r="S4" s="512"/>
      <c r="T4" s="512"/>
      <c r="U4" s="512"/>
      <c r="V4" s="512"/>
      <c r="W4" s="512"/>
      <c r="X4" s="512"/>
      <c r="Y4" s="512"/>
      <c r="Z4" s="512"/>
      <c r="AA4" s="509"/>
      <c r="AB4" s="491"/>
      <c r="AC4" s="343"/>
      <c r="AD4" s="343"/>
      <c r="AE4" s="343"/>
      <c r="AF4" s="343"/>
      <c r="AG4" s="343"/>
      <c r="AH4" s="343"/>
      <c r="AI4" s="343"/>
      <c r="AJ4"/>
      <c r="AK4"/>
      <c r="AL4"/>
      <c r="AM4"/>
      <c r="AN4"/>
      <c r="AO4"/>
      <c r="AP4"/>
      <c r="AQ4"/>
      <c r="AR4"/>
      <c r="AS4"/>
      <c r="AT4"/>
      <c r="AU4"/>
      <c r="AV4"/>
      <c r="AW4"/>
      <c r="AX4"/>
      <c r="AY4"/>
      <c r="AZ4"/>
    </row>
    <row r="5" spans="1:52" ht="17.399999999999999" customHeight="1">
      <c r="A5" s="506"/>
      <c r="B5" s="510"/>
      <c r="C5" s="511"/>
      <c r="D5" s="511"/>
      <c r="E5" s="511"/>
      <c r="F5" s="511"/>
      <c r="G5" s="511"/>
      <c r="H5" s="511"/>
      <c r="I5" s="511"/>
      <c r="J5" s="511"/>
      <c r="K5" s="513"/>
      <c r="L5" s="513"/>
      <c r="M5" s="513"/>
      <c r="N5" s="513"/>
      <c r="O5" s="514"/>
      <c r="P5" s="514"/>
      <c r="Q5" s="514"/>
      <c r="R5" s="506"/>
      <c r="S5" s="515"/>
      <c r="T5" s="515"/>
      <c r="U5" s="515"/>
      <c r="V5" s="515"/>
      <c r="W5" s="515"/>
      <c r="X5" s="515"/>
      <c r="Y5" s="515"/>
      <c r="Z5" s="515"/>
      <c r="AA5" s="506"/>
      <c r="AB5" s="492"/>
      <c r="AC5" s="343"/>
      <c r="AD5" s="343"/>
      <c r="AE5" s="343"/>
      <c r="AF5" s="343"/>
      <c r="AG5" s="343"/>
      <c r="AH5" s="343"/>
      <c r="AI5" s="343"/>
      <c r="AJ5"/>
      <c r="AK5"/>
      <c r="AL5"/>
      <c r="AM5"/>
      <c r="AN5"/>
      <c r="AO5"/>
      <c r="AP5"/>
      <c r="AQ5"/>
      <c r="AR5"/>
      <c r="AS5"/>
      <c r="AT5"/>
      <c r="AU5"/>
      <c r="AV5"/>
      <c r="AW5"/>
      <c r="AX5"/>
      <c r="AY5"/>
      <c r="AZ5"/>
    </row>
    <row r="6" spans="1:52" ht="30.6" customHeight="1">
      <c r="A6" s="506"/>
      <c r="B6" s="516"/>
      <c r="C6" s="517"/>
      <c r="D6" s="518"/>
      <c r="E6" s="517"/>
      <c r="F6" s="517"/>
      <c r="G6" s="517"/>
      <c r="H6" s="506"/>
      <c r="I6" s="506"/>
      <c r="J6" s="506"/>
      <c r="K6" s="514"/>
      <c r="L6" s="514"/>
      <c r="M6" s="514"/>
      <c r="N6" s="514"/>
      <c r="O6" s="514"/>
      <c r="P6" s="514"/>
      <c r="Q6" s="514"/>
      <c r="R6" s="506"/>
      <c r="S6" s="515"/>
      <c r="T6" s="515"/>
      <c r="U6" s="515"/>
      <c r="V6" s="515"/>
      <c r="W6" s="515"/>
      <c r="X6" s="515"/>
      <c r="Y6" s="515"/>
      <c r="Z6" s="515"/>
      <c r="AA6" s="506"/>
      <c r="AB6" s="492"/>
      <c r="AC6" s="343"/>
      <c r="AD6" s="343"/>
      <c r="AE6" s="343"/>
      <c r="AF6" s="343"/>
      <c r="AG6" s="343"/>
      <c r="AH6" s="343"/>
      <c r="AI6" s="343"/>
      <c r="AJ6"/>
      <c r="AK6"/>
      <c r="AL6"/>
      <c r="AM6"/>
      <c r="AN6"/>
      <c r="AO6"/>
      <c r="AP6"/>
      <c r="AQ6"/>
      <c r="AR6"/>
      <c r="AS6"/>
      <c r="AT6"/>
      <c r="AU6"/>
      <c r="AV6"/>
      <c r="AW6"/>
      <c r="AX6"/>
      <c r="AY6"/>
      <c r="AZ6"/>
    </row>
    <row r="7" spans="1:52" ht="17.399999999999999" customHeight="1">
      <c r="A7" s="506"/>
      <c r="B7" s="506"/>
      <c r="C7" s="506"/>
      <c r="D7" s="506"/>
      <c r="E7" s="506"/>
      <c r="F7" s="506"/>
      <c r="G7" s="506"/>
      <c r="H7" s="506"/>
      <c r="I7" s="506"/>
      <c r="J7" s="506"/>
      <c r="K7" s="514"/>
      <c r="L7" s="514"/>
      <c r="M7" s="514"/>
      <c r="N7" s="514"/>
      <c r="O7" s="514"/>
      <c r="P7" s="514"/>
      <c r="Q7" s="514"/>
      <c r="R7" s="506"/>
      <c r="S7" s="633"/>
      <c r="T7" s="633"/>
      <c r="U7" s="633"/>
      <c r="V7" s="633"/>
      <c r="W7" s="633"/>
      <c r="X7" s="633"/>
      <c r="Y7" s="633"/>
      <c r="Z7" s="633"/>
      <c r="AA7" s="633"/>
      <c r="AB7" s="492"/>
      <c r="AC7" s="343"/>
      <c r="AD7" s="343"/>
      <c r="AE7" s="343"/>
      <c r="AF7" s="343"/>
      <c r="AG7" s="343"/>
      <c r="AH7" s="343"/>
      <c r="AI7" s="343"/>
      <c r="AJ7"/>
      <c r="AK7"/>
      <c r="AL7"/>
      <c r="AM7"/>
      <c r="AN7"/>
      <c r="AO7"/>
      <c r="AP7"/>
      <c r="AQ7"/>
      <c r="AR7"/>
      <c r="AS7"/>
      <c r="AT7"/>
      <c r="AU7"/>
      <c r="AV7"/>
      <c r="AW7"/>
      <c r="AX7"/>
      <c r="AY7"/>
      <c r="AZ7"/>
    </row>
    <row r="8" spans="1:52" ht="17.399999999999999" customHeight="1">
      <c r="A8" s="506"/>
      <c r="B8" s="519"/>
      <c r="C8" s="506"/>
      <c r="D8" s="634"/>
      <c r="E8" s="634"/>
      <c r="F8" s="634"/>
      <c r="G8" s="506"/>
      <c r="H8" s="506"/>
      <c r="I8" s="506"/>
      <c r="J8" s="506"/>
      <c r="K8" s="514"/>
      <c r="L8" s="514"/>
      <c r="M8" s="514"/>
      <c r="N8" s="514"/>
      <c r="O8" s="514"/>
      <c r="P8" s="514"/>
      <c r="Q8" s="514"/>
      <c r="R8" s="506"/>
      <c r="S8" s="633"/>
      <c r="T8" s="633"/>
      <c r="U8" s="633"/>
      <c r="V8" s="633"/>
      <c r="W8" s="633"/>
      <c r="X8" s="633"/>
      <c r="Y8" s="633"/>
      <c r="Z8" s="633"/>
      <c r="AA8" s="633"/>
      <c r="AB8" s="492"/>
      <c r="AC8" s="343"/>
      <c r="AD8" s="343"/>
      <c r="AE8" s="343"/>
      <c r="AF8" s="343"/>
      <c r="AG8" s="343"/>
      <c r="AH8" s="343"/>
      <c r="AI8" s="343"/>
      <c r="AJ8"/>
      <c r="AK8"/>
      <c r="AL8"/>
      <c r="AM8"/>
      <c r="AN8"/>
      <c r="AO8"/>
      <c r="AP8"/>
      <c r="AQ8"/>
      <c r="AR8"/>
      <c r="AS8"/>
      <c r="AT8"/>
      <c r="AU8"/>
      <c r="AV8"/>
      <c r="AW8"/>
      <c r="AX8"/>
      <c r="AY8"/>
      <c r="AZ8"/>
    </row>
    <row r="9" spans="1:52" ht="17.399999999999999" customHeight="1">
      <c r="A9" s="506"/>
      <c r="B9" s="516"/>
      <c r="C9" s="506"/>
      <c r="D9" s="634"/>
      <c r="E9" s="634"/>
      <c r="F9" s="634"/>
      <c r="G9" s="520"/>
      <c r="H9" s="520"/>
      <c r="I9" s="506"/>
      <c r="J9" s="506"/>
      <c r="K9" s="506"/>
      <c r="L9" s="521"/>
      <c r="M9" s="521"/>
      <c r="N9" s="521"/>
      <c r="O9" s="521"/>
      <c r="P9" s="520"/>
      <c r="Q9" s="520"/>
      <c r="R9" s="522"/>
      <c r="S9" s="516" t="s">
        <v>208</v>
      </c>
      <c r="T9" s="522"/>
      <c r="U9" s="522"/>
      <c r="V9" s="522"/>
      <c r="W9" s="522"/>
      <c r="X9" s="522"/>
      <c r="Y9" s="522"/>
      <c r="Z9" s="522"/>
      <c r="AA9" s="506"/>
      <c r="AB9" s="491"/>
      <c r="AC9" s="343"/>
      <c r="AD9" s="343"/>
      <c r="AE9" s="343"/>
      <c r="AF9" s="343"/>
      <c r="AG9" s="343"/>
      <c r="AH9" s="343"/>
      <c r="AI9" s="343"/>
      <c r="AJ9"/>
      <c r="AK9"/>
      <c r="AL9"/>
      <c r="AM9"/>
      <c r="AN9"/>
      <c r="AO9"/>
      <c r="AP9"/>
      <c r="AQ9"/>
      <c r="AR9"/>
      <c r="AS9"/>
      <c r="AT9"/>
      <c r="AU9"/>
      <c r="AV9"/>
      <c r="AW9"/>
      <c r="AX9"/>
      <c r="AY9"/>
      <c r="AZ9"/>
    </row>
    <row r="10" spans="1:52" ht="17.399999999999999" customHeight="1">
      <c r="A10" s="506"/>
      <c r="B10" s="516"/>
      <c r="C10" s="506"/>
      <c r="D10" s="520"/>
      <c r="E10" s="520"/>
      <c r="F10" s="520"/>
      <c r="G10" s="520"/>
      <c r="H10" s="506"/>
      <c r="I10" s="506"/>
      <c r="J10" s="506"/>
      <c r="K10" s="506"/>
      <c r="L10" s="520"/>
      <c r="M10" s="520"/>
      <c r="N10" s="520"/>
      <c r="O10" s="520"/>
      <c r="P10" s="520"/>
      <c r="Q10" s="520"/>
      <c r="R10" s="523"/>
      <c r="S10" s="516"/>
      <c r="T10" s="524"/>
      <c r="U10" s="524"/>
      <c r="V10" s="524"/>
      <c r="W10" s="524"/>
      <c r="X10" s="524"/>
      <c r="Y10" s="524"/>
      <c r="Z10" s="524"/>
      <c r="AA10" s="525"/>
      <c r="AB10" s="491"/>
      <c r="AC10" s="343"/>
      <c r="AD10" s="343"/>
      <c r="AE10" s="343"/>
      <c r="AF10" s="343"/>
      <c r="AG10" s="343"/>
      <c r="AH10" s="343"/>
      <c r="AI10" s="343"/>
      <c r="AJ10"/>
      <c r="AK10"/>
      <c r="AL10"/>
      <c r="AM10"/>
      <c r="AN10"/>
      <c r="AO10"/>
      <c r="AP10"/>
      <c r="AQ10"/>
      <c r="AR10"/>
      <c r="AS10"/>
      <c r="AT10"/>
      <c r="AU10"/>
      <c r="AV10"/>
      <c r="AW10"/>
      <c r="AX10"/>
      <c r="AY10"/>
      <c r="AZ10"/>
    </row>
    <row r="11" spans="1:52" ht="17.399999999999999" customHeight="1">
      <c r="A11" s="506"/>
      <c r="B11" s="526"/>
      <c r="C11" s="527"/>
      <c r="D11" s="635"/>
      <c r="E11" s="635"/>
      <c r="F11" s="635"/>
      <c r="G11" s="635"/>
      <c r="H11" s="528"/>
      <c r="I11" s="506"/>
      <c r="J11" s="506"/>
      <c r="K11" s="506"/>
      <c r="L11" s="520"/>
      <c r="M11" s="520"/>
      <c r="N11" s="520"/>
      <c r="O11" s="520"/>
      <c r="P11" s="520"/>
      <c r="Q11" s="520"/>
      <c r="R11" s="523"/>
      <c r="S11" s="516"/>
      <c r="T11" s="524"/>
      <c r="U11" s="524"/>
      <c r="V11" s="524"/>
      <c r="W11" s="524"/>
      <c r="X11" s="524"/>
      <c r="Y11" s="524"/>
      <c r="Z11" s="524"/>
      <c r="AA11" s="525"/>
      <c r="AB11" s="491"/>
      <c r="AC11" s="343"/>
      <c r="AD11" s="343"/>
      <c r="AE11" s="343"/>
      <c r="AF11" s="343"/>
      <c r="AG11" s="343"/>
      <c r="AH11" s="343"/>
      <c r="AI11" s="343"/>
      <c r="AJ11"/>
      <c r="AK11"/>
      <c r="AL11"/>
      <c r="AM11"/>
      <c r="AN11"/>
      <c r="AO11"/>
      <c r="AP11"/>
      <c r="AQ11"/>
      <c r="AR11"/>
      <c r="AS11"/>
      <c r="AT11"/>
      <c r="AU11"/>
      <c r="AV11"/>
      <c r="AW11"/>
      <c r="AX11"/>
      <c r="AY11"/>
      <c r="AZ11"/>
    </row>
    <row r="12" spans="1:52" ht="17.399999999999999" customHeight="1">
      <c r="A12" s="506"/>
      <c r="B12" s="526"/>
      <c r="C12" s="527"/>
      <c r="D12" s="636"/>
      <c r="E12" s="636"/>
      <c r="F12" s="636"/>
      <c r="G12" s="636"/>
      <c r="H12" s="636"/>
      <c r="I12" s="636"/>
      <c r="J12" s="506"/>
      <c r="K12" s="506"/>
      <c r="L12" s="520"/>
      <c r="M12" s="520"/>
      <c r="N12" s="520"/>
      <c r="O12" s="520"/>
      <c r="P12" s="520"/>
      <c r="Q12" s="520"/>
      <c r="R12" s="523"/>
      <c r="S12" s="516"/>
      <c r="T12" s="524"/>
      <c r="U12" s="524"/>
      <c r="V12" s="524"/>
      <c r="W12" s="524"/>
      <c r="X12" s="524"/>
      <c r="Y12" s="524"/>
      <c r="Z12" s="524"/>
      <c r="AA12" s="525"/>
      <c r="AB12" s="491"/>
      <c r="AC12" s="343"/>
      <c r="AD12" s="343"/>
      <c r="AE12" s="343"/>
      <c r="AF12" s="343"/>
      <c r="AG12" s="343"/>
      <c r="AH12" s="343"/>
      <c r="AI12" s="343"/>
      <c r="AJ12"/>
      <c r="AK12"/>
      <c r="AL12"/>
      <c r="AM12"/>
      <c r="AN12"/>
      <c r="AO12"/>
      <c r="AP12"/>
      <c r="AQ12"/>
      <c r="AR12"/>
      <c r="AS12"/>
      <c r="AT12"/>
      <c r="AU12"/>
      <c r="AV12"/>
      <c r="AW12"/>
      <c r="AX12"/>
      <c r="AY12"/>
      <c r="AZ12"/>
    </row>
    <row r="13" spans="1:52" ht="17.399999999999999" customHeight="1">
      <c r="A13" s="506"/>
      <c r="B13" s="526"/>
      <c r="C13" s="635"/>
      <c r="D13" s="635"/>
      <c r="E13" s="635"/>
      <c r="F13" s="635"/>
      <c r="G13" s="635"/>
      <c r="H13" s="635"/>
      <c r="I13" s="506"/>
      <c r="J13" s="506"/>
      <c r="K13" s="506"/>
      <c r="L13" s="520"/>
      <c r="M13" s="520"/>
      <c r="N13" s="520"/>
      <c r="O13" s="520"/>
      <c r="P13" s="520"/>
      <c r="Q13" s="520"/>
      <c r="R13" s="523"/>
      <c r="S13" s="516"/>
      <c r="T13" s="524"/>
      <c r="U13" s="524"/>
      <c r="V13" s="524"/>
      <c r="W13" s="524"/>
      <c r="X13" s="524"/>
      <c r="Y13" s="524"/>
      <c r="Z13" s="524"/>
      <c r="AA13" s="525"/>
      <c r="AB13" s="491"/>
      <c r="AC13" s="343"/>
      <c r="AD13" s="343"/>
      <c r="AE13" s="343"/>
      <c r="AF13" s="343"/>
      <c r="AG13" s="343"/>
      <c r="AH13" s="343"/>
      <c r="AI13" s="343"/>
      <c r="AJ13"/>
      <c r="AK13"/>
      <c r="AL13"/>
      <c r="AM13"/>
      <c r="AN13"/>
      <c r="AO13"/>
      <c r="AP13"/>
      <c r="AQ13"/>
      <c r="AR13"/>
      <c r="AS13"/>
      <c r="AT13"/>
      <c r="AU13"/>
      <c r="AV13"/>
      <c r="AW13"/>
      <c r="AX13"/>
      <c r="AY13"/>
      <c r="AZ13"/>
    </row>
    <row r="14" spans="1:52" ht="17.399999999999999" customHeight="1">
      <c r="A14" s="506"/>
      <c r="B14" s="526"/>
      <c r="C14" s="527"/>
      <c r="D14" s="635"/>
      <c r="E14" s="635"/>
      <c r="F14" s="635"/>
      <c r="G14" s="635"/>
      <c r="H14" s="528"/>
      <c r="I14" s="506"/>
      <c r="J14" s="506"/>
      <c r="K14" s="506"/>
      <c r="L14" s="520"/>
      <c r="M14" s="520"/>
      <c r="N14" s="520"/>
      <c r="O14" s="520"/>
      <c r="P14" s="520"/>
      <c r="Q14" s="520"/>
      <c r="R14" s="522"/>
      <c r="S14" s="516" t="s">
        <v>208</v>
      </c>
      <c r="T14" s="522"/>
      <c r="U14" s="522"/>
      <c r="V14" s="522"/>
      <c r="W14" s="522"/>
      <c r="X14" s="522"/>
      <c r="Y14" s="522"/>
      <c r="Z14" s="522"/>
      <c r="AA14" s="506"/>
      <c r="AB14" s="491"/>
      <c r="AC14" s="343"/>
      <c r="AD14" s="343"/>
      <c r="AE14" s="343"/>
      <c r="AF14" s="343"/>
      <c r="AG14" s="343"/>
      <c r="AH14" s="343"/>
      <c r="AI14" s="343"/>
      <c r="AJ14"/>
      <c r="AK14"/>
      <c r="AL14"/>
      <c r="AM14"/>
      <c r="AN14"/>
      <c r="AO14"/>
      <c r="AP14"/>
      <c r="AQ14"/>
      <c r="AR14"/>
      <c r="AS14"/>
      <c r="AT14"/>
      <c r="AU14"/>
      <c r="AV14"/>
      <c r="AW14"/>
      <c r="AX14"/>
      <c r="AY14"/>
      <c r="AZ14"/>
    </row>
    <row r="15" spans="1:52" ht="17.399999999999999" customHeight="1">
      <c r="A15" s="506"/>
      <c r="B15" s="506"/>
      <c r="C15" s="527"/>
      <c r="D15" s="635"/>
      <c r="E15" s="635"/>
      <c r="F15" s="635"/>
      <c r="G15" s="635"/>
      <c r="H15" s="635"/>
      <c r="I15" s="506"/>
      <c r="J15" s="506"/>
      <c r="K15" s="506"/>
      <c r="L15" s="520"/>
      <c r="M15" s="520"/>
      <c r="N15" s="520"/>
      <c r="O15" s="520"/>
      <c r="P15" s="520"/>
      <c r="Q15" s="520"/>
      <c r="R15" s="522"/>
      <c r="S15" s="508"/>
      <c r="T15" s="632"/>
      <c r="U15" s="632"/>
      <c r="V15" s="632"/>
      <c r="W15" s="632"/>
      <c r="X15" s="632"/>
      <c r="Y15" s="632"/>
      <c r="Z15" s="508"/>
      <c r="AA15" s="509"/>
      <c r="AB15" s="491"/>
      <c r="AC15" s="343"/>
      <c r="AD15" s="343"/>
      <c r="AE15" s="343"/>
      <c r="AF15" s="343"/>
      <c r="AG15" s="343"/>
      <c r="AH15" s="343"/>
      <c r="AI15" s="343"/>
      <c r="AJ15"/>
      <c r="AK15"/>
      <c r="AL15"/>
      <c r="AM15"/>
      <c r="AN15"/>
      <c r="AO15"/>
      <c r="AP15"/>
      <c r="AQ15"/>
      <c r="AR15"/>
      <c r="AS15"/>
      <c r="AT15"/>
      <c r="AU15"/>
      <c r="AV15"/>
      <c r="AW15"/>
      <c r="AX15"/>
      <c r="AY15"/>
      <c r="AZ15"/>
    </row>
    <row r="16" spans="1:52" ht="17.399999999999999" customHeight="1">
      <c r="A16" s="506"/>
      <c r="B16" s="506"/>
      <c r="C16" s="506"/>
      <c r="D16" s="529"/>
      <c r="E16" s="529"/>
      <c r="F16" s="529"/>
      <c r="G16" s="529"/>
      <c r="H16" s="529"/>
      <c r="I16" s="506"/>
      <c r="J16" s="506"/>
      <c r="K16" s="506"/>
      <c r="L16" s="520"/>
      <c r="M16" s="520"/>
      <c r="N16" s="520"/>
      <c r="O16" s="520"/>
      <c r="P16" s="520"/>
      <c r="Q16" s="520"/>
      <c r="R16" s="515"/>
      <c r="S16" s="512"/>
      <c r="T16" s="632"/>
      <c r="U16" s="632"/>
      <c r="V16" s="632"/>
      <c r="W16" s="632"/>
      <c r="X16" s="632"/>
      <c r="Y16" s="632"/>
      <c r="Z16" s="512"/>
      <c r="AA16" s="509"/>
      <c r="AB16" s="491"/>
      <c r="AC16" s="343"/>
      <c r="AD16" s="343"/>
      <c r="AE16" s="343"/>
      <c r="AF16" s="343"/>
      <c r="AG16" s="343"/>
      <c r="AH16" s="343"/>
      <c r="AI16" s="343"/>
      <c r="AJ16"/>
      <c r="AK16"/>
      <c r="AL16"/>
      <c r="AM16"/>
      <c r="AN16"/>
      <c r="AO16"/>
      <c r="AP16"/>
      <c r="AQ16"/>
      <c r="AR16"/>
      <c r="AS16"/>
      <c r="AT16"/>
      <c r="AU16"/>
      <c r="AV16"/>
      <c r="AW16"/>
      <c r="AX16"/>
      <c r="AY16"/>
      <c r="AZ16"/>
    </row>
    <row r="17" spans="1:52" ht="17.399999999999999" customHeight="1">
      <c r="A17" s="506"/>
      <c r="B17" s="506"/>
      <c r="C17" s="506"/>
      <c r="D17" s="506"/>
      <c r="E17" s="506"/>
      <c r="F17" s="506"/>
      <c r="G17" s="506"/>
      <c r="H17" s="506"/>
      <c r="I17" s="506"/>
      <c r="J17" s="506"/>
      <c r="K17" s="506"/>
      <c r="L17" s="520"/>
      <c r="M17" s="520"/>
      <c r="N17" s="520"/>
      <c r="O17" s="520"/>
      <c r="P17" s="520"/>
      <c r="Q17" s="520"/>
      <c r="R17" s="515"/>
      <c r="S17" s="512"/>
      <c r="T17" s="512"/>
      <c r="U17" s="512"/>
      <c r="V17" s="512"/>
      <c r="W17" s="512"/>
      <c r="X17" s="512"/>
      <c r="Y17" s="512"/>
      <c r="Z17" s="512"/>
      <c r="AA17" s="509"/>
      <c r="AB17" s="491"/>
      <c r="AC17" s="343"/>
      <c r="AD17" s="343"/>
      <c r="AE17" s="343"/>
      <c r="AF17" s="343"/>
      <c r="AG17" s="343"/>
      <c r="AH17" s="343"/>
      <c r="AI17" s="343"/>
      <c r="AJ17"/>
      <c r="AK17"/>
      <c r="AL17"/>
      <c r="AM17"/>
      <c r="AN17"/>
      <c r="AO17"/>
      <c r="AP17"/>
      <c r="AQ17"/>
      <c r="AR17"/>
      <c r="AS17"/>
      <c r="AT17"/>
      <c r="AU17"/>
      <c r="AV17"/>
      <c r="AW17"/>
      <c r="AX17"/>
      <c r="AY17"/>
      <c r="AZ17"/>
    </row>
    <row r="18" spans="1:52" ht="17.399999999999999" customHeight="1">
      <c r="A18" s="506"/>
      <c r="B18" s="506"/>
      <c r="C18" s="506"/>
      <c r="D18" s="506"/>
      <c r="E18" s="506"/>
      <c r="F18" s="506"/>
      <c r="G18" s="506"/>
      <c r="H18" s="506"/>
      <c r="I18" s="506"/>
      <c r="J18" s="506"/>
      <c r="K18" s="506"/>
      <c r="L18" s="639"/>
      <c r="M18" s="639"/>
      <c r="N18" s="639"/>
      <c r="O18" s="520"/>
      <c r="P18" s="520"/>
      <c r="Q18" s="520"/>
      <c r="R18" s="515"/>
      <c r="S18" s="515"/>
      <c r="T18" s="515"/>
      <c r="U18" s="515"/>
      <c r="V18" s="515"/>
      <c r="W18" s="515"/>
      <c r="X18" s="515"/>
      <c r="Y18" s="515"/>
      <c r="Z18" s="515"/>
      <c r="AA18" s="506"/>
      <c r="AB18" s="491"/>
      <c r="AC18" s="343"/>
      <c r="AD18" s="343"/>
      <c r="AE18" s="343"/>
      <c r="AF18" s="343"/>
      <c r="AG18" s="343"/>
      <c r="AH18" s="343"/>
      <c r="AI18" s="343"/>
      <c r="AJ18"/>
      <c r="AK18"/>
      <c r="AL18"/>
      <c r="AM18"/>
      <c r="AN18"/>
      <c r="AO18"/>
      <c r="AP18"/>
      <c r="AQ18"/>
      <c r="AR18"/>
      <c r="AS18"/>
      <c r="AT18"/>
      <c r="AU18"/>
      <c r="AV18"/>
      <c r="AW18"/>
      <c r="AX18"/>
      <c r="AY18"/>
      <c r="AZ18"/>
    </row>
    <row r="19" spans="1:52" ht="17.399999999999999" customHeight="1">
      <c r="A19" s="506"/>
      <c r="B19" s="506"/>
      <c r="C19" s="506"/>
      <c r="D19" s="506"/>
      <c r="E19" s="506"/>
      <c r="F19" s="641"/>
      <c r="G19" s="641"/>
      <c r="H19" s="641"/>
      <c r="I19" s="506"/>
      <c r="J19" s="506"/>
      <c r="K19" s="506"/>
      <c r="L19" s="520"/>
      <c r="M19" s="520"/>
      <c r="N19" s="520"/>
      <c r="O19" s="520"/>
      <c r="P19" s="520"/>
      <c r="Q19" s="520"/>
      <c r="R19" s="515"/>
      <c r="S19" s="515"/>
      <c r="T19" s="515"/>
      <c r="U19" s="515"/>
      <c r="V19" s="515"/>
      <c r="W19" s="515"/>
      <c r="X19" s="515"/>
      <c r="Y19" s="515"/>
      <c r="Z19" s="515"/>
      <c r="AA19" s="506"/>
      <c r="AB19" s="491"/>
      <c r="AC19" s="343"/>
      <c r="AD19" s="343"/>
      <c r="AE19" s="343"/>
      <c r="AF19" s="343"/>
      <c r="AG19" s="343"/>
      <c r="AH19" s="343"/>
      <c r="AI19" s="343"/>
      <c r="AJ19"/>
      <c r="AK19"/>
      <c r="AL19"/>
      <c r="AM19"/>
      <c r="AN19"/>
      <c r="AO19"/>
      <c r="AP19"/>
      <c r="AQ19"/>
      <c r="AR19"/>
      <c r="AS19"/>
      <c r="AT19"/>
      <c r="AU19"/>
      <c r="AV19"/>
      <c r="AW19"/>
      <c r="AX19"/>
      <c r="AY19"/>
      <c r="AZ19"/>
    </row>
    <row r="20" spans="1:52" s="46" customFormat="1" ht="17.399999999999999" hidden="1" customHeight="1">
      <c r="F20" s="641"/>
      <c r="G20" s="641"/>
      <c r="H20" s="641"/>
      <c r="L20" s="566"/>
      <c r="M20" s="566"/>
      <c r="N20" s="566"/>
      <c r="O20" s="566"/>
      <c r="P20" s="566"/>
      <c r="Q20" s="566"/>
      <c r="R20" s="567"/>
      <c r="S20" s="640"/>
      <c r="T20" s="640"/>
      <c r="U20" s="640"/>
      <c r="V20" s="640"/>
      <c r="W20" s="640"/>
      <c r="X20" s="640"/>
      <c r="Y20" s="640"/>
      <c r="Z20" s="640"/>
      <c r="AA20" s="640"/>
    </row>
    <row r="21" spans="1:52" s="46" customFormat="1" ht="17.399999999999999" hidden="1" customHeight="1">
      <c r="F21" s="641"/>
      <c r="G21" s="641"/>
      <c r="H21" s="641"/>
      <c r="L21" s="566"/>
      <c r="M21" s="566"/>
      <c r="N21" s="566"/>
      <c r="O21" s="566"/>
      <c r="P21" s="566"/>
      <c r="Q21" s="566"/>
      <c r="R21" s="566"/>
      <c r="S21" s="640"/>
      <c r="T21" s="640"/>
      <c r="U21" s="640"/>
      <c r="V21" s="640"/>
      <c r="W21" s="640"/>
      <c r="X21" s="640"/>
      <c r="Y21" s="640"/>
      <c r="Z21" s="640"/>
      <c r="AA21" s="640"/>
    </row>
    <row r="22" spans="1:52" s="46" customFormat="1" ht="17.399999999999999" hidden="1" customHeight="1">
      <c r="Q22" s="566"/>
      <c r="R22" s="566"/>
    </row>
    <row r="23" spans="1:52" s="46" customFormat="1" ht="17.399999999999999" hidden="1" customHeight="1">
      <c r="L23" s="566"/>
      <c r="M23" s="566"/>
      <c r="N23" s="566"/>
      <c r="O23" s="566"/>
      <c r="P23" s="566"/>
      <c r="Q23" s="566"/>
      <c r="R23" s="566"/>
    </row>
    <row r="24" spans="1:52" s="46" customFormat="1" ht="13.2" hidden="1" customHeight="1">
      <c r="L24" s="639"/>
      <c r="M24" s="639"/>
      <c r="N24" s="639"/>
      <c r="O24" s="639"/>
      <c r="P24" s="639"/>
      <c r="Q24" s="639"/>
      <c r="R24" s="639"/>
      <c r="S24" s="639"/>
    </row>
    <row r="25" spans="1:52" s="46" customFormat="1" ht="13.2" hidden="1" customHeight="1">
      <c r="L25" s="639"/>
      <c r="M25" s="639"/>
      <c r="N25" s="639"/>
      <c r="O25" s="639"/>
      <c r="P25" s="639"/>
      <c r="Q25" s="639"/>
      <c r="R25" s="639"/>
      <c r="S25" s="639"/>
    </row>
    <row r="26" spans="1:52">
      <c r="A26" s="506"/>
      <c r="B26" s="506"/>
      <c r="C26" s="506"/>
      <c r="D26" s="506"/>
      <c r="E26" s="506"/>
      <c r="F26" s="506"/>
      <c r="G26" s="506"/>
      <c r="H26" s="506"/>
      <c r="I26" s="506"/>
      <c r="J26" s="506"/>
      <c r="K26" s="506"/>
      <c r="L26" s="639"/>
      <c r="M26" s="639"/>
      <c r="N26" s="639"/>
      <c r="O26" s="639"/>
      <c r="P26" s="639"/>
      <c r="Q26" s="639"/>
      <c r="R26" s="639"/>
      <c r="S26" s="639"/>
      <c r="T26" s="506"/>
      <c r="U26" s="506"/>
      <c r="V26" s="506"/>
      <c r="W26" s="506"/>
      <c r="X26" s="506"/>
      <c r="Y26" s="506"/>
      <c r="Z26" s="506"/>
      <c r="AA26" s="506"/>
      <c r="AB26" s="491"/>
      <c r="AC26" s="343"/>
      <c r="AD26" s="343"/>
      <c r="AE26" s="343"/>
      <c r="AF26" s="343"/>
      <c r="AG26" s="343"/>
      <c r="AH26" s="343"/>
      <c r="AI26" s="343"/>
      <c r="AJ26"/>
      <c r="AK26"/>
      <c r="AL26"/>
      <c r="AM26"/>
      <c r="AN26"/>
      <c r="AO26"/>
      <c r="AP26"/>
      <c r="AQ26"/>
      <c r="AR26"/>
      <c r="AS26"/>
      <c r="AT26"/>
      <c r="AU26"/>
      <c r="AV26"/>
      <c r="AW26"/>
      <c r="AX26"/>
      <c r="AY26"/>
      <c r="AZ26"/>
    </row>
    <row r="27" spans="1:52" ht="19.2">
      <c r="A27" s="506"/>
      <c r="B27" s="506"/>
      <c r="C27" s="506"/>
      <c r="D27" s="506"/>
      <c r="E27" s="506"/>
      <c r="F27" s="506"/>
      <c r="G27" s="506"/>
      <c r="H27" s="506"/>
      <c r="I27" s="506"/>
      <c r="J27" s="506"/>
      <c r="K27" s="506"/>
      <c r="L27" s="520"/>
      <c r="M27" s="520"/>
      <c r="N27" s="520"/>
      <c r="O27" s="520"/>
      <c r="P27" s="520"/>
      <c r="Q27" s="520"/>
      <c r="R27" s="520"/>
      <c r="S27" s="506"/>
      <c r="T27" s="506"/>
      <c r="U27" s="506"/>
      <c r="V27" s="506"/>
      <c r="W27" s="506"/>
      <c r="X27" s="506"/>
      <c r="Y27" s="506"/>
      <c r="Z27" s="506"/>
      <c r="AA27" s="506"/>
      <c r="AB27" s="491"/>
      <c r="AC27" s="343"/>
      <c r="AD27" s="343"/>
      <c r="AE27" s="343"/>
      <c r="AF27" s="343"/>
      <c r="AG27" s="343"/>
      <c r="AH27" s="343"/>
      <c r="AI27" s="343"/>
      <c r="AJ27"/>
      <c r="AK27"/>
      <c r="AL27"/>
      <c r="AM27"/>
      <c r="AN27"/>
      <c r="AO27"/>
      <c r="AP27"/>
      <c r="AQ27"/>
      <c r="AR27"/>
      <c r="AS27"/>
      <c r="AT27"/>
      <c r="AU27"/>
      <c r="AV27"/>
      <c r="AW27"/>
      <c r="AX27"/>
      <c r="AY27"/>
      <c r="AZ27"/>
    </row>
    <row r="28" spans="1:52" ht="19.2">
      <c r="A28" s="506"/>
      <c r="B28" s="506"/>
      <c r="C28" s="506"/>
      <c r="D28" s="506"/>
      <c r="E28" s="506"/>
      <c r="F28" s="506"/>
      <c r="G28" s="506"/>
      <c r="H28" s="506"/>
      <c r="I28" s="506"/>
      <c r="J28" s="506"/>
      <c r="K28" s="506"/>
      <c r="L28" s="520"/>
      <c r="M28" s="520"/>
      <c r="N28" s="520"/>
      <c r="O28" s="520"/>
      <c r="P28" s="520"/>
      <c r="Q28" s="520"/>
      <c r="R28" s="520"/>
      <c r="S28" s="506"/>
      <c r="T28" s="506"/>
      <c r="U28" s="506"/>
      <c r="V28" s="506"/>
      <c r="W28" s="506"/>
      <c r="X28" s="506"/>
      <c r="Y28" s="506"/>
      <c r="Z28" s="506"/>
      <c r="AA28" s="506"/>
      <c r="AB28" s="491"/>
      <c r="AC28" s="343"/>
      <c r="AD28" s="343"/>
      <c r="AE28" s="343"/>
      <c r="AF28" s="343"/>
      <c r="AG28" s="343"/>
      <c r="AH28" s="343"/>
      <c r="AI28" s="343"/>
      <c r="AJ28"/>
      <c r="AK28"/>
      <c r="AL28"/>
      <c r="AM28"/>
      <c r="AN28"/>
      <c r="AO28"/>
      <c r="AP28"/>
      <c r="AQ28"/>
      <c r="AR28"/>
      <c r="AS28"/>
      <c r="AT28"/>
      <c r="AU28"/>
      <c r="AV28"/>
      <c r="AW28"/>
      <c r="AX28"/>
      <c r="AY28"/>
      <c r="AZ28"/>
    </row>
    <row r="29" spans="1:52" ht="19.2">
      <c r="A29" s="506"/>
      <c r="B29" s="506"/>
      <c r="C29" s="530" t="s">
        <v>202</v>
      </c>
      <c r="D29" s="530"/>
      <c r="E29" s="530"/>
      <c r="F29" s="530"/>
      <c r="G29" s="506"/>
      <c r="H29" s="506"/>
      <c r="I29" s="506"/>
      <c r="J29" s="506"/>
      <c r="K29" s="506"/>
      <c r="L29" s="520"/>
      <c r="M29" s="520"/>
      <c r="N29" s="520"/>
      <c r="O29" s="520"/>
      <c r="P29" s="520"/>
      <c r="Q29" s="520"/>
      <c r="R29" s="520"/>
      <c r="S29" s="506"/>
      <c r="T29" s="506"/>
      <c r="U29" s="506"/>
      <c r="V29" s="506"/>
      <c r="W29" s="506"/>
      <c r="X29" s="506"/>
      <c r="Y29" s="506"/>
      <c r="Z29" s="506"/>
      <c r="AA29" s="506"/>
      <c r="AB29" s="491"/>
      <c r="AC29" s="343"/>
      <c r="AD29" s="343"/>
      <c r="AE29" s="343"/>
      <c r="AF29" s="343"/>
      <c r="AG29" s="343"/>
      <c r="AH29" s="343"/>
      <c r="AI29" s="343"/>
      <c r="AJ29"/>
      <c r="AK29"/>
      <c r="AL29"/>
      <c r="AM29"/>
      <c r="AN29"/>
      <c r="AO29"/>
      <c r="AP29"/>
      <c r="AQ29"/>
      <c r="AR29"/>
      <c r="AS29"/>
      <c r="AT29"/>
      <c r="AU29"/>
      <c r="AV29"/>
      <c r="AW29"/>
      <c r="AX29"/>
      <c r="AY29"/>
      <c r="AZ29"/>
    </row>
    <row r="30" spans="1:52" ht="13.2" customHeight="1">
      <c r="A30" s="506"/>
      <c r="B30" s="506"/>
      <c r="C30" s="530"/>
      <c r="D30" s="530"/>
      <c r="E30" s="530"/>
      <c r="F30" s="530"/>
      <c r="G30" s="506"/>
      <c r="H30" s="506"/>
      <c r="I30" s="506"/>
      <c r="J30" s="506"/>
      <c r="K30" s="506"/>
      <c r="L30" s="506"/>
      <c r="M30" s="506"/>
      <c r="N30" s="506"/>
      <c r="O30" s="506"/>
      <c r="P30" s="506"/>
      <c r="Q30" s="531"/>
      <c r="R30" s="532"/>
      <c r="S30" s="532"/>
      <c r="T30" s="532"/>
      <c r="U30" s="532"/>
      <c r="V30" s="532"/>
      <c r="W30" s="532"/>
      <c r="X30" s="532"/>
      <c r="Y30" s="532"/>
      <c r="Z30" s="532"/>
      <c r="AA30" s="532"/>
      <c r="AB30" s="491"/>
      <c r="AC30" s="343"/>
      <c r="AD30" s="343"/>
      <c r="AE30" s="343"/>
      <c r="AF30" s="343"/>
      <c r="AG30" s="343"/>
      <c r="AH30" s="343"/>
      <c r="AI30" s="343"/>
      <c r="AJ30"/>
      <c r="AK30"/>
      <c r="AL30"/>
      <c r="AM30"/>
      <c r="AN30"/>
      <c r="AO30"/>
      <c r="AP30"/>
      <c r="AQ30"/>
      <c r="AR30"/>
      <c r="AS30"/>
      <c r="AT30"/>
      <c r="AU30"/>
      <c r="AV30"/>
      <c r="AW30"/>
      <c r="AX30"/>
      <c r="AY30"/>
      <c r="AZ30"/>
    </row>
    <row r="31" spans="1:52">
      <c r="A31" s="506"/>
      <c r="B31" s="506"/>
      <c r="C31" s="530"/>
      <c r="D31" s="530"/>
      <c r="E31" s="530"/>
      <c r="F31" s="530"/>
      <c r="G31" s="506"/>
      <c r="H31" s="506"/>
      <c r="I31" s="506"/>
      <c r="J31" s="506"/>
      <c r="K31" s="506"/>
      <c r="L31" s="506"/>
      <c r="M31" s="506"/>
      <c r="N31" s="506"/>
      <c r="O31" s="506"/>
      <c r="P31" s="506"/>
      <c r="Q31" s="532"/>
      <c r="R31" s="532"/>
      <c r="S31" s="532"/>
      <c r="T31" s="532"/>
      <c r="U31" s="532"/>
      <c r="V31" s="532"/>
      <c r="W31" s="532"/>
      <c r="X31" s="532"/>
      <c r="Y31" s="532"/>
      <c r="Z31" s="532"/>
      <c r="AA31" s="532"/>
      <c r="AB31" s="491"/>
      <c r="AC31" s="343"/>
      <c r="AD31" s="343"/>
      <c r="AE31" s="343"/>
      <c r="AF31" s="343"/>
      <c r="AG31" s="343"/>
      <c r="AH31" s="343"/>
      <c r="AI31" s="343"/>
      <c r="AJ31"/>
      <c r="AK31"/>
      <c r="AL31"/>
      <c r="AM31"/>
      <c r="AN31"/>
      <c r="AO31"/>
      <c r="AP31"/>
      <c r="AQ31"/>
      <c r="AR31"/>
      <c r="AS31"/>
      <c r="AT31"/>
      <c r="AU31"/>
      <c r="AV31"/>
      <c r="AW31"/>
      <c r="AX31"/>
      <c r="AY31"/>
      <c r="AZ31"/>
    </row>
    <row r="32" spans="1:52">
      <c r="A32" s="506"/>
      <c r="B32" s="506"/>
      <c r="C32" s="506"/>
      <c r="D32" s="506"/>
      <c r="E32" s="506"/>
      <c r="F32" s="506"/>
      <c r="G32" s="506"/>
      <c r="H32" s="506"/>
      <c r="I32" s="506"/>
      <c r="J32" s="506"/>
      <c r="K32" s="506"/>
      <c r="L32" s="506"/>
      <c r="M32" s="506"/>
      <c r="N32" s="506"/>
      <c r="O32" s="506"/>
      <c r="P32" s="506"/>
      <c r="Q32" s="532"/>
      <c r="R32" s="532"/>
      <c r="S32" s="532"/>
      <c r="T32" s="532"/>
      <c r="U32" s="532"/>
      <c r="V32" s="532"/>
      <c r="W32" s="532"/>
      <c r="X32" s="532"/>
      <c r="Y32" s="532"/>
      <c r="Z32" s="532"/>
      <c r="AA32" s="532"/>
      <c r="AB32" s="491"/>
      <c r="AC32" s="343"/>
      <c r="AD32" s="343"/>
      <c r="AE32" s="343"/>
      <c r="AF32" s="343"/>
      <c r="AG32" s="343"/>
      <c r="AH32" s="343"/>
      <c r="AI32" s="343"/>
    </row>
    <row r="33" spans="1:35">
      <c r="A33" s="506"/>
      <c r="B33" s="506"/>
      <c r="C33" s="506"/>
      <c r="D33" s="506"/>
      <c r="E33" s="506"/>
      <c r="F33" s="506"/>
      <c r="G33" s="506"/>
      <c r="H33" s="506"/>
      <c r="I33" s="506"/>
      <c r="J33" s="506"/>
      <c r="K33" s="506"/>
      <c r="L33" s="506"/>
      <c r="M33" s="506"/>
      <c r="N33" s="506"/>
      <c r="O33" s="506"/>
      <c r="P33" s="506"/>
      <c r="Q33" s="506"/>
      <c r="R33" s="506"/>
      <c r="S33" s="506"/>
      <c r="T33" s="506"/>
      <c r="U33" s="506"/>
      <c r="V33" s="506"/>
      <c r="W33" s="506"/>
      <c r="X33" s="506"/>
      <c r="Y33" s="506"/>
      <c r="Z33" s="506"/>
      <c r="AA33" s="506"/>
      <c r="AB33" s="343"/>
      <c r="AC33" s="343"/>
      <c r="AD33" s="343"/>
      <c r="AE33" s="343"/>
      <c r="AF33" s="343"/>
      <c r="AG33" s="343"/>
      <c r="AH33" s="343"/>
      <c r="AI33" s="343"/>
    </row>
    <row r="34" spans="1:35">
      <c r="A34" s="506"/>
      <c r="B34" s="506"/>
      <c r="C34" s="506"/>
      <c r="D34" s="506"/>
      <c r="E34" s="506"/>
      <c r="F34" s="506"/>
      <c r="G34" s="506"/>
      <c r="H34" s="506"/>
      <c r="I34" s="506"/>
      <c r="J34" s="506"/>
      <c r="K34" s="506"/>
      <c r="L34" s="506"/>
      <c r="M34" s="506"/>
      <c r="N34" s="506"/>
      <c r="O34" s="506"/>
      <c r="P34" s="506"/>
      <c r="Q34" s="506"/>
      <c r="R34" s="506"/>
      <c r="S34" s="506"/>
      <c r="T34" s="506"/>
      <c r="U34" s="506"/>
      <c r="V34" s="506"/>
      <c r="W34" s="506"/>
      <c r="X34" s="506"/>
      <c r="Y34" s="506"/>
      <c r="Z34" s="506"/>
      <c r="AA34" s="506"/>
      <c r="AB34" s="343"/>
      <c r="AC34" s="343"/>
      <c r="AD34" s="343"/>
      <c r="AE34" s="343"/>
      <c r="AF34" s="343"/>
      <c r="AG34" s="343"/>
      <c r="AH34" s="343"/>
      <c r="AI34" s="343"/>
    </row>
    <row r="35" spans="1:35">
      <c r="A35" s="506"/>
      <c r="B35" s="506"/>
      <c r="C35" s="506"/>
      <c r="D35" s="506"/>
      <c r="E35" s="506"/>
      <c r="F35" s="506"/>
      <c r="G35" s="506"/>
      <c r="H35" s="506"/>
      <c r="I35" s="506"/>
      <c r="J35" s="506"/>
      <c r="K35" s="506"/>
      <c r="L35" s="506"/>
      <c r="M35" s="506"/>
      <c r="N35" s="506"/>
      <c r="O35" s="506"/>
      <c r="P35" s="506"/>
      <c r="Q35" s="506"/>
      <c r="R35" s="506"/>
      <c r="S35" s="506"/>
      <c r="T35" s="506"/>
      <c r="U35" s="506"/>
      <c r="V35" s="506"/>
      <c r="W35" s="506"/>
      <c r="X35" s="506"/>
      <c r="Y35" s="506"/>
      <c r="Z35" s="506"/>
      <c r="AA35" s="506"/>
    </row>
    <row r="36" spans="1:35">
      <c r="A36" s="506"/>
      <c r="B36" s="506"/>
      <c r="C36" s="506"/>
      <c r="D36" s="506"/>
      <c r="E36" s="506"/>
      <c r="F36" s="506"/>
      <c r="G36" s="506"/>
      <c r="H36" s="506"/>
      <c r="I36" s="506"/>
      <c r="J36" s="506"/>
      <c r="K36" s="506"/>
      <c r="L36" s="506"/>
      <c r="M36" s="506"/>
      <c r="N36" s="506"/>
      <c r="O36" s="506"/>
      <c r="P36" s="506"/>
      <c r="Q36" s="506"/>
      <c r="R36" s="506"/>
      <c r="S36" s="506"/>
      <c r="T36" s="506"/>
      <c r="U36" s="506"/>
      <c r="V36" s="506"/>
      <c r="W36" s="506"/>
      <c r="X36" s="506"/>
      <c r="Y36" s="506"/>
      <c r="Z36" s="506"/>
      <c r="AA36" s="506"/>
    </row>
    <row r="37" spans="1:35">
      <c r="A37" s="506"/>
      <c r="B37" s="506"/>
      <c r="C37" s="506"/>
      <c r="D37" s="506"/>
      <c r="E37" s="506"/>
      <c r="F37" s="506"/>
      <c r="G37" s="506"/>
      <c r="H37" s="506"/>
      <c r="I37" s="506"/>
      <c r="J37" s="506"/>
      <c r="K37" s="506"/>
      <c r="L37" s="506"/>
      <c r="M37" s="506"/>
      <c r="N37" s="506"/>
      <c r="O37" s="506"/>
      <c r="P37" s="506"/>
      <c r="Q37" s="506"/>
      <c r="R37" s="506"/>
      <c r="S37" s="506"/>
      <c r="T37" s="506"/>
      <c r="U37" s="506"/>
      <c r="V37" s="506"/>
      <c r="W37" s="506"/>
      <c r="X37" s="506"/>
      <c r="Y37" s="506"/>
      <c r="Z37" s="506"/>
      <c r="AA37" s="506"/>
    </row>
    <row r="38" spans="1:35">
      <c r="A38" s="506"/>
      <c r="B38" s="506"/>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506"/>
    </row>
    <row r="39" spans="1:35">
      <c r="A39" s="506"/>
      <c r="B39" s="506"/>
      <c r="C39" s="506"/>
      <c r="D39" s="506"/>
      <c r="E39" s="506"/>
      <c r="F39" s="506"/>
      <c r="G39" s="506"/>
      <c r="H39" s="506"/>
      <c r="I39" s="506"/>
      <c r="J39" s="506"/>
      <c r="K39" s="506"/>
      <c r="L39" s="506"/>
      <c r="M39" s="506"/>
      <c r="N39" s="506"/>
      <c r="O39" s="506"/>
      <c r="P39" s="506"/>
      <c r="Q39" s="506"/>
      <c r="R39" s="506"/>
      <c r="S39" s="506"/>
      <c r="T39" s="506"/>
      <c r="U39" s="506"/>
      <c r="V39" s="506"/>
      <c r="W39" s="506"/>
      <c r="X39" s="506"/>
      <c r="Y39" s="506"/>
      <c r="Z39" s="506"/>
      <c r="AA39" s="506"/>
    </row>
    <row r="40" spans="1:35">
      <c r="A40" s="506"/>
      <c r="B40" s="506"/>
      <c r="C40" s="506"/>
      <c r="D40" s="506"/>
      <c r="E40" s="506"/>
      <c r="F40" s="506"/>
      <c r="G40" s="506"/>
      <c r="H40" s="506"/>
      <c r="I40" s="506"/>
      <c r="J40" s="506"/>
      <c r="K40" s="506"/>
      <c r="L40" s="506"/>
      <c r="M40" s="506"/>
      <c r="N40" s="506"/>
      <c r="O40" s="506"/>
      <c r="P40" s="506"/>
      <c r="Q40" s="506"/>
      <c r="R40" s="506"/>
      <c r="S40" s="506"/>
      <c r="T40" s="506"/>
      <c r="U40" s="506"/>
      <c r="V40" s="506"/>
      <c r="W40" s="506"/>
      <c r="X40" s="506"/>
      <c r="Y40" s="506"/>
      <c r="Z40" s="506"/>
      <c r="AA40" s="506"/>
    </row>
    <row r="41" spans="1:35">
      <c r="A41" s="506"/>
      <c r="B41" s="506"/>
      <c r="C41" s="506"/>
      <c r="D41" s="506"/>
      <c r="E41" s="506"/>
      <c r="F41" s="506"/>
      <c r="G41" s="506"/>
      <c r="H41" s="506"/>
      <c r="I41" s="506"/>
      <c r="J41" s="506"/>
      <c r="K41" s="506"/>
      <c r="L41" s="506"/>
      <c r="M41" s="506"/>
      <c r="N41" s="506"/>
      <c r="O41" s="506"/>
      <c r="P41" s="506"/>
      <c r="Q41" s="506"/>
      <c r="R41" s="506"/>
      <c r="S41" s="506"/>
      <c r="T41" s="506"/>
      <c r="U41" s="506"/>
      <c r="V41" s="506"/>
      <c r="W41" s="506"/>
      <c r="X41" s="506"/>
      <c r="Y41" s="506"/>
      <c r="Z41" s="506"/>
      <c r="AA41" s="506"/>
    </row>
    <row r="42" spans="1:35">
      <c r="A42" s="506"/>
      <c r="B42" s="506"/>
      <c r="C42" s="506"/>
      <c r="D42" s="506"/>
      <c r="E42" s="506"/>
      <c r="F42" s="506"/>
      <c r="G42" s="506"/>
      <c r="H42" s="506"/>
      <c r="I42" s="506"/>
      <c r="J42" s="506"/>
      <c r="K42" s="506"/>
      <c r="L42" s="506"/>
      <c r="M42" s="506"/>
      <c r="N42" s="506"/>
      <c r="O42" s="506"/>
      <c r="P42" s="506"/>
      <c r="Q42" s="506"/>
      <c r="R42" s="506"/>
      <c r="S42" s="506"/>
      <c r="T42" s="506"/>
      <c r="U42" s="506"/>
      <c r="V42" s="506"/>
      <c r="W42" s="506"/>
      <c r="X42" s="506"/>
      <c r="Y42" s="506"/>
      <c r="Z42" s="506"/>
      <c r="AA42" s="506"/>
    </row>
    <row r="43" spans="1:35">
      <c r="A43" s="506"/>
      <c r="B43" s="506"/>
      <c r="C43" s="506"/>
      <c r="D43" s="506"/>
      <c r="E43" s="506"/>
      <c r="F43" s="506"/>
      <c r="G43" s="506"/>
      <c r="H43" s="506"/>
      <c r="I43" s="506"/>
      <c r="J43" s="506"/>
      <c r="K43" s="506"/>
      <c r="L43" s="506"/>
      <c r="M43" s="506"/>
      <c r="N43" s="506"/>
      <c r="O43" s="506"/>
      <c r="P43" s="506"/>
      <c r="Q43" s="506"/>
      <c r="R43" s="506"/>
      <c r="S43" s="506"/>
      <c r="T43" s="506"/>
      <c r="U43" s="506"/>
      <c r="V43" s="506"/>
      <c r="W43" s="506"/>
      <c r="X43" s="506"/>
      <c r="Y43" s="506"/>
      <c r="Z43" s="506"/>
      <c r="AA43" s="506"/>
    </row>
    <row r="44" spans="1:35" ht="4.2" customHeight="1">
      <c r="A44" s="506"/>
      <c r="B44" s="506"/>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row>
    <row r="45" spans="1:35">
      <c r="L45" s="568"/>
      <c r="M45" s="568"/>
      <c r="N45" s="568"/>
      <c r="O45" s="568"/>
      <c r="P45" s="568"/>
      <c r="Q45" s="568"/>
      <c r="R45" s="568"/>
      <c r="S45" s="568"/>
      <c r="T45" s="568"/>
      <c r="U45" s="568"/>
      <c r="V45" s="568"/>
      <c r="W45" s="568"/>
    </row>
    <row r="46" spans="1:35">
      <c r="L46" s="568"/>
      <c r="M46" s="637" t="s">
        <v>211</v>
      </c>
      <c r="N46" s="638"/>
      <c r="O46" s="638"/>
      <c r="P46" s="638"/>
      <c r="Q46" s="638"/>
      <c r="R46" s="638"/>
      <c r="S46" s="638"/>
      <c r="T46" s="638"/>
      <c r="U46" s="638"/>
      <c r="V46" s="638"/>
      <c r="W46" s="568"/>
    </row>
    <row r="47" spans="1:35">
      <c r="L47" s="568"/>
      <c r="M47" s="638"/>
      <c r="N47" s="638"/>
      <c r="O47" s="638"/>
      <c r="P47" s="638"/>
      <c r="Q47" s="638"/>
      <c r="R47" s="638"/>
      <c r="S47" s="638"/>
      <c r="T47" s="638"/>
      <c r="U47" s="638"/>
      <c r="V47" s="638"/>
      <c r="W47" s="568"/>
    </row>
    <row r="48" spans="1:35">
      <c r="L48" s="568"/>
      <c r="M48" s="638"/>
      <c r="N48" s="638"/>
      <c r="O48" s="638"/>
      <c r="P48" s="638"/>
      <c r="Q48" s="638"/>
      <c r="R48" s="638"/>
      <c r="S48" s="638"/>
      <c r="T48" s="638"/>
      <c r="U48" s="638"/>
      <c r="V48" s="638"/>
      <c r="W48" s="568"/>
    </row>
    <row r="49" spans="12:23">
      <c r="L49" s="568"/>
      <c r="M49" s="638"/>
      <c r="N49" s="638"/>
      <c r="O49" s="638"/>
      <c r="P49" s="638"/>
      <c r="Q49" s="638"/>
      <c r="R49" s="638"/>
      <c r="S49" s="638"/>
      <c r="T49" s="638"/>
      <c r="U49" s="638"/>
      <c r="V49" s="638"/>
      <c r="W49" s="568"/>
    </row>
    <row r="50" spans="12:23">
      <c r="L50" s="568"/>
      <c r="M50" s="568"/>
      <c r="N50" s="568"/>
      <c r="O50" s="568"/>
      <c r="P50" s="568"/>
      <c r="Q50" s="568"/>
      <c r="R50" s="568"/>
      <c r="S50" s="568"/>
      <c r="T50" s="568"/>
      <c r="U50" s="568"/>
      <c r="V50" s="568"/>
      <c r="W50" s="568"/>
    </row>
    <row r="51" spans="12:23">
      <c r="L51" s="568"/>
      <c r="M51" s="568"/>
      <c r="N51" s="568"/>
      <c r="O51" s="568"/>
      <c r="P51" s="568"/>
      <c r="Q51" s="568"/>
      <c r="R51" s="568"/>
      <c r="S51" s="568"/>
      <c r="T51" s="568"/>
      <c r="U51" s="568"/>
      <c r="V51" s="568"/>
      <c r="W51" s="568"/>
    </row>
  </sheetData>
  <sheetProtection formatCells="0" formatColumns="0" formatRows="0" insertColumns="0" insertRows="0" insertHyperlinks="0" deleteColumns="0" deleteRows="0" sort="0" autoFilter="0" pivotTables="0"/>
  <mergeCells count="14">
    <mergeCell ref="M46:V49"/>
    <mergeCell ref="L24:S26"/>
    <mergeCell ref="C13:H13"/>
    <mergeCell ref="D14:G14"/>
    <mergeCell ref="T15:Y16"/>
    <mergeCell ref="S20:AA21"/>
    <mergeCell ref="D15:H15"/>
    <mergeCell ref="L18:N18"/>
    <mergeCell ref="F19:H21"/>
    <mergeCell ref="T2:Y3"/>
    <mergeCell ref="S7:AA8"/>
    <mergeCell ref="D8:F9"/>
    <mergeCell ref="D11:G11"/>
    <mergeCell ref="D12:I12"/>
  </mergeCells>
  <phoneticPr fontId="81"/>
  <hyperlinks>
    <hyperlink ref="M46:V49" r:id="rId1" display="mailto:hy_food-safety@kxf.biglobe.ne.jp" xr:uid="{AA45A176-F1E1-41B3-A1CD-2E4E348016C6}"/>
  </hyperlinks>
  <pageMargins left="0.7" right="0.7" top="0.75" bottom="0.75" header="0.3" footer="0.3"/>
  <pageSetup paperSize="9" scale="32"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B418-7CA7-499C-A5DA-01D9C0736AA5}">
  <sheetPr codeName="Sheet3">
    <tabColor theme="2" tint="-0.249977111117893"/>
    <pageSetUpPr fitToPage="1"/>
  </sheetPr>
  <dimension ref="A1:S87"/>
  <sheetViews>
    <sheetView tabSelected="1" zoomScaleNormal="100" zoomScaleSheetLayoutView="100" workbookViewId="0">
      <selection activeCell="N2" sqref="N2"/>
    </sheetView>
  </sheetViews>
  <sheetFormatPr defaultColWidth="9" defaultRowHeight="13.2"/>
  <cols>
    <col min="1" max="1" width="16.33203125" style="22" customWidth="1"/>
    <col min="2" max="2" width="5.109375" style="22" customWidth="1"/>
    <col min="3" max="3" width="3.77734375" style="22" customWidth="1"/>
    <col min="4" max="4" width="6.88671875" style="22" customWidth="1"/>
    <col min="5" max="5" width="13.109375" style="22" customWidth="1"/>
    <col min="6" max="6" width="13.109375" style="38" customWidth="1"/>
    <col min="7" max="7" width="10.109375" style="22" customWidth="1"/>
    <col min="8" max="8" width="26.6640625" style="30" customWidth="1"/>
    <col min="9" max="9" width="13" style="26" customWidth="1"/>
    <col min="10" max="10" width="16.109375" style="26" customWidth="1"/>
    <col min="11" max="11" width="13.44140625" style="38" customWidth="1"/>
    <col min="12" max="12" width="23.6640625" style="38" customWidth="1"/>
    <col min="13" max="13" width="13.44140625" style="28" customWidth="1"/>
    <col min="14" max="14" width="16.21875" style="22" customWidth="1"/>
    <col min="15" max="15" width="9" style="23"/>
    <col min="16" max="16384" width="9" style="22"/>
  </cols>
  <sheetData>
    <row r="1" spans="1:16" ht="26.25" customHeight="1" thickTop="1">
      <c r="A1" s="17" t="s">
        <v>39</v>
      </c>
      <c r="B1" s="18"/>
      <c r="C1" s="18"/>
      <c r="D1" s="19"/>
      <c r="E1" s="19"/>
      <c r="F1" s="20"/>
      <c r="G1" s="21"/>
      <c r="H1" s="139"/>
      <c r="I1" s="140" t="s">
        <v>40</v>
      </c>
      <c r="J1" s="141"/>
      <c r="K1" s="142"/>
      <c r="L1" s="143"/>
      <c r="M1" s="144"/>
    </row>
    <row r="2" spans="1:16" ht="17.399999999999999">
      <c r="A2" s="24"/>
      <c r="B2" s="81"/>
      <c r="C2" s="81"/>
      <c r="D2" s="81"/>
      <c r="E2" s="81"/>
      <c r="F2" s="81"/>
      <c r="G2" s="25"/>
      <c r="H2" s="145"/>
      <c r="I2" s="728" t="s">
        <v>197</v>
      </c>
      <c r="J2" s="728"/>
      <c r="K2" s="728"/>
      <c r="L2" s="728"/>
      <c r="M2" s="728"/>
      <c r="N2" s="69"/>
      <c r="O2" s="23" t="s">
        <v>202</v>
      </c>
      <c r="P2" s="54"/>
    </row>
    <row r="3" spans="1:16" ht="17.399999999999999">
      <c r="A3" s="743" t="e" vm="1">
        <v>#VALUE!</v>
      </c>
      <c r="B3" s="743"/>
      <c r="C3" s="744"/>
      <c r="D3" s="82"/>
      <c r="E3" s="82"/>
      <c r="F3" s="726" t="e" vm="1">
        <v>#VALUE!</v>
      </c>
      <c r="G3" s="727"/>
      <c r="H3" s="46"/>
      <c r="I3" s="148"/>
      <c r="J3" s="149"/>
      <c r="K3" s="150"/>
      <c r="L3" s="142"/>
      <c r="M3" s="151"/>
    </row>
    <row r="4" spans="1:16" ht="17.399999999999999">
      <c r="A4" s="743"/>
      <c r="B4" s="743"/>
      <c r="C4" s="744"/>
      <c r="D4" s="82"/>
      <c r="E4" s="82"/>
      <c r="F4" s="726"/>
      <c r="G4" s="727"/>
      <c r="H4" s="152"/>
      <c r="I4" s="152"/>
      <c r="J4" s="141"/>
      <c r="K4" s="150"/>
      <c r="L4" s="142"/>
      <c r="M4" s="151"/>
      <c r="N4" s="108"/>
    </row>
    <row r="5" spans="1:16">
      <c r="A5" s="743"/>
      <c r="B5" s="743"/>
      <c r="C5" s="744"/>
      <c r="D5" s="82"/>
      <c r="E5" s="27"/>
      <c r="F5" s="726"/>
      <c r="G5" s="727"/>
      <c r="H5"/>
      <c r="I5" s="153"/>
      <c r="J5" s="141"/>
      <c r="K5" s="150"/>
      <c r="L5" s="150"/>
      <c r="M5" s="151"/>
      <c r="N5" s="22" t="s">
        <v>203</v>
      </c>
    </row>
    <row r="6" spans="1:16">
      <c r="A6" s="743"/>
      <c r="B6" s="743"/>
      <c r="C6" s="744"/>
      <c r="D6" s="82"/>
      <c r="E6" s="83"/>
      <c r="F6" s="726"/>
      <c r="G6" s="727"/>
      <c r="H6"/>
      <c r="I6" s="154"/>
      <c r="J6" s="141"/>
      <c r="K6" s="150"/>
      <c r="L6" s="150"/>
      <c r="M6" s="151"/>
      <c r="P6" s="22" t="s">
        <v>207</v>
      </c>
    </row>
    <row r="7" spans="1:16">
      <c r="A7" s="743"/>
      <c r="B7" s="743"/>
      <c r="C7" s="744"/>
      <c r="D7" s="82"/>
      <c r="E7" s="83"/>
      <c r="F7" s="726"/>
      <c r="G7" s="727"/>
      <c r="H7" s="155"/>
      <c r="I7" s="153"/>
      <c r="J7" s="141"/>
      <c r="K7" s="150"/>
      <c r="L7" s="150"/>
      <c r="M7" s="151"/>
    </row>
    <row r="8" spans="1:16">
      <c r="A8" s="743"/>
      <c r="B8" s="743"/>
      <c r="C8" s="744"/>
      <c r="D8" s="82"/>
      <c r="E8" s="83"/>
      <c r="F8" s="726"/>
      <c r="G8" s="727"/>
      <c r="H8" s="146"/>
      <c r="I8" s="156"/>
      <c r="J8" s="156"/>
      <c r="K8" s="156"/>
      <c r="L8" s="150"/>
      <c r="M8" s="157"/>
      <c r="N8" s="29" t="s">
        <v>42</v>
      </c>
    </row>
    <row r="9" spans="1:16">
      <c r="A9" s="743"/>
      <c r="B9" s="743"/>
      <c r="C9" s="744"/>
      <c r="D9" s="82"/>
      <c r="E9" s="83"/>
      <c r="F9" s="726"/>
      <c r="G9" s="727"/>
      <c r="H9" s="156"/>
      <c r="I9" s="156"/>
      <c r="J9" s="156"/>
      <c r="K9" s="156"/>
      <c r="L9" s="150"/>
      <c r="M9" s="157"/>
      <c r="N9" s="29"/>
    </row>
    <row r="10" spans="1:16">
      <c r="A10" s="743"/>
      <c r="B10" s="743"/>
      <c r="C10" s="744"/>
      <c r="D10" s="82"/>
      <c r="E10" s="83"/>
      <c r="F10" s="726"/>
      <c r="G10" s="727"/>
      <c r="H10" s="156"/>
      <c r="I10" s="156"/>
      <c r="J10" s="156"/>
      <c r="K10" s="156"/>
      <c r="L10" s="150"/>
      <c r="M10" s="157"/>
      <c r="N10" s="29" t="s">
        <v>43</v>
      </c>
    </row>
    <row r="11" spans="1:16">
      <c r="A11" s="743"/>
      <c r="B11" s="743"/>
      <c r="C11" s="744"/>
      <c r="D11" s="82"/>
      <c r="E11" s="83"/>
      <c r="F11" s="726"/>
      <c r="G11" s="727"/>
      <c r="H11" s="156"/>
      <c r="I11" s="156"/>
      <c r="J11" s="156"/>
      <c r="K11" s="156"/>
      <c r="L11" s="150"/>
      <c r="M11" s="157"/>
    </row>
    <row r="12" spans="1:16">
      <c r="A12" s="743"/>
      <c r="B12" s="743"/>
      <c r="C12" s="744"/>
      <c r="D12" s="82"/>
      <c r="E12" s="83"/>
      <c r="F12" s="726"/>
      <c r="G12" s="727"/>
      <c r="H12" s="156"/>
      <c r="I12" s="156"/>
      <c r="J12" s="156"/>
      <c r="K12" s="156"/>
      <c r="L12" s="150"/>
      <c r="M12" s="157"/>
      <c r="O12" s="117"/>
    </row>
    <row r="13" spans="1:16">
      <c r="A13" s="743"/>
      <c r="B13" s="743"/>
      <c r="C13" s="744"/>
      <c r="D13" s="82"/>
      <c r="E13" s="83"/>
      <c r="F13" s="726"/>
      <c r="G13" s="727"/>
      <c r="H13" s="156"/>
      <c r="I13" s="156"/>
      <c r="J13" s="156"/>
      <c r="K13" s="156"/>
      <c r="L13" s="150"/>
      <c r="M13" s="157"/>
      <c r="N13" s="129" t="s">
        <v>44</v>
      </c>
    </row>
    <row r="14" spans="1:16">
      <c r="A14" s="743"/>
      <c r="B14" s="743"/>
      <c r="C14" s="744"/>
      <c r="D14" s="82"/>
      <c r="E14" s="83"/>
      <c r="F14" s="726"/>
      <c r="G14" s="727"/>
      <c r="H14" s="156"/>
      <c r="I14" s="156"/>
      <c r="J14" s="156"/>
      <c r="K14" s="156"/>
      <c r="L14" s="150"/>
      <c r="M14" s="157"/>
    </row>
    <row r="15" spans="1:16">
      <c r="A15" s="743"/>
      <c r="B15" s="743"/>
      <c r="C15" s="744"/>
      <c r="D15" s="82"/>
      <c r="E15" s="82" t="s">
        <v>17</v>
      </c>
      <c r="F15" s="726"/>
      <c r="G15" s="727"/>
      <c r="H15" s="155"/>
      <c r="I15" s="153"/>
      <c r="J15" s="146"/>
      <c r="K15" s="150"/>
      <c r="L15" s="150"/>
      <c r="M15" s="157"/>
      <c r="N15" s="109" t="s">
        <v>45</v>
      </c>
    </row>
    <row r="16" spans="1:16">
      <c r="A16" s="743"/>
      <c r="B16" s="743"/>
      <c r="C16" s="744"/>
      <c r="D16" s="82"/>
      <c r="E16" s="82"/>
      <c r="F16" s="726"/>
      <c r="G16" s="727"/>
      <c r="H16" s="141"/>
      <c r="I16" s="153"/>
      <c r="J16" s="141"/>
      <c r="K16" s="150"/>
      <c r="L16" s="150"/>
      <c r="M16" s="157"/>
      <c r="N16" s="84" t="s">
        <v>46</v>
      </c>
    </row>
    <row r="17" spans="1:19" ht="20.25" customHeight="1" thickBot="1">
      <c r="A17" s="729" t="s">
        <v>232</v>
      </c>
      <c r="B17" s="730"/>
      <c r="C17" s="730"/>
      <c r="D17" s="85"/>
      <c r="E17" s="86"/>
      <c r="F17" s="731" t="s">
        <v>233</v>
      </c>
      <c r="G17" s="732"/>
      <c r="H17" s="155"/>
      <c r="I17" s="153"/>
      <c r="J17" s="146"/>
      <c r="K17" s="150"/>
      <c r="L17" s="147"/>
      <c r="M17" s="151"/>
    </row>
    <row r="18" spans="1:19" ht="39" customHeight="1" thickTop="1">
      <c r="A18" s="733" t="s">
        <v>47</v>
      </c>
      <c r="B18" s="734"/>
      <c r="C18" s="735"/>
      <c r="D18" s="87" t="s">
        <v>48</v>
      </c>
      <c r="E18" s="302" t="s">
        <v>209</v>
      </c>
      <c r="F18" s="736" t="s">
        <v>49</v>
      </c>
      <c r="G18" s="737"/>
      <c r="H18" s="141"/>
      <c r="I18" s="153"/>
      <c r="J18" s="141"/>
      <c r="K18" s="150"/>
      <c r="L18" s="150"/>
      <c r="M18" s="151"/>
      <c r="Q18" s="22" t="s">
        <v>3</v>
      </c>
      <c r="S18" s="22" t="s">
        <v>17</v>
      </c>
    </row>
    <row r="19" spans="1:19" ht="30" customHeight="1">
      <c r="A19" s="738" t="s">
        <v>177</v>
      </c>
      <c r="B19" s="738"/>
      <c r="C19" s="738"/>
      <c r="D19" s="738"/>
      <c r="E19" s="738"/>
      <c r="F19" s="738"/>
      <c r="G19" s="738"/>
      <c r="H19" s="158"/>
      <c r="I19" s="159" t="s">
        <v>50</v>
      </c>
      <c r="J19" s="159"/>
      <c r="K19" s="159"/>
      <c r="L19" s="147"/>
      <c r="M19" s="151"/>
    </row>
    <row r="20" spans="1:19" ht="17.399999999999999">
      <c r="E20" s="88" t="s">
        <v>51</v>
      </c>
      <c r="F20" s="89" t="s">
        <v>52</v>
      </c>
      <c r="H20" s="118" t="s">
        <v>41</v>
      </c>
      <c r="I20" s="153"/>
      <c r="J20" s="141" t="s">
        <v>17</v>
      </c>
      <c r="K20" s="160" t="s">
        <v>17</v>
      </c>
      <c r="L20" s="150"/>
      <c r="M20" s="151"/>
    </row>
    <row r="21" spans="1:19" ht="16.8" thickBot="1">
      <c r="A21" s="90"/>
      <c r="B21" s="739">
        <v>45942</v>
      </c>
      <c r="C21" s="740"/>
      <c r="D21" s="190" t="s">
        <v>53</v>
      </c>
      <c r="E21" s="741" t="s">
        <v>54</v>
      </c>
      <c r="F21" s="742"/>
      <c r="G21" s="26" t="s">
        <v>55</v>
      </c>
      <c r="H21" s="715" t="s">
        <v>231</v>
      </c>
      <c r="I21" s="716"/>
      <c r="J21" s="716"/>
      <c r="K21" s="716"/>
      <c r="L21" s="716"/>
      <c r="M21" s="161">
        <v>8</v>
      </c>
      <c r="N21" s="163">
        <v>9</v>
      </c>
    </row>
    <row r="22" spans="1:19" ht="36" customHeight="1" thickTop="1" thickBot="1">
      <c r="A22" s="191" t="s">
        <v>56</v>
      </c>
      <c r="B22" s="717" t="s">
        <v>57</v>
      </c>
      <c r="C22" s="718"/>
      <c r="D22" s="719"/>
      <c r="E22" s="192" t="s">
        <v>221</v>
      </c>
      <c r="F22" s="192" t="s">
        <v>234</v>
      </c>
      <c r="G22" s="193"/>
      <c r="H22" s="720" t="s">
        <v>58</v>
      </c>
      <c r="I22" s="721"/>
      <c r="J22" s="721"/>
      <c r="K22" s="721"/>
      <c r="L22" s="722"/>
      <c r="M22" s="162" t="s">
        <v>59</v>
      </c>
      <c r="N22" s="164" t="s">
        <v>60</v>
      </c>
      <c r="R22" s="22" t="s">
        <v>3</v>
      </c>
    </row>
    <row r="23" spans="1:19" ht="71.400000000000006" customHeight="1" thickBot="1">
      <c r="A23" s="170" t="s">
        <v>61</v>
      </c>
      <c r="B23" s="642" t="str">
        <f>IF(G23&gt;5,"☆☆☆☆",IF(AND(G23&gt;=2.39,G23&lt;5),"☆☆☆",IF(AND(G23&gt;=1.39,G23&lt;2.4),"☆☆",IF(AND(G23&gt;0,G23&lt;1.4),"☆",IF(AND(G23&gt;=-1.39,G23&lt;0),"★",IF(AND(G23&gt;=-2.39,G23&lt;-1.4),"★★",IF(AND(G23&gt;=-3.39,G23&lt;-2.4),"★★★")))))))</f>
        <v>☆</v>
      </c>
      <c r="C23" s="643"/>
      <c r="D23" s="644"/>
      <c r="E23" s="454">
        <v>1.83</v>
      </c>
      <c r="F23" s="454">
        <v>2.21</v>
      </c>
      <c r="G23" s="120">
        <f t="shared" ref="G23:G69" si="0">F23-E23</f>
        <v>0.37999999999999989</v>
      </c>
      <c r="H23" s="902" t="s">
        <v>311</v>
      </c>
      <c r="I23" s="903"/>
      <c r="J23" s="903"/>
      <c r="K23" s="903"/>
      <c r="L23" s="904"/>
      <c r="M23" s="905" t="s">
        <v>312</v>
      </c>
      <c r="N23" s="906">
        <v>45941</v>
      </c>
      <c r="O23" s="113" t="s">
        <v>62</v>
      </c>
    </row>
    <row r="24" spans="1:19" ht="61.2" customHeight="1" thickBot="1">
      <c r="A24" s="91" t="s">
        <v>63</v>
      </c>
      <c r="B24" s="642" t="str">
        <f>IF(G24&gt;5,"☆☆☆☆",IF(AND(G24&gt;=2.39,G24&lt;5),"☆☆☆",IF(AND(G24&gt;=1.39,G24&lt;2.4),"☆☆",IF(AND(G24&gt;0,G24&lt;1.4),"☆",IF(AND(G24&gt;=-1.39,G24&lt;0),"★",IF(AND(G24&gt;=-2.39,G24&lt;-1.4),"★★",IF(AND(G24&gt;=-3.39,G24&lt;-2.4),"★★★")))))))</f>
        <v>☆</v>
      </c>
      <c r="C24" s="643"/>
      <c r="D24" s="644"/>
      <c r="E24" s="454">
        <v>1.85</v>
      </c>
      <c r="F24" s="454">
        <v>1.91</v>
      </c>
      <c r="G24" s="120">
        <f t="shared" si="0"/>
        <v>5.9999999999999831E-2</v>
      </c>
      <c r="H24" s="723"/>
      <c r="I24" s="724"/>
      <c r="J24" s="724"/>
      <c r="K24" s="724"/>
      <c r="L24" s="725"/>
      <c r="M24" s="456"/>
      <c r="N24" s="457"/>
      <c r="O24" s="113" t="s">
        <v>63</v>
      </c>
      <c r="Q24" s="22" t="s">
        <v>3</v>
      </c>
    </row>
    <row r="25" spans="1:19" ht="65.400000000000006" customHeight="1" thickBot="1">
      <c r="A25" s="196" t="s">
        <v>64</v>
      </c>
      <c r="B25" s="642" t="str">
        <f t="shared" ref="B25:B70" si="1">IF(G25&gt;5,"☆☆☆☆",IF(AND(G25&gt;=2.39,G25&lt;5),"☆☆☆",IF(AND(G25&gt;=1.39,G25&lt;2.4),"☆☆",IF(AND(G25&gt;0,G25&lt;1.4),"☆",IF(AND(G25&gt;=-1.39,G25&lt;0),"★",IF(AND(G25&gt;=-2.39,G25&lt;-1.4),"★★",IF(AND(G25&gt;=-3.39,G25&lt;-2.4),"★★★")))))))</f>
        <v>☆☆</v>
      </c>
      <c r="C25" s="643"/>
      <c r="D25" s="644"/>
      <c r="E25" s="335">
        <v>4.78</v>
      </c>
      <c r="F25" s="336">
        <v>6.37</v>
      </c>
      <c r="G25" s="120">
        <f t="shared" si="0"/>
        <v>1.5899999999999999</v>
      </c>
      <c r="H25" s="917" t="s">
        <v>319</v>
      </c>
      <c r="I25" s="903"/>
      <c r="J25" s="903"/>
      <c r="K25" s="903"/>
      <c r="L25" s="904"/>
      <c r="M25" s="918" t="s">
        <v>320</v>
      </c>
      <c r="N25" s="919">
        <v>45937</v>
      </c>
      <c r="O25" s="113" t="s">
        <v>64</v>
      </c>
    </row>
    <row r="26" spans="1:19" ht="61.2" customHeight="1" thickBot="1">
      <c r="A26" s="196" t="s">
        <v>65</v>
      </c>
      <c r="B26" s="642" t="str">
        <f t="shared" si="1"/>
        <v>★</v>
      </c>
      <c r="C26" s="643"/>
      <c r="D26" s="644"/>
      <c r="E26" s="335">
        <v>5.0599999999999996</v>
      </c>
      <c r="F26" s="335">
        <v>4.42</v>
      </c>
      <c r="G26" s="120">
        <f t="shared" si="0"/>
        <v>-0.63999999999999968</v>
      </c>
      <c r="H26" s="648"/>
      <c r="I26" s="646"/>
      <c r="J26" s="646"/>
      <c r="K26" s="646"/>
      <c r="L26" s="647"/>
      <c r="M26" s="194"/>
      <c r="N26" s="195"/>
      <c r="O26" s="113" t="s">
        <v>65</v>
      </c>
    </row>
    <row r="27" spans="1:19" ht="61.2" customHeight="1" thickBot="1">
      <c r="A27" s="196" t="s">
        <v>66</v>
      </c>
      <c r="B27" s="642" t="str">
        <f t="shared" si="1"/>
        <v>☆</v>
      </c>
      <c r="C27" s="643"/>
      <c r="D27" s="644"/>
      <c r="E27" s="454">
        <v>1.23</v>
      </c>
      <c r="F27" s="454">
        <v>2.54</v>
      </c>
      <c r="G27" s="120">
        <f t="shared" si="0"/>
        <v>1.31</v>
      </c>
      <c r="H27" s="645"/>
      <c r="I27" s="646"/>
      <c r="J27" s="646"/>
      <c r="K27" s="646"/>
      <c r="L27" s="647"/>
      <c r="M27" s="194"/>
      <c r="N27" s="197"/>
      <c r="O27" s="113" t="s">
        <v>66</v>
      </c>
    </row>
    <row r="28" spans="1:19" ht="61.2" customHeight="1" thickBot="1">
      <c r="A28" s="196" t="s">
        <v>67</v>
      </c>
      <c r="B28" s="642" t="str">
        <f t="shared" si="1"/>
        <v>☆</v>
      </c>
      <c r="C28" s="643"/>
      <c r="D28" s="644"/>
      <c r="E28" s="335">
        <v>4.5</v>
      </c>
      <c r="F28" s="335">
        <v>4.7300000000000004</v>
      </c>
      <c r="G28" s="120">
        <f t="shared" si="0"/>
        <v>0.23000000000000043</v>
      </c>
      <c r="H28" s="707"/>
      <c r="I28" s="708"/>
      <c r="J28" s="708"/>
      <c r="K28" s="708"/>
      <c r="L28" s="709"/>
      <c r="M28" s="194"/>
      <c r="N28" s="195"/>
      <c r="O28" s="113" t="s">
        <v>67</v>
      </c>
    </row>
    <row r="29" spans="1:19" ht="61.2" customHeight="1" thickBot="1">
      <c r="A29" s="196" t="s">
        <v>206</v>
      </c>
      <c r="B29" s="642" t="str">
        <f t="shared" si="1"/>
        <v>☆</v>
      </c>
      <c r="C29" s="643"/>
      <c r="D29" s="644"/>
      <c r="E29" s="454">
        <v>2.5</v>
      </c>
      <c r="F29" s="335">
        <v>3.11</v>
      </c>
      <c r="G29" s="120">
        <f t="shared" si="0"/>
        <v>0.60999999999999988</v>
      </c>
      <c r="H29" s="707"/>
      <c r="I29" s="708"/>
      <c r="J29" s="708"/>
      <c r="K29" s="708"/>
      <c r="L29" s="709"/>
      <c r="M29" s="194"/>
      <c r="N29" s="195"/>
      <c r="O29" s="113" t="s">
        <v>68</v>
      </c>
    </row>
    <row r="30" spans="1:19" ht="61.2" customHeight="1" thickBot="1">
      <c r="A30" s="196" t="s">
        <v>69</v>
      </c>
      <c r="B30" s="642" t="str">
        <f t="shared" si="1"/>
        <v>☆</v>
      </c>
      <c r="C30" s="643"/>
      <c r="D30" s="644"/>
      <c r="E30" s="335">
        <v>3.34</v>
      </c>
      <c r="F30" s="335">
        <v>3.68</v>
      </c>
      <c r="G30" s="120">
        <f t="shared" si="0"/>
        <v>0.3400000000000003</v>
      </c>
      <c r="H30" s="707"/>
      <c r="I30" s="708"/>
      <c r="J30" s="708"/>
      <c r="K30" s="708"/>
      <c r="L30" s="709"/>
      <c r="M30" s="326"/>
      <c r="N30" s="195"/>
      <c r="O30" s="113" t="s">
        <v>69</v>
      </c>
    </row>
    <row r="31" spans="1:19" ht="61.2" customHeight="1" thickBot="1">
      <c r="A31" s="196" t="s">
        <v>70</v>
      </c>
      <c r="B31" s="642" t="str">
        <f t="shared" si="1"/>
        <v>☆</v>
      </c>
      <c r="C31" s="643"/>
      <c r="D31" s="644"/>
      <c r="E31" s="454">
        <v>1.89</v>
      </c>
      <c r="F31" s="454">
        <v>2.89</v>
      </c>
      <c r="G31" s="120">
        <f t="shared" si="0"/>
        <v>1.0000000000000002</v>
      </c>
      <c r="H31" s="661"/>
      <c r="I31" s="662"/>
      <c r="J31" s="662"/>
      <c r="K31" s="662"/>
      <c r="L31" s="663"/>
      <c r="M31" s="194"/>
      <c r="N31" s="457"/>
      <c r="O31" s="113" t="s">
        <v>70</v>
      </c>
    </row>
    <row r="32" spans="1:19" ht="61.2" customHeight="1" thickBot="1">
      <c r="A32" s="198" t="s">
        <v>71</v>
      </c>
      <c r="B32" s="642" t="str">
        <f t="shared" si="1"/>
        <v>☆</v>
      </c>
      <c r="C32" s="643"/>
      <c r="D32" s="644"/>
      <c r="E32" s="335">
        <v>5.64</v>
      </c>
      <c r="F32" s="336">
        <v>6.96</v>
      </c>
      <c r="G32" s="120">
        <f t="shared" si="0"/>
        <v>1.3200000000000003</v>
      </c>
      <c r="H32" s="648"/>
      <c r="I32" s="646"/>
      <c r="J32" s="646"/>
      <c r="K32" s="646"/>
      <c r="L32" s="647"/>
      <c r="M32" s="194"/>
      <c r="N32" s="327"/>
      <c r="O32" s="113" t="s">
        <v>71</v>
      </c>
    </row>
    <row r="33" spans="1:16" ht="61.2" customHeight="1" thickBot="1">
      <c r="A33" s="199" t="s">
        <v>72</v>
      </c>
      <c r="B33" s="642" t="str">
        <f t="shared" si="1"/>
        <v>☆</v>
      </c>
      <c r="C33" s="643"/>
      <c r="D33" s="644"/>
      <c r="E33" s="335">
        <v>3.73</v>
      </c>
      <c r="F33" s="335">
        <v>4.4800000000000004</v>
      </c>
      <c r="G33" s="120">
        <f t="shared" si="0"/>
        <v>0.75000000000000044</v>
      </c>
      <c r="H33" s="648"/>
      <c r="I33" s="646"/>
      <c r="J33" s="646"/>
      <c r="K33" s="646"/>
      <c r="L33" s="647"/>
      <c r="M33" s="194"/>
      <c r="N33" s="195"/>
      <c r="O33" s="113" t="s">
        <v>72</v>
      </c>
    </row>
    <row r="34" spans="1:16" ht="61.2" customHeight="1" thickBot="1">
      <c r="A34" s="91" t="s">
        <v>73</v>
      </c>
      <c r="B34" s="642" t="str">
        <f t="shared" si="1"/>
        <v>★</v>
      </c>
      <c r="C34" s="643"/>
      <c r="D34" s="644"/>
      <c r="E34" s="335">
        <v>3.78</v>
      </c>
      <c r="F34" s="335">
        <v>3.67</v>
      </c>
      <c r="G34" s="120">
        <f t="shared" si="0"/>
        <v>-0.10999999999999988</v>
      </c>
      <c r="H34" s="907" t="s">
        <v>313</v>
      </c>
      <c r="I34" s="908"/>
      <c r="J34" s="908"/>
      <c r="K34" s="908"/>
      <c r="L34" s="909"/>
      <c r="M34" s="910" t="s">
        <v>314</v>
      </c>
      <c r="N34" s="911">
        <v>45941</v>
      </c>
      <c r="O34" s="113" t="s">
        <v>73</v>
      </c>
    </row>
    <row r="35" spans="1:16" ht="61.2" customHeight="1" thickBot="1">
      <c r="A35" s="200" t="s">
        <v>74</v>
      </c>
      <c r="B35" s="642" t="str">
        <f t="shared" si="1"/>
        <v>☆</v>
      </c>
      <c r="C35" s="643"/>
      <c r="D35" s="644"/>
      <c r="E35" s="335">
        <v>3.92</v>
      </c>
      <c r="F35" s="335">
        <v>4.47</v>
      </c>
      <c r="G35" s="120">
        <f t="shared" si="0"/>
        <v>0.54999999999999982</v>
      </c>
      <c r="H35" s="920" t="s">
        <v>321</v>
      </c>
      <c r="I35" s="921"/>
      <c r="J35" s="921"/>
      <c r="K35" s="921"/>
      <c r="L35" s="922"/>
      <c r="M35" s="923" t="s">
        <v>322</v>
      </c>
      <c r="N35" s="924">
        <v>45937</v>
      </c>
      <c r="O35" s="113" t="s">
        <v>74</v>
      </c>
    </row>
    <row r="36" spans="1:16" ht="61.2" customHeight="1" thickBot="1">
      <c r="A36" s="201" t="s">
        <v>75</v>
      </c>
      <c r="B36" s="642" t="str">
        <f t="shared" si="1"/>
        <v>☆</v>
      </c>
      <c r="C36" s="643"/>
      <c r="D36" s="644"/>
      <c r="E36" s="335">
        <v>3.25</v>
      </c>
      <c r="F36" s="335">
        <v>4.22</v>
      </c>
      <c r="G36" s="120">
        <f t="shared" si="0"/>
        <v>0.96999999999999975</v>
      </c>
      <c r="H36" s="704"/>
      <c r="I36" s="705"/>
      <c r="J36" s="705"/>
      <c r="K36" s="705"/>
      <c r="L36" s="706"/>
      <c r="M36" s="458"/>
      <c r="N36" s="580"/>
      <c r="O36" s="113" t="s">
        <v>75</v>
      </c>
    </row>
    <row r="37" spans="1:16" ht="70.2" customHeight="1" thickBot="1">
      <c r="A37" s="196" t="s">
        <v>76</v>
      </c>
      <c r="B37" s="642" t="str">
        <f t="shared" si="1"/>
        <v>★</v>
      </c>
      <c r="C37" s="643"/>
      <c r="D37" s="644"/>
      <c r="E37" s="335">
        <v>3.7</v>
      </c>
      <c r="F37" s="335">
        <v>3.03</v>
      </c>
      <c r="G37" s="120">
        <f t="shared" si="0"/>
        <v>-0.67000000000000037</v>
      </c>
      <c r="H37" s="707"/>
      <c r="I37" s="708"/>
      <c r="J37" s="708"/>
      <c r="K37" s="708"/>
      <c r="L37" s="709"/>
      <c r="M37" s="194"/>
      <c r="N37" s="195"/>
      <c r="O37" s="113" t="s">
        <v>76</v>
      </c>
    </row>
    <row r="38" spans="1:16" ht="61.2" customHeight="1" thickBot="1">
      <c r="A38" s="196" t="s">
        <v>77</v>
      </c>
      <c r="B38" s="642" t="str">
        <f t="shared" si="1"/>
        <v>☆</v>
      </c>
      <c r="C38" s="643"/>
      <c r="D38" s="644"/>
      <c r="E38" s="335">
        <v>3.45</v>
      </c>
      <c r="F38" s="335">
        <v>4.03</v>
      </c>
      <c r="G38" s="120">
        <f t="shared" si="0"/>
        <v>0.58000000000000007</v>
      </c>
      <c r="H38" s="707"/>
      <c r="I38" s="708"/>
      <c r="J38" s="708"/>
      <c r="K38" s="708"/>
      <c r="L38" s="709"/>
      <c r="M38" s="194"/>
      <c r="N38" s="195"/>
      <c r="O38" s="113" t="s">
        <v>77</v>
      </c>
    </row>
    <row r="39" spans="1:16" ht="61.2" customHeight="1" thickBot="1">
      <c r="A39" s="196" t="s">
        <v>78</v>
      </c>
      <c r="B39" s="642" t="str">
        <f t="shared" si="1"/>
        <v>☆☆</v>
      </c>
      <c r="C39" s="643"/>
      <c r="D39" s="644"/>
      <c r="E39" s="335">
        <v>5.46</v>
      </c>
      <c r="F39" s="336">
        <v>7</v>
      </c>
      <c r="G39" s="120">
        <f t="shared" si="0"/>
        <v>1.54</v>
      </c>
      <c r="H39" s="707"/>
      <c r="I39" s="708"/>
      <c r="J39" s="708"/>
      <c r="K39" s="708"/>
      <c r="L39" s="709"/>
      <c r="M39" s="341"/>
      <c r="N39" s="197"/>
      <c r="O39" s="113" t="s">
        <v>78</v>
      </c>
    </row>
    <row r="40" spans="1:16" ht="61.2" customHeight="1" thickBot="1">
      <c r="A40" s="196" t="s">
        <v>79</v>
      </c>
      <c r="B40" s="642" t="str">
        <f t="shared" si="1"/>
        <v>★</v>
      </c>
      <c r="C40" s="643"/>
      <c r="D40" s="644"/>
      <c r="E40" s="335">
        <v>5.12</v>
      </c>
      <c r="F40" s="335">
        <v>4.5599999999999996</v>
      </c>
      <c r="G40" s="120">
        <f t="shared" si="0"/>
        <v>-0.5600000000000005</v>
      </c>
      <c r="H40" s="648"/>
      <c r="I40" s="646"/>
      <c r="J40" s="646"/>
      <c r="K40" s="646"/>
      <c r="L40" s="647"/>
      <c r="M40" s="194"/>
      <c r="N40" s="195"/>
      <c r="O40" s="113" t="s">
        <v>79</v>
      </c>
    </row>
    <row r="41" spans="1:16" ht="75" customHeight="1" thickBot="1">
      <c r="A41" s="196" t="s">
        <v>80</v>
      </c>
      <c r="B41" s="642" t="str">
        <f t="shared" si="1"/>
        <v>★</v>
      </c>
      <c r="C41" s="643"/>
      <c r="D41" s="644"/>
      <c r="E41" s="454">
        <v>2.9</v>
      </c>
      <c r="F41" s="454">
        <v>2.67</v>
      </c>
      <c r="G41" s="120">
        <f t="shared" si="0"/>
        <v>-0.22999999999999998</v>
      </c>
      <c r="H41" s="710"/>
      <c r="I41" s="711"/>
      <c r="J41" s="711"/>
      <c r="K41" s="711"/>
      <c r="L41" s="712"/>
      <c r="M41" s="194"/>
      <c r="N41" s="195"/>
      <c r="O41" s="113" t="s">
        <v>80</v>
      </c>
    </row>
    <row r="42" spans="1:16" ht="61.2" customHeight="1" thickBot="1">
      <c r="A42" s="196" t="s">
        <v>81</v>
      </c>
      <c r="B42" s="642" t="str">
        <f t="shared" si="1"/>
        <v>☆</v>
      </c>
      <c r="C42" s="643"/>
      <c r="D42" s="644"/>
      <c r="E42" s="335">
        <v>3.12</v>
      </c>
      <c r="F42" s="335">
        <v>3.76</v>
      </c>
      <c r="G42" s="120">
        <f t="shared" si="0"/>
        <v>0.63999999999999968</v>
      </c>
      <c r="H42" s="648"/>
      <c r="I42" s="646"/>
      <c r="J42" s="646"/>
      <c r="K42" s="646"/>
      <c r="L42" s="647"/>
      <c r="M42" s="341"/>
      <c r="N42" s="195"/>
      <c r="O42" s="113" t="s">
        <v>81</v>
      </c>
      <c r="P42" s="22" t="s">
        <v>41</v>
      </c>
    </row>
    <row r="43" spans="1:16" ht="69" customHeight="1" thickBot="1">
      <c r="A43" s="196" t="s">
        <v>82</v>
      </c>
      <c r="B43" s="642" t="str">
        <f t="shared" si="1"/>
        <v>★</v>
      </c>
      <c r="C43" s="643"/>
      <c r="D43" s="644"/>
      <c r="E43" s="336">
        <v>6.59</v>
      </c>
      <c r="F43" s="336">
        <v>6.19</v>
      </c>
      <c r="G43" s="120">
        <f t="shared" si="0"/>
        <v>-0.39999999999999947</v>
      </c>
      <c r="H43" s="704"/>
      <c r="I43" s="705"/>
      <c r="J43" s="705"/>
      <c r="K43" s="705"/>
      <c r="L43" s="706"/>
      <c r="M43" s="456"/>
      <c r="N43" s="457"/>
      <c r="O43" s="113" t="s">
        <v>82</v>
      </c>
    </row>
    <row r="44" spans="1:16" ht="61.2" customHeight="1" thickBot="1">
      <c r="A44" s="202" t="s">
        <v>179</v>
      </c>
      <c r="B44" s="642" t="str">
        <f t="shared" si="1"/>
        <v>★</v>
      </c>
      <c r="C44" s="643"/>
      <c r="D44" s="644"/>
      <c r="E44" s="335">
        <v>3.07</v>
      </c>
      <c r="F44" s="454">
        <v>2.65</v>
      </c>
      <c r="G44" s="120">
        <f t="shared" si="0"/>
        <v>-0.41999999999999993</v>
      </c>
      <c r="H44" s="713"/>
      <c r="I44" s="714"/>
      <c r="J44" s="714"/>
      <c r="K44" s="714"/>
      <c r="L44" s="714"/>
      <c r="M44" s="494"/>
      <c r="N44" s="457"/>
      <c r="O44" s="22" t="s">
        <v>179</v>
      </c>
    </row>
    <row r="45" spans="1:16" ht="61.2" customHeight="1" thickBot="1">
      <c r="A45" s="196" t="s">
        <v>83</v>
      </c>
      <c r="B45" s="642" t="str">
        <f t="shared" si="1"/>
        <v>☆</v>
      </c>
      <c r="C45" s="643"/>
      <c r="D45" s="644"/>
      <c r="E45" s="335">
        <v>3.73</v>
      </c>
      <c r="F45" s="335">
        <v>4.33</v>
      </c>
      <c r="G45" s="120">
        <f t="shared" si="0"/>
        <v>0.60000000000000009</v>
      </c>
      <c r="H45" s="707" t="s">
        <v>222</v>
      </c>
      <c r="I45" s="708"/>
      <c r="J45" s="708"/>
      <c r="K45" s="708"/>
      <c r="L45" s="709"/>
      <c r="M45" s="194" t="s">
        <v>223</v>
      </c>
      <c r="N45" s="327">
        <v>45934</v>
      </c>
      <c r="O45" s="113" t="s">
        <v>83</v>
      </c>
    </row>
    <row r="46" spans="1:16" ht="69" customHeight="1" thickBot="1">
      <c r="A46" s="196" t="s">
        <v>84</v>
      </c>
      <c r="B46" s="642" t="str">
        <f t="shared" si="1"/>
        <v>☆</v>
      </c>
      <c r="C46" s="643"/>
      <c r="D46" s="644"/>
      <c r="E46" s="335">
        <v>3.61</v>
      </c>
      <c r="F46" s="335">
        <v>3.84</v>
      </c>
      <c r="G46" s="120">
        <f t="shared" si="0"/>
        <v>0.22999999999999998</v>
      </c>
      <c r="H46" s="912" t="s">
        <v>317</v>
      </c>
      <c r="I46" s="913"/>
      <c r="J46" s="913"/>
      <c r="K46" s="913"/>
      <c r="L46" s="914"/>
      <c r="M46" s="915" t="s">
        <v>318</v>
      </c>
      <c r="N46" s="916">
        <v>45936</v>
      </c>
      <c r="O46" s="113" t="s">
        <v>84</v>
      </c>
    </row>
    <row r="47" spans="1:16" ht="61.2" customHeight="1" thickBot="1">
      <c r="A47" s="196" t="s">
        <v>85</v>
      </c>
      <c r="B47" s="642" t="str">
        <f t="shared" si="1"/>
        <v>☆</v>
      </c>
      <c r="C47" s="643"/>
      <c r="D47" s="644"/>
      <c r="E47" s="335">
        <v>3.34</v>
      </c>
      <c r="F47" s="335">
        <v>3.94</v>
      </c>
      <c r="G47" s="120">
        <f t="shared" si="0"/>
        <v>0.60000000000000009</v>
      </c>
      <c r="H47" s="648"/>
      <c r="I47" s="646"/>
      <c r="J47" s="646"/>
      <c r="K47" s="646"/>
      <c r="L47" s="647"/>
      <c r="M47" s="194"/>
      <c r="N47" s="195"/>
      <c r="O47" s="113" t="s">
        <v>85</v>
      </c>
    </row>
    <row r="48" spans="1:16" ht="61.2" customHeight="1" thickBot="1">
      <c r="A48" s="196" t="s">
        <v>86</v>
      </c>
      <c r="B48" s="642" t="str">
        <f t="shared" si="1"/>
        <v>★</v>
      </c>
      <c r="C48" s="643"/>
      <c r="D48" s="644"/>
      <c r="E48" s="335">
        <v>3.03</v>
      </c>
      <c r="F48" s="454">
        <v>2.78</v>
      </c>
      <c r="G48" s="120">
        <f t="shared" si="0"/>
        <v>-0.25</v>
      </c>
      <c r="H48" s="652"/>
      <c r="I48" s="653"/>
      <c r="J48" s="653"/>
      <c r="K48" s="653"/>
      <c r="L48" s="654"/>
      <c r="M48" s="456"/>
      <c r="N48" s="457"/>
      <c r="O48" s="113" t="s">
        <v>86</v>
      </c>
    </row>
    <row r="49" spans="1:15" ht="61.2" customHeight="1" thickBot="1">
      <c r="A49" s="196" t="s">
        <v>87</v>
      </c>
      <c r="B49" s="642" t="str">
        <f t="shared" si="1"/>
        <v>☆</v>
      </c>
      <c r="C49" s="643"/>
      <c r="D49" s="644"/>
      <c r="E49" s="454">
        <v>2.92</v>
      </c>
      <c r="F49" s="335">
        <v>3.52</v>
      </c>
      <c r="G49" s="120">
        <f t="shared" si="0"/>
        <v>0.60000000000000009</v>
      </c>
      <c r="H49" s="704"/>
      <c r="I49" s="705"/>
      <c r="J49" s="705"/>
      <c r="K49" s="705"/>
      <c r="L49" s="706"/>
      <c r="M49" s="456"/>
      <c r="N49" s="457"/>
      <c r="O49" s="113" t="s">
        <v>87</v>
      </c>
    </row>
    <row r="50" spans="1:15" ht="75.599999999999994" customHeight="1" thickBot="1">
      <c r="A50" s="196" t="s">
        <v>88</v>
      </c>
      <c r="B50" s="642" t="str">
        <f t="shared" si="1"/>
        <v>☆</v>
      </c>
      <c r="C50" s="643"/>
      <c r="D50" s="644"/>
      <c r="E50" s="335">
        <v>4.13</v>
      </c>
      <c r="F50" s="335">
        <v>4.2</v>
      </c>
      <c r="G50" s="120">
        <f t="shared" si="0"/>
        <v>7.0000000000000284E-2</v>
      </c>
      <c r="H50" s="652"/>
      <c r="I50" s="653"/>
      <c r="J50" s="653"/>
      <c r="K50" s="653"/>
      <c r="L50" s="654"/>
      <c r="M50" s="456"/>
      <c r="N50" s="485"/>
      <c r="O50" s="113" t="s">
        <v>88</v>
      </c>
    </row>
    <row r="51" spans="1:15" ht="61.2" customHeight="1" thickBot="1">
      <c r="A51" s="196" t="s">
        <v>89</v>
      </c>
      <c r="B51" s="642" t="str">
        <f t="shared" si="1"/>
        <v>★</v>
      </c>
      <c r="C51" s="643"/>
      <c r="D51" s="644"/>
      <c r="E51" s="335">
        <v>4.42</v>
      </c>
      <c r="F51" s="335">
        <v>3.57</v>
      </c>
      <c r="G51" s="120">
        <f t="shared" si="0"/>
        <v>-0.85000000000000009</v>
      </c>
      <c r="H51" s="648"/>
      <c r="I51" s="646"/>
      <c r="J51" s="646"/>
      <c r="K51" s="646"/>
      <c r="L51" s="647"/>
      <c r="M51" s="194"/>
      <c r="N51" s="195"/>
      <c r="O51" s="113" t="s">
        <v>89</v>
      </c>
    </row>
    <row r="52" spans="1:15" ht="61.2" customHeight="1" thickBot="1">
      <c r="A52" s="196" t="s">
        <v>90</v>
      </c>
      <c r="B52" s="642" t="str">
        <f t="shared" si="1"/>
        <v>☆</v>
      </c>
      <c r="C52" s="643"/>
      <c r="D52" s="644"/>
      <c r="E52" s="454">
        <v>2.67</v>
      </c>
      <c r="F52" s="335">
        <v>3.33</v>
      </c>
      <c r="G52" s="120">
        <f t="shared" si="0"/>
        <v>0.66000000000000014</v>
      </c>
      <c r="H52" s="707"/>
      <c r="I52" s="708"/>
      <c r="J52" s="708"/>
      <c r="K52" s="708"/>
      <c r="L52" s="709"/>
      <c r="M52" s="194"/>
      <c r="N52" s="195"/>
      <c r="O52" s="113" t="s">
        <v>90</v>
      </c>
    </row>
    <row r="53" spans="1:15" ht="61.2" customHeight="1" thickBot="1">
      <c r="A53" s="196" t="s">
        <v>91</v>
      </c>
      <c r="B53" s="642" t="str">
        <f t="shared" si="1"/>
        <v>★</v>
      </c>
      <c r="C53" s="643"/>
      <c r="D53" s="644"/>
      <c r="E53" s="335">
        <v>5.32</v>
      </c>
      <c r="F53" s="335">
        <v>5.21</v>
      </c>
      <c r="G53" s="120">
        <f t="shared" si="0"/>
        <v>-0.11000000000000032</v>
      </c>
      <c r="H53" s="648"/>
      <c r="I53" s="646"/>
      <c r="J53" s="646"/>
      <c r="K53" s="646"/>
      <c r="L53" s="647"/>
      <c r="M53" s="334"/>
      <c r="N53" s="195"/>
      <c r="O53" s="113" t="s">
        <v>91</v>
      </c>
    </row>
    <row r="54" spans="1:15" ht="61.2" customHeight="1" thickBot="1">
      <c r="A54" s="196" t="s">
        <v>92</v>
      </c>
      <c r="B54" s="642" t="str">
        <f t="shared" si="1"/>
        <v>☆</v>
      </c>
      <c r="C54" s="643"/>
      <c r="D54" s="644"/>
      <c r="E54" s="335">
        <v>5.27</v>
      </c>
      <c r="F54" s="335">
        <v>5.45</v>
      </c>
      <c r="G54" s="120">
        <f t="shared" si="0"/>
        <v>0.1800000000000006</v>
      </c>
      <c r="H54" s="648"/>
      <c r="I54" s="646"/>
      <c r="J54" s="646"/>
      <c r="K54" s="646"/>
      <c r="L54" s="647"/>
      <c r="M54" s="194"/>
      <c r="N54" s="195"/>
      <c r="O54" s="113" t="s">
        <v>92</v>
      </c>
    </row>
    <row r="55" spans="1:15" ht="61.2" customHeight="1" thickBot="1">
      <c r="A55" s="196" t="s">
        <v>93</v>
      </c>
      <c r="B55" s="642" t="str">
        <f t="shared" si="1"/>
        <v>☆</v>
      </c>
      <c r="C55" s="643"/>
      <c r="D55" s="644"/>
      <c r="E55" s="335">
        <v>3.14</v>
      </c>
      <c r="F55" s="335">
        <v>4.3899999999999997</v>
      </c>
      <c r="G55" s="120">
        <f t="shared" si="0"/>
        <v>1.2499999999999996</v>
      </c>
      <c r="H55" s="704"/>
      <c r="I55" s="705"/>
      <c r="J55" s="705"/>
      <c r="K55" s="705"/>
      <c r="L55" s="706"/>
      <c r="M55" s="456"/>
      <c r="N55" s="457"/>
      <c r="O55" s="113" t="s">
        <v>93</v>
      </c>
    </row>
    <row r="56" spans="1:15" ht="73.2" customHeight="1" thickBot="1">
      <c r="A56" s="196" t="s">
        <v>94</v>
      </c>
      <c r="B56" s="642" t="str">
        <f t="shared" si="1"/>
        <v>★</v>
      </c>
      <c r="C56" s="643"/>
      <c r="D56" s="644"/>
      <c r="E56" s="335">
        <v>3.7</v>
      </c>
      <c r="F56" s="335">
        <v>3.61</v>
      </c>
      <c r="G56" s="120">
        <f t="shared" si="0"/>
        <v>-9.0000000000000302E-2</v>
      </c>
      <c r="H56" s="645" t="s">
        <v>224</v>
      </c>
      <c r="I56" s="646"/>
      <c r="J56" s="646"/>
      <c r="K56" s="646"/>
      <c r="L56" s="647"/>
      <c r="M56" s="194" t="s">
        <v>225</v>
      </c>
      <c r="N56" s="195">
        <v>45930</v>
      </c>
      <c r="O56" s="113" t="s">
        <v>94</v>
      </c>
    </row>
    <row r="57" spans="1:15" ht="61.2" customHeight="1" thickBot="1">
      <c r="A57" s="196" t="s">
        <v>95</v>
      </c>
      <c r="B57" s="642" t="str">
        <f t="shared" si="1"/>
        <v>☆</v>
      </c>
      <c r="C57" s="643"/>
      <c r="D57" s="644"/>
      <c r="E57" s="454">
        <v>2.75</v>
      </c>
      <c r="F57" s="335">
        <v>3.43</v>
      </c>
      <c r="G57" s="120">
        <f t="shared" si="0"/>
        <v>0.68000000000000016</v>
      </c>
      <c r="H57" s="645"/>
      <c r="I57" s="646"/>
      <c r="J57" s="646"/>
      <c r="K57" s="646"/>
      <c r="L57" s="647"/>
      <c r="M57" s="194"/>
      <c r="N57" s="195"/>
      <c r="O57" s="113" t="s">
        <v>95</v>
      </c>
    </row>
    <row r="58" spans="1:15" ht="61.2" customHeight="1" thickBot="1">
      <c r="A58" s="196" t="s">
        <v>96</v>
      </c>
      <c r="B58" s="642" t="str">
        <f t="shared" si="1"/>
        <v>★</v>
      </c>
      <c r="C58" s="643"/>
      <c r="D58" s="644"/>
      <c r="E58" s="335">
        <v>4.24</v>
      </c>
      <c r="F58" s="335">
        <v>3.38</v>
      </c>
      <c r="G58" s="120">
        <f t="shared" si="0"/>
        <v>-0.86000000000000032</v>
      </c>
      <c r="H58" s="648"/>
      <c r="I58" s="646"/>
      <c r="J58" s="646"/>
      <c r="K58" s="646"/>
      <c r="L58" s="647"/>
      <c r="M58" s="194"/>
      <c r="N58" s="195"/>
      <c r="O58" s="113" t="s">
        <v>96</v>
      </c>
    </row>
    <row r="59" spans="1:15" ht="61.2" customHeight="1" thickBot="1">
      <c r="A59" s="196" t="s">
        <v>97</v>
      </c>
      <c r="B59" s="642" t="str">
        <f t="shared" si="1"/>
        <v>☆</v>
      </c>
      <c r="C59" s="643"/>
      <c r="D59" s="644"/>
      <c r="E59" s="335">
        <v>5.19</v>
      </c>
      <c r="F59" s="335">
        <v>5.31</v>
      </c>
      <c r="G59" s="120">
        <f t="shared" si="0"/>
        <v>0.11999999999999922</v>
      </c>
      <c r="H59" s="648"/>
      <c r="I59" s="646"/>
      <c r="J59" s="646"/>
      <c r="K59" s="646"/>
      <c r="L59" s="647"/>
      <c r="M59" s="194"/>
      <c r="N59" s="195"/>
      <c r="O59" s="113" t="s">
        <v>97</v>
      </c>
    </row>
    <row r="60" spans="1:15" ht="61.2" customHeight="1" thickBot="1">
      <c r="A60" s="196" t="s">
        <v>98</v>
      </c>
      <c r="B60" s="642" t="str">
        <f t="shared" si="1"/>
        <v>★</v>
      </c>
      <c r="C60" s="643"/>
      <c r="D60" s="644"/>
      <c r="E60" s="335">
        <v>4.8499999999999996</v>
      </c>
      <c r="F60" s="335">
        <v>4.45</v>
      </c>
      <c r="G60" s="120">
        <f t="shared" si="0"/>
        <v>-0.39999999999999947</v>
      </c>
      <c r="H60" s="645"/>
      <c r="I60" s="646"/>
      <c r="J60" s="646"/>
      <c r="K60" s="646"/>
      <c r="L60" s="647"/>
      <c r="M60" s="194"/>
      <c r="N60" s="195"/>
      <c r="O60" s="113" t="s">
        <v>98</v>
      </c>
    </row>
    <row r="61" spans="1:15" ht="61.2" customHeight="1" thickBot="1">
      <c r="A61" s="196" t="s">
        <v>99</v>
      </c>
      <c r="B61" s="642" t="str">
        <f t="shared" si="1"/>
        <v>☆</v>
      </c>
      <c r="C61" s="643"/>
      <c r="D61" s="644"/>
      <c r="E61" s="454">
        <v>1.7</v>
      </c>
      <c r="F61" s="454">
        <v>2.7</v>
      </c>
      <c r="G61" s="120">
        <f t="shared" si="0"/>
        <v>1.0000000000000002</v>
      </c>
      <c r="H61" s="655"/>
      <c r="I61" s="656"/>
      <c r="J61" s="656"/>
      <c r="K61" s="656"/>
      <c r="L61" s="657"/>
      <c r="M61" s="452"/>
      <c r="N61" s="453"/>
      <c r="O61" s="113" t="s">
        <v>99</v>
      </c>
    </row>
    <row r="62" spans="1:15" ht="69" customHeight="1" thickBot="1">
      <c r="A62" s="196" t="s">
        <v>100</v>
      </c>
      <c r="B62" s="642" t="str">
        <f t="shared" si="1"/>
        <v>☆</v>
      </c>
      <c r="C62" s="643"/>
      <c r="D62" s="644"/>
      <c r="E62" s="335">
        <v>5.29</v>
      </c>
      <c r="F62" s="335">
        <v>5.34</v>
      </c>
      <c r="G62" s="120">
        <f t="shared" si="0"/>
        <v>4.9999999999999822E-2</v>
      </c>
      <c r="H62" s="658" t="s">
        <v>226</v>
      </c>
      <c r="I62" s="659"/>
      <c r="J62" s="659"/>
      <c r="K62" s="659"/>
      <c r="L62" s="660"/>
      <c r="M62" s="452" t="s">
        <v>228</v>
      </c>
      <c r="N62" s="485" t="s">
        <v>227</v>
      </c>
      <c r="O62" s="113" t="s">
        <v>100</v>
      </c>
    </row>
    <row r="63" spans="1:15" ht="61.2" customHeight="1" thickBot="1">
      <c r="A63" s="196" t="s">
        <v>101</v>
      </c>
      <c r="B63" s="642" t="str">
        <f t="shared" si="1"/>
        <v>☆☆☆</v>
      </c>
      <c r="C63" s="643"/>
      <c r="D63" s="644"/>
      <c r="E63" s="335">
        <v>3.42</v>
      </c>
      <c r="F63" s="336">
        <v>6.42</v>
      </c>
      <c r="G63" s="120">
        <f t="shared" si="0"/>
        <v>3</v>
      </c>
      <c r="H63" s="661"/>
      <c r="I63" s="662"/>
      <c r="J63" s="662"/>
      <c r="K63" s="662"/>
      <c r="L63" s="663"/>
      <c r="M63" s="459"/>
      <c r="N63" s="457"/>
      <c r="O63" s="113" t="s">
        <v>101</v>
      </c>
    </row>
    <row r="64" spans="1:15" ht="61.2" customHeight="1" thickBot="1">
      <c r="A64" s="196" t="s">
        <v>102</v>
      </c>
      <c r="B64" s="642" t="str">
        <f t="shared" si="1"/>
        <v>★</v>
      </c>
      <c r="C64" s="643"/>
      <c r="D64" s="644"/>
      <c r="E64" s="335">
        <v>3.13</v>
      </c>
      <c r="F64" s="454">
        <v>2.42</v>
      </c>
      <c r="G64" s="120">
        <f t="shared" si="0"/>
        <v>-0.71</v>
      </c>
      <c r="H64" s="652"/>
      <c r="I64" s="653"/>
      <c r="J64" s="653"/>
      <c r="K64" s="653"/>
      <c r="L64" s="654"/>
      <c r="M64" s="456"/>
      <c r="N64" s="457"/>
      <c r="O64" s="113" t="s">
        <v>102</v>
      </c>
    </row>
    <row r="65" spans="1:18" ht="61.2" customHeight="1" thickBot="1">
      <c r="A65" s="196" t="s">
        <v>103</v>
      </c>
      <c r="B65" s="642" t="str">
        <f t="shared" si="1"/>
        <v>☆</v>
      </c>
      <c r="C65" s="643"/>
      <c r="D65" s="644"/>
      <c r="E65" s="335">
        <v>4.17</v>
      </c>
      <c r="F65" s="335">
        <v>4.5599999999999996</v>
      </c>
      <c r="G65" s="120">
        <f t="shared" si="0"/>
        <v>0.38999999999999968</v>
      </c>
      <c r="H65" s="652"/>
      <c r="I65" s="653"/>
      <c r="J65" s="653"/>
      <c r="K65" s="653"/>
      <c r="L65" s="654"/>
      <c r="M65" s="451"/>
      <c r="N65" s="457"/>
      <c r="O65" s="113" t="s">
        <v>103</v>
      </c>
    </row>
    <row r="66" spans="1:18" ht="61.2" customHeight="1" thickBot="1">
      <c r="A66" s="196" t="s">
        <v>104</v>
      </c>
      <c r="B66" s="642" t="str">
        <f t="shared" si="1"/>
        <v>☆</v>
      </c>
      <c r="C66" s="643"/>
      <c r="D66" s="644"/>
      <c r="E66" s="336">
        <v>6.64</v>
      </c>
      <c r="F66" s="336">
        <v>7.69</v>
      </c>
      <c r="G66" s="120">
        <f t="shared" si="0"/>
        <v>1.0500000000000007</v>
      </c>
      <c r="H66" s="645"/>
      <c r="I66" s="646"/>
      <c r="J66" s="646"/>
      <c r="K66" s="646"/>
      <c r="L66" s="647"/>
      <c r="M66" s="194"/>
      <c r="N66" s="195"/>
      <c r="O66" s="113" t="s">
        <v>104</v>
      </c>
    </row>
    <row r="67" spans="1:18" ht="61.2" customHeight="1" thickBot="1">
      <c r="A67" s="196" t="s">
        <v>105</v>
      </c>
      <c r="B67" s="642" t="str">
        <f t="shared" si="1"/>
        <v>☆</v>
      </c>
      <c r="C67" s="643"/>
      <c r="D67" s="644"/>
      <c r="E67" s="335">
        <v>5.67</v>
      </c>
      <c r="F67" s="336">
        <v>6.2</v>
      </c>
      <c r="G67" s="120">
        <f t="shared" si="0"/>
        <v>0.53000000000000025</v>
      </c>
      <c r="H67" s="912" t="s">
        <v>315</v>
      </c>
      <c r="I67" s="913"/>
      <c r="J67" s="913"/>
      <c r="K67" s="913"/>
      <c r="L67" s="914"/>
      <c r="M67" s="915" t="s">
        <v>316</v>
      </c>
      <c r="N67" s="916">
        <v>45938</v>
      </c>
      <c r="O67" s="113" t="s">
        <v>105</v>
      </c>
    </row>
    <row r="68" spans="1:18" ht="61.2" customHeight="1" thickBot="1">
      <c r="A68" s="201" t="s">
        <v>106</v>
      </c>
      <c r="B68" s="642" t="str">
        <f t="shared" si="1"/>
        <v>☆</v>
      </c>
      <c r="C68" s="643"/>
      <c r="D68" s="644"/>
      <c r="E68" s="335">
        <v>3.65</v>
      </c>
      <c r="F68" s="335">
        <v>4.26</v>
      </c>
      <c r="G68" s="120">
        <f t="shared" si="0"/>
        <v>0.60999999999999988</v>
      </c>
      <c r="H68" s="648"/>
      <c r="I68" s="646"/>
      <c r="J68" s="646"/>
      <c r="K68" s="646"/>
      <c r="L68" s="647"/>
      <c r="M68" s="194"/>
      <c r="N68" s="195"/>
      <c r="O68" s="113" t="s">
        <v>106</v>
      </c>
    </row>
    <row r="69" spans="1:18" ht="61.2" customHeight="1" thickBot="1">
      <c r="A69" s="198" t="s">
        <v>107</v>
      </c>
      <c r="B69" s="642" t="str">
        <f t="shared" si="1"/>
        <v>★</v>
      </c>
      <c r="C69" s="643"/>
      <c r="D69" s="644"/>
      <c r="E69" s="345">
        <v>3.6</v>
      </c>
      <c r="F69" s="345">
        <v>3.16</v>
      </c>
      <c r="G69" s="120">
        <f t="shared" si="0"/>
        <v>-0.43999999999999995</v>
      </c>
      <c r="H69" s="649"/>
      <c r="I69" s="650"/>
      <c r="J69" s="650"/>
      <c r="K69" s="650"/>
      <c r="L69" s="651"/>
      <c r="M69" s="194"/>
      <c r="N69" s="195"/>
      <c r="O69" s="113" t="s">
        <v>107</v>
      </c>
    </row>
    <row r="70" spans="1:18" ht="61.2" customHeight="1" thickBot="1">
      <c r="A70" s="321" t="s">
        <v>108</v>
      </c>
      <c r="B70" s="642" t="str">
        <f t="shared" si="1"/>
        <v>☆</v>
      </c>
      <c r="C70" s="643"/>
      <c r="D70" s="644"/>
      <c r="E70" s="335">
        <v>3.67</v>
      </c>
      <c r="F70" s="335">
        <v>4.05</v>
      </c>
      <c r="G70" s="322">
        <f t="shared" ref="G70" si="2">F70-E70</f>
        <v>0.37999999999999989</v>
      </c>
      <c r="H70" s="694"/>
      <c r="I70" s="695"/>
      <c r="J70" s="695"/>
      <c r="K70" s="695"/>
      <c r="L70" s="696"/>
      <c r="M70" s="203"/>
      <c r="N70" s="323"/>
      <c r="O70" s="113"/>
    </row>
    <row r="71" spans="1:18" ht="42.75" customHeight="1" thickBot="1">
      <c r="A71" s="92"/>
      <c r="B71" s="92"/>
      <c r="C71" s="92"/>
      <c r="D71" s="92"/>
      <c r="E71" s="697"/>
      <c r="F71" s="697"/>
      <c r="G71" s="697"/>
      <c r="H71" s="697"/>
      <c r="I71" s="697"/>
      <c r="J71" s="697"/>
      <c r="K71" s="697"/>
      <c r="L71" s="697"/>
      <c r="M71" s="23">
        <f>COUNTIF(E24:E70,"&gt;=10")</f>
        <v>0</v>
      </c>
      <c r="N71" s="23">
        <f>COUNTIF(F24:F70,"&gt;=10")</f>
        <v>0</v>
      </c>
      <c r="O71" s="23" t="s">
        <v>3</v>
      </c>
    </row>
    <row r="72" spans="1:18" ht="36.75" customHeight="1" thickBot="1">
      <c r="A72" s="204" t="s">
        <v>17</v>
      </c>
      <c r="B72" s="205"/>
      <c r="C72" s="284"/>
      <c r="D72" s="284"/>
      <c r="E72" s="698" t="s">
        <v>109</v>
      </c>
      <c r="F72" s="698"/>
      <c r="G72" s="698"/>
      <c r="H72" s="544" t="s">
        <v>214</v>
      </c>
      <c r="I72" s="545"/>
      <c r="J72" s="284"/>
      <c r="K72" s="206"/>
      <c r="L72" s="206"/>
      <c r="M72" s="207"/>
      <c r="N72" s="208"/>
    </row>
    <row r="73" spans="1:18" ht="36.75" customHeight="1" thickBot="1">
      <c r="A73" s="31"/>
      <c r="B73" s="467"/>
      <c r="C73" s="701" t="s">
        <v>110</v>
      </c>
      <c r="D73" s="702"/>
      <c r="E73" s="702"/>
      <c r="F73" s="703"/>
      <c r="G73" s="209">
        <f>+F70</f>
        <v>4.05</v>
      </c>
      <c r="H73" s="210" t="s">
        <v>111</v>
      </c>
      <c r="I73" s="699">
        <f>+G70</f>
        <v>0.37999999999999989</v>
      </c>
      <c r="J73" s="700"/>
      <c r="K73" s="94"/>
      <c r="L73" s="94"/>
      <c r="M73" s="95"/>
      <c r="N73" s="32"/>
    </row>
    <row r="74" spans="1:18" ht="36.75" customHeight="1" thickBot="1">
      <c r="A74" s="31"/>
      <c r="B74" s="93"/>
      <c r="C74" s="664" t="s">
        <v>112</v>
      </c>
      <c r="D74" s="665"/>
      <c r="E74" s="665"/>
      <c r="F74" s="666"/>
      <c r="G74" s="211">
        <f>+F35</f>
        <v>4.47</v>
      </c>
      <c r="H74" s="212" t="s">
        <v>113</v>
      </c>
      <c r="I74" s="667">
        <f>+G35</f>
        <v>0.54999999999999982</v>
      </c>
      <c r="J74" s="668"/>
      <c r="K74" s="94"/>
      <c r="L74" s="94"/>
      <c r="M74" s="95"/>
      <c r="N74" s="32"/>
      <c r="R74" s="213" t="s">
        <v>17</v>
      </c>
    </row>
    <row r="75" spans="1:18" ht="36.75" customHeight="1" thickBot="1">
      <c r="A75" s="31"/>
      <c r="B75" s="93"/>
      <c r="C75" s="669" t="s">
        <v>114</v>
      </c>
      <c r="D75" s="670"/>
      <c r="E75" s="670"/>
      <c r="F75" s="214" t="str">
        <f>VLOOKUP(G75,F:P,10,0)</f>
        <v>大分県</v>
      </c>
      <c r="G75" s="215">
        <f>MAX(F23:F69)</f>
        <v>7.69</v>
      </c>
      <c r="H75" s="671" t="s">
        <v>115</v>
      </c>
      <c r="I75" s="672"/>
      <c r="J75" s="672"/>
      <c r="K75" s="216">
        <f>+N71</f>
        <v>0</v>
      </c>
      <c r="L75" s="217" t="s">
        <v>116</v>
      </c>
      <c r="M75" s="319">
        <f>N71-M71</f>
        <v>0</v>
      </c>
      <c r="N75" s="32"/>
      <c r="R75" s="106"/>
    </row>
    <row r="76" spans="1:18" ht="36.75" customHeight="1" thickBot="1">
      <c r="A76" s="33"/>
      <c r="B76" s="34"/>
      <c r="C76" s="34"/>
      <c r="D76" s="34"/>
      <c r="E76" s="34"/>
      <c r="F76" s="34"/>
      <c r="G76" s="34"/>
      <c r="H76" s="34"/>
      <c r="I76" s="34"/>
      <c r="J76" s="34"/>
      <c r="K76" s="35"/>
      <c r="L76" s="35"/>
      <c r="M76" s="36"/>
      <c r="N76" s="37"/>
      <c r="R76" s="106"/>
    </row>
    <row r="77" spans="1:18" ht="30.75" customHeight="1">
      <c r="A77" s="47"/>
      <c r="B77" s="47"/>
      <c r="C77" s="47"/>
      <c r="D77" s="47"/>
      <c r="E77" s="47"/>
      <c r="F77" s="47"/>
      <c r="G77" s="47"/>
      <c r="H77" s="47"/>
      <c r="I77" s="47"/>
      <c r="J77" s="47"/>
      <c r="K77" s="96"/>
      <c r="L77" s="96"/>
      <c r="M77" s="97"/>
      <c r="N77" s="98"/>
      <c r="R77" s="107"/>
    </row>
    <row r="78" spans="1:18" ht="30.75" customHeight="1" thickBot="1">
      <c r="A78" s="99"/>
      <c r="B78" s="99"/>
      <c r="C78" s="99"/>
      <c r="D78" s="99"/>
      <c r="E78" s="99"/>
      <c r="F78" s="99"/>
      <c r="G78" s="99"/>
      <c r="H78" s="99"/>
      <c r="I78" s="99"/>
      <c r="J78" s="99"/>
      <c r="K78" s="100"/>
      <c r="L78" s="100"/>
      <c r="M78" s="179"/>
      <c r="N78" s="99"/>
    </row>
    <row r="79" spans="1:18" ht="24.75" customHeight="1" thickTop="1">
      <c r="A79" s="673">
        <v>2</v>
      </c>
      <c r="B79" s="676" t="s">
        <v>212</v>
      </c>
      <c r="C79" s="677"/>
      <c r="D79" s="677"/>
      <c r="E79" s="677"/>
      <c r="F79" s="678"/>
      <c r="G79" s="685" t="s">
        <v>213</v>
      </c>
      <c r="H79" s="686"/>
      <c r="I79" s="686"/>
      <c r="J79" s="686"/>
      <c r="K79" s="686"/>
      <c r="L79" s="686"/>
      <c r="M79" s="686"/>
      <c r="N79" s="687"/>
    </row>
    <row r="80" spans="1:18" ht="24.75" customHeight="1">
      <c r="A80" s="674"/>
      <c r="B80" s="679"/>
      <c r="C80" s="680"/>
      <c r="D80" s="680"/>
      <c r="E80" s="680"/>
      <c r="F80" s="681"/>
      <c r="G80" s="688"/>
      <c r="H80" s="689"/>
      <c r="I80" s="689"/>
      <c r="J80" s="689"/>
      <c r="K80" s="689"/>
      <c r="L80" s="689"/>
      <c r="M80" s="689"/>
      <c r="N80" s="690"/>
      <c r="O80" s="101" t="s">
        <v>3</v>
      </c>
      <c r="P80" s="101"/>
    </row>
    <row r="81" spans="1:16" ht="24.75" customHeight="1">
      <c r="A81" s="674"/>
      <c r="B81" s="679"/>
      <c r="C81" s="680"/>
      <c r="D81" s="680"/>
      <c r="E81" s="680"/>
      <c r="F81" s="681"/>
      <c r="G81" s="688"/>
      <c r="H81" s="689"/>
      <c r="I81" s="689"/>
      <c r="J81" s="689"/>
      <c r="K81" s="689"/>
      <c r="L81" s="689"/>
      <c r="M81" s="689"/>
      <c r="N81" s="690"/>
      <c r="O81" s="101" t="s">
        <v>17</v>
      </c>
      <c r="P81" s="101" t="s">
        <v>117</v>
      </c>
    </row>
    <row r="82" spans="1:16" ht="24.75" customHeight="1">
      <c r="A82" s="674"/>
      <c r="B82" s="679"/>
      <c r="C82" s="680"/>
      <c r="D82" s="680"/>
      <c r="E82" s="680"/>
      <c r="F82" s="681"/>
      <c r="G82" s="688"/>
      <c r="H82" s="689"/>
      <c r="I82" s="689"/>
      <c r="J82" s="689"/>
      <c r="K82" s="689"/>
      <c r="L82" s="689"/>
      <c r="M82" s="689"/>
      <c r="N82" s="690"/>
      <c r="O82" s="102"/>
      <c r="P82" s="101"/>
    </row>
    <row r="83" spans="1:16" ht="46.2" customHeight="1" thickBot="1">
      <c r="A83" s="675"/>
      <c r="B83" s="682"/>
      <c r="C83" s="683"/>
      <c r="D83" s="683"/>
      <c r="E83" s="683"/>
      <c r="F83" s="684"/>
      <c r="G83" s="691"/>
      <c r="H83" s="692"/>
      <c r="I83" s="692"/>
      <c r="J83" s="692"/>
      <c r="K83" s="692"/>
      <c r="L83" s="692"/>
      <c r="M83" s="692"/>
      <c r="N83" s="693"/>
    </row>
    <row r="84" spans="1:16" ht="13.8" thickTop="1"/>
    <row r="87" spans="1:16">
      <c r="B87" s="22" t="s">
        <v>21</v>
      </c>
    </row>
  </sheetData>
  <sheetProtection formatCells="0" formatColumns="0" formatRows="0" insertColumns="0" insertRows="0" insertHyperlinks="0" deleteColumns="0" deleteRows="0" sort="0" autoFilter="0" pivotTables="0"/>
  <autoFilter ref="A22:G75" xr:uid="{00000000-0009-0000-0000-000002000000}">
    <filterColumn colId="1" showButton="0"/>
    <filterColumn colId="2" showButton="0"/>
  </autoFilter>
  <mergeCells count="120">
    <mergeCell ref="F3:G16"/>
    <mergeCell ref="I2:M2"/>
    <mergeCell ref="A17:C17"/>
    <mergeCell ref="F17:G17"/>
    <mergeCell ref="A18:C18"/>
    <mergeCell ref="F18:G18"/>
    <mergeCell ref="A19:G19"/>
    <mergeCell ref="B21:C21"/>
    <mergeCell ref="E21:F21"/>
    <mergeCell ref="A3:C16"/>
    <mergeCell ref="B28:D28"/>
    <mergeCell ref="H28:L28"/>
    <mergeCell ref="B25:D25"/>
    <mergeCell ref="H25:L25"/>
    <mergeCell ref="H21:L21"/>
    <mergeCell ref="B22:D22"/>
    <mergeCell ref="H22:L22"/>
    <mergeCell ref="H23:L23"/>
    <mergeCell ref="B24:D24"/>
    <mergeCell ref="H24:L24"/>
    <mergeCell ref="B23:D23"/>
    <mergeCell ref="B26:D26"/>
    <mergeCell ref="H26:L26"/>
    <mergeCell ref="B27:D27"/>
    <mergeCell ref="H27:L27"/>
    <mergeCell ref="H33:L33"/>
    <mergeCell ref="B29:D29"/>
    <mergeCell ref="H29:L29"/>
    <mergeCell ref="B30:D30"/>
    <mergeCell ref="H30:L30"/>
    <mergeCell ref="B37:D37"/>
    <mergeCell ref="H37:L37"/>
    <mergeCell ref="B38:D38"/>
    <mergeCell ref="H38:L38"/>
    <mergeCell ref="B34:D34"/>
    <mergeCell ref="H34:L34"/>
    <mergeCell ref="B31:D31"/>
    <mergeCell ref="H31:L31"/>
    <mergeCell ref="B32:D32"/>
    <mergeCell ref="H32:L32"/>
    <mergeCell ref="B33:D33"/>
    <mergeCell ref="B39:D39"/>
    <mergeCell ref="H39:L39"/>
    <mergeCell ref="H35:L35"/>
    <mergeCell ref="B36:D36"/>
    <mergeCell ref="H36:L36"/>
    <mergeCell ref="B43:D43"/>
    <mergeCell ref="H43:L43"/>
    <mergeCell ref="H44:L44"/>
    <mergeCell ref="B35:D35"/>
    <mergeCell ref="B44:D44"/>
    <mergeCell ref="B45:D45"/>
    <mergeCell ref="H45:L45"/>
    <mergeCell ref="B40:D40"/>
    <mergeCell ref="H40:L40"/>
    <mergeCell ref="B41:D41"/>
    <mergeCell ref="H42:L42"/>
    <mergeCell ref="B42:D42"/>
    <mergeCell ref="B49:D49"/>
    <mergeCell ref="H49:L49"/>
    <mergeCell ref="H41:L41"/>
    <mergeCell ref="B50:D50"/>
    <mergeCell ref="H50:L50"/>
    <mergeCell ref="B51:D51"/>
    <mergeCell ref="H51:L51"/>
    <mergeCell ref="B46:D46"/>
    <mergeCell ref="H46:L46"/>
    <mergeCell ref="B47:D47"/>
    <mergeCell ref="H47:L47"/>
    <mergeCell ref="B48:D48"/>
    <mergeCell ref="H48:L48"/>
    <mergeCell ref="B55:D55"/>
    <mergeCell ref="H55:L55"/>
    <mergeCell ref="B56:D56"/>
    <mergeCell ref="H56:L56"/>
    <mergeCell ref="B57:D57"/>
    <mergeCell ref="B52:D52"/>
    <mergeCell ref="H52:L52"/>
    <mergeCell ref="B53:D53"/>
    <mergeCell ref="H53:L53"/>
    <mergeCell ref="B54:D54"/>
    <mergeCell ref="H54:L54"/>
    <mergeCell ref="C74:F74"/>
    <mergeCell ref="I74:J74"/>
    <mergeCell ref="C75:E75"/>
    <mergeCell ref="H75:J75"/>
    <mergeCell ref="A79:A83"/>
    <mergeCell ref="B79:F83"/>
    <mergeCell ref="G79:N83"/>
    <mergeCell ref="B70:D70"/>
    <mergeCell ref="H70:L70"/>
    <mergeCell ref="E71:L71"/>
    <mergeCell ref="E72:G72"/>
    <mergeCell ref="I73:J73"/>
    <mergeCell ref="C73:F73"/>
    <mergeCell ref="B69:D69"/>
    <mergeCell ref="H69:L69"/>
    <mergeCell ref="B64:D64"/>
    <mergeCell ref="H64:L64"/>
    <mergeCell ref="B65:D65"/>
    <mergeCell ref="B66:D66"/>
    <mergeCell ref="H65:L65"/>
    <mergeCell ref="B61:D61"/>
    <mergeCell ref="H61:L61"/>
    <mergeCell ref="B62:D62"/>
    <mergeCell ref="H62:L62"/>
    <mergeCell ref="B63:D63"/>
    <mergeCell ref="H63:L63"/>
    <mergeCell ref="B58:D58"/>
    <mergeCell ref="H57:L57"/>
    <mergeCell ref="B59:D59"/>
    <mergeCell ref="H59:L59"/>
    <mergeCell ref="H60:L60"/>
    <mergeCell ref="B67:D67"/>
    <mergeCell ref="H67:L67"/>
    <mergeCell ref="B68:D68"/>
    <mergeCell ref="H68:L68"/>
    <mergeCell ref="B60:D60"/>
    <mergeCell ref="H58:L58"/>
    <mergeCell ref="H66:L66"/>
  </mergeCells>
  <phoneticPr fontId="81"/>
  <conditionalFormatting sqref="G23:G70">
    <cfRule type="cellIs" dxfId="5" priority="1" stopIfTrue="1" operator="between">
      <formula>10.1</formula>
      <formula>20</formula>
    </cfRule>
    <cfRule type="cellIs" dxfId="4" priority="2" stopIfTrue="1" operator="between">
      <formula>1.01</formula>
      <formula>10</formula>
    </cfRule>
    <cfRule type="cellIs" dxfId="3" priority="3" stopIfTrue="1" operator="between">
      <formula>0.01</formula>
      <formula>1</formula>
    </cfRule>
  </conditionalFormatting>
  <conditionalFormatting sqref="N77">
    <cfRule type="cellIs" dxfId="2" priority="4" stopIfTrue="1" operator="between">
      <formula>10.1</formula>
      <formula>20</formula>
    </cfRule>
    <cfRule type="cellIs" dxfId="1" priority="5" stopIfTrue="1" operator="between">
      <formula>1.01</formula>
      <formula>10</formula>
    </cfRule>
    <cfRule type="cellIs" dxfId="0" priority="6" stopIfTrue="1" operator="between">
      <formula>0.01</formula>
      <formula>1</formula>
    </cfRule>
  </conditionalFormatting>
  <hyperlinks>
    <hyperlink ref="I19" r:id="rId1" xr:uid="{C7424B07-D1FE-44F6-B79C-EFD9D50A5CA1}"/>
  </hyperlinks>
  <printOptions horizontalCentered="1" verticalCentered="1"/>
  <pageMargins left="0" right="0.23622047244094491" top="0.74803149606299213" bottom="0.74803149606299213" header="0.31496062992125984" footer="0.31496062992125984"/>
  <pageSetup paperSize="8" scale="32" orientation="portrait" horizontalDpi="300" verticalDpi="300" r:id="rId2"/>
  <headerFooter scaleWithDoc="0"/>
  <rowBreaks count="1" manualBreakCount="1">
    <brk id="70"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6EBE4-83EB-43B9-AB22-678E225BF3AE}">
  <sheetPr>
    <pageSetUpPr fitToPage="1"/>
  </sheetPr>
  <dimension ref="A1:R23"/>
  <sheetViews>
    <sheetView zoomScaleNormal="100" zoomScaleSheetLayoutView="95" workbookViewId="0">
      <selection activeCell="H6" sqref="H6:L14"/>
    </sheetView>
  </sheetViews>
  <sheetFormatPr defaultColWidth="9" defaultRowHeight="13.2"/>
  <cols>
    <col min="1" max="1" width="4.88671875" style="329" customWidth="1"/>
    <col min="2" max="9" width="9" style="329"/>
    <col min="10" max="10" width="16" style="329" customWidth="1"/>
    <col min="11" max="11" width="9" style="329"/>
    <col min="12" max="12" width="20.77734375" style="329" customWidth="1"/>
    <col min="13" max="13" width="4.21875" style="329" customWidth="1"/>
    <col min="14" max="14" width="3.44140625" style="329" customWidth="1"/>
    <col min="15" max="16384" width="9" style="329"/>
  </cols>
  <sheetData>
    <row r="1" spans="1:18" ht="23.4">
      <c r="A1" s="925" t="s">
        <v>196</v>
      </c>
      <c r="B1" s="925"/>
      <c r="C1" s="925"/>
      <c r="D1" s="925"/>
      <c r="E1" s="925"/>
      <c r="F1" s="925"/>
      <c r="G1" s="925"/>
      <c r="H1" s="925"/>
      <c r="I1" s="925"/>
      <c r="J1" s="926"/>
      <c r="K1" s="926"/>
      <c r="L1" s="926"/>
      <c r="M1" s="926"/>
    </row>
    <row r="2" spans="1:18" ht="19.2">
      <c r="A2" s="927" t="s">
        <v>323</v>
      </c>
      <c r="B2" s="927"/>
      <c r="C2" s="927"/>
      <c r="D2" s="927"/>
      <c r="E2" s="927"/>
      <c r="F2" s="927"/>
      <c r="G2" s="927"/>
      <c r="H2" s="927"/>
      <c r="I2" s="927"/>
      <c r="J2" s="928"/>
      <c r="K2" s="928"/>
      <c r="L2" s="928"/>
      <c r="M2" s="928"/>
      <c r="N2" s="929"/>
      <c r="P2" s="1"/>
    </row>
    <row r="3" spans="1:18" ht="24.75" customHeight="1">
      <c r="A3" s="930" t="s">
        <v>324</v>
      </c>
      <c r="B3" s="930"/>
      <c r="C3" s="930"/>
      <c r="D3" s="930"/>
      <c r="E3" s="930"/>
      <c r="F3" s="930"/>
      <c r="G3" s="930"/>
      <c r="H3" s="930"/>
      <c r="I3" s="930"/>
      <c r="J3" s="931"/>
      <c r="K3" s="931"/>
      <c r="L3" s="931"/>
      <c r="M3" s="931"/>
      <c r="N3" s="932"/>
      <c r="P3" s="1"/>
    </row>
    <row r="4" spans="1:18" ht="17.399999999999999">
      <c r="A4" s="933" t="s">
        <v>325</v>
      </c>
      <c r="B4" s="933"/>
      <c r="C4" s="933"/>
      <c r="D4" s="933"/>
      <c r="E4" s="933"/>
      <c r="F4" s="933"/>
      <c r="G4" s="933"/>
      <c r="H4" s="933"/>
      <c r="I4" s="933"/>
      <c r="J4" s="874"/>
      <c r="K4" s="874"/>
      <c r="L4" s="874"/>
      <c r="M4" s="874"/>
      <c r="N4" s="932"/>
      <c r="P4" s="1"/>
      <c r="Q4" s="934"/>
    </row>
    <row r="5" spans="1:18" ht="17.399999999999999">
      <c r="A5" s="935"/>
      <c r="B5" s="936"/>
      <c r="C5" s="937"/>
      <c r="D5" s="937"/>
      <c r="E5" s="937"/>
      <c r="F5" s="937"/>
      <c r="G5" s="937"/>
      <c r="H5" s="937"/>
      <c r="I5" s="937"/>
      <c r="J5" s="937"/>
      <c r="K5" s="937"/>
      <c r="L5" s="937"/>
      <c r="M5" s="937"/>
      <c r="N5" s="932"/>
      <c r="O5" s="934"/>
      <c r="P5" s="934"/>
    </row>
    <row r="6" spans="1:18" ht="21.75" customHeight="1">
      <c r="A6" s="937"/>
      <c r="B6" s="938"/>
      <c r="C6" s="939"/>
      <c r="D6" s="939"/>
      <c r="E6" s="939"/>
      <c r="F6" s="937"/>
      <c r="G6" s="937" t="s">
        <v>17</v>
      </c>
      <c r="H6" s="940" t="s">
        <v>326</v>
      </c>
      <c r="I6" s="941"/>
      <c r="J6" s="941"/>
      <c r="K6" s="941"/>
      <c r="L6" s="941"/>
      <c r="M6" s="937"/>
      <c r="N6" s="932"/>
      <c r="O6" s="934"/>
      <c r="P6" s="1"/>
      <c r="R6" s="934"/>
    </row>
    <row r="7" spans="1:18" ht="21.75" customHeight="1">
      <c r="A7" s="937"/>
      <c r="B7" s="939"/>
      <c r="C7" s="939"/>
      <c r="D7" s="939"/>
      <c r="E7" s="939"/>
      <c r="F7" s="937"/>
      <c r="G7" s="937"/>
      <c r="H7" s="941"/>
      <c r="I7" s="941"/>
      <c r="J7" s="941"/>
      <c r="K7" s="941"/>
      <c r="L7" s="941"/>
      <c r="M7" s="937"/>
      <c r="N7" s="932"/>
      <c r="P7" s="1"/>
    </row>
    <row r="8" spans="1:18" ht="21.75" customHeight="1">
      <c r="A8" s="937"/>
      <c r="B8" s="939"/>
      <c r="C8" s="939"/>
      <c r="D8" s="939"/>
      <c r="E8" s="939"/>
      <c r="F8" s="937"/>
      <c r="G8" s="937"/>
      <c r="H8" s="941"/>
      <c r="I8" s="941"/>
      <c r="J8" s="941"/>
      <c r="K8" s="941"/>
      <c r="L8" s="941"/>
      <c r="M8" s="937"/>
      <c r="O8" s="934"/>
      <c r="P8" s="1"/>
    </row>
    <row r="9" spans="1:18" ht="21.75" customHeight="1">
      <c r="A9" s="937"/>
      <c r="B9" s="939"/>
      <c r="C9" s="939"/>
      <c r="D9" s="939"/>
      <c r="E9" s="939"/>
      <c r="F9" s="937"/>
      <c r="G9" s="937"/>
      <c r="H9" s="941"/>
      <c r="I9" s="941"/>
      <c r="J9" s="941"/>
      <c r="K9" s="941"/>
      <c r="L9" s="941"/>
      <c r="M9" s="937"/>
      <c r="O9" s="475"/>
      <c r="P9" s="1"/>
    </row>
    <row r="10" spans="1:18" ht="21.75" customHeight="1">
      <c r="A10" s="937"/>
      <c r="B10" s="939"/>
      <c r="C10" s="939"/>
      <c r="D10" s="939"/>
      <c r="E10" s="939"/>
      <c r="F10" s="937"/>
      <c r="G10" s="937"/>
      <c r="H10" s="941"/>
      <c r="I10" s="941"/>
      <c r="J10" s="941"/>
      <c r="K10" s="941"/>
      <c r="L10" s="941"/>
      <c r="M10" s="937"/>
      <c r="O10" s="934"/>
      <c r="P10" s="1"/>
    </row>
    <row r="11" spans="1:18" ht="21.75" customHeight="1">
      <c r="A11" s="937"/>
      <c r="B11" s="939"/>
      <c r="C11" s="939"/>
      <c r="D11" s="939"/>
      <c r="E11" s="939"/>
      <c r="F11" s="942"/>
      <c r="G11" s="942"/>
      <c r="H11" s="941"/>
      <c r="I11" s="941"/>
      <c r="J11" s="941"/>
      <c r="K11" s="941"/>
      <c r="L11" s="941"/>
      <c r="M11" s="937"/>
      <c r="P11" s="1"/>
    </row>
    <row r="12" spans="1:18" ht="21.75" customHeight="1">
      <c r="A12" s="937"/>
      <c r="B12" s="939"/>
      <c r="C12" s="939"/>
      <c r="D12" s="939"/>
      <c r="E12" s="939"/>
      <c r="F12" s="943"/>
      <c r="G12" s="943"/>
      <c r="H12" s="941"/>
      <c r="I12" s="941"/>
      <c r="J12" s="941"/>
      <c r="K12" s="941"/>
      <c r="L12" s="941"/>
      <c r="M12" s="937"/>
      <c r="P12" s="1"/>
    </row>
    <row r="13" spans="1:18" ht="25.8" customHeight="1">
      <c r="A13" s="937"/>
      <c r="B13" s="944"/>
      <c r="C13" s="944"/>
      <c r="D13" s="944"/>
      <c r="E13" s="944"/>
      <c r="F13" s="943"/>
      <c r="G13" s="943"/>
      <c r="H13" s="941"/>
      <c r="I13" s="941"/>
      <c r="J13" s="941"/>
      <c r="K13" s="941"/>
      <c r="L13" s="941"/>
      <c r="M13" s="937"/>
      <c r="P13" s="1"/>
    </row>
    <row r="14" spans="1:18" ht="21.75" customHeight="1">
      <c r="A14" s="937"/>
      <c r="B14" s="944"/>
      <c r="C14" s="944"/>
      <c r="D14" s="944"/>
      <c r="E14" s="944"/>
      <c r="F14" s="942"/>
      <c r="G14" s="942"/>
      <c r="H14" s="941"/>
      <c r="I14" s="941"/>
      <c r="J14" s="941"/>
      <c r="K14" s="941"/>
      <c r="L14" s="941"/>
      <c r="M14" s="937"/>
      <c r="P14" s="1"/>
    </row>
    <row r="15" spans="1:18" ht="21.75" customHeight="1">
      <c r="A15" s="945"/>
      <c r="B15" s="937"/>
      <c r="C15" s="937"/>
      <c r="D15" s="937"/>
      <c r="E15" s="937"/>
      <c r="F15" s="937"/>
      <c r="G15" s="937"/>
      <c r="H15" s="937"/>
      <c r="I15" s="937"/>
      <c r="J15" s="937"/>
      <c r="K15" s="937"/>
      <c r="L15" s="937"/>
      <c r="M15" s="937"/>
      <c r="P15" s="1"/>
    </row>
    <row r="16" spans="1:18" ht="16.8" thickBot="1">
      <c r="A16" s="946"/>
      <c r="B16" s="947"/>
      <c r="C16" s="948"/>
      <c r="D16" s="948"/>
      <c r="E16" s="948"/>
      <c r="F16" s="948"/>
      <c r="G16" s="948"/>
      <c r="H16" s="948"/>
      <c r="I16" s="948"/>
      <c r="J16" s="948"/>
      <c r="K16" s="948"/>
      <c r="L16" s="948"/>
      <c r="M16" s="948"/>
      <c r="P16" s="1"/>
    </row>
    <row r="17" spans="1:16" ht="17.399999999999999" customHeight="1" thickTop="1">
      <c r="A17" s="948"/>
      <c r="B17" s="949" t="s">
        <v>327</v>
      </c>
      <c r="C17" s="950"/>
      <c r="D17" s="950"/>
      <c r="E17" s="950"/>
      <c r="F17" s="950"/>
      <c r="G17" s="950"/>
      <c r="H17" s="950"/>
      <c r="I17" s="950"/>
      <c r="J17" s="950"/>
      <c r="K17" s="950"/>
      <c r="L17" s="951"/>
      <c r="M17" s="948"/>
      <c r="P17" s="1"/>
    </row>
    <row r="18" spans="1:16" ht="17.399999999999999" customHeight="1">
      <c r="A18" s="948"/>
      <c r="B18" s="952"/>
      <c r="C18" s="953"/>
      <c r="D18" s="953"/>
      <c r="E18" s="953"/>
      <c r="F18" s="953"/>
      <c r="G18" s="953"/>
      <c r="H18" s="953"/>
      <c r="I18" s="953"/>
      <c r="J18" s="953"/>
      <c r="K18" s="953"/>
      <c r="L18" s="954"/>
      <c r="M18" s="948"/>
      <c r="P18" s="1"/>
    </row>
    <row r="19" spans="1:16" ht="17.399999999999999" customHeight="1">
      <c r="A19" s="948"/>
      <c r="B19" s="952"/>
      <c r="C19" s="953"/>
      <c r="D19" s="953"/>
      <c r="E19" s="953"/>
      <c r="F19" s="953"/>
      <c r="G19" s="953"/>
      <c r="H19" s="953"/>
      <c r="I19" s="953"/>
      <c r="J19" s="953"/>
      <c r="K19" s="953"/>
      <c r="L19" s="954"/>
      <c r="M19" s="948"/>
      <c r="P19" s="1"/>
    </row>
    <row r="20" spans="1:16" ht="17.399999999999999" customHeight="1">
      <c r="A20" s="948"/>
      <c r="B20" s="952"/>
      <c r="C20" s="953"/>
      <c r="D20" s="953"/>
      <c r="E20" s="953"/>
      <c r="F20" s="953"/>
      <c r="G20" s="953"/>
      <c r="H20" s="953"/>
      <c r="I20" s="953"/>
      <c r="J20" s="953"/>
      <c r="K20" s="953"/>
      <c r="L20" s="954"/>
      <c r="M20" s="948"/>
      <c r="P20" s="1"/>
    </row>
    <row r="21" spans="1:16" ht="17.399999999999999" customHeight="1" thickBot="1">
      <c r="A21" s="948"/>
      <c r="B21" s="955"/>
      <c r="C21" s="956"/>
      <c r="D21" s="956"/>
      <c r="E21" s="956"/>
      <c r="F21" s="956"/>
      <c r="G21" s="956"/>
      <c r="H21" s="956"/>
      <c r="I21" s="956"/>
      <c r="J21" s="956"/>
      <c r="K21" s="956"/>
      <c r="L21" s="957"/>
      <c r="M21" s="948"/>
    </row>
    <row r="22" spans="1:16" ht="13.8" thickTop="1">
      <c r="A22" s="948"/>
      <c r="B22" s="948"/>
      <c r="C22" s="948"/>
      <c r="D22" s="948"/>
      <c r="E22" s="948"/>
      <c r="F22" s="948"/>
      <c r="G22" s="948"/>
      <c r="H22" s="948"/>
      <c r="I22" s="948"/>
      <c r="J22" s="948"/>
      <c r="K22" s="948"/>
      <c r="L22" s="948"/>
      <c r="M22" s="948"/>
    </row>
    <row r="23" spans="1:16">
      <c r="A23" s="948"/>
      <c r="B23" s="948"/>
      <c r="C23" s="948"/>
      <c r="D23" s="948"/>
      <c r="E23" s="948"/>
      <c r="F23" s="948"/>
      <c r="G23" s="948"/>
      <c r="H23" s="948"/>
      <c r="I23" s="948"/>
      <c r="J23" s="948"/>
      <c r="K23" s="948"/>
      <c r="L23" s="948"/>
      <c r="M23" s="948"/>
    </row>
  </sheetData>
  <mergeCells count="7">
    <mergeCell ref="B17:L21"/>
    <mergeCell ref="A1:M1"/>
    <mergeCell ref="A2:M2"/>
    <mergeCell ref="A3:M3"/>
    <mergeCell ref="A4:M4"/>
    <mergeCell ref="B6:E14"/>
    <mergeCell ref="H6:L14"/>
  </mergeCells>
  <phoneticPr fontId="81"/>
  <pageMargins left="0.74803149606299213" right="0.74803149606299213" top="0.98425196850393704" bottom="0.98425196850393704" header="0.51181102362204722" footer="0.51181102362204722"/>
  <pageSetup paperSize="9" orientation="landscape" horizontalDpi="200" verticalDpi="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S53"/>
  <sheetViews>
    <sheetView showGridLines="0" view="pageBreakPreview" zoomScale="79" zoomScaleNormal="100" zoomScaleSheetLayoutView="79" workbookViewId="0">
      <selection activeCell="A31" sqref="A31"/>
    </sheetView>
  </sheetViews>
  <sheetFormatPr defaultColWidth="9" defaultRowHeight="31.2" customHeight="1"/>
  <cols>
    <col min="1" max="1" width="203.88671875" style="116" customWidth="1"/>
    <col min="2" max="2" width="11.21875" style="114" customWidth="1"/>
    <col min="3" max="3" width="22" style="114" customWidth="1"/>
    <col min="4" max="4" width="20.109375" style="115" customWidth="1"/>
    <col min="5" max="16384" width="9" style="1"/>
  </cols>
  <sheetData>
    <row r="1" spans="1:4" s="15" customFormat="1" ht="45.6" customHeight="1" thickBot="1">
      <c r="A1" s="305" t="s">
        <v>238</v>
      </c>
      <c r="B1" s="306" t="s">
        <v>118</v>
      </c>
      <c r="C1" s="307" t="s">
        <v>119</v>
      </c>
      <c r="D1" s="308" t="s">
        <v>120</v>
      </c>
    </row>
    <row r="2" spans="1:4" s="15" customFormat="1" ht="45.6" customHeight="1">
      <c r="A2" s="958" t="s">
        <v>330</v>
      </c>
      <c r="B2" s="275"/>
      <c r="C2" s="240"/>
      <c r="D2" s="303"/>
    </row>
    <row r="3" spans="1:4" s="15" customFormat="1" ht="141" customHeight="1">
      <c r="A3" s="585" t="s">
        <v>328</v>
      </c>
      <c r="B3" s="292" t="s">
        <v>332</v>
      </c>
      <c r="C3" s="536" t="s">
        <v>333</v>
      </c>
      <c r="D3" s="304">
        <v>45940</v>
      </c>
    </row>
    <row r="4" spans="1:4" s="15" customFormat="1" ht="45.6" customHeight="1" thickBot="1">
      <c r="A4" s="610" t="s">
        <v>329</v>
      </c>
      <c r="B4" s="309"/>
      <c r="C4" s="310"/>
      <c r="D4" s="304"/>
    </row>
    <row r="5" spans="1:4" s="15" customFormat="1" ht="45.6" customHeight="1">
      <c r="A5" s="316" t="s">
        <v>331</v>
      </c>
      <c r="B5" s="275"/>
      <c r="C5" s="240"/>
      <c r="D5" s="303"/>
    </row>
    <row r="6" spans="1:4" s="15" customFormat="1" ht="144" customHeight="1" thickBot="1">
      <c r="A6" s="535" t="s">
        <v>335</v>
      </c>
      <c r="B6" s="292" t="s">
        <v>337</v>
      </c>
      <c r="C6" s="536" t="s">
        <v>334</v>
      </c>
      <c r="D6" s="304">
        <v>45940</v>
      </c>
    </row>
    <row r="7" spans="1:4" s="15" customFormat="1" ht="45.6" customHeight="1" thickBot="1">
      <c r="A7" s="561" t="s">
        <v>336</v>
      </c>
      <c r="B7" s="309"/>
      <c r="C7" s="310"/>
      <c r="D7" s="304"/>
    </row>
    <row r="8" spans="1:4" s="15" customFormat="1" ht="45.6" customHeight="1">
      <c r="A8" s="316" t="s">
        <v>339</v>
      </c>
      <c r="B8" s="275"/>
      <c r="C8" s="240"/>
      <c r="D8" s="303"/>
    </row>
    <row r="9" spans="1:4" s="15" customFormat="1" ht="388.8" customHeight="1" thickBot="1">
      <c r="A9" s="535" t="s">
        <v>340</v>
      </c>
      <c r="B9" s="292" t="s">
        <v>341</v>
      </c>
      <c r="C9" s="536" t="s">
        <v>343</v>
      </c>
      <c r="D9" s="304">
        <v>45938</v>
      </c>
    </row>
    <row r="10" spans="1:4" s="15" customFormat="1" ht="45" customHeight="1" thickBot="1">
      <c r="A10" s="561" t="s">
        <v>342</v>
      </c>
      <c r="B10" s="309"/>
      <c r="C10" s="310"/>
      <c r="D10" s="304"/>
    </row>
    <row r="11" spans="1:4" s="15" customFormat="1" ht="45.6" customHeight="1">
      <c r="A11" s="316" t="s">
        <v>344</v>
      </c>
      <c r="B11" s="275"/>
      <c r="C11" s="240"/>
      <c r="D11" s="303"/>
    </row>
    <row r="12" spans="1:4" s="15" customFormat="1" ht="221.4" customHeight="1" thickBot="1">
      <c r="A12" s="535" t="s">
        <v>345</v>
      </c>
      <c r="B12" s="292" t="s">
        <v>332</v>
      </c>
      <c r="C12" s="536" t="s">
        <v>347</v>
      </c>
      <c r="D12" s="304">
        <v>45939</v>
      </c>
    </row>
    <row r="13" spans="1:4" s="15" customFormat="1" ht="45.6" customHeight="1" thickBot="1">
      <c r="A13" s="561" t="s">
        <v>346</v>
      </c>
      <c r="B13" s="309"/>
      <c r="C13" s="310"/>
      <c r="D13" s="304"/>
    </row>
    <row r="14" spans="1:4" s="15" customFormat="1" ht="31.2" hidden="1" customHeight="1">
      <c r="A14" s="305"/>
      <c r="B14" s="306"/>
      <c r="C14" s="307"/>
      <c r="D14" s="308"/>
    </row>
    <row r="15" spans="1:4" s="15" customFormat="1" ht="42" customHeight="1">
      <c r="A15" s="316" t="s">
        <v>348</v>
      </c>
      <c r="B15" s="275"/>
      <c r="C15" s="240"/>
      <c r="D15" s="303"/>
    </row>
    <row r="16" spans="1:4" s="15" customFormat="1" ht="252" customHeight="1" thickBot="1">
      <c r="A16" s="535" t="s">
        <v>349</v>
      </c>
      <c r="B16" s="292" t="s">
        <v>351</v>
      </c>
      <c r="C16" s="536" t="s">
        <v>352</v>
      </c>
      <c r="D16" s="304">
        <v>45938</v>
      </c>
    </row>
    <row r="17" spans="1:19" s="15" customFormat="1" ht="42" customHeight="1" thickBot="1">
      <c r="A17" s="561" t="s">
        <v>350</v>
      </c>
      <c r="B17" s="309"/>
      <c r="C17" s="310"/>
      <c r="D17" s="304"/>
    </row>
    <row r="18" spans="1:19" s="15" customFormat="1" ht="42" customHeight="1">
      <c r="A18" s="505" t="s">
        <v>353</v>
      </c>
      <c r="B18" s="745" t="s">
        <v>356</v>
      </c>
      <c r="C18" s="758" t="s">
        <v>357</v>
      </c>
      <c r="D18" s="761">
        <v>45939</v>
      </c>
      <c r="E18" s="1"/>
      <c r="F18" s="1"/>
      <c r="G18" s="1"/>
      <c r="H18" s="1"/>
      <c r="I18" s="1"/>
      <c r="J18" s="1"/>
      <c r="K18" s="1"/>
    </row>
    <row r="19" spans="1:19" s="15" customFormat="1" ht="168.6" customHeight="1">
      <c r="A19" s="537" t="s">
        <v>354</v>
      </c>
      <c r="B19" s="746"/>
      <c r="C19" s="759"/>
      <c r="D19" s="762"/>
      <c r="E19" s="1"/>
      <c r="F19" s="1"/>
      <c r="G19" s="1"/>
      <c r="H19" s="1"/>
      <c r="I19" s="1"/>
      <c r="J19" s="1"/>
      <c r="K19" s="1"/>
    </row>
    <row r="20" spans="1:19" s="15" customFormat="1" ht="42" customHeight="1" thickBot="1">
      <c r="A20" s="959" t="s">
        <v>355</v>
      </c>
      <c r="B20" s="747"/>
      <c r="C20" s="760"/>
      <c r="D20" s="763"/>
      <c r="E20" s="1"/>
      <c r="F20" s="1"/>
      <c r="G20" s="1"/>
      <c r="H20" s="1"/>
      <c r="I20" s="1"/>
      <c r="J20" s="1"/>
      <c r="K20" s="1"/>
    </row>
    <row r="21" spans="1:19" s="15" customFormat="1" ht="45.6" customHeight="1">
      <c r="A21" s="342" t="s">
        <v>358</v>
      </c>
      <c r="B21" s="749" t="s">
        <v>361</v>
      </c>
      <c r="C21" s="167"/>
      <c r="D21" s="303"/>
    </row>
    <row r="22" spans="1:19" s="15" customFormat="1" ht="142.19999999999999" customHeight="1">
      <c r="A22" s="585" t="s">
        <v>360</v>
      </c>
      <c r="B22" s="749"/>
      <c r="C22" s="231" t="s">
        <v>359</v>
      </c>
      <c r="D22" s="314">
        <v>45939</v>
      </c>
    </row>
    <row r="23" spans="1:19" s="15" customFormat="1" ht="39" customHeight="1" thickBot="1">
      <c r="A23" s="586" t="s">
        <v>362</v>
      </c>
      <c r="B23" s="768"/>
      <c r="C23" s="168"/>
      <c r="D23" s="312"/>
    </row>
    <row r="24" spans="1:19" s="15" customFormat="1" ht="45.6" customHeight="1">
      <c r="A24" s="501" t="s">
        <v>363</v>
      </c>
      <c r="B24" s="778" t="s">
        <v>364</v>
      </c>
      <c r="C24" s="778" t="s">
        <v>367</v>
      </c>
      <c r="D24" s="775">
        <v>45937</v>
      </c>
    </row>
    <row r="25" spans="1:19" s="15" customFormat="1" ht="120.6" customHeight="1">
      <c r="A25" s="503" t="s">
        <v>365</v>
      </c>
      <c r="B25" s="779"/>
      <c r="C25" s="779"/>
      <c r="D25" s="776"/>
    </row>
    <row r="26" spans="1:19" s="15" customFormat="1" ht="45.6" customHeight="1" thickBot="1">
      <c r="A26" s="504" t="s">
        <v>366</v>
      </c>
      <c r="B26" s="780"/>
      <c r="C26" s="780"/>
      <c r="D26" s="777"/>
    </row>
    <row r="27" spans="1:19" s="15" customFormat="1" ht="49.2" customHeight="1">
      <c r="A27" s="562" t="s">
        <v>368</v>
      </c>
      <c r="B27" s="748" t="s">
        <v>369</v>
      </c>
      <c r="C27" s="166"/>
      <c r="D27" s="303"/>
    </row>
    <row r="28" spans="1:19" s="15" customFormat="1" ht="117" customHeight="1">
      <c r="A28" s="539" t="s">
        <v>370</v>
      </c>
      <c r="B28" s="749"/>
      <c r="C28" s="231" t="s">
        <v>372</v>
      </c>
      <c r="D28" s="313">
        <v>45938</v>
      </c>
    </row>
    <row r="29" spans="1:19" s="15" customFormat="1" ht="39.6" customHeight="1" thickBot="1">
      <c r="A29" s="497" t="s">
        <v>371</v>
      </c>
      <c r="B29" s="750"/>
      <c r="C29" s="324"/>
      <c r="D29" s="325"/>
    </row>
    <row r="30" spans="1:19" s="15" customFormat="1" ht="49.8" customHeight="1">
      <c r="A30" s="473" t="s">
        <v>338</v>
      </c>
      <c r="B30" s="751"/>
      <c r="C30" s="766"/>
      <c r="D30" s="764"/>
      <c r="S30" s="174"/>
    </row>
    <row r="31" spans="1:19" s="15" customFormat="1" ht="145.19999999999999" customHeight="1">
      <c r="A31" s="540"/>
      <c r="B31" s="752"/>
      <c r="C31" s="766"/>
      <c r="D31" s="764"/>
      <c r="S31" s="174"/>
    </row>
    <row r="32" spans="1:19" s="15" customFormat="1" ht="34.950000000000003" customHeight="1" thickBot="1">
      <c r="A32" s="563"/>
      <c r="B32" s="753"/>
      <c r="C32" s="767"/>
      <c r="D32" s="765"/>
      <c r="E32" s="15" t="s">
        <v>204</v>
      </c>
      <c r="H32" s="298"/>
      <c r="I32" s="298"/>
      <c r="J32" s="298"/>
      <c r="K32" s="298"/>
      <c r="L32" s="298"/>
      <c r="M32" s="298"/>
      <c r="N32" s="299"/>
    </row>
    <row r="33" spans="1:4" s="15" customFormat="1" ht="49.2" customHeight="1">
      <c r="A33" s="342"/>
      <c r="B33" s="754"/>
      <c r="C33" s="766"/>
      <c r="D33" s="756"/>
    </row>
    <row r="34" spans="1:4" s="15" customFormat="1" ht="377.4" customHeight="1">
      <c r="A34" s="541"/>
      <c r="B34" s="752"/>
      <c r="C34" s="766"/>
      <c r="D34" s="756"/>
    </row>
    <row r="35" spans="1:4" s="15" customFormat="1" ht="42.6" customHeight="1" thickBot="1">
      <c r="A35" s="495"/>
      <c r="B35" s="755"/>
      <c r="C35" s="767"/>
      <c r="D35" s="757"/>
    </row>
    <row r="36" spans="1:4" ht="48" customHeight="1" thickTop="1">
      <c r="A36" s="564"/>
      <c r="B36" s="786"/>
      <c r="C36" s="784"/>
      <c r="D36" s="781"/>
    </row>
    <row r="37" spans="1:4" ht="142.19999999999999" customHeight="1">
      <c r="A37" s="542"/>
      <c r="B37" s="787"/>
      <c r="C37" s="785"/>
      <c r="D37" s="782"/>
    </row>
    <row r="38" spans="1:4" ht="36.6" customHeight="1" thickBot="1">
      <c r="A38" s="189"/>
      <c r="B38" s="788"/>
      <c r="C38" s="789"/>
      <c r="D38" s="783"/>
    </row>
    <row r="39" spans="1:4" ht="43.8" customHeight="1" thickTop="1">
      <c r="A39" s="565"/>
      <c r="B39" s="121"/>
      <c r="C39" s="784"/>
      <c r="D39" s="123"/>
    </row>
    <row r="40" spans="1:4" ht="202.2" customHeight="1">
      <c r="A40" s="542"/>
      <c r="B40" s="543"/>
      <c r="C40" s="785"/>
      <c r="D40" s="175"/>
    </row>
    <row r="41" spans="1:4" ht="39" customHeight="1" thickBot="1">
      <c r="A41" s="189"/>
      <c r="B41" s="181"/>
      <c r="C41" s="180"/>
      <c r="D41" s="122"/>
    </row>
    <row r="42" spans="1:4" s="15" customFormat="1" ht="45.6" customHeight="1" thickTop="1">
      <c r="A42" s="315"/>
      <c r="B42" s="171"/>
      <c r="C42" s="167"/>
      <c r="D42" s="303"/>
    </row>
    <row r="43" spans="1:4" s="15" customFormat="1" ht="89.4" customHeight="1">
      <c r="A43" s="538"/>
      <c r="B43" s="292"/>
      <c r="C43" s="231"/>
      <c r="D43" s="314"/>
    </row>
    <row r="44" spans="1:4" s="15" customFormat="1" ht="38.4" customHeight="1" thickBot="1">
      <c r="A44" s="475"/>
      <c r="B44" s="300"/>
      <c r="C44" s="168"/>
      <c r="D44" s="312"/>
    </row>
    <row r="45" spans="1:4" s="15" customFormat="1" ht="45.6" customHeight="1">
      <c r="A45" s="315"/>
      <c r="B45" s="171"/>
      <c r="C45" s="167"/>
      <c r="D45" s="303"/>
    </row>
    <row r="46" spans="1:4" s="15" customFormat="1" ht="89.4" customHeight="1">
      <c r="A46" s="538"/>
      <c r="B46" s="292"/>
      <c r="C46" s="231"/>
      <c r="D46" s="314"/>
    </row>
    <row r="47" spans="1:4" s="15" customFormat="1" ht="38.4" customHeight="1" thickBot="1">
      <c r="A47" s="475"/>
      <c r="B47" s="300"/>
      <c r="C47" s="168"/>
      <c r="D47" s="312"/>
    </row>
    <row r="48" spans="1:4" s="15" customFormat="1" ht="45.6" customHeight="1">
      <c r="A48" s="315"/>
      <c r="B48" s="171"/>
      <c r="C48" s="167"/>
      <c r="D48" s="303"/>
    </row>
    <row r="49" spans="1:4" s="15" customFormat="1" ht="141" customHeight="1">
      <c r="A49" s="538"/>
      <c r="B49" s="769"/>
      <c r="C49" s="771"/>
      <c r="D49" s="773"/>
    </row>
    <row r="50" spans="1:4" s="548" customFormat="1" ht="38.4" customHeight="1" thickBot="1">
      <c r="A50" s="547"/>
      <c r="B50" s="770"/>
      <c r="C50" s="772"/>
      <c r="D50" s="774"/>
    </row>
    <row r="51" spans="1:4" s="15" customFormat="1" ht="45.6" customHeight="1" thickTop="1">
      <c r="A51" s="546"/>
      <c r="B51" s="171"/>
      <c r="C51" s="167"/>
      <c r="D51" s="304"/>
    </row>
    <row r="52" spans="1:4" s="15" customFormat="1" ht="89.4" customHeight="1">
      <c r="A52" s="538"/>
      <c r="B52" s="292"/>
      <c r="C52" s="231"/>
      <c r="D52" s="314"/>
    </row>
    <row r="53" spans="1:4" s="15" customFormat="1" ht="38.4" customHeight="1" thickBot="1">
      <c r="A53" s="475"/>
      <c r="B53" s="300"/>
      <c r="C53" s="168"/>
      <c r="D53" s="312"/>
    </row>
  </sheetData>
  <protectedRanges>
    <protectedRange sqref="A49:D49 A52:D52 A43:D43 A46:D46 B22:D22" name="範囲1"/>
  </protectedRanges>
  <mergeCells count="21">
    <mergeCell ref="B49:B50"/>
    <mergeCell ref="C49:C50"/>
    <mergeCell ref="D49:D50"/>
    <mergeCell ref="D24:D26"/>
    <mergeCell ref="C24:C26"/>
    <mergeCell ref="B24:B26"/>
    <mergeCell ref="D36:D38"/>
    <mergeCell ref="C39:C40"/>
    <mergeCell ref="C33:C35"/>
    <mergeCell ref="B36:B38"/>
    <mergeCell ref="C36:C38"/>
    <mergeCell ref="B18:B20"/>
    <mergeCell ref="B27:B29"/>
    <mergeCell ref="B30:B32"/>
    <mergeCell ref="B33:B35"/>
    <mergeCell ref="D33:D35"/>
    <mergeCell ref="C18:C20"/>
    <mergeCell ref="D18:D20"/>
    <mergeCell ref="D30:D32"/>
    <mergeCell ref="C30:C32"/>
    <mergeCell ref="B21:B23"/>
  </mergeCells>
  <phoneticPr fontId="15"/>
  <hyperlinks>
    <hyperlink ref="A4" r:id="rId1" xr:uid="{695D74D9-43B2-4E40-87EC-016155765883}"/>
    <hyperlink ref="A7" r:id="rId2" xr:uid="{7CD2A3EC-1502-48AC-9E1D-A757CC3BF4F8}"/>
    <hyperlink ref="A10" r:id="rId3" xr:uid="{A5369F64-4C28-40D6-8645-6AD5F9396744}"/>
    <hyperlink ref="A13" r:id="rId4" xr:uid="{24EC108D-A832-4BE5-876C-F497D3FD0D46}"/>
    <hyperlink ref="A17" r:id="rId5" xr:uid="{CCFB3779-2006-437F-85C8-0B2A2409C495}"/>
    <hyperlink ref="A23" r:id="rId6" xr:uid="{2D0883FC-322D-4D7B-A3CB-A221219203FA}"/>
    <hyperlink ref="A29" r:id="rId7" xr:uid="{A29B94B6-D11F-4715-941A-C72D44F763E3}"/>
  </hyperlinks>
  <pageMargins left="0" right="0" top="0.19685039370078741" bottom="0.39370078740157483" header="0" footer="0.19685039370078741"/>
  <pageSetup paperSize="8" scale="56" orientation="portrait" horizontalDpi="300" verticalDpi="300" r:id="rId8"/>
  <headerFooter alignWithMargins="0"/>
  <rowBreaks count="3" manualBreakCount="3">
    <brk id="17" max="3" man="1"/>
    <brk id="29" max="3" man="1"/>
    <brk id="47"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0466-F7EB-45F5-8695-7CD37F285E86}">
  <sheetPr codeName="Sheet7"/>
  <dimension ref="A1:C42"/>
  <sheetViews>
    <sheetView defaultGridColor="0" view="pageBreakPreview" colorId="56" zoomScale="80" zoomScaleNormal="66" zoomScaleSheetLayoutView="80" workbookViewId="0">
      <selection activeCell="D3" sqref="D3"/>
    </sheetView>
  </sheetViews>
  <sheetFormatPr defaultColWidth="9" defaultRowHeight="40.200000000000003" customHeight="1"/>
  <cols>
    <col min="1" max="1" width="203" style="119" customWidth="1"/>
    <col min="2" max="2" width="18" style="56" customWidth="1"/>
    <col min="3" max="3" width="20.109375" style="57" customWidth="1"/>
    <col min="4" max="16384" width="9" style="14"/>
  </cols>
  <sheetData>
    <row r="1" spans="1:3" ht="40.200000000000003" customHeight="1" thickBot="1">
      <c r="A1" s="222" t="s">
        <v>239</v>
      </c>
      <c r="B1" s="223" t="s">
        <v>134</v>
      </c>
      <c r="C1" s="466" t="s">
        <v>120</v>
      </c>
    </row>
    <row r="2" spans="1:3" ht="40.200000000000003" customHeight="1">
      <c r="A2" s="587" t="s">
        <v>373</v>
      </c>
      <c r="B2" s="172"/>
      <c r="C2" s="166"/>
    </row>
    <row r="3" spans="1:3" ht="322.2" customHeight="1">
      <c r="A3" s="538" t="s">
        <v>374</v>
      </c>
      <c r="B3" s="500" t="s">
        <v>376</v>
      </c>
      <c r="C3" s="167">
        <v>45940</v>
      </c>
    </row>
    <row r="4" spans="1:3" ht="40.200000000000003" customHeight="1" thickBot="1">
      <c r="A4" s="571" t="s">
        <v>375</v>
      </c>
      <c r="B4" s="171"/>
      <c r="C4" s="167"/>
    </row>
    <row r="5" spans="1:3" ht="39" customHeight="1">
      <c r="A5" s="588" t="s">
        <v>377</v>
      </c>
      <c r="B5" s="172"/>
      <c r="C5" s="166"/>
    </row>
    <row r="6" spans="1:3" ht="220.8" customHeight="1">
      <c r="A6" s="581" t="s">
        <v>379</v>
      </c>
      <c r="B6" s="500" t="s">
        <v>378</v>
      </c>
      <c r="C6" s="167">
        <v>45939</v>
      </c>
    </row>
    <row r="7" spans="1:3" ht="32.4" customHeight="1" thickBot="1">
      <c r="A7" s="186" t="s">
        <v>380</v>
      </c>
      <c r="B7" s="171"/>
      <c r="C7" s="167"/>
    </row>
    <row r="8" spans="1:3" ht="48" customHeight="1">
      <c r="A8" s="589" t="s">
        <v>381</v>
      </c>
      <c r="B8" s="276"/>
      <c r="C8" s="271"/>
    </row>
    <row r="9" spans="1:3" ht="145.80000000000001" customHeight="1">
      <c r="A9" s="960" t="s">
        <v>383</v>
      </c>
      <c r="B9" s="617" t="s">
        <v>382</v>
      </c>
      <c r="C9" s="272">
        <v>45938</v>
      </c>
    </row>
    <row r="10" spans="1:3" ht="36" customHeight="1" thickBot="1">
      <c r="A10" s="475" t="s">
        <v>384</v>
      </c>
      <c r="B10" s="273"/>
      <c r="C10" s="274"/>
    </row>
    <row r="11" spans="1:3" ht="40.200000000000003" customHeight="1" thickTop="1">
      <c r="A11" s="474" t="s">
        <v>386</v>
      </c>
      <c r="B11" s="794" t="s">
        <v>397</v>
      </c>
      <c r="C11" s="792">
        <v>45938</v>
      </c>
    </row>
    <row r="12" spans="1:3" ht="296.39999999999998" customHeight="1">
      <c r="A12" s="590" t="s">
        <v>396</v>
      </c>
      <c r="B12" s="795"/>
      <c r="C12" s="793"/>
    </row>
    <row r="13" spans="1:3" ht="37.950000000000003" customHeight="1" thickBot="1">
      <c r="A13" s="238" t="s">
        <v>395</v>
      </c>
      <c r="B13" s="236"/>
      <c r="C13" s="237"/>
    </row>
    <row r="14" spans="1:3" ht="40.200000000000003" customHeight="1" thickTop="1">
      <c r="A14" s="333" t="s">
        <v>387</v>
      </c>
      <c r="B14" s="799" t="s">
        <v>385</v>
      </c>
      <c r="C14" s="796">
        <v>45939</v>
      </c>
    </row>
    <row r="15" spans="1:3" ht="171" customHeight="1">
      <c r="A15" s="583" t="s">
        <v>399</v>
      </c>
      <c r="B15" s="790"/>
      <c r="C15" s="797"/>
    </row>
    <row r="16" spans="1:3" ht="34.799999999999997" customHeight="1" thickBot="1">
      <c r="A16" s="472" t="s">
        <v>398</v>
      </c>
      <c r="B16" s="287"/>
      <c r="C16" s="798"/>
    </row>
    <row r="17" spans="1:3" ht="40.200000000000003" customHeight="1">
      <c r="A17" s="465" t="s">
        <v>394</v>
      </c>
      <c r="B17" s="285"/>
      <c r="C17" s="288"/>
    </row>
    <row r="18" spans="1:3" ht="299.39999999999998" customHeight="1">
      <c r="A18" s="582" t="s">
        <v>401</v>
      </c>
      <c r="B18" s="584" t="s">
        <v>402</v>
      </c>
      <c r="C18" s="289">
        <v>45937</v>
      </c>
    </row>
    <row r="19" spans="1:3" ht="40.200000000000003" customHeight="1" thickBot="1">
      <c r="A19" s="464" t="s">
        <v>400</v>
      </c>
      <c r="B19" s="287"/>
      <c r="C19" s="290"/>
    </row>
    <row r="20" spans="1:3" ht="40.200000000000003" customHeight="1">
      <c r="A20" s="465" t="s">
        <v>388</v>
      </c>
      <c r="B20" s="285"/>
      <c r="C20" s="288"/>
    </row>
    <row r="21" spans="1:3" ht="193.8" customHeight="1">
      <c r="A21" s="582" t="s">
        <v>404</v>
      </c>
      <c r="B21" s="286" t="s">
        <v>405</v>
      </c>
      <c r="C21" s="289">
        <v>45936</v>
      </c>
    </row>
    <row r="22" spans="1:3" ht="40.200000000000003" customHeight="1" thickBot="1">
      <c r="A22" s="475" t="s">
        <v>403</v>
      </c>
      <c r="B22" s="287"/>
      <c r="C22" s="290"/>
    </row>
    <row r="23" spans="1:3" ht="40.200000000000003" customHeight="1">
      <c r="A23" s="465" t="s">
        <v>389</v>
      </c>
      <c r="B23" s="285"/>
      <c r="C23" s="288"/>
    </row>
    <row r="24" spans="1:3" ht="373.2" customHeight="1">
      <c r="A24" s="582" t="s">
        <v>407</v>
      </c>
      <c r="B24" s="286" t="s">
        <v>376</v>
      </c>
      <c r="C24" s="289">
        <v>45935</v>
      </c>
    </row>
    <row r="25" spans="1:3" ht="40.200000000000003" customHeight="1" thickBot="1">
      <c r="A25" s="464" t="s">
        <v>406</v>
      </c>
      <c r="B25" s="287"/>
      <c r="C25" s="290"/>
    </row>
    <row r="26" spans="1:3" ht="40.200000000000003" hidden="1" customHeight="1">
      <c r="A26" s="465" t="s">
        <v>390</v>
      </c>
      <c r="B26" s="285"/>
      <c r="C26" s="288"/>
    </row>
    <row r="27" spans="1:3" ht="40.200000000000003" hidden="1" customHeight="1">
      <c r="A27" s="311"/>
      <c r="B27" s="286"/>
      <c r="C27" s="289"/>
    </row>
    <row r="28" spans="1:3" ht="40.200000000000003" hidden="1" customHeight="1" thickBot="1">
      <c r="A28" s="463" t="s">
        <v>391</v>
      </c>
      <c r="B28" s="287"/>
      <c r="C28" s="290"/>
    </row>
    <row r="29" spans="1:3" ht="40.200000000000003" customHeight="1">
      <c r="A29" s="465" t="s">
        <v>392</v>
      </c>
      <c r="B29" s="285"/>
      <c r="C29" s="288"/>
    </row>
    <row r="30" spans="1:3" ht="89.4" customHeight="1">
      <c r="A30" s="582"/>
      <c r="B30" s="790"/>
      <c r="C30" s="289"/>
    </row>
    <row r="31" spans="1:3" ht="37.200000000000003" customHeight="1" thickBot="1">
      <c r="A31" s="464" t="s">
        <v>393</v>
      </c>
      <c r="B31" s="791"/>
      <c r="C31" s="290"/>
    </row>
    <row r="32" spans="1:3" ht="40.200000000000003" customHeight="1">
      <c r="A32" s="465" t="s">
        <v>408</v>
      </c>
      <c r="B32" s="285"/>
      <c r="C32" s="288"/>
    </row>
    <row r="33" spans="1:3" ht="193.8" customHeight="1">
      <c r="A33" s="311" t="s">
        <v>409</v>
      </c>
      <c r="B33" s="790" t="s">
        <v>411</v>
      </c>
      <c r="C33" s="289">
        <v>45941</v>
      </c>
    </row>
    <row r="34" spans="1:3" ht="40.200000000000003" customHeight="1" thickBot="1">
      <c r="A34" s="464" t="s">
        <v>410</v>
      </c>
      <c r="B34" s="791"/>
      <c r="C34" s="290"/>
    </row>
    <row r="35" spans="1:3" ht="40.200000000000003" hidden="1" customHeight="1">
      <c r="A35" s="465"/>
      <c r="B35" s="285"/>
      <c r="C35" s="288"/>
    </row>
    <row r="36" spans="1:3" ht="92.4" hidden="1" customHeight="1">
      <c r="A36" s="582"/>
      <c r="B36" s="790"/>
      <c r="C36" s="289"/>
    </row>
    <row r="37" spans="1:3" ht="40.200000000000003" customHeight="1" thickBot="1">
      <c r="A37" s="464"/>
      <c r="B37" s="791"/>
      <c r="C37" s="290"/>
    </row>
    <row r="38" spans="1:3" ht="40.200000000000003" customHeight="1">
      <c r="A38" s="119" t="s">
        <v>178</v>
      </c>
    </row>
    <row r="42" spans="1:3" ht="40.200000000000003" customHeight="1">
      <c r="A42" s="572"/>
    </row>
  </sheetData>
  <protectedRanges>
    <protectedRange sqref="A3" name="範囲1"/>
  </protectedRanges>
  <mergeCells count="7">
    <mergeCell ref="B36:B37"/>
    <mergeCell ref="B33:B34"/>
    <mergeCell ref="C11:C12"/>
    <mergeCell ref="B11:B12"/>
    <mergeCell ref="C14:C16"/>
    <mergeCell ref="B14:B15"/>
    <mergeCell ref="B30:B31"/>
  </mergeCells>
  <phoneticPr fontId="81"/>
  <hyperlinks>
    <hyperlink ref="A4" r:id="rId1" xr:uid="{D3CB7617-F087-43D9-86E5-D76EE9A0376D}"/>
    <hyperlink ref="A7" r:id="rId2" xr:uid="{43F6FE49-0AC0-4E00-B6F5-4AE2D60338F5}"/>
    <hyperlink ref="A10" r:id="rId3" display="https://www.asahi.com/articles/ASTB74K08TB7KBGQ11DM.html" xr:uid="{4C0932E9-5A68-4D34-8682-4E2774174A4D}"/>
    <hyperlink ref="A13" r:id="rId4" xr:uid="{84B3E3FC-F38C-494E-8872-E91C83DBD70B}"/>
    <hyperlink ref="A16" r:id="rId5" xr:uid="{A81AD412-6094-41B6-8E2A-80917B5DE34C}"/>
    <hyperlink ref="A19" r:id="rId6" xr:uid="{9E359C70-B76B-432B-A00D-26C211330AAC}"/>
    <hyperlink ref="A22" r:id="rId7" xr:uid="{07AADE54-E728-4ED7-9186-AC39DB563DA8}"/>
    <hyperlink ref="A25" r:id="rId8" xr:uid="{BFBC71EE-8D60-4F80-A9D6-BC9D65AD3B66}"/>
    <hyperlink ref="A34" r:id="rId9" xr:uid="{28FD4623-991B-4815-BE80-1A2F6ECAB3DC}"/>
  </hyperlinks>
  <pageMargins left="0.74803149606299213" right="0.74803149606299213" top="0.98425196850393704" bottom="0.98425196850393704" header="0.51181102362204722" footer="0.51181102362204722"/>
  <pageSetup paperSize="9" scale="14" fitToHeight="3" orientation="portrait" r:id="rId10"/>
  <headerFooter alignWithMargins="0"/>
  <rowBreaks count="1" manualBreakCount="1">
    <brk id="13" max="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96CDF-B498-48B9-BEC1-BF904EFF0737}">
  <sheetPr codeName="Sheet9">
    <tabColor rgb="FFFF0000"/>
  </sheetPr>
  <dimension ref="A1:G34"/>
  <sheetViews>
    <sheetView view="pageBreakPreview" topLeftCell="B1" zoomScale="96" zoomScaleNormal="112" zoomScaleSheetLayoutView="96" workbookViewId="0">
      <selection activeCell="C37" sqref="C37"/>
    </sheetView>
  </sheetViews>
  <sheetFormatPr defaultColWidth="9" defaultRowHeight="13.2"/>
  <cols>
    <col min="1" max="1" width="5" style="1" customWidth="1"/>
    <col min="2" max="2" width="25.77734375" style="39" customWidth="1"/>
    <col min="3" max="3" width="74.109375" style="1" customWidth="1"/>
    <col min="4" max="4" width="109.88671875" style="1" customWidth="1"/>
    <col min="5" max="5" width="3.88671875" style="1" customWidth="1"/>
    <col min="6" max="16384" width="9" style="1"/>
  </cols>
  <sheetData>
    <row r="1" spans="1:7" ht="18.75" customHeight="1">
      <c r="B1" s="39" t="s">
        <v>121</v>
      </c>
    </row>
    <row r="2" spans="1:7" ht="17.25" customHeight="1" thickBot="1">
      <c r="B2" s="821" t="s">
        <v>300</v>
      </c>
      <c r="C2" s="821"/>
      <c r="D2" s="800" t="str">
        <f>+D24</f>
        <v>対前週
インフルエンザ 　　     　       　　　24%   増加
新型コロナウイルス          　  　  -18%　 減少</v>
      </c>
    </row>
    <row r="3" spans="1:7" ht="34.799999999999997" customHeight="1" thickBot="1">
      <c r="B3" s="553" t="s">
        <v>122</v>
      </c>
      <c r="C3" s="554" t="s">
        <v>123</v>
      </c>
      <c r="D3" s="800"/>
    </row>
    <row r="4" spans="1:7" ht="22.2" customHeight="1" thickBot="1">
      <c r="B4" s="555" t="s">
        <v>124</v>
      </c>
      <c r="C4" s="556" t="s">
        <v>301</v>
      </c>
      <c r="D4" s="40"/>
    </row>
    <row r="5" spans="1:7" ht="67.2" customHeight="1">
      <c r="B5" s="806" t="s">
        <v>125</v>
      </c>
      <c r="C5" s="809" t="s">
        <v>126</v>
      </c>
      <c r="D5" s="810"/>
    </row>
    <row r="6" spans="1:7" ht="19.2" customHeight="1">
      <c r="B6" s="807"/>
      <c r="C6" s="811" t="s">
        <v>127</v>
      </c>
      <c r="D6" s="812"/>
      <c r="G6" s="68"/>
    </row>
    <row r="7" spans="1:7" ht="19.95" customHeight="1">
      <c r="B7" s="807"/>
      <c r="C7" s="557" t="s">
        <v>128</v>
      </c>
      <c r="D7" s="558"/>
      <c r="G7" s="68"/>
    </row>
    <row r="8" spans="1:7" ht="24" customHeight="1" thickBot="1">
      <c r="B8" s="808"/>
      <c r="C8" s="559" t="s">
        <v>129</v>
      </c>
      <c r="D8" s="560"/>
      <c r="G8" s="68"/>
    </row>
    <row r="9" spans="1:7" ht="27" customHeight="1">
      <c r="B9" s="817" t="s">
        <v>229</v>
      </c>
      <c r="C9" s="822" t="s">
        <v>302</v>
      </c>
      <c r="D9" s="823"/>
      <c r="G9" s="68"/>
    </row>
    <row r="10" spans="1:7" ht="15" customHeight="1" thickBot="1">
      <c r="B10" s="818"/>
      <c r="C10" s="824"/>
      <c r="D10" s="825"/>
    </row>
    <row r="11" spans="1:7" ht="75" customHeight="1" thickBot="1">
      <c r="B11" s="819" t="s">
        <v>130</v>
      </c>
      <c r="C11" s="813" t="s">
        <v>303</v>
      </c>
      <c r="D11" s="814"/>
    </row>
    <row r="12" spans="1:7" ht="61.2" customHeight="1" thickBot="1">
      <c r="B12" s="820"/>
      <c r="C12" s="218" t="s">
        <v>304</v>
      </c>
      <c r="D12" s="219" t="s">
        <v>305</v>
      </c>
      <c r="F12" s="1" t="s">
        <v>17</v>
      </c>
    </row>
    <row r="13" spans="1:7" ht="37.950000000000003" hidden="1" customHeight="1" thickBot="1">
      <c r="B13" s="469" t="s">
        <v>215</v>
      </c>
      <c r="C13" s="815"/>
      <c r="D13" s="816"/>
    </row>
    <row r="14" spans="1:7" ht="102.6" customHeight="1" thickBot="1">
      <c r="B14" s="470" t="s">
        <v>131</v>
      </c>
      <c r="C14" s="220" t="s">
        <v>306</v>
      </c>
      <c r="D14" s="221" t="s">
        <v>307</v>
      </c>
      <c r="F14" t="s">
        <v>3</v>
      </c>
    </row>
    <row r="15" spans="1:7" ht="79.8" customHeight="1" thickBot="1">
      <c r="A15" t="s">
        <v>41</v>
      </c>
      <c r="B15" s="471" t="s">
        <v>205</v>
      </c>
      <c r="C15" s="804" t="s">
        <v>308</v>
      </c>
      <c r="D15" s="805"/>
    </row>
    <row r="16" spans="1:7" ht="17.25" customHeight="1"/>
    <row r="17" spans="2:5" ht="17.25" customHeight="1">
      <c r="B17" s="801" t="s">
        <v>132</v>
      </c>
      <c r="C17" s="124"/>
      <c r="D17" s="1" t="s">
        <v>41</v>
      </c>
    </row>
    <row r="18" spans="2:5">
      <c r="B18" s="801"/>
      <c r="C18"/>
    </row>
    <row r="19" spans="2:5">
      <c r="B19" s="801"/>
      <c r="E19" s="1" t="s">
        <v>17</v>
      </c>
    </row>
    <row r="20" spans="2:5">
      <c r="B20" s="801"/>
    </row>
    <row r="21" spans="2:5">
      <c r="B21" s="801"/>
    </row>
    <row r="22" spans="2:5" ht="16.2">
      <c r="B22" s="801"/>
      <c r="D22" s="173" t="s">
        <v>133</v>
      </c>
    </row>
    <row r="23" spans="2:5">
      <c r="B23" s="801"/>
    </row>
    <row r="24" spans="2:5">
      <c r="B24" s="801"/>
      <c r="D24" s="802" t="s">
        <v>310</v>
      </c>
    </row>
    <row r="25" spans="2:5">
      <c r="B25" s="801"/>
      <c r="D25" s="803"/>
    </row>
    <row r="26" spans="2:5">
      <c r="B26" s="801"/>
      <c r="D26" s="803"/>
    </row>
    <row r="27" spans="2:5">
      <c r="B27" s="801"/>
      <c r="D27" s="803"/>
    </row>
    <row r="28" spans="2:5">
      <c r="B28" s="801"/>
      <c r="D28" s="803"/>
    </row>
    <row r="29" spans="2:5">
      <c r="B29" s="801"/>
    </row>
    <row r="30" spans="2:5">
      <c r="B30" s="801"/>
      <c r="D30" s="1" t="s">
        <v>41</v>
      </c>
    </row>
    <row r="31" spans="2:5">
      <c r="B31" s="801"/>
      <c r="D31" s="1" t="s">
        <v>41</v>
      </c>
    </row>
    <row r="32" spans="2:5">
      <c r="B32" s="801"/>
    </row>
    <row r="33" spans="2:2">
      <c r="B33" s="801"/>
    </row>
    <row r="34" spans="2:2">
      <c r="B34" s="801"/>
    </row>
  </sheetData>
  <mergeCells count="13">
    <mergeCell ref="D2:D3"/>
    <mergeCell ref="B17:B34"/>
    <mergeCell ref="D24:D28"/>
    <mergeCell ref="C15:D15"/>
    <mergeCell ref="B5:B8"/>
    <mergeCell ref="C5:D5"/>
    <mergeCell ref="C6:D6"/>
    <mergeCell ref="C11:D11"/>
    <mergeCell ref="C13:D13"/>
    <mergeCell ref="B9:B10"/>
    <mergeCell ref="B11:B12"/>
    <mergeCell ref="B2:C2"/>
    <mergeCell ref="C9:D10"/>
  </mergeCells>
  <phoneticPr fontId="81"/>
  <hyperlinks>
    <hyperlink ref="C6" r:id="rId1" location="h2_1" xr:uid="{B5E764AE-5943-4A97-AD1C-025941C051BF}"/>
  </hyperlinks>
  <pageMargins left="0.7" right="0.7" top="0.75" bottom="0.75" header="0.3" footer="0.3"/>
  <pageSetup paperSize="9" scale="41" orientation="portrait" horizontalDpi="1200" verticalDpi="1200" r:id="rId2"/>
  <headerFooter alignWithMargins="0"/>
  <colBreaks count="1" manualBreakCount="1">
    <brk id="4" max="1048575" man="1"/>
  </colBreaks>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2D635-22E7-4B3B-9B5C-18D173B310F7}">
  <sheetPr>
    <tabColor indexed="46"/>
  </sheetPr>
  <dimension ref="A1:AF41"/>
  <sheetViews>
    <sheetView zoomScale="90" zoomScaleNormal="90" zoomScaleSheetLayoutView="100" workbookViewId="0">
      <selection activeCell="E11" sqref="E11"/>
    </sheetView>
  </sheetViews>
  <sheetFormatPr defaultColWidth="9" defaultRowHeight="13.2"/>
  <cols>
    <col min="1" max="1" width="8.33203125" style="1" customWidth="1"/>
    <col min="2" max="13" width="6.77734375" style="1" customWidth="1"/>
    <col min="14" max="14" width="8.88671875" style="1" customWidth="1"/>
    <col min="15" max="15" width="5.88671875" style="1" customWidth="1"/>
    <col min="16" max="16" width="8.44140625" style="1" customWidth="1"/>
    <col min="17" max="29" width="6.77734375" style="1" customWidth="1"/>
    <col min="30" max="16384" width="9" style="1"/>
  </cols>
  <sheetData>
    <row r="1" spans="1:32" ht="15" customHeight="1">
      <c r="A1" s="834" t="s">
        <v>181</v>
      </c>
      <c r="B1" s="835"/>
      <c r="C1" s="835"/>
      <c r="D1" s="835"/>
      <c r="E1" s="835"/>
      <c r="F1" s="835"/>
      <c r="G1" s="835"/>
      <c r="H1" s="835"/>
      <c r="I1" s="835"/>
      <c r="J1" s="835"/>
      <c r="K1" s="835"/>
      <c r="L1" s="835"/>
      <c r="M1" s="835"/>
      <c r="N1" s="836"/>
      <c r="P1" s="834" t="s">
        <v>135</v>
      </c>
      <c r="Q1" s="835"/>
      <c r="R1" s="835"/>
      <c r="S1" s="835"/>
      <c r="T1" s="835"/>
      <c r="U1" s="835"/>
      <c r="V1" s="835"/>
      <c r="W1" s="835"/>
      <c r="X1" s="835"/>
      <c r="Y1" s="835"/>
      <c r="Z1" s="835"/>
      <c r="AA1" s="835"/>
      <c r="AB1" s="835"/>
      <c r="AC1" s="836"/>
    </row>
    <row r="2" spans="1:32" ht="18" customHeight="1" thickBot="1">
      <c r="A2" s="837" t="s">
        <v>3</v>
      </c>
      <c r="B2" s="838"/>
      <c r="C2" s="838"/>
      <c r="D2" s="838"/>
      <c r="E2" s="838"/>
      <c r="F2" s="838"/>
      <c r="G2" s="838"/>
      <c r="H2" s="838"/>
      <c r="I2" s="838"/>
      <c r="J2" s="838"/>
      <c r="K2" s="838"/>
      <c r="L2" s="838"/>
      <c r="M2" s="838"/>
      <c r="N2" s="839"/>
      <c r="P2" s="840" t="s">
        <v>136</v>
      </c>
      <c r="Q2" s="838"/>
      <c r="R2" s="838"/>
      <c r="S2" s="838"/>
      <c r="T2" s="838"/>
      <c r="U2" s="838"/>
      <c r="V2" s="838"/>
      <c r="W2" s="838"/>
      <c r="X2" s="838"/>
      <c r="Y2" s="838"/>
      <c r="Z2" s="838"/>
      <c r="AA2" s="838"/>
      <c r="AB2" s="838"/>
      <c r="AC2" s="841"/>
    </row>
    <row r="3" spans="1:32" ht="13.8" thickBot="1">
      <c r="A3" s="346" t="s">
        <v>3</v>
      </c>
      <c r="B3" s="347" t="s">
        <v>137</v>
      </c>
      <c r="C3" s="347" t="s">
        <v>138</v>
      </c>
      <c r="D3" s="347" t="s">
        <v>139</v>
      </c>
      <c r="E3" s="347" t="s">
        <v>140</v>
      </c>
      <c r="F3" s="347" t="s">
        <v>141</v>
      </c>
      <c r="G3" s="347" t="s">
        <v>142</v>
      </c>
      <c r="H3" s="347" t="s">
        <v>143</v>
      </c>
      <c r="I3" s="347" t="s">
        <v>144</v>
      </c>
      <c r="J3" s="347" t="s">
        <v>145</v>
      </c>
      <c r="K3" s="348" t="s">
        <v>146</v>
      </c>
      <c r="L3" s="349" t="s">
        <v>147</v>
      </c>
      <c r="M3" s="349" t="s">
        <v>148</v>
      </c>
      <c r="N3" s="350" t="s">
        <v>149</v>
      </c>
      <c r="P3" s="349"/>
      <c r="Q3" s="347" t="s">
        <v>137</v>
      </c>
      <c r="R3" s="347" t="s">
        <v>138</v>
      </c>
      <c r="S3" s="347" t="s">
        <v>139</v>
      </c>
      <c r="T3" s="347" t="s">
        <v>140</v>
      </c>
      <c r="U3" s="347" t="s">
        <v>141</v>
      </c>
      <c r="V3" s="347" t="s">
        <v>142</v>
      </c>
      <c r="W3" s="347" t="s">
        <v>143</v>
      </c>
      <c r="X3" s="347" t="s">
        <v>144</v>
      </c>
      <c r="Y3" s="347" t="s">
        <v>145</v>
      </c>
      <c r="Z3" s="348" t="s">
        <v>146</v>
      </c>
      <c r="AA3" s="349" t="s">
        <v>147</v>
      </c>
      <c r="AB3" s="349" t="s">
        <v>148</v>
      </c>
      <c r="AC3" s="351" t="s">
        <v>150</v>
      </c>
    </row>
    <row r="4" spans="1:32" ht="13.8" thickBot="1">
      <c r="A4" s="352" t="s">
        <v>3</v>
      </c>
      <c r="B4" s="353">
        <f>SUM(B7:B13)</f>
        <v>687</v>
      </c>
      <c r="C4" s="353">
        <f t="shared" ref="C4:M4" si="0">SUM(C7:C13)</f>
        <v>531</v>
      </c>
      <c r="D4" s="353">
        <f t="shared" si="0"/>
        <v>579</v>
      </c>
      <c r="E4" s="353">
        <f t="shared" si="0"/>
        <v>739</v>
      </c>
      <c r="F4" s="353">
        <f t="shared" ref="F4:G4" si="1">SUM(F7:F13)</f>
        <v>1458</v>
      </c>
      <c r="G4" s="353">
        <f t="shared" si="1"/>
        <v>2649</v>
      </c>
      <c r="H4" s="353">
        <f t="shared" ref="H4" si="2">SUM(H7:H13)</f>
        <v>4151</v>
      </c>
      <c r="I4" s="353">
        <f t="shared" si="0"/>
        <v>4488</v>
      </c>
      <c r="J4" s="353">
        <f t="shared" ref="J4" si="3">SUM(J7:J13)</f>
        <v>3563</v>
      </c>
      <c r="K4" s="353">
        <f t="shared" ref="K4" si="4">SUM(K7:K13)</f>
        <v>2440</v>
      </c>
      <c r="L4" s="353">
        <f t="shared" si="0"/>
        <v>1302</v>
      </c>
      <c r="M4" s="353">
        <f t="shared" si="0"/>
        <v>943</v>
      </c>
      <c r="N4" s="353">
        <f>SUM(B4:M4)</f>
        <v>23530</v>
      </c>
      <c r="O4" s="4"/>
      <c r="P4" s="354" t="str">
        <f>+A4</f>
        <v xml:space="preserve"> </v>
      </c>
      <c r="Q4" s="353">
        <f>SUM(Q7:Q13)</f>
        <v>31</v>
      </c>
      <c r="R4" s="353">
        <f t="shared" ref="R4:AB4" si="5">SUM(R7:R13)</f>
        <v>24</v>
      </c>
      <c r="S4" s="353">
        <f t="shared" si="5"/>
        <v>51</v>
      </c>
      <c r="T4" s="353">
        <f t="shared" si="5"/>
        <v>21</v>
      </c>
      <c r="U4" s="353">
        <f t="shared" ref="U4:V4" si="6">SUM(U7:U13)</f>
        <v>33</v>
      </c>
      <c r="V4" s="353">
        <f t="shared" si="6"/>
        <v>22</v>
      </c>
      <c r="W4" s="353">
        <f t="shared" ref="W4:X4" si="7">SUM(W7:W13)</f>
        <v>27</v>
      </c>
      <c r="X4" s="353">
        <f t="shared" si="7"/>
        <v>46</v>
      </c>
      <c r="Y4" s="353">
        <f t="shared" ref="Y4" si="8">SUM(Y7:Y13)</f>
        <v>27</v>
      </c>
      <c r="Z4" s="353">
        <f t="shared" ref="Z4" si="9">SUM(Z7:Z13)</f>
        <v>49</v>
      </c>
      <c r="AA4" s="353">
        <f t="shared" si="5"/>
        <v>31</v>
      </c>
      <c r="AB4" s="353">
        <f t="shared" si="5"/>
        <v>50</v>
      </c>
      <c r="AC4" s="353">
        <f>SUM(Q4:AB4)</f>
        <v>412</v>
      </c>
    </row>
    <row r="5" spans="1:32" ht="19.95" customHeight="1" thickBot="1">
      <c r="A5" s="355" t="s">
        <v>3</v>
      </c>
      <c r="B5" s="355" t="s">
        <v>3</v>
      </c>
      <c r="C5" s="355" t="s">
        <v>3</v>
      </c>
      <c r="D5" s="355" t="s">
        <v>3</v>
      </c>
      <c r="E5" s="355" t="s">
        <v>3</v>
      </c>
      <c r="F5" s="355" t="s">
        <v>3</v>
      </c>
      <c r="G5" s="355" t="s">
        <v>3</v>
      </c>
      <c r="H5" s="359"/>
      <c r="I5" s="359"/>
      <c r="J5" s="359"/>
      <c r="K5" s="356" t="s">
        <v>151</v>
      </c>
      <c r="L5" s="355" ph="1"/>
      <c r="M5" s="355" t="s" ph="1">
        <v>17</v>
      </c>
      <c r="N5" s="357"/>
      <c r="O5" s="45"/>
      <c r="P5" s="297"/>
      <c r="Q5" s="297"/>
      <c r="R5" s="297"/>
      <c r="S5" s="297"/>
      <c r="T5" s="297"/>
      <c r="U5" s="297"/>
      <c r="V5" s="297"/>
      <c r="W5" s="297"/>
      <c r="X5" s="297"/>
      <c r="Y5" s="297"/>
      <c r="Z5" s="356" t="s">
        <v>151</v>
      </c>
      <c r="AA5" s="297"/>
      <c r="AB5" s="297"/>
      <c r="AC5" s="357"/>
      <c r="AE5" s="1" t="s">
        <v>178</v>
      </c>
    </row>
    <row r="6" spans="1:32" ht="19.95" customHeight="1" thickBot="1">
      <c r="A6" s="355"/>
      <c r="B6" s="355"/>
      <c r="C6" s="355"/>
      <c r="D6" s="355"/>
      <c r="E6" s="355"/>
      <c r="F6" s="355" t="s">
        <v>178</v>
      </c>
      <c r="G6" s="355" t="s">
        <v>178</v>
      </c>
      <c r="H6" s="359" t="s">
        <v>178</v>
      </c>
      <c r="I6" s="359" t="s">
        <v>178</v>
      </c>
      <c r="J6" s="359" t="s">
        <v>178</v>
      </c>
      <c r="K6" s="502">
        <v>116</v>
      </c>
      <c r="L6" s="296"/>
      <c r="M6" s="296"/>
      <c r="N6" s="130"/>
      <c r="O6" s="45"/>
      <c r="P6" s="296"/>
      <c r="Q6" s="296"/>
      <c r="R6" s="296"/>
      <c r="S6" s="296"/>
      <c r="T6" s="296"/>
      <c r="U6" s="296"/>
      <c r="V6" s="296"/>
      <c r="W6" s="296"/>
      <c r="X6" s="296"/>
      <c r="Y6" s="296"/>
      <c r="Z6" s="534">
        <v>0</v>
      </c>
      <c r="AA6" s="296"/>
      <c r="AB6" s="296"/>
      <c r="AC6" s="130"/>
    </row>
    <row r="7" spans="1:32" ht="19.95" customHeight="1" thickBot="1">
      <c r="A7" s="358" t="s">
        <v>198</v>
      </c>
      <c r="B7" s="461">
        <v>142</v>
      </c>
      <c r="C7" s="455">
        <v>95</v>
      </c>
      <c r="D7" s="455">
        <v>86</v>
      </c>
      <c r="E7" s="462">
        <v>111</v>
      </c>
      <c r="F7" s="462">
        <v>217</v>
      </c>
      <c r="G7" s="484">
        <v>306</v>
      </c>
      <c r="H7" s="484">
        <v>813</v>
      </c>
      <c r="I7" s="570">
        <v>690</v>
      </c>
      <c r="J7" s="570">
        <v>630</v>
      </c>
      <c r="K7" s="502">
        <v>116</v>
      </c>
      <c r="L7" s="296"/>
      <c r="M7" s="296"/>
      <c r="N7" s="360">
        <f t="shared" ref="N7:N21" si="10">SUM(B7:M7)</f>
        <v>3206</v>
      </c>
      <c r="O7" s="45"/>
      <c r="P7" s="358" t="s">
        <v>198</v>
      </c>
      <c r="Q7" s="533">
        <v>2</v>
      </c>
      <c r="R7" s="533">
        <v>4</v>
      </c>
      <c r="S7" s="533">
        <v>6</v>
      </c>
      <c r="T7" s="533">
        <v>4</v>
      </c>
      <c r="U7" s="533">
        <v>8</v>
      </c>
      <c r="V7" s="533">
        <v>0</v>
      </c>
      <c r="W7" s="533">
        <v>5</v>
      </c>
      <c r="X7" s="533">
        <v>7</v>
      </c>
      <c r="Y7" s="533">
        <v>5</v>
      </c>
      <c r="Z7" s="534">
        <v>0</v>
      </c>
      <c r="AA7" s="296"/>
      <c r="AB7" s="296"/>
      <c r="AC7" s="361">
        <f>SUM(Q7:AB7)</f>
        <v>41</v>
      </c>
      <c r="AF7" s="1">
        <v>0</v>
      </c>
    </row>
    <row r="8" spans="1:32" ht="19.95" customHeight="1" thickBot="1">
      <c r="A8" s="358" t="s">
        <v>180</v>
      </c>
      <c r="B8" s="239">
        <v>103</v>
      </c>
      <c r="C8" s="328">
        <v>102</v>
      </c>
      <c r="D8" s="328">
        <v>114</v>
      </c>
      <c r="E8" s="177">
        <v>122</v>
      </c>
      <c r="F8" s="362">
        <v>257</v>
      </c>
      <c r="G8" s="363">
        <v>308</v>
      </c>
      <c r="H8" s="363">
        <v>519</v>
      </c>
      <c r="I8" s="364">
        <v>708</v>
      </c>
      <c r="J8" s="365">
        <v>541</v>
      </c>
      <c r="K8" s="366">
        <v>533</v>
      </c>
      <c r="L8" s="365">
        <v>277</v>
      </c>
      <c r="M8" s="365">
        <v>158</v>
      </c>
      <c r="N8" s="360">
        <f t="shared" si="10"/>
        <v>3742</v>
      </c>
      <c r="O8" s="45"/>
      <c r="P8" s="367" t="s">
        <v>152</v>
      </c>
      <c r="Q8" s="359">
        <v>4</v>
      </c>
      <c r="R8" s="367">
        <v>4</v>
      </c>
      <c r="S8" s="367">
        <v>4</v>
      </c>
      <c r="T8" s="368">
        <v>8</v>
      </c>
      <c r="U8" s="367">
        <v>1</v>
      </c>
      <c r="V8" s="367">
        <v>2</v>
      </c>
      <c r="W8" s="367">
        <v>6</v>
      </c>
      <c r="X8" s="369">
        <v>21</v>
      </c>
      <c r="Y8" s="370">
        <v>12</v>
      </c>
      <c r="Z8" s="367">
        <v>8</v>
      </c>
      <c r="AA8" s="367">
        <v>0</v>
      </c>
      <c r="AB8" s="367">
        <v>4</v>
      </c>
      <c r="AC8" s="361">
        <f>SUM(Q8:AB8)</f>
        <v>74</v>
      </c>
    </row>
    <row r="9" spans="1:32" ht="18" customHeight="1" thickBot="1">
      <c r="A9" s="358" t="s">
        <v>153</v>
      </c>
      <c r="B9" s="371">
        <v>84</v>
      </c>
      <c r="C9" s="372">
        <v>62</v>
      </c>
      <c r="D9" s="372">
        <v>99</v>
      </c>
      <c r="E9" s="372">
        <v>112</v>
      </c>
      <c r="F9" s="373">
        <v>224</v>
      </c>
      <c r="G9" s="373">
        <v>526</v>
      </c>
      <c r="H9" s="373">
        <v>521</v>
      </c>
      <c r="I9" s="374">
        <v>768</v>
      </c>
      <c r="J9" s="375">
        <v>454</v>
      </c>
      <c r="K9" s="375">
        <v>390</v>
      </c>
      <c r="L9" s="375">
        <v>416</v>
      </c>
      <c r="M9" s="376">
        <v>154</v>
      </c>
      <c r="N9" s="377">
        <f t="shared" si="10"/>
        <v>3810</v>
      </c>
      <c r="O9" s="4"/>
      <c r="P9" s="378" t="s">
        <v>153</v>
      </c>
      <c r="Q9" s="379">
        <v>1</v>
      </c>
      <c r="R9" s="380">
        <v>1</v>
      </c>
      <c r="S9" s="380">
        <v>4</v>
      </c>
      <c r="T9" s="380">
        <v>2</v>
      </c>
      <c r="U9" s="380">
        <v>2</v>
      </c>
      <c r="V9" s="372">
        <v>7</v>
      </c>
      <c r="W9" s="372">
        <v>7</v>
      </c>
      <c r="X9" s="372">
        <v>3</v>
      </c>
      <c r="Y9" s="372">
        <v>1</v>
      </c>
      <c r="Z9" s="381">
        <v>7</v>
      </c>
      <c r="AA9" s="381">
        <v>7</v>
      </c>
      <c r="AB9" s="382">
        <v>5</v>
      </c>
      <c r="AC9" s="383">
        <f>SUM(Q9:AB9)</f>
        <v>47</v>
      </c>
    </row>
    <row r="10" spans="1:32" ht="18" customHeight="1" thickBot="1">
      <c r="A10" s="384" t="s">
        <v>154</v>
      </c>
      <c r="B10" s="131">
        <v>81</v>
      </c>
      <c r="C10" s="132">
        <v>39</v>
      </c>
      <c r="D10" s="132">
        <v>72</v>
      </c>
      <c r="E10" s="133">
        <v>89</v>
      </c>
      <c r="F10" s="133">
        <v>258</v>
      </c>
      <c r="G10" s="133">
        <v>416</v>
      </c>
      <c r="H10" s="183">
        <v>554</v>
      </c>
      <c r="I10" s="183">
        <v>568</v>
      </c>
      <c r="J10" s="182">
        <v>578</v>
      </c>
      <c r="K10" s="133">
        <v>337</v>
      </c>
      <c r="L10" s="133">
        <v>169</v>
      </c>
      <c r="M10" s="133">
        <v>168</v>
      </c>
      <c r="N10" s="134">
        <f t="shared" si="10"/>
        <v>3329</v>
      </c>
      <c r="O10" s="47" t="s">
        <v>17</v>
      </c>
      <c r="P10" s="385" t="s">
        <v>154</v>
      </c>
      <c r="Q10" s="386">
        <v>0</v>
      </c>
      <c r="R10" s="387">
        <v>5</v>
      </c>
      <c r="S10" s="387">
        <v>4</v>
      </c>
      <c r="T10" s="387">
        <v>1</v>
      </c>
      <c r="U10" s="387">
        <v>1</v>
      </c>
      <c r="V10" s="387">
        <v>1</v>
      </c>
      <c r="W10" s="387">
        <v>1</v>
      </c>
      <c r="X10" s="387">
        <v>1</v>
      </c>
      <c r="Y10" s="386">
        <v>0</v>
      </c>
      <c r="Z10" s="386">
        <v>0</v>
      </c>
      <c r="AA10" s="386">
        <v>0</v>
      </c>
      <c r="AB10" s="386">
        <v>2</v>
      </c>
      <c r="AC10" s="388">
        <f t="shared" ref="AC10:AC21" si="11">SUM(Q10:AB10)</f>
        <v>16</v>
      </c>
    </row>
    <row r="11" spans="1:32" ht="18" customHeight="1" thickBot="1">
      <c r="A11" s="384" t="s">
        <v>155</v>
      </c>
      <c r="B11" s="293">
        <v>81</v>
      </c>
      <c r="C11" s="293">
        <v>48</v>
      </c>
      <c r="D11" s="294">
        <v>71</v>
      </c>
      <c r="E11" s="293">
        <v>128</v>
      </c>
      <c r="F11" s="293">
        <v>171</v>
      </c>
      <c r="G11" s="293">
        <v>350</v>
      </c>
      <c r="H11" s="293">
        <v>569</v>
      </c>
      <c r="I11" s="293">
        <v>553</v>
      </c>
      <c r="J11" s="293">
        <v>458</v>
      </c>
      <c r="K11" s="293">
        <v>306</v>
      </c>
      <c r="L11" s="460">
        <v>221</v>
      </c>
      <c r="M11" s="294">
        <v>229</v>
      </c>
      <c r="N11" s="389">
        <f t="shared" si="10"/>
        <v>3185</v>
      </c>
      <c r="O11" s="110"/>
      <c r="P11" s="385" t="s">
        <v>155</v>
      </c>
      <c r="Q11" s="390">
        <v>1</v>
      </c>
      <c r="R11" s="390">
        <v>2</v>
      </c>
      <c r="S11" s="390">
        <v>1</v>
      </c>
      <c r="T11" s="390">
        <v>0</v>
      </c>
      <c r="U11" s="390">
        <v>0</v>
      </c>
      <c r="V11" s="390">
        <v>0</v>
      </c>
      <c r="W11" s="390">
        <v>1</v>
      </c>
      <c r="X11" s="390">
        <v>1</v>
      </c>
      <c r="Y11" s="390">
        <v>0</v>
      </c>
      <c r="Z11" s="390">
        <v>1</v>
      </c>
      <c r="AA11" s="390">
        <v>0</v>
      </c>
      <c r="AB11" s="390">
        <v>0</v>
      </c>
      <c r="AC11" s="391">
        <f t="shared" si="11"/>
        <v>7</v>
      </c>
    </row>
    <row r="12" spans="1:32" ht="18" customHeight="1" thickBot="1">
      <c r="A12" s="392" t="s">
        <v>156</v>
      </c>
      <c r="B12" s="393">
        <v>112</v>
      </c>
      <c r="C12" s="393">
        <v>85</v>
      </c>
      <c r="D12" s="393">
        <v>60</v>
      </c>
      <c r="E12" s="393">
        <v>97</v>
      </c>
      <c r="F12" s="393">
        <v>95</v>
      </c>
      <c r="G12" s="393">
        <v>305</v>
      </c>
      <c r="H12" s="393">
        <v>544</v>
      </c>
      <c r="I12" s="393">
        <v>449</v>
      </c>
      <c r="J12" s="393">
        <v>475</v>
      </c>
      <c r="K12" s="393">
        <v>505</v>
      </c>
      <c r="L12" s="393">
        <v>219</v>
      </c>
      <c r="M12" s="394">
        <v>98</v>
      </c>
      <c r="N12" s="295">
        <f t="shared" si="10"/>
        <v>3044</v>
      </c>
      <c r="O12" s="47"/>
      <c r="P12" s="384" t="s">
        <v>156</v>
      </c>
      <c r="Q12" s="395">
        <v>16</v>
      </c>
      <c r="R12" s="395">
        <v>1</v>
      </c>
      <c r="S12" s="395">
        <v>19</v>
      </c>
      <c r="T12" s="395">
        <v>3</v>
      </c>
      <c r="U12" s="395">
        <v>13</v>
      </c>
      <c r="V12" s="395">
        <v>1</v>
      </c>
      <c r="W12" s="395">
        <v>2</v>
      </c>
      <c r="X12" s="395">
        <v>2</v>
      </c>
      <c r="Y12" s="395">
        <v>0</v>
      </c>
      <c r="Z12" s="396">
        <v>24</v>
      </c>
      <c r="AA12" s="395">
        <v>4</v>
      </c>
      <c r="AB12" s="395">
        <v>2</v>
      </c>
      <c r="AC12" s="397">
        <f t="shared" si="11"/>
        <v>87</v>
      </c>
    </row>
    <row r="13" spans="1:32" ht="18" hidden="1" customHeight="1" thickBot="1">
      <c r="A13" s="398" t="s">
        <v>157</v>
      </c>
      <c r="B13" s="399">
        <v>84</v>
      </c>
      <c r="C13" s="399">
        <v>100</v>
      </c>
      <c r="D13" s="400">
        <v>77</v>
      </c>
      <c r="E13" s="400">
        <v>80</v>
      </c>
      <c r="F13" s="401">
        <v>236</v>
      </c>
      <c r="G13" s="401">
        <v>438</v>
      </c>
      <c r="H13" s="402">
        <v>631</v>
      </c>
      <c r="I13" s="403">
        <v>752</v>
      </c>
      <c r="J13" s="401">
        <v>427</v>
      </c>
      <c r="K13" s="404">
        <v>253</v>
      </c>
      <c r="L13" s="404"/>
      <c r="M13" s="405">
        <v>136</v>
      </c>
      <c r="N13" s="406">
        <f t="shared" si="10"/>
        <v>3214</v>
      </c>
      <c r="O13" s="47"/>
      <c r="P13" s="407" t="s">
        <v>158</v>
      </c>
      <c r="Q13" s="408">
        <v>7</v>
      </c>
      <c r="R13" s="408">
        <v>7</v>
      </c>
      <c r="S13" s="409">
        <v>13</v>
      </c>
      <c r="T13" s="409">
        <v>3</v>
      </c>
      <c r="U13" s="409">
        <v>8</v>
      </c>
      <c r="V13" s="409">
        <v>11</v>
      </c>
      <c r="W13" s="408">
        <v>5</v>
      </c>
      <c r="X13" s="409">
        <v>11</v>
      </c>
      <c r="Y13" s="409">
        <v>9</v>
      </c>
      <c r="Z13" s="409">
        <v>9</v>
      </c>
      <c r="AA13" s="410">
        <v>20</v>
      </c>
      <c r="AB13" s="410">
        <v>37</v>
      </c>
      <c r="AC13" s="397">
        <f t="shared" si="11"/>
        <v>140</v>
      </c>
    </row>
    <row r="14" spans="1:32" ht="18" hidden="1" customHeight="1">
      <c r="A14" s="398" t="s">
        <v>159</v>
      </c>
      <c r="B14" s="409">
        <v>41</v>
      </c>
      <c r="C14" s="409">
        <v>44</v>
      </c>
      <c r="D14" s="409">
        <v>67</v>
      </c>
      <c r="E14" s="409">
        <v>103</v>
      </c>
      <c r="F14" s="395">
        <v>311</v>
      </c>
      <c r="G14" s="409">
        <v>415</v>
      </c>
      <c r="H14" s="409">
        <v>539</v>
      </c>
      <c r="I14" s="396">
        <v>1165</v>
      </c>
      <c r="J14" s="409">
        <v>297</v>
      </c>
      <c r="K14" s="408">
        <v>205</v>
      </c>
      <c r="L14" s="408"/>
      <c r="M14" s="411">
        <v>92</v>
      </c>
      <c r="N14" s="397">
        <f t="shared" si="10"/>
        <v>3279</v>
      </c>
      <c r="O14" s="47"/>
      <c r="P14" s="412" t="s">
        <v>159</v>
      </c>
      <c r="Q14" s="409">
        <v>9</v>
      </c>
      <c r="R14" s="409">
        <v>22</v>
      </c>
      <c r="S14" s="408">
        <v>18</v>
      </c>
      <c r="T14" s="409">
        <v>9</v>
      </c>
      <c r="U14" s="413">
        <v>21</v>
      </c>
      <c r="V14" s="409">
        <v>14</v>
      </c>
      <c r="W14" s="409">
        <v>6</v>
      </c>
      <c r="X14" s="409">
        <v>13</v>
      </c>
      <c r="Y14" s="409">
        <v>7</v>
      </c>
      <c r="Z14" s="414">
        <v>81</v>
      </c>
      <c r="AA14" s="413">
        <v>31</v>
      </c>
      <c r="AB14" s="414">
        <v>37</v>
      </c>
      <c r="AC14" s="397">
        <f t="shared" si="11"/>
        <v>268</v>
      </c>
    </row>
    <row r="15" spans="1:32" ht="18" hidden="1" customHeight="1">
      <c r="A15" s="398" t="s">
        <v>160</v>
      </c>
      <c r="B15" s="409">
        <v>57</v>
      </c>
      <c r="C15" s="408">
        <v>35</v>
      </c>
      <c r="D15" s="409">
        <v>95</v>
      </c>
      <c r="E15" s="408">
        <v>112</v>
      </c>
      <c r="F15" s="409">
        <v>131</v>
      </c>
      <c r="G15" s="415">
        <v>340</v>
      </c>
      <c r="H15" s="415">
        <v>483</v>
      </c>
      <c r="I15" s="416">
        <v>1339</v>
      </c>
      <c r="J15" s="415">
        <v>349</v>
      </c>
      <c r="K15" s="415">
        <v>236</v>
      </c>
      <c r="L15" s="415"/>
      <c r="M15" s="417">
        <v>68</v>
      </c>
      <c r="N15" s="406">
        <f t="shared" si="10"/>
        <v>3245</v>
      </c>
      <c r="O15" s="47"/>
      <c r="P15" s="412" t="s">
        <v>160</v>
      </c>
      <c r="Q15" s="409">
        <v>19</v>
      </c>
      <c r="R15" s="409">
        <v>12</v>
      </c>
      <c r="S15" s="409">
        <v>8</v>
      </c>
      <c r="T15" s="408">
        <v>12</v>
      </c>
      <c r="U15" s="409">
        <v>7</v>
      </c>
      <c r="V15" s="409">
        <v>15</v>
      </c>
      <c r="W15" s="415">
        <v>16</v>
      </c>
      <c r="X15" s="417">
        <v>12</v>
      </c>
      <c r="Y15" s="408">
        <v>16</v>
      </c>
      <c r="Z15" s="409">
        <v>6</v>
      </c>
      <c r="AA15" s="408">
        <v>12</v>
      </c>
      <c r="AB15" s="408">
        <v>6</v>
      </c>
      <c r="AC15" s="397">
        <f t="shared" si="11"/>
        <v>141</v>
      </c>
    </row>
    <row r="16" spans="1:32" ht="18" hidden="1" customHeight="1">
      <c r="A16" s="398" t="s">
        <v>161</v>
      </c>
      <c r="B16" s="418">
        <v>68</v>
      </c>
      <c r="C16" s="409">
        <v>42</v>
      </c>
      <c r="D16" s="409">
        <v>44</v>
      </c>
      <c r="E16" s="408">
        <v>75</v>
      </c>
      <c r="F16" s="408">
        <v>135</v>
      </c>
      <c r="G16" s="408">
        <v>448</v>
      </c>
      <c r="H16" s="409">
        <v>507</v>
      </c>
      <c r="I16" s="409">
        <v>808</v>
      </c>
      <c r="J16" s="408">
        <v>313</v>
      </c>
      <c r="K16" s="408">
        <v>246</v>
      </c>
      <c r="L16" s="408"/>
      <c r="M16" s="408">
        <v>143</v>
      </c>
      <c r="N16" s="419">
        <f t="shared" si="10"/>
        <v>2829</v>
      </c>
      <c r="O16" s="47"/>
      <c r="P16" s="412" t="s">
        <v>161</v>
      </c>
      <c r="Q16" s="420">
        <v>9</v>
      </c>
      <c r="R16" s="409">
        <v>16</v>
      </c>
      <c r="S16" s="409">
        <v>12</v>
      </c>
      <c r="T16" s="408">
        <v>6</v>
      </c>
      <c r="U16" s="421">
        <v>7</v>
      </c>
      <c r="V16" s="421">
        <v>14</v>
      </c>
      <c r="W16" s="409">
        <v>9</v>
      </c>
      <c r="X16" s="409">
        <v>14</v>
      </c>
      <c r="Y16" s="409">
        <v>9</v>
      </c>
      <c r="Z16" s="409">
        <v>9</v>
      </c>
      <c r="AA16" s="421">
        <v>8</v>
      </c>
      <c r="AB16" s="421">
        <v>7</v>
      </c>
      <c r="AC16" s="422">
        <f t="shared" si="11"/>
        <v>120</v>
      </c>
    </row>
    <row r="17" spans="1:30" ht="18" hidden="1" customHeight="1">
      <c r="A17" s="423" t="s">
        <v>162</v>
      </c>
      <c r="B17" s="424">
        <v>71</v>
      </c>
      <c r="C17" s="424">
        <v>97</v>
      </c>
      <c r="D17" s="424">
        <v>61</v>
      </c>
      <c r="E17" s="425">
        <v>105</v>
      </c>
      <c r="F17" s="425">
        <v>198</v>
      </c>
      <c r="G17" s="425">
        <v>442</v>
      </c>
      <c r="H17" s="426">
        <v>790</v>
      </c>
      <c r="I17" s="427">
        <v>674</v>
      </c>
      <c r="J17" s="425">
        <v>275</v>
      </c>
      <c r="K17" s="425">
        <v>133</v>
      </c>
      <c r="L17" s="425"/>
      <c r="M17" s="425">
        <v>108</v>
      </c>
      <c r="N17" s="419">
        <f t="shared" si="10"/>
        <v>2954</v>
      </c>
      <c r="O17" s="4"/>
      <c r="P17" s="428" t="s">
        <v>162</v>
      </c>
      <c r="Q17" s="424">
        <v>7</v>
      </c>
      <c r="R17" s="424">
        <v>13</v>
      </c>
      <c r="S17" s="424">
        <v>12</v>
      </c>
      <c r="T17" s="425">
        <v>11</v>
      </c>
      <c r="U17" s="425">
        <v>12</v>
      </c>
      <c r="V17" s="425">
        <v>15</v>
      </c>
      <c r="W17" s="425">
        <v>20</v>
      </c>
      <c r="X17" s="425">
        <v>15</v>
      </c>
      <c r="Y17" s="425">
        <v>15</v>
      </c>
      <c r="Z17" s="425">
        <v>20</v>
      </c>
      <c r="AA17" s="425">
        <v>9</v>
      </c>
      <c r="AB17" s="425">
        <v>7</v>
      </c>
      <c r="AC17" s="429">
        <f t="shared" si="11"/>
        <v>156</v>
      </c>
    </row>
    <row r="18" spans="1:30" ht="13.8" hidden="1" thickBot="1">
      <c r="A18" s="430" t="s">
        <v>163</v>
      </c>
      <c r="B18" s="420">
        <v>38</v>
      </c>
      <c r="C18" s="425">
        <v>19</v>
      </c>
      <c r="D18" s="425">
        <v>38</v>
      </c>
      <c r="E18" s="425">
        <v>203</v>
      </c>
      <c r="F18" s="425">
        <v>146</v>
      </c>
      <c r="G18" s="425">
        <v>439</v>
      </c>
      <c r="H18" s="426">
        <v>964</v>
      </c>
      <c r="I18" s="426">
        <v>1154</v>
      </c>
      <c r="J18" s="425">
        <v>388</v>
      </c>
      <c r="K18" s="425">
        <v>176</v>
      </c>
      <c r="L18" s="425"/>
      <c r="M18" s="425">
        <v>143</v>
      </c>
      <c r="N18" s="431">
        <f t="shared" si="10"/>
        <v>3708</v>
      </c>
      <c r="O18" s="4"/>
      <c r="P18" s="432" t="s">
        <v>163</v>
      </c>
      <c r="Q18" s="425">
        <v>7</v>
      </c>
      <c r="R18" s="425">
        <v>7</v>
      </c>
      <c r="S18" s="425">
        <v>8</v>
      </c>
      <c r="T18" s="425">
        <v>12</v>
      </c>
      <c r="U18" s="425">
        <v>9</v>
      </c>
      <c r="V18" s="425">
        <v>6</v>
      </c>
      <c r="W18" s="425">
        <v>11</v>
      </c>
      <c r="X18" s="425">
        <v>8</v>
      </c>
      <c r="Y18" s="425">
        <v>16</v>
      </c>
      <c r="Z18" s="425">
        <v>40</v>
      </c>
      <c r="AA18" s="425">
        <v>17</v>
      </c>
      <c r="AB18" s="425">
        <v>16</v>
      </c>
      <c r="AC18" s="425">
        <f t="shared" si="11"/>
        <v>157</v>
      </c>
    </row>
    <row r="19" spans="1:30" ht="13.8" hidden="1" thickBot="1">
      <c r="A19" s="433" t="s">
        <v>164</v>
      </c>
      <c r="B19" s="427">
        <v>49</v>
      </c>
      <c r="C19" s="427">
        <v>63</v>
      </c>
      <c r="D19" s="427">
        <v>50</v>
      </c>
      <c r="E19" s="427">
        <v>71</v>
      </c>
      <c r="F19" s="427">
        <v>144</v>
      </c>
      <c r="G19" s="427">
        <v>374</v>
      </c>
      <c r="H19" s="434">
        <v>729</v>
      </c>
      <c r="I19" s="434">
        <v>1097</v>
      </c>
      <c r="J19" s="427">
        <v>397</v>
      </c>
      <c r="K19" s="427">
        <v>192</v>
      </c>
      <c r="L19" s="427"/>
      <c r="M19" s="427">
        <v>217</v>
      </c>
      <c r="N19" s="431">
        <f t="shared" si="10"/>
        <v>3383</v>
      </c>
      <c r="O19" s="4"/>
      <c r="P19" s="435" t="s">
        <v>164</v>
      </c>
      <c r="Q19" s="427">
        <v>10</v>
      </c>
      <c r="R19" s="427">
        <v>6</v>
      </c>
      <c r="S19" s="427">
        <v>14</v>
      </c>
      <c r="T19" s="427">
        <v>10</v>
      </c>
      <c r="U19" s="427">
        <v>10</v>
      </c>
      <c r="V19" s="427">
        <v>19</v>
      </c>
      <c r="W19" s="427">
        <v>11</v>
      </c>
      <c r="X19" s="427">
        <v>20</v>
      </c>
      <c r="Y19" s="427">
        <v>15</v>
      </c>
      <c r="Z19" s="427">
        <v>8</v>
      </c>
      <c r="AA19" s="427">
        <v>11</v>
      </c>
      <c r="AB19" s="427">
        <v>8</v>
      </c>
      <c r="AC19" s="425">
        <f t="shared" si="11"/>
        <v>142</v>
      </c>
    </row>
    <row r="20" spans="1:30" ht="13.8" hidden="1" thickBot="1">
      <c r="A20" s="430" t="s">
        <v>165</v>
      </c>
      <c r="B20" s="427">
        <v>53</v>
      </c>
      <c r="C20" s="427">
        <v>39</v>
      </c>
      <c r="D20" s="427">
        <v>74</v>
      </c>
      <c r="E20" s="427">
        <v>64</v>
      </c>
      <c r="F20" s="427">
        <v>208</v>
      </c>
      <c r="G20" s="427">
        <v>491</v>
      </c>
      <c r="H20" s="427">
        <v>454</v>
      </c>
      <c r="I20" s="434">
        <v>1068</v>
      </c>
      <c r="J20" s="427">
        <v>407</v>
      </c>
      <c r="K20" s="427">
        <v>228</v>
      </c>
      <c r="L20" s="427"/>
      <c r="M20" s="427">
        <v>81</v>
      </c>
      <c r="N20" s="436">
        <f t="shared" si="10"/>
        <v>3167</v>
      </c>
      <c r="O20" s="4"/>
      <c r="P20" s="432" t="s">
        <v>165</v>
      </c>
      <c r="Q20" s="427">
        <v>12</v>
      </c>
      <c r="R20" s="427">
        <v>13</v>
      </c>
      <c r="S20" s="427">
        <v>46</v>
      </c>
      <c r="T20" s="427">
        <v>9</v>
      </c>
      <c r="U20" s="427">
        <v>20</v>
      </c>
      <c r="V20" s="427">
        <v>4</v>
      </c>
      <c r="W20" s="427">
        <v>8</v>
      </c>
      <c r="X20" s="427">
        <v>30</v>
      </c>
      <c r="Y20" s="427">
        <v>22</v>
      </c>
      <c r="Z20" s="427">
        <v>20</v>
      </c>
      <c r="AA20" s="427">
        <v>16</v>
      </c>
      <c r="AB20" s="427">
        <v>12</v>
      </c>
      <c r="AC20" s="437">
        <f t="shared" si="11"/>
        <v>212</v>
      </c>
    </row>
    <row r="21" spans="1:30" ht="13.8" hidden="1" thickBot="1">
      <c r="A21" s="430" t="s">
        <v>166</v>
      </c>
      <c r="B21" s="438">
        <v>67</v>
      </c>
      <c r="C21" s="438">
        <v>62</v>
      </c>
      <c r="D21" s="438">
        <v>57</v>
      </c>
      <c r="E21" s="438">
        <v>77</v>
      </c>
      <c r="F21" s="438">
        <v>473</v>
      </c>
      <c r="G21" s="438">
        <v>468</v>
      </c>
      <c r="H21" s="439">
        <v>659</v>
      </c>
      <c r="I21" s="438">
        <v>851</v>
      </c>
      <c r="J21" s="438">
        <v>270</v>
      </c>
      <c r="K21" s="438">
        <v>208</v>
      </c>
      <c r="L21" s="438"/>
      <c r="M21" s="438">
        <v>174</v>
      </c>
      <c r="N21" s="440">
        <f t="shared" si="10"/>
        <v>3366</v>
      </c>
      <c r="O21" s="4" t="s">
        <v>3</v>
      </c>
      <c r="P21" s="435" t="s">
        <v>166</v>
      </c>
      <c r="Q21" s="427">
        <v>6</v>
      </c>
      <c r="R21" s="427">
        <v>25</v>
      </c>
      <c r="S21" s="427">
        <v>29</v>
      </c>
      <c r="T21" s="427">
        <v>4</v>
      </c>
      <c r="U21" s="427">
        <v>17</v>
      </c>
      <c r="V21" s="427">
        <v>19</v>
      </c>
      <c r="W21" s="427">
        <v>14</v>
      </c>
      <c r="X21" s="427">
        <v>37</v>
      </c>
      <c r="Y21" s="441">
        <v>76</v>
      </c>
      <c r="Z21" s="427">
        <v>34</v>
      </c>
      <c r="AA21" s="427">
        <v>17</v>
      </c>
      <c r="AB21" s="427">
        <v>18</v>
      </c>
      <c r="AC21" s="437">
        <f t="shared" si="11"/>
        <v>296</v>
      </c>
    </row>
    <row r="22" spans="1:30">
      <c r="A22" s="6"/>
      <c r="B22" s="103"/>
      <c r="C22" s="103"/>
      <c r="D22" s="103"/>
      <c r="E22" s="103"/>
      <c r="F22" s="103"/>
      <c r="G22" s="103"/>
      <c r="H22" s="103"/>
      <c r="I22" s="103"/>
      <c r="J22" s="103"/>
      <c r="K22" s="103"/>
      <c r="L22" s="103"/>
      <c r="M22" s="103"/>
      <c r="N22" s="7"/>
      <c r="O22" s="4"/>
      <c r="P22" s="8"/>
      <c r="Q22" s="104"/>
      <c r="R22" s="104"/>
      <c r="S22" s="104"/>
      <c r="T22" s="104"/>
      <c r="U22" s="104"/>
      <c r="V22" s="104"/>
      <c r="W22" s="104"/>
      <c r="X22" s="104"/>
      <c r="Y22" s="104"/>
      <c r="Z22" s="104"/>
      <c r="AA22" s="104"/>
      <c r="AB22" s="104"/>
      <c r="AC22" s="103"/>
    </row>
    <row r="23" spans="1:30" ht="13.5" customHeight="1">
      <c r="A23" s="842" t="s">
        <v>237</v>
      </c>
      <c r="B23" s="843"/>
      <c r="C23" s="843"/>
      <c r="D23" s="843"/>
      <c r="E23" s="843"/>
      <c r="F23" s="843"/>
      <c r="G23" s="843"/>
      <c r="H23" s="843"/>
      <c r="I23" s="843"/>
      <c r="J23" s="843"/>
      <c r="K23" s="843"/>
      <c r="L23" s="843"/>
      <c r="M23" s="843"/>
      <c r="N23" s="844"/>
      <c r="O23" s="4"/>
      <c r="P23" s="845" t="str">
        <f>+A23</f>
        <v>2025年 第40週（9/29～10/5）</v>
      </c>
      <c r="Q23" s="846"/>
      <c r="R23" s="846"/>
      <c r="S23" s="846"/>
      <c r="T23" s="846"/>
      <c r="U23" s="846"/>
      <c r="V23" s="846"/>
      <c r="W23" s="846"/>
      <c r="X23" s="846"/>
      <c r="Y23" s="846"/>
      <c r="Z23" s="846"/>
      <c r="AA23" s="846"/>
      <c r="AB23" s="846"/>
      <c r="AC23" s="847"/>
    </row>
    <row r="24" spans="1:30" ht="13.8" thickBot="1">
      <c r="A24" s="125" t="s">
        <v>41</v>
      </c>
      <c r="B24" s="4"/>
      <c r="C24" s="4"/>
      <c r="D24" s="4"/>
      <c r="E24" s="4"/>
      <c r="F24" s="4"/>
      <c r="G24" s="4" t="s">
        <v>17</v>
      </c>
      <c r="H24" s="4"/>
      <c r="I24" s="4"/>
      <c r="J24" s="4"/>
      <c r="K24" s="4"/>
      <c r="L24" s="4"/>
      <c r="M24" s="4"/>
      <c r="N24" s="10"/>
      <c r="O24" s="4"/>
      <c r="P24" s="126"/>
      <c r="Q24" s="4"/>
      <c r="R24" s="4"/>
      <c r="S24" s="4"/>
      <c r="T24" s="4"/>
      <c r="U24" s="4"/>
      <c r="V24" s="4"/>
      <c r="W24" s="4"/>
      <c r="X24" s="4"/>
      <c r="Y24" s="4"/>
      <c r="Z24" s="4"/>
      <c r="AA24" s="4"/>
      <c r="AB24" s="4"/>
      <c r="AC24" s="12"/>
    </row>
    <row r="25" spans="1:30" ht="33" customHeight="1" thickBot="1">
      <c r="A25" s="826" t="s">
        <v>167</v>
      </c>
      <c r="B25" s="827"/>
      <c r="C25" s="828"/>
      <c r="D25" s="829" t="s">
        <v>236</v>
      </c>
      <c r="E25" s="830"/>
      <c r="F25" s="4" t="s">
        <v>41</v>
      </c>
      <c r="G25" s="4" t="s">
        <v>17</v>
      </c>
      <c r="H25" s="4"/>
      <c r="I25" s="4"/>
      <c r="J25" s="4"/>
      <c r="K25" s="4"/>
      <c r="L25" s="4"/>
      <c r="M25" s="4"/>
      <c r="N25" s="10"/>
      <c r="O25" s="47" t="s">
        <v>17</v>
      </c>
      <c r="P25" s="67"/>
      <c r="Q25" s="442" t="s">
        <v>168</v>
      </c>
      <c r="R25" s="831" t="s">
        <v>235</v>
      </c>
      <c r="S25" s="832"/>
      <c r="T25" s="833"/>
      <c r="U25" s="4"/>
      <c r="V25" s="4"/>
      <c r="W25" s="4"/>
      <c r="X25" s="4"/>
      <c r="Y25" s="4"/>
      <c r="Z25" s="4"/>
      <c r="AA25" s="4"/>
      <c r="AB25" s="4"/>
      <c r="AC25" s="12"/>
    </row>
    <row r="26" spans="1:30" ht="15" customHeight="1">
      <c r="A26" s="9" t="s">
        <v>178</v>
      </c>
      <c r="B26" s="4"/>
      <c r="C26" s="4"/>
      <c r="D26" s="4" t="s">
        <v>3</v>
      </c>
      <c r="E26" s="4"/>
      <c r="F26" s="4"/>
      <c r="G26" s="4"/>
      <c r="H26" s="4"/>
      <c r="I26" s="4"/>
      <c r="J26" s="4"/>
      <c r="K26" s="4"/>
      <c r="L26" s="4"/>
      <c r="M26" s="4"/>
      <c r="N26" s="10"/>
      <c r="O26" s="47" t="s">
        <v>17</v>
      </c>
      <c r="P26" s="66"/>
      <c r="Q26" s="4"/>
      <c r="R26" s="4"/>
      <c r="S26" s="4"/>
      <c r="T26" s="4"/>
      <c r="U26" s="4"/>
      <c r="V26" s="4"/>
      <c r="W26" s="4"/>
      <c r="X26" s="4"/>
      <c r="Y26" s="4"/>
      <c r="Z26" s="4"/>
      <c r="AA26" s="4"/>
      <c r="AB26" s="4"/>
      <c r="AC26" s="12"/>
    </row>
    <row r="27" spans="1:30" ht="9" customHeight="1">
      <c r="A27" s="9"/>
      <c r="B27" s="4"/>
      <c r="C27" s="4"/>
      <c r="D27" s="4"/>
      <c r="E27" s="4"/>
      <c r="F27" s="4"/>
      <c r="G27" s="4"/>
      <c r="H27" s="4"/>
      <c r="I27" s="4"/>
      <c r="J27" s="4"/>
      <c r="K27" s="4"/>
      <c r="L27" s="4"/>
      <c r="M27" s="4"/>
      <c r="N27" s="10"/>
      <c r="O27" s="47" t="s">
        <v>17</v>
      </c>
      <c r="P27" s="11"/>
      <c r="Q27" s="4"/>
      <c r="R27" s="4"/>
      <c r="S27" s="4"/>
      <c r="T27" s="4"/>
      <c r="U27" s="4"/>
      <c r="V27" s="4"/>
      <c r="W27" s="4"/>
      <c r="X27" s="4"/>
      <c r="Y27" s="4"/>
      <c r="Z27" s="4"/>
      <c r="AA27" s="4"/>
      <c r="AB27" s="4"/>
      <c r="AC27" s="12"/>
    </row>
    <row r="28" spans="1:30">
      <c r="A28" s="9"/>
      <c r="B28" s="4"/>
      <c r="C28" s="4"/>
      <c r="D28" s="4"/>
      <c r="E28" s="4"/>
      <c r="F28" s="4"/>
      <c r="G28" s="4"/>
      <c r="H28" s="4"/>
      <c r="I28" s="4"/>
      <c r="J28" s="4"/>
      <c r="K28" s="4"/>
      <c r="L28" s="4"/>
      <c r="M28" s="4"/>
      <c r="N28" s="10"/>
      <c r="O28" s="4" t="s">
        <v>17</v>
      </c>
      <c r="P28" s="5"/>
      <c r="AC28" s="13"/>
    </row>
    <row r="29" spans="1:30">
      <c r="A29" s="9"/>
      <c r="B29" s="4"/>
      <c r="C29" s="4"/>
      <c r="D29" s="4"/>
      <c r="E29" s="4"/>
      <c r="F29" s="4"/>
      <c r="G29" s="4"/>
      <c r="H29" s="4"/>
      <c r="I29" s="4"/>
      <c r="J29" s="4"/>
      <c r="K29" s="4"/>
      <c r="L29" s="4"/>
      <c r="M29" s="4"/>
      <c r="N29" s="10"/>
      <c r="O29" s="4" t="s">
        <v>17</v>
      </c>
      <c r="P29" s="5"/>
      <c r="AC29" s="13"/>
    </row>
    <row r="30" spans="1:30">
      <c r="A30" s="9"/>
      <c r="B30" s="4"/>
      <c r="C30" s="4"/>
      <c r="D30" s="4"/>
      <c r="E30" s="4"/>
      <c r="F30" s="4"/>
      <c r="G30" s="4"/>
      <c r="H30" s="4"/>
      <c r="I30" s="4"/>
      <c r="J30" s="4"/>
      <c r="K30" s="4"/>
      <c r="L30" s="4"/>
      <c r="M30" s="4"/>
      <c r="N30" s="10"/>
      <c r="O30" s="4" t="s">
        <v>17</v>
      </c>
      <c r="P30" s="5"/>
      <c r="AC30" s="13"/>
      <c r="AD30" s="70"/>
    </row>
    <row r="31" spans="1:30">
      <c r="A31" s="9"/>
      <c r="B31" s="4"/>
      <c r="C31" s="4"/>
      <c r="D31" s="4"/>
      <c r="E31" s="4"/>
      <c r="F31" s="4"/>
      <c r="G31" s="4"/>
      <c r="H31" s="4"/>
      <c r="I31" s="4"/>
      <c r="J31" s="4"/>
      <c r="K31" s="4"/>
      <c r="L31" s="4"/>
      <c r="M31" s="4"/>
      <c r="N31" s="10"/>
      <c r="O31" s="4"/>
      <c r="P31" s="5"/>
      <c r="AC31" s="13"/>
    </row>
    <row r="32" spans="1:30" ht="21.6">
      <c r="A32" s="135" t="s">
        <v>169</v>
      </c>
      <c r="B32" s="4"/>
      <c r="C32" s="4"/>
      <c r="D32" s="4"/>
      <c r="E32" s="4"/>
      <c r="F32" s="4"/>
      <c r="G32" s="4"/>
      <c r="H32" s="4"/>
      <c r="I32" s="4"/>
      <c r="J32" s="4"/>
      <c r="K32" s="4"/>
      <c r="L32" s="4"/>
      <c r="M32" s="4"/>
      <c r="N32" s="10"/>
      <c r="O32" s="4"/>
      <c r="P32" s="5"/>
      <c r="AC32" s="13"/>
    </row>
    <row r="33" spans="1:29" ht="13.8" thickBot="1">
      <c r="A33" s="443"/>
      <c r="B33" s="444"/>
      <c r="C33" s="444"/>
      <c r="D33" s="444"/>
      <c r="E33" s="444"/>
      <c r="F33" s="444"/>
      <c r="G33" s="444"/>
      <c r="H33" s="444"/>
      <c r="I33" s="444"/>
      <c r="J33" s="444"/>
      <c r="K33" s="444"/>
      <c r="L33" s="444"/>
      <c r="M33" s="444"/>
      <c r="N33" s="445"/>
      <c r="O33" s="4"/>
      <c r="P33" s="446"/>
      <c r="Q33" s="447"/>
      <c r="R33" s="447"/>
      <c r="S33" s="447"/>
      <c r="T33" s="447"/>
      <c r="U33" s="447"/>
      <c r="V33" s="447"/>
      <c r="W33" s="447"/>
      <c r="X33" s="447"/>
      <c r="Y33" s="447"/>
      <c r="Z33" s="447"/>
      <c r="AA33" s="447"/>
      <c r="AB33" s="447"/>
      <c r="AC33" s="448"/>
    </row>
    <row r="34" spans="1:29">
      <c r="A34" s="449"/>
      <c r="C34" s="4"/>
      <c r="D34" s="4"/>
      <c r="E34" s="4"/>
      <c r="F34" s="4"/>
      <c r="G34" s="4"/>
      <c r="H34" s="4"/>
      <c r="I34" s="4"/>
      <c r="J34" s="4"/>
      <c r="K34" s="4"/>
      <c r="L34" s="4"/>
      <c r="M34" s="4"/>
      <c r="N34" s="4"/>
      <c r="O34" s="4"/>
    </row>
    <row r="35" spans="1:29">
      <c r="O35" s="4"/>
    </row>
    <row r="36" spans="1:29">
      <c r="J36" s="105" t="s">
        <v>3</v>
      </c>
      <c r="O36" s="4"/>
    </row>
    <row r="37" spans="1:29">
      <c r="O37" s="4"/>
    </row>
    <row r="38" spans="1:29">
      <c r="O38" s="4"/>
    </row>
    <row r="39" spans="1:29">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row>
    <row r="40" spans="1:29">
      <c r="Q40" s="55" t="s">
        <v>170</v>
      </c>
      <c r="R40" s="55"/>
      <c r="S40" s="55"/>
      <c r="T40" s="55"/>
      <c r="U40" s="55"/>
      <c r="V40" s="55"/>
      <c r="W40" s="55"/>
      <c r="X40" s="55"/>
    </row>
    <row r="41" spans="1:29">
      <c r="Q41" s="55" t="s">
        <v>171</v>
      </c>
      <c r="R41" s="55"/>
      <c r="S41" s="55"/>
      <c r="T41" s="55"/>
      <c r="U41" s="55"/>
      <c r="V41" s="55"/>
      <c r="W41" s="55"/>
      <c r="X41" s="55"/>
    </row>
  </sheetData>
  <mergeCells count="9">
    <mergeCell ref="A25:C25"/>
    <mergeCell ref="D25:E25"/>
    <mergeCell ref="R25:T25"/>
    <mergeCell ref="A1:N1"/>
    <mergeCell ref="P1:AC1"/>
    <mergeCell ref="A2:N2"/>
    <mergeCell ref="P2:AC2"/>
    <mergeCell ref="A23:N23"/>
    <mergeCell ref="P23:AC23"/>
  </mergeCells>
  <phoneticPr fontId="81"/>
  <pageMargins left="0.75" right="0.75" top="1" bottom="1" header="0.51200000000000001" footer="0.51200000000000001"/>
  <pageSetup paperSize="9" scale="44" orientation="portrait" horizontalDpi="1200" verticalDpi="12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30D2E-4949-4D12-A8BB-D6487FED607D}">
  <dimension ref="A2:Z25"/>
  <sheetViews>
    <sheetView topLeftCell="F1" zoomScale="110" zoomScaleNormal="110" workbookViewId="0">
      <selection activeCell="U20" sqref="U20"/>
    </sheetView>
  </sheetViews>
  <sheetFormatPr defaultRowHeight="13.2"/>
  <cols>
    <col min="4" max="9" width="7.21875" customWidth="1"/>
    <col min="14" max="14" width="9.44140625" bestFit="1" customWidth="1"/>
  </cols>
  <sheetData>
    <row r="2" spans="1:26">
      <c r="A2" s="241"/>
      <c r="D2" t="s">
        <v>182</v>
      </c>
      <c r="E2" s="242" t="s">
        <v>183</v>
      </c>
      <c r="F2" t="s">
        <v>184</v>
      </c>
      <c r="G2" t="s">
        <v>185</v>
      </c>
      <c r="H2" t="s">
        <v>186</v>
      </c>
      <c r="I2" t="s">
        <v>187</v>
      </c>
      <c r="J2" t="s">
        <v>188</v>
      </c>
    </row>
    <row r="4" spans="1:26">
      <c r="D4" s="243">
        <v>12</v>
      </c>
      <c r="E4" s="243">
        <v>7</v>
      </c>
      <c r="F4" s="244">
        <v>2</v>
      </c>
      <c r="G4" s="245">
        <v>6</v>
      </c>
      <c r="H4" s="244">
        <v>1</v>
      </c>
      <c r="I4" s="244">
        <v>0</v>
      </c>
      <c r="J4" s="244">
        <v>3</v>
      </c>
      <c r="L4" s="246"/>
      <c r="M4">
        <f>SUM(D4:L4)</f>
        <v>31</v>
      </c>
    </row>
    <row r="5" spans="1:26">
      <c r="D5" s="247">
        <f>+D4/$M$4</f>
        <v>0.38709677419354838</v>
      </c>
      <c r="E5" s="247">
        <f t="shared" ref="E5:J5" si="0">+E4/$M$4</f>
        <v>0.22580645161290322</v>
      </c>
      <c r="F5" s="248">
        <f t="shared" si="0"/>
        <v>6.4516129032258063E-2</v>
      </c>
      <c r="G5" s="249">
        <f t="shared" si="0"/>
        <v>0.19354838709677419</v>
      </c>
      <c r="H5" s="248">
        <f t="shared" si="0"/>
        <v>3.2258064516129031E-2</v>
      </c>
      <c r="I5" s="248">
        <f t="shared" si="0"/>
        <v>0</v>
      </c>
      <c r="J5" s="248">
        <f t="shared" si="0"/>
        <v>9.6774193548387094E-2</v>
      </c>
      <c r="S5" t="s">
        <v>178</v>
      </c>
    </row>
    <row r="8" spans="1:26" ht="13.8" thickBot="1"/>
    <row r="9" spans="1:26" ht="13.8" thickBot="1">
      <c r="J9" t="s">
        <v>41</v>
      </c>
      <c r="M9" t="s">
        <v>178</v>
      </c>
      <c r="N9" s="853" t="s">
        <v>230</v>
      </c>
      <c r="O9" s="854"/>
      <c r="P9" s="124"/>
      <c r="Q9" s="124"/>
      <c r="R9" s="124"/>
      <c r="S9" s="124"/>
    </row>
    <row r="10" spans="1:26" ht="13.8" thickBot="1">
      <c r="N10" s="855" t="s">
        <v>189</v>
      </c>
      <c r="O10" s="856"/>
      <c r="P10" s="857"/>
      <c r="Q10" s="858" t="s">
        <v>190</v>
      </c>
      <c r="R10" s="859"/>
      <c r="S10" s="860"/>
    </row>
    <row r="11" spans="1:26" ht="13.8" thickBot="1">
      <c r="N11" s="250" t="s">
        <v>191</v>
      </c>
      <c r="O11" s="251" t="s">
        <v>191</v>
      </c>
      <c r="P11" s="252" t="s">
        <v>191</v>
      </c>
      <c r="Q11" s="250" t="s">
        <v>191</v>
      </c>
      <c r="R11" s="251" t="s">
        <v>191</v>
      </c>
      <c r="S11" s="253" t="s">
        <v>191</v>
      </c>
    </row>
    <row r="12" spans="1:26" ht="13.8" thickTop="1">
      <c r="N12" s="254" t="s">
        <v>192</v>
      </c>
      <c r="O12" s="255" t="s">
        <v>193</v>
      </c>
      <c r="P12" s="256" t="s">
        <v>194</v>
      </c>
      <c r="Q12" s="254" t="s">
        <v>192</v>
      </c>
      <c r="R12" s="255" t="s">
        <v>193</v>
      </c>
      <c r="S12" s="257" t="s">
        <v>194</v>
      </c>
    </row>
    <row r="13" spans="1:26" ht="13.8" thickBot="1">
      <c r="N13" s="258">
        <f>+U13</f>
        <v>3073</v>
      </c>
      <c r="O13" s="259">
        <f t="shared" ref="O13:S13" si="1">+V13</f>
        <v>1590</v>
      </c>
      <c r="P13" s="260">
        <f t="shared" si="1"/>
        <v>1483</v>
      </c>
      <c r="Q13" s="261">
        <f t="shared" si="1"/>
        <v>26631</v>
      </c>
      <c r="R13" s="259">
        <f t="shared" si="1"/>
        <v>12863</v>
      </c>
      <c r="S13" s="262">
        <f t="shared" si="1"/>
        <v>13768</v>
      </c>
      <c r="U13">
        <v>3073</v>
      </c>
      <c r="V13">
        <v>1590</v>
      </c>
      <c r="W13">
        <v>1483</v>
      </c>
      <c r="X13">
        <v>26631</v>
      </c>
      <c r="Y13">
        <v>12863</v>
      </c>
      <c r="Z13">
        <v>13768</v>
      </c>
    </row>
    <row r="15" spans="1:26" ht="13.8" thickBot="1"/>
    <row r="16" spans="1:26" ht="13.8" thickBot="1">
      <c r="N16" s="853" t="s">
        <v>309</v>
      </c>
      <c r="O16" s="854"/>
      <c r="P16" s="124"/>
      <c r="Q16" s="124"/>
      <c r="R16" s="124"/>
      <c r="S16" s="124"/>
    </row>
    <row r="17" spans="14:26" ht="13.8" thickBot="1">
      <c r="N17" s="855" t="s">
        <v>189</v>
      </c>
      <c r="O17" s="856"/>
      <c r="P17" s="857"/>
      <c r="Q17" s="858" t="s">
        <v>190</v>
      </c>
      <c r="R17" s="859"/>
      <c r="S17" s="860"/>
    </row>
    <row r="18" spans="14:26" ht="13.8" thickBot="1">
      <c r="N18" s="250" t="s">
        <v>191</v>
      </c>
      <c r="O18" s="251" t="s">
        <v>191</v>
      </c>
      <c r="P18" s="252" t="s">
        <v>191</v>
      </c>
      <c r="Q18" s="250" t="s">
        <v>191</v>
      </c>
      <c r="R18" s="251" t="s">
        <v>191</v>
      </c>
      <c r="S18" s="253" t="s">
        <v>191</v>
      </c>
    </row>
    <row r="19" spans="14:26" ht="13.8" thickTop="1">
      <c r="N19" s="254" t="s">
        <v>192</v>
      </c>
      <c r="O19" s="255" t="s">
        <v>193</v>
      </c>
      <c r="P19" s="256" t="s">
        <v>194</v>
      </c>
      <c r="Q19" s="254" t="s">
        <v>192</v>
      </c>
      <c r="R19" s="255" t="s">
        <v>193</v>
      </c>
      <c r="S19" s="257" t="s">
        <v>194</v>
      </c>
    </row>
    <row r="20" spans="14:26" ht="13.8" thickBot="1">
      <c r="N20" s="259">
        <f t="shared" ref="N20:S20" si="2">+U20</f>
        <v>4030</v>
      </c>
      <c r="O20" s="259">
        <f t="shared" si="2"/>
        <v>2066</v>
      </c>
      <c r="P20" s="260">
        <f t="shared" si="2"/>
        <v>1964</v>
      </c>
      <c r="Q20" s="261">
        <f t="shared" si="2"/>
        <v>22640</v>
      </c>
      <c r="R20" s="259">
        <f t="shared" si="2"/>
        <v>10692</v>
      </c>
      <c r="S20" s="262">
        <f t="shared" si="2"/>
        <v>11948</v>
      </c>
      <c r="U20">
        <v>4030</v>
      </c>
      <c r="V20">
        <v>2066</v>
      </c>
      <c r="W20">
        <v>1964</v>
      </c>
      <c r="X20">
        <v>22640</v>
      </c>
      <c r="Y20">
        <v>10692</v>
      </c>
      <c r="Z20">
        <v>11948</v>
      </c>
    </row>
    <row r="22" spans="14:26" ht="13.8" thickBot="1"/>
    <row r="23" spans="14:26" ht="13.8" thickBot="1">
      <c r="N23" s="848" t="s">
        <v>189</v>
      </c>
      <c r="O23" s="849"/>
      <c r="P23" s="849"/>
      <c r="Q23" s="850" t="s">
        <v>190</v>
      </c>
      <c r="R23" s="851"/>
      <c r="S23" s="852"/>
    </row>
    <row r="24" spans="14:26">
      <c r="N24" s="263" t="s">
        <v>192</v>
      </c>
      <c r="O24" s="264" t="s">
        <v>193</v>
      </c>
      <c r="P24" s="265" t="s">
        <v>194</v>
      </c>
      <c r="Q24" s="263" t="s">
        <v>192</v>
      </c>
      <c r="R24" s="264" t="s">
        <v>193</v>
      </c>
      <c r="S24" s="266" t="s">
        <v>194</v>
      </c>
    </row>
    <row r="25" spans="14:26" ht="13.8" thickBot="1">
      <c r="N25" s="267">
        <f>(N20-N13)/N20</f>
        <v>0.23746898263027294</v>
      </c>
      <c r="O25" s="268">
        <f t="shared" ref="O25:S25" si="3">(O20-O13)/O20</f>
        <v>0.23039690222652467</v>
      </c>
      <c r="P25" s="269">
        <f t="shared" si="3"/>
        <v>0.24490835030549898</v>
      </c>
      <c r="Q25" s="267">
        <f>(Q20-Q13)/Q20</f>
        <v>-0.17628091872791518</v>
      </c>
      <c r="R25" s="268">
        <f t="shared" si="3"/>
        <v>-0.20304900860456415</v>
      </c>
      <c r="S25" s="270">
        <f t="shared" si="3"/>
        <v>-0.15232674924673587</v>
      </c>
    </row>
  </sheetData>
  <mergeCells count="8">
    <mergeCell ref="N23:P23"/>
    <mergeCell ref="Q23:S23"/>
    <mergeCell ref="N9:O9"/>
    <mergeCell ref="N10:P10"/>
    <mergeCell ref="Q10:S10"/>
    <mergeCell ref="N16:O16"/>
    <mergeCell ref="N17:P17"/>
    <mergeCell ref="Q17:S17"/>
  </mergeCells>
  <phoneticPr fontId="8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ヘッドライン</vt:lpstr>
      <vt:lpstr>スポンサー公告 </vt:lpstr>
      <vt:lpstr>40　ノロウイルス関連情報 </vt:lpstr>
      <vt:lpstr>40  衛生訓話</vt:lpstr>
      <vt:lpstr>40　食中毒記事等 </vt:lpstr>
      <vt:lpstr>40 海外情報</vt:lpstr>
      <vt:lpstr>39　国内感染症情報</vt:lpstr>
      <vt:lpstr>40　感染症統計</vt:lpstr>
      <vt:lpstr>Sheet1</vt:lpstr>
      <vt:lpstr>40　食品回収</vt:lpstr>
      <vt:lpstr>40　残留農薬など</vt:lpstr>
      <vt:lpstr>40　食品表示</vt:lpstr>
      <vt:lpstr>'39　国内感染症情報'!Print_Area</vt:lpstr>
      <vt:lpstr>'40  衛生訓話'!Print_Area</vt:lpstr>
      <vt:lpstr>'40　ノロウイルス関連情報 '!Print_Area</vt:lpstr>
      <vt:lpstr>'40 海外情報'!Print_Area</vt:lpstr>
      <vt:lpstr>'40　感染症統計'!Print_Area</vt:lpstr>
      <vt:lpstr>'40　残留農薬など'!Print_Area</vt:lpstr>
      <vt:lpstr>'40　食中毒記事等 '!Print_Area</vt:lpstr>
      <vt:lpstr>'40　食品回収'!Print_Area</vt:lpstr>
      <vt:lpstr>'40　食品表示'!Print_Area</vt:lpstr>
      <vt:lpstr>'スポンサー公告 '!Print_Area</vt:lpstr>
      <vt:lpstr>'40　食中毒記事等 '!Print_Titles</vt:lpstr>
      <vt:lpstr>'40　食品表示'!Print_Titles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2017-11-10T10:38:10Z</dcterms:created>
  <dcterms:modified xsi:type="dcterms:W3CDTF">2025-10-12T02:54:24Z</dcterms:modified>
  <cp:category/>
  <cp:contentStatus/>
</cp:coreProperties>
</file>