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hidePivotFieldList="1"/>
  <xr:revisionPtr revIDLastSave="0" documentId="13_ncr:1_{6D704850-3BB9-4883-8B29-C2409F369FDD}" xr6:coauthVersionLast="47" xr6:coauthVersionMax="47" xr10:uidLastSave="{00000000-0000-0000-0000-000000000000}"/>
  <bookViews>
    <workbookView xWindow="-108" yWindow="-108" windowWidth="23256" windowHeight="12456" tabRatio="615" firstSheet="1" activeTab="2" xr2:uid="{00000000-000D-0000-FFFF-FFFF00000000}"/>
  </bookViews>
  <sheets>
    <sheet name="ヘッドライン" sheetId="78" state="hidden" r:id="rId1"/>
    <sheet name="スポンサー公告 " sheetId="252" r:id="rId2"/>
    <sheet name="39　ノロウイルス関連情報 " sheetId="101" r:id="rId3"/>
    <sheet name="39  衛生訓話" sheetId="277" r:id="rId4"/>
    <sheet name="39　食中毒記事等 " sheetId="29" r:id="rId5"/>
    <sheet name="39 海外情報" sheetId="123" r:id="rId6"/>
    <sheet name="38　国内感染症情報" sheetId="124" r:id="rId7"/>
    <sheet name="39　感染症統計" sheetId="240" r:id="rId8"/>
    <sheet name="Sheet1" sheetId="209" state="hidden" r:id="rId9"/>
    <sheet name="39　食品回収" sheetId="60" r:id="rId10"/>
    <sheet name="39　残留農薬など" sheetId="34" r:id="rId11"/>
    <sheet name="39　食品表示" sheetId="156" r:id="rId12"/>
  </sheets>
  <definedNames>
    <definedName name="_xlnm._FilterDatabase" localSheetId="2" hidden="1">'39　ノロウイルス関連情報 '!$A$22:$G$75</definedName>
    <definedName name="_xlnm._FilterDatabase" localSheetId="4" hidden="1">'39　食中毒記事等 '!$A$14:$D$14</definedName>
    <definedName name="_xlnm._FilterDatabase" localSheetId="9" hidden="1">'39　食品回収'!$A$1:$E$41</definedName>
    <definedName name="_xlnm._FilterDatabase" localSheetId="11" hidden="1">'39　食品表示'!$A$1:$C$1</definedName>
    <definedName name="_xlnm.Print_Area" localSheetId="6">'38　国内感染症情報'!$A$1:$D$34</definedName>
    <definedName name="_xlnm.Print_Area" localSheetId="3">'39  衛生訓話'!$A$1:$M$21</definedName>
    <definedName name="_xlnm.Print_Area" localSheetId="2">'39　ノロウイルス関連情報 '!$A$19:$N$84</definedName>
    <definedName name="_xlnm.Print_Area" localSheetId="5">'39 海外情報'!$A$1:$C$40</definedName>
    <definedName name="_xlnm.Print_Area" localSheetId="7">'39　感染症統計'!$A$1:$AC$39</definedName>
    <definedName name="_xlnm.Print_Area" localSheetId="10">'39　残留農薬など'!$A$1:$N$21</definedName>
    <definedName name="_xlnm.Print_Area" localSheetId="4">'39　食中毒記事等 '!$A$1:$D$55</definedName>
    <definedName name="_xlnm.Print_Area" localSheetId="9">'39　食品回収'!$A$1:$E$48</definedName>
    <definedName name="_xlnm.Print_Area" localSheetId="11">'39　食品表示'!$A$1:$C$33</definedName>
    <definedName name="_xlnm.Print_Area" localSheetId="1">'スポンサー公告 '!$A$1:$W$51</definedName>
    <definedName name="_xlnm.Print_Titles" localSheetId="4">'39　食中毒記事等 '!$14:$14</definedName>
    <definedName name="_xlnm.Print_Titles" localSheetId="11">'39　食品表示'!$1:$1</definedName>
    <definedName name="x__Hlk126489292" localSheetId="8">#REF!</definedName>
    <definedName name="x__Hlk12648929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78" l="1"/>
  <c r="A8" i="34" l="1" a="1"/>
  <c r="A8" i="34" s="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5" i="101"/>
  <c r="B56" i="101"/>
  <c r="B57" i="101"/>
  <c r="B58" i="101"/>
  <c r="B59" i="101"/>
  <c r="B60" i="101"/>
  <c r="B61" i="101"/>
  <c r="B62" i="101"/>
  <c r="B63" i="101"/>
  <c r="B64" i="101"/>
  <c r="B65" i="101"/>
  <c r="B66" i="101"/>
  <c r="B67" i="101"/>
  <c r="B15" i="78"/>
  <c r="M4" i="209"/>
  <c r="B10" i="78"/>
  <c r="J4" i="240" l="1"/>
  <c r="Y4" i="240"/>
  <c r="B11" i="78"/>
  <c r="D2" i="124" l="1"/>
  <c r="X4" i="240" l="1"/>
  <c r="G23" i="101" l="1"/>
  <c r="G24" i="101"/>
  <c r="B24" i="101" s="1"/>
  <c r="V4" i="240" l="1"/>
  <c r="G4" i="240"/>
  <c r="H4" i="240"/>
  <c r="W4" i="240"/>
  <c r="B14" i="78" l="1"/>
  <c r="F4" i="240"/>
  <c r="U4" i="240"/>
  <c r="N20" i="209"/>
  <c r="N13" i="209"/>
  <c r="B13" i="78" l="1"/>
  <c r="B16" i="78"/>
  <c r="L4" i="240"/>
  <c r="G52" i="101" l="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AA4" i="240"/>
  <c r="Z4" i="240"/>
  <c r="T4" i="240"/>
  <c r="S4" i="240"/>
  <c r="R4" i="240"/>
  <c r="Q4" i="240"/>
  <c r="P4" i="240"/>
  <c r="M4" i="240"/>
  <c r="K4" i="240"/>
  <c r="I4" i="240"/>
  <c r="E4" i="240"/>
  <c r="D4" i="240"/>
  <c r="C4" i="240"/>
  <c r="B4" i="240"/>
  <c r="N4" i="240" l="1"/>
  <c r="AC4" i="240"/>
  <c r="S13" i="209" l="1"/>
  <c r="R13" i="209"/>
  <c r="Q13" i="209"/>
  <c r="P13" i="209"/>
  <c r="O13" i="209"/>
  <c r="S20" i="209"/>
  <c r="R20" i="209"/>
  <c r="Q20" i="209"/>
  <c r="P20" i="209"/>
  <c r="O20" i="209"/>
  <c r="G25" i="101"/>
  <c r="G26" i="101"/>
  <c r="G70" i="101" l="1"/>
  <c r="B70" i="101" s="1"/>
  <c r="Q25" i="209" l="1"/>
  <c r="N25" i="209"/>
  <c r="R25" i="209"/>
  <c r="O25" i="209"/>
  <c r="D5" i="209"/>
  <c r="G5" i="209"/>
  <c r="P25" i="209"/>
  <c r="S25" i="209"/>
  <c r="E5" i="209"/>
  <c r="F5" i="209"/>
  <c r="H5" i="209"/>
  <c r="I5" i="209"/>
  <c r="J5" i="209"/>
  <c r="B12" i="78" l="1"/>
  <c r="G27" i="101" l="1"/>
  <c r="G28" i="101"/>
  <c r="G29" i="101"/>
  <c r="G30" i="101"/>
  <c r="G31" i="101"/>
  <c r="G32" i="101"/>
  <c r="G33" i="101"/>
  <c r="G34" i="101"/>
  <c r="G35" i="101"/>
  <c r="G36" i="101"/>
  <c r="G37" i="101"/>
  <c r="G38" i="101"/>
  <c r="G39" i="101"/>
  <c r="G40" i="101"/>
  <c r="G41" i="101"/>
  <c r="G42" i="101"/>
  <c r="G43" i="101"/>
  <c r="G44" i="101"/>
  <c r="G45" i="101"/>
  <c r="G46" i="101"/>
  <c r="G47" i="101"/>
  <c r="G48" i="101"/>
  <c r="G49" i="101"/>
  <c r="G50" i="101"/>
  <c r="G51" i="101"/>
  <c r="G53" i="101"/>
  <c r="G54" i="101"/>
  <c r="G55" i="101"/>
  <c r="G56" i="101"/>
  <c r="G57" i="101"/>
  <c r="G58" i="101"/>
  <c r="G59" i="101"/>
  <c r="G60" i="101"/>
  <c r="G61" i="101"/>
  <c r="G62" i="101"/>
  <c r="G63" i="101"/>
  <c r="G64" i="101"/>
  <c r="G65" i="101"/>
  <c r="G66" i="101"/>
  <c r="G67" i="101"/>
  <c r="G68" i="101"/>
  <c r="B68" i="101" s="1"/>
  <c r="G69" i="101"/>
  <c r="B69" i="101" s="1"/>
  <c r="B23" i="101"/>
  <c r="M71" i="101"/>
  <c r="N71" i="101"/>
  <c r="G75" i="101"/>
  <c r="G74" i="101"/>
  <c r="G73" i="101"/>
  <c r="M75" i="101" l="1"/>
  <c r="B17" i="78"/>
  <c r="G11" i="78" l="1"/>
  <c r="F11" i="78" l="1"/>
  <c r="I74" i="101" l="1"/>
  <c r="I73" i="101"/>
  <c r="H11" i="78" s="1"/>
  <c r="K75" i="101"/>
  <c r="F75" i="10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<sst xmlns="http://schemas.openxmlformats.org/spreadsheetml/2006/main" count="645" uniqueCount="430">
  <si>
    <t>皆様  週刊情報2024-10(9)を配信いたします</t>
    <phoneticPr fontId="5"/>
  </si>
  <si>
    <t>l</t>
    <phoneticPr fontId="29"/>
  </si>
  <si>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</si>
  <si>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</si>
  <si>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</si>
  <si>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</si>
  <si>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</si>
  <si>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</si>
  <si>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9"/>
  </si>
  <si>
    <t>2.　ノロウイルス</t>
    <phoneticPr fontId="29"/>
  </si>
  <si>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</si>
  <si>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</si>
  <si>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</si>
  <si>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</si>
  <si>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</si>
  <si>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9"/>
  </si>
  <si>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</si>
  <si>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</si>
  <si>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</si>
  <si>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</si>
  <si>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</si>
  <si>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</si>
  <si>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</si>
  <si>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9"/>
  </si>
  <si>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</si>
  <si>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</si>
  <si>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</si>
  <si>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9"/>
  </si>
  <si>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</si>
  <si>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</si>
  <si>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</si>
  <si>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9"/>
  </si>
  <si>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</si>
  <si>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9"/>
  </si>
  <si>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</si>
  <si>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</si>
  <si>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9"/>
  </si>
  <si>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</si>
  <si>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9"/>
  </si>
  <si>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</si>
  <si>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</si>
  <si>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1"/>
  </si>
  <si>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</si>
  <si>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</si>
  <si>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</si>
  <si>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</si>
  <si>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</si>
  <si>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</si>
  <si>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</si>
  <si>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</si>
  <si>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</si>
  <si>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</si>
  <si>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</si>
  <si>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</si>
  <si>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</si>
  <si>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</si>
  <si>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</si>
  <si>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</si>
  <si>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</si>
  <si>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</si>
  <si>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</si>
  <si>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</si>
  <si>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北海道</t>
    <rPh sb="0" eb="3">
      <t>ホッカイドウ</t>
    </rPh>
    <phoneticPr fontId="8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</si>
  <si>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</si>
  <si>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</si>
  <si>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</si>
  <si>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</si>
  <si>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</si>
  <si>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</si>
  <si>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</si>
  <si>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</si>
  <si>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</si>
  <si>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</si>
  <si>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</si>
  <si>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</si>
  <si>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</si>
  <si>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</si>
  <si>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</si>
  <si>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</si>
  <si>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</si>
  <si>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</si>
  <si>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</si>
  <si>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</si>
  <si>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</si>
  <si>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</si>
  <si>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</si>
  <si>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</si>
  <si>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</si>
  <si>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</si>
  <si>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</si>
  <si>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</si>
  <si>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</si>
  <si>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</si>
  <si>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</si>
  <si>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</si>
  <si>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</si>
  <si>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</si>
  <si>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</si>
  <si>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</si>
  <si>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</si>
  <si>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</si>
  <si>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</si>
  <si>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</si>
  <si>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</si>
  <si>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</si>
  <si>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</si>
  <si>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</si>
  <si>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</si>
  <si>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</si>
  <si>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</si>
  <si>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</si>
  <si>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</si>
  <si>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</si>
  <si>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</si>
  <si>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</si>
  <si>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</si>
  <si>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</si>
  <si>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</si>
  <si>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</si>
  <si>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</si>
  <si>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</si>
  <si>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</si>
  <si>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</si>
  <si>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</si>
  <si>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</si>
  <si>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</si>
  <si>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1"/>
  </si>
  <si>
    <t>https://www.mhlw.go.jp/stf/covid-19/kokunainohasseijoukyou.html#h2_1</t>
    <phoneticPr fontId="81"/>
  </si>
  <si>
    <t>厚生労働省：データからわかる－新型コロナウイルス感染症情報－</t>
    <phoneticPr fontId="81"/>
  </si>
  <si>
    <t>https：//covid19.mhlw.go.jp/</t>
    <phoneticPr fontId="81"/>
  </si>
  <si>
    <t>腸管出血性大腸菌感染症</t>
    <phoneticPr fontId="5"/>
  </si>
  <si>
    <t>4類感染症</t>
    <phoneticPr fontId="81"/>
  </si>
  <si>
    <t>インフルエンザ
と
新型コロナ</t>
    <rPh sb="10" eb="12">
      <t>シンガタ</t>
    </rPh>
    <phoneticPr fontId="81"/>
  </si>
  <si>
    <t>注意</t>
    <rPh sb="0" eb="2">
      <t>チュウイ</t>
    </rPh>
    <phoneticPr fontId="81"/>
  </si>
  <si>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</si>
  <si>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</si>
  <si>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</si>
  <si>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1"/>
  </si>
  <si>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</si>
  <si>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</si>
  <si>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</si>
  <si>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</si>
  <si>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</si>
  <si>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</si>
  <si>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</si>
  <si>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</si>
  <si>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</si>
  <si>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</si>
  <si>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</si>
  <si>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</si>
  <si>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</si>
  <si>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1"/>
  </si>
  <si>
    <t>2024年</t>
    <rPh sb="4" eb="5">
      <t>ネン</t>
    </rPh>
    <phoneticPr fontId="81"/>
  </si>
  <si>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</si>
  <si>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</si>
  <si>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</si>
  <si>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</si>
  <si>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</si>
  <si>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</si>
  <si>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</si>
  <si>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</si>
  <si>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</si>
  <si>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</si>
  <si>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</si>
  <si>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</si>
  <si>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</si>
  <si>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</si>
  <si>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</si>
  <si>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</si>
  <si>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1"/>
  </si>
  <si>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</si>
  <si>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</si>
  <si>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</si>
  <si>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</si>
  <si>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</si>
  <si>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</si>
  <si>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</si>
  <si>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</si>
  <si>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1"/>
  </si>
  <si>
    <t>静岡県</t>
    <phoneticPr fontId="81"/>
  </si>
  <si>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</si>
  <si>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</si>
  <si>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1"/>
  </si>
  <si>
    <t>アレルゲン</t>
    <phoneticPr fontId="81"/>
  </si>
  <si>
    <t>残留</t>
    <rPh sb="0" eb="2">
      <t>ザンリュウ</t>
    </rPh>
    <phoneticPr fontId="81"/>
  </si>
  <si>
    <t>異物</t>
    <rPh sb="0" eb="2">
      <t>イブツ</t>
    </rPh>
    <phoneticPr fontId="81"/>
  </si>
  <si>
    <t>細菌</t>
    <rPh sb="0" eb="2">
      <t>サイキン</t>
    </rPh>
    <phoneticPr fontId="81"/>
  </si>
  <si>
    <t>表示</t>
    <rPh sb="0" eb="2">
      <t>ヒョウジ</t>
    </rPh>
    <phoneticPr fontId="81"/>
  </si>
  <si>
    <t>その他</t>
    <rPh sb="2" eb="3">
      <t>タ</t>
    </rPh>
    <phoneticPr fontId="81"/>
  </si>
  <si>
    <t>インフルエンザ新型</t>
    <rPh sb="7" eb="9">
      <t>シンガタ</t>
    </rPh>
    <phoneticPr fontId="81"/>
  </si>
  <si>
    <t>コロナウイルス感染症</t>
    <rPh sb="7" eb="10">
      <t>カンセンショウ</t>
    </rPh>
    <phoneticPr fontId="81"/>
  </si>
  <si>
    <t>報告数</t>
    <rPh sb="0" eb="3">
      <t>ホウコクスウ</t>
    </rPh>
    <phoneticPr fontId="81"/>
  </si>
  <si>
    <t>総数</t>
    <rPh sb="0" eb="2">
      <t>ソウスウ</t>
    </rPh>
    <phoneticPr fontId="81"/>
  </si>
  <si>
    <t>男性</t>
    <rPh sb="0" eb="2">
      <t>ダンセイ</t>
    </rPh>
    <phoneticPr fontId="81"/>
  </si>
  <si>
    <t>女性</t>
    <rPh sb="0" eb="2">
      <t>ジョセイ</t>
    </rPh>
    <phoneticPr fontId="81"/>
  </si>
  <si>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</si>
  <si>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毎週　　ひとつ　　覚えていきましょう</t>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</si>
  <si>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</si>
  <si>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</si>
  <si>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</si>
  <si>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</si>
  <si>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1"/>
  </si>
  <si>
    <t>.</t>
    <phoneticPr fontId="81"/>
  </si>
  <si>
    <t>-</t>
    <phoneticPr fontId="81"/>
  </si>
  <si>
    <t>　</t>
    <phoneticPr fontId="15"/>
  </si>
  <si>
    <t xml:space="preserve"> 5類感染症</t>
    <phoneticPr fontId="5"/>
  </si>
  <si>
    <t>福島県</t>
    <rPh sb="0" eb="2">
      <t>フクシマ</t>
    </rPh>
    <phoneticPr fontId="81"/>
  </si>
  <si>
    <t xml:space="preserve"> </t>
    <phoneticPr fontId="81"/>
  </si>
  <si>
    <t>　　　</t>
  </si>
  <si>
    <t>全国警戒ランク2に減少</t>
    <rPh sb="0" eb="2">
      <t>ゼンコク</t>
    </rPh>
    <rPh sb="2" eb="4">
      <t>ケイカイ</t>
    </rPh>
    <rPh sb="9" eb="11">
      <t>ゲンショウ</t>
    </rPh>
    <phoneticPr fontId="81"/>
  </si>
  <si>
    <t>10月15日～17日は、食品安全フェスティバル「2025フードセーフティージャパン」</t>
    <rPh sb="2" eb="3">
      <t>ガツ</t>
    </rPh>
    <rPh sb="5" eb="6">
      <t>ヒ</t>
    </rPh>
    <rPh sb="9" eb="10">
      <t>ヒ</t>
    </rPh>
    <rPh sb="12" eb="14">
      <t>ショクヒン</t>
    </rPh>
    <rPh sb="14" eb="16">
      <t>アンゼン</t>
    </rPh>
    <phoneticPr fontId="29"/>
  </si>
  <si>
    <t>スポンサーページは１回掲載3,000円(2週連続　5,000円)
ご希望者はこちらまで　→Food・Safety</t>
    <rPh sb="10" eb="11">
      <t>カイ</t>
    </rPh>
    <rPh sb="11" eb="13">
      <t>ケイサイ</t>
    </rPh>
    <rPh sb="18" eb="19">
      <t>エン</t>
    </rPh>
    <rPh sb="21" eb="24">
      <t>シュウレンゾク</t>
    </rPh>
    <rPh sb="30" eb="31">
      <t>エン</t>
    </rPh>
    <rPh sb="34" eb="37">
      <t>キボウシャ</t>
    </rPh>
    <phoneticPr fontId="81"/>
  </si>
  <si>
    <t>9-10月、4月以降
施設の所在市町村で           流行・食中毒が報告される
定点観測値が5.00前後</t>
    <phoneticPr fontId="81"/>
  </si>
  <si>
    <t>【情報共有】　週間・情報収集/情報は毎週確認する
【常設】　嘔吐物処理セットの配備
【体調管理】従業員の健康状況を徹底し、不良者は調理・加工ラインより外す</t>
    <phoneticPr fontId="81"/>
  </si>
  <si>
    <t>管理レベル「2」　</t>
    <phoneticPr fontId="5"/>
  </si>
  <si>
    <t>2025/38週</t>
  </si>
  <si>
    <t>少し多い</t>
    <rPh sb="0" eb="1">
      <t>スコ</t>
    </rPh>
    <rPh sb="2" eb="3">
      <t>オオ</t>
    </rPh>
    <phoneticPr fontId="81"/>
  </si>
  <si>
    <t>腸チフス2例‌</t>
    <phoneticPr fontId="81"/>
  </si>
  <si>
    <t>岐阜県</t>
    <rPh sb="0" eb="3">
      <t>ギフケン</t>
    </rPh>
    <phoneticPr fontId="15"/>
  </si>
  <si>
    <t>島根県</t>
    <rPh sb="0" eb="3">
      <t>シマネケン</t>
    </rPh>
    <phoneticPr fontId="15"/>
  </si>
  <si>
    <t>イオンリテール</t>
  </si>
  <si>
    <t>大黒天物産</t>
  </si>
  <si>
    <t>九州丸一食品</t>
  </si>
  <si>
    <t>回収＆返金</t>
  </si>
  <si>
    <t>回収＆返金/交換</t>
  </si>
  <si>
    <t>回収＆交換</t>
  </si>
  <si>
    <t>回収</t>
  </si>
  <si>
    <t>2025年第36週</t>
    <rPh sb="4" eb="5">
      <t>ネン</t>
    </rPh>
    <rPh sb="5" eb="6">
      <t>ダイ</t>
    </rPh>
    <rPh sb="8" eb="9">
      <t>シュウ</t>
    </rPh>
    <phoneticPr fontId="81"/>
  </si>
  <si>
    <t>今週のニュース（Noroｖｉｒｕｓ） (9/29-10/5)</t>
    <rPh sb="0" eb="2">
      <t>コンシュウ</t>
    </rPh>
    <phoneticPr fontId="5"/>
  </si>
  <si>
    <t xml:space="preserve"> GⅡ　38週   0例</t>
    <rPh sb="6" eb="7">
      <t>シュウ</t>
    </rPh>
    <phoneticPr fontId="5"/>
  </si>
  <si>
    <t xml:space="preserve"> GⅡ39週　0例</t>
    <rPh sb="8" eb="9">
      <t>レイ</t>
    </rPh>
    <phoneticPr fontId="5"/>
  </si>
  <si>
    <t>2025/39週</t>
  </si>
  <si>
    <t>食中毒情報  (9/29-10/5)</t>
    <rPh sb="0" eb="3">
      <t>ショクチュウドク</t>
    </rPh>
    <rPh sb="3" eb="5">
      <t>ジョウホウ</t>
    </rPh>
    <phoneticPr fontId="5"/>
  </si>
  <si>
    <t>海外情報  (9/29-10/5)</t>
    <rPh sb="0" eb="4">
      <t>カイガイジョウホウ</t>
    </rPh>
    <phoneticPr fontId="5"/>
  </si>
  <si>
    <t>食品表示
 (9/29-10/5)</t>
    <rPh sb="0" eb="2">
      <t>ショクヒン</t>
    </rPh>
    <rPh sb="2" eb="4">
      <t>ヒョウジ</t>
    </rPh>
    <phoneticPr fontId="5"/>
  </si>
  <si>
    <t>残留農薬  (9/29-10/5)</t>
    <phoneticPr fontId="15"/>
  </si>
  <si>
    <t>食品表示 (9/29-10/5)</t>
    <phoneticPr fontId="5"/>
  </si>
  <si>
    <t>-</t>
    <phoneticPr fontId="81"/>
  </si>
  <si>
    <t xml:space="preserve">名古屋市は2日、市内の飲食店で食事をした34人が、食中毒症状を訴えたと発表。従業員からもノロウイルス市の保健所によると、先月25日～26日にかけて『天串 金山店』(名古屋市中区)を利用した客87人中34人が、下痢、おう吐、発熱などを発症した。
</t>
    <phoneticPr fontId="81"/>
  </si>
  <si>
    <t>TREND NEWS CASTER</t>
    <phoneticPr fontId="81"/>
  </si>
  <si>
    <t>広島県福山市保健所は29日、市内の医療機関で提供された食事で50～90歳代の入院患者ら女性計5人が食中毒になったと発表した。一部の人からノロウイルスが検出された。全員が軽症で快方に向かっているという。　発表によると、この医療機関では給食事業者「日米クック」（大阪市）に院内での調理を委託。23日の夕食で出された八宝菜、キャベツのピーナツあえなどを入院患者7人と職員1人の計8人が食べた。このうち患者4人と職員に24日夜以降、 嘔吐（おうと）や下痢、発熱などの症状が表れた。</t>
    <phoneticPr fontId="81"/>
  </si>
  <si>
    <t>讀賣新聞</t>
    <rPh sb="0" eb="4">
      <t>ヨミウリシンブン</t>
    </rPh>
    <phoneticPr fontId="81"/>
  </si>
  <si>
    <t>福岡市の公式情報によれば、当該店を23名で利用したうち8名が発熱・嘔吐・下痢などの症状を呈し、5名が医療機関を受診したと報じられています。
保健所の調査により、提供された料理を原因とするノロウイルスによる食中毒と断定され、該当飲食店には 2日間の営業停止処分 が課されました。</t>
    <phoneticPr fontId="81"/>
  </si>
  <si>
    <t>9./.30</t>
    <phoneticPr fontId="81"/>
  </si>
  <si>
    <t>rakuten</t>
    <phoneticPr fontId="81"/>
  </si>
  <si>
    <t>さとう</t>
  </si>
  <si>
    <t>PLANT</t>
  </si>
  <si>
    <t>アップルシード</t>
  </si>
  <si>
    <t>リンク・リソース...</t>
  </si>
  <si>
    <t>Ks.SPEC</t>
  </si>
  <si>
    <t>イオン東北</t>
  </si>
  <si>
    <t>山田養蜂場</t>
  </si>
  <si>
    <t>ライフコーポレー...</t>
  </si>
  <si>
    <t>ユニー</t>
  </si>
  <si>
    <t>ファイブセンス</t>
  </si>
  <si>
    <t>せわたま</t>
  </si>
  <si>
    <t>サンキョーミート...</t>
  </si>
  <si>
    <t>キノシタ</t>
  </si>
  <si>
    <t>フジ</t>
  </si>
  <si>
    <t>楽々園店 ソース焼きそばまん他 一部保存温度逸脱</t>
  </si>
  <si>
    <t>田内屋</t>
  </si>
  <si>
    <t>国産大豆もめん豆腐,きぬ豆腐他 「賞味期限」と誤印字</t>
  </si>
  <si>
    <t>船橋店 お刺身盛合せ(えび入り) 一部(えび)表示欠落</t>
  </si>
  <si>
    <t>クリーミーコロッケ 一部(卵,えび,かに)表示欠落</t>
  </si>
  <si>
    <t>鶴屋八幡</t>
  </si>
  <si>
    <t>栗入り百楽3個入 一部賞味期限誤記</t>
  </si>
  <si>
    <t>おじまや</t>
  </si>
  <si>
    <t>おじまやの温泉 ラジウム卵 なる卵 一部賞味期限誤記</t>
  </si>
  <si>
    <t>タカギフーズ</t>
  </si>
  <si>
    <t>新横浜店 ビーフカレー＆ハンバーグ弁当 一部(卵)表示欠落</t>
  </si>
  <si>
    <t>大阪屋</t>
  </si>
  <si>
    <t>バウムクーヘン(丸もの) 一部カビ発生の恐れ</t>
  </si>
  <si>
    <t>段原店 曜日市チキンハムカツ 一部(えび)表示欠落</t>
  </si>
  <si>
    <t>ジョイマート</t>
  </si>
  <si>
    <t>国産豚ロース味噌漬け 一部賞味期限誤記</t>
  </si>
  <si>
    <t>栗林豆腐店</t>
  </si>
  <si>
    <t>穂高店 栗林 油揚げ 一部消費期限誤記</t>
  </si>
  <si>
    <t>上乾ちりめん 一部賞味期限と保存方法誤記</t>
  </si>
  <si>
    <t>広島牡蠣ラー油 一部一般生菌数基準超過</t>
  </si>
  <si>
    <t>マルコさっぽろ食...</t>
  </si>
  <si>
    <t>冷凍もつ焼きうどん(醤油,味噌) 一部賞味期限誤記</t>
  </si>
  <si>
    <t>一般社団法人gr...</t>
  </si>
  <si>
    <t>ガスパチョ・ビシソワーズ 一部加熱調理の必要性表示欠落</t>
  </si>
  <si>
    <t>学校法人YIC学...</t>
  </si>
  <si>
    <t>小倉駅JAM広場 シフォンケーキ 一部賞味期限誤記</t>
  </si>
  <si>
    <t>マルキョウ</t>
  </si>
  <si>
    <t>国産豚バラ厚切り焼肉用 一部消費期限誤記</t>
  </si>
  <si>
    <t>ツルヤ</t>
  </si>
  <si>
    <t>包丁切りかけうどん 一部(えび)表示欠落</t>
  </si>
  <si>
    <t>北海道産筋子(秋鮭卵) 一部消費期限誤記</t>
  </si>
  <si>
    <t>丸モ盛岡中央青果...</t>
  </si>
  <si>
    <t>天然コウタケ 一部放射能検査基準値超過</t>
  </si>
  <si>
    <t>にしむら</t>
  </si>
  <si>
    <t>鶏唐揚げ等 一部消費期限誤記</t>
  </si>
  <si>
    <t>小林商事</t>
  </si>
  <si>
    <t>あんずバター 一部カビ発生の恐れ</t>
  </si>
  <si>
    <t>ヨークベニマル</t>
  </si>
  <si>
    <t>ヤマカノおでんつゆ 一部保存温度逸脱</t>
  </si>
  <si>
    <t>げんぶ堂</t>
  </si>
  <si>
    <t>丹波黒豆おかき(素焼き) 一部(大豆)表示欠落</t>
  </si>
  <si>
    <t>ちぎりパン 粒ピーナッツ 一部(卵)表示欠落</t>
  </si>
  <si>
    <t>木津川店 殻付きかき貝他 一部消費期限誤記</t>
  </si>
  <si>
    <t>梨スイーツ” 和梨ファミリーパック 一部賞味期限誤記</t>
  </si>
  <si>
    <t>3種のミックスナッツ 一部(乳)表示欠落</t>
  </si>
  <si>
    <t>ハロウィンしっとり生チョコサブレ 一部賞味期限誤記</t>
  </si>
  <si>
    <t>炭火焼鳥(モモ,モモねぎ) 一部保存温度逸脱</t>
  </si>
  <si>
    <t>国産豚ロースしゃぶしゃぶ用 一部消費期限誤記</t>
  </si>
  <si>
    <t>プロポリススプレー 一部医薬品成分微量混入の可能性</t>
  </si>
  <si>
    <t>鎌倉大船モール店 珍味食べ比べ 一部アレルギー表示欠落</t>
  </si>
  <si>
    <t>極亭博多名物牛もつ鍋 他 4商品 冷ケース正常に作動せず販売</t>
  </si>
  <si>
    <t>ピアゴパワー守山店 国産若鶏モモ肉 一部消費期限誤記</t>
  </si>
  <si>
    <t>think!プロテインバー レモンデライト 一部(アーモンド)表示欠落</t>
  </si>
  <si>
    <t>トマトガーリックチキン弁当 一部(卵,大豆,牛肉,豚肉)表示欠落</t>
  </si>
  <si>
    <t>ピア21しほろ店 豆男爵 一部消費期限誤記</t>
  </si>
  <si>
    <t>鹿児島工房とんちゃんみそ味 他 一部加熱不十分の恐れ</t>
  </si>
  <si>
    <t>新北街道沓谷店 北海道産バターどらやき 一部賞味期限誤記</t>
  </si>
  <si>
    <t>　上位2種目(賞味期限・アレルギー表記ミス)で全体の　(73%)</t>
    <rPh sb="1" eb="3">
      <t>ジョウイ</t>
    </rPh>
    <rPh sb="4" eb="6">
      <t>シュモク</t>
    </rPh>
    <rPh sb="7" eb="11">
      <t>ショウミキゲン</t>
    </rPh>
    <rPh sb="17" eb="19">
      <t>ヒョウキ</t>
    </rPh>
    <rPh sb="23" eb="25">
      <t>ゼンタイ</t>
    </rPh>
    <phoneticPr fontId="5"/>
  </si>
  <si>
    <t>※2025年 第39週（9/22～9/28）</t>
    <phoneticPr fontId="5"/>
  </si>
  <si>
    <t>2025年第38週（9月15日〜9月21日）</t>
    <phoneticPr fontId="81"/>
  </si>
  <si>
    <t>結核例　181例</t>
    <rPh sb="7" eb="8">
      <t>レイ</t>
    </rPh>
    <phoneticPr fontId="5"/>
  </si>
  <si>
    <t>細菌性赤痢1例‌
菌種：S. sonnei（D群）＿感染地域：インド</t>
    <rPh sb="0" eb="3">
      <t>サイキンセイ</t>
    </rPh>
    <rPh sb="3" eb="5">
      <t>セキリ</t>
    </rPh>
    <rPh sb="6" eb="7">
      <t>レイ</t>
    </rPh>
    <rPh sb="9" eb="11">
      <t>キンシュ</t>
    </rPh>
    <rPh sb="23" eb="24">
      <t>グン</t>
    </rPh>
    <rPh sb="26" eb="28">
      <t>カンセン</t>
    </rPh>
    <rPh sb="28" eb="30">
      <t>チイキ</t>
    </rPh>
    <phoneticPr fontId="81"/>
  </si>
  <si>
    <t xml:space="preserve">
3類感染症
細菌性赤痢</t>
    <phoneticPr fontId="5"/>
  </si>
  <si>
    <t>腸チフス1例‌   感染地域：パキスタン</t>
    <phoneticPr fontId="81"/>
  </si>
  <si>
    <t xml:space="preserve">腸管出血性大腸菌感染症138例（有症者79例、うちHUS‌2例）
‌感染地域：‌‌国内92例、国内（都道府県不明）/韓国1例、韓国1例、タイ1例、トルコ1例、国内・国外不明42例
国内の感染地域：‌‌島根県18例、大阪府9例、兵庫県8例、福岡県7例、東京都5例、北海道4例、福島県3例、埼玉県3例、神奈川県3例、長野県3例、岐阜県3例、滋賀県3例、岩手県2例、山形県2例、宮城県1例、
秋田県1例、茨城県1例、群馬県1例、静岡県1例、鳥取県1例、岡山県1例、山口県1例、徳島県1例、沖縄県1例、国内（都道府県不明）9例
</t>
    <phoneticPr fontId="81"/>
  </si>
  <si>
    <t xml:space="preserve">年齢群：‌‌1歳（2 例 ）、2歳（5 例 ）、3歳（1 例 ）、4歳（2 例 ）、5歳（3 例 ）、8歳（5 例 ）、
9歳（3 例 ）、10代（20例）、20代（27例）、30代（23例）、40代（12例）、50代（16例）、
60 代（5 例 ）、 70代（12例）、80代（2例）
</t>
    <phoneticPr fontId="81"/>
  </si>
  <si>
    <t xml:space="preserve">血清群・毒素型：‌‌O157‌VT2（36例）、O157‌VT1・VT2（34例）、O26‌VT1（18例）、O103‌VT1（7例）、O157‌ VT1（5例）、
O111‌VT1（3例）、O145‌VT2‌（2例）、O111‌VT1・VT2（1例）、O115‌VT1‌（1例）、O128‌VT2（1例）、O146‌VT2（1例）、
O168‌VT2（1例）、O91‌VT1（1例）、その他・不明（27例）
累積報告数：2,962例（有症者1,698例、うちHUS‌36例．死亡3例）
</t>
    <phoneticPr fontId="81"/>
  </si>
  <si>
    <t>E型肝炎3例‌
   感染地域（感染源）：‌‌北海道1例（生焼けのホルモン）、東京都1例（不明）、
   国内・国外不明1例（不明）
A型肝炎1例 
  感染地域：国内（都道府県不明）</t>
    <phoneticPr fontId="81"/>
  </si>
  <si>
    <t>レジオネラ症45例（肺炎型40例、ポンティアック熱型5例）
‌   感染地域：‌千葉県3例、新潟県3例、愛知県3例、福岡県3例、宮城県2例、秋田県2例、茨城県2例、埼玉県2例、東京都2例、 
   神奈川県2例、富山県2例、山梨県2例、大阪府2例、滋賀県1例、兵庫県1例、奈良県1例、鳥取県1例、岡山県1例、
   熊本県1例、宮崎県1例、埼玉県/東京都1例、東京都/神奈川県1例、国内（都道府県不明）1例、国内・国外不明5例
‌
  年齢群：‌40代（2例）、50代（8例）、60代（10例）、70代（15例）、80代（9例）、90代以上（1例）累積報告数：1,682例</t>
    <phoneticPr fontId="81"/>
  </si>
  <si>
    <t>アメーバ赤痢6例（腸管アメーバ症5例、腸管外アメーバ症1例）
‌   感染地域：‌‌千葉県1例、東京都1例、滋賀県1例、国外（ 国 不 明 ）1例、国内・国外不明2例
‌   感染経路：性的 接 触 1 例（ 同 性 間 ）、その他・不明5例
ウイルス性肝炎2例‌ EBウイルス2例＿感染経路：‌‌性的 接 触 1 例（ 異 性 間 ）、その他・不明1例</t>
    <phoneticPr fontId="81"/>
  </si>
  <si>
    <t>2025年第38週</t>
    <rPh sb="4" eb="5">
      <t>ネン</t>
    </rPh>
    <rPh sb="5" eb="6">
      <t>ダイ</t>
    </rPh>
    <rPh sb="8" eb="9">
      <t>シュウ</t>
    </rPh>
    <phoneticPr fontId="81"/>
  </si>
  <si>
    <t>77多い</t>
    <rPh sb="2" eb="3">
      <t>オオ</t>
    </rPh>
    <phoneticPr fontId="81"/>
  </si>
  <si>
    <t>フグで食中毒、すし店経営者を食品衛生法違反の疑いで書類送検　販売が禁止されているトラフグの肝臓を調理して提供</t>
    <phoneticPr fontId="15"/>
  </si>
  <si>
    <t>岩手県</t>
    <rPh sb="0" eb="3">
      <t>イワテケン</t>
    </rPh>
    <phoneticPr fontId="15"/>
  </si>
  <si>
    <t>　2025年6月、岩手県盛岡市のすし店で、フグの毒が原因の食中毒が発生した問題で、警察はこの店の男性経営者を、食品衛生法違反の疑いで10月1日付で書類送検しました。食品衛生法違反の疑いで書類送検されたのは、盛岡市本町通のすし店の男性経営者（67）です。この経営者は6月5日の夜、毒が含まれるおそれがあるため販売が禁止されているトラフグの肝臓を調理して、店の客に提供した疑いが持たれています。市によりますと、当日、この店でフグの刺し身を食べた客3人が、脱力感や手指のしびれなどを訴え、うち2人が病院に入院していて、市はこの店を2日間の営業停止処分としていました。
警察の調べに対し、男性経営者は容疑を認めているということです。警察は引き続き当時の状況を調べています。</t>
    <phoneticPr fontId="15"/>
  </si>
  <si>
    <t>https://topics.smt.docomo.ne.jp/amp/article/menkoi_tv/region/menkoi_tv-24245</t>
    <phoneticPr fontId="15"/>
  </si>
  <si>
    <t>岩手めんこいテレビ</t>
    <phoneticPr fontId="15"/>
  </si>
  <si>
    <t>【集団食中毒】15人が下痢や発熱　カンピロバクター属菌と断定　蒸し牡蠣や白レバー…千歳市の居酒屋</t>
    <phoneticPr fontId="15"/>
  </si>
  <si>
    <t>北海道</t>
    <rPh sb="0" eb="3">
      <t>ホッカイドウ</t>
    </rPh>
    <phoneticPr fontId="15"/>
  </si>
  <si>
    <t>　北海道・千歳保健所は2025年10月2日、千歳市内の飲食店で集団食中毒が発生したと発表しました。食中毒が発生したのは、千歳市幸町の飲食店「大衆居酒屋 稀真」です。9月24日午後2時ごろ、千歳市内の医療機関から、飲食店で会食をした1団体22人のうち、6人に胃腸炎の症状があると保健所に連絡がありました。保健所によりますと、この団体は9月19日午後7時ごろからこの店で会食していて、調査したところ、あわせて15人に下痢や発熱などの症状が出ていたということです。このうち9人が医療機関を受診しましたが、有症者はいずれも快方に向かっています。当時この団体が店で食べたのは、蒸し牡蠣や白レバー串、鴨肉ローストなどだったということです。有症者の便の検査や有症者が共通して食べたものがこの店の料理しかないことなどから、保健所はこの店が提供した食事を原因とするカンピロバクター属菌による食中毒だと断定しました。店は9月30日から営業を自粛していて、この間に消毒や衛生教育などの対策をとっていることから、保健所は食品衛生法に基づく営業停止命令は行わないとしています。</t>
    <phoneticPr fontId="15"/>
  </si>
  <si>
    <t>https://news.yahoo.co.jp/articles/856ed430cb7837a5a4ffdb830e4ed50d16c24297</t>
    <phoneticPr fontId="15"/>
  </si>
  <si>
    <t>STVニュース北海道</t>
    <phoneticPr fontId="15"/>
  </si>
  <si>
    <t>学生専用宿舎で生徒8人が食中毒　下痢や腹痛などの症状を訴える　島根県吉賀町</t>
    <phoneticPr fontId="15"/>
  </si>
  <si>
    <t>　島根県吉賀町七日市の学生専用の宿舎で食事をした複数の高校生が食中毒の症状を発症し、宿舎は10月1日から4日間、調理業務停止処分としています。食中毒が発生したのは吉賀高校に通う生徒専用の町立宿舎「サクラマス交流センター」です。9月29日に宿舎に入所している生徒8人が下痢や腹痛などの症状を訴え、そのうち5人が医療機関を受診しました。益田保健所が調査したところ、食事の内容や症状などから「サクラマス交流センター」を原因とする食中毒と断定。入院した人はおらず、全員が快方に向かっているということです。益田保健所は10月1日から4日間、宿舎の調理業務を停止処分とします。「サクラマス交流センター」では入所している生徒の1日3食を提供していて、益田保健所が詳しい原因物質を調査しています。</t>
    <phoneticPr fontId="15"/>
  </si>
  <si>
    <t>https://news.yahoo.co.jp/articles/2d96c9bf6791e29a15be00b1350eff552d64900e</t>
    <phoneticPr fontId="15"/>
  </si>
  <si>
    <t>日本海テレビ</t>
    <rPh sb="0" eb="3">
      <t>ニホンカイ</t>
    </rPh>
    <phoneticPr fontId="15"/>
  </si>
  <si>
    <t xml:space="preserve">読売新聞オンライン </t>
    <phoneticPr fontId="15"/>
  </si>
  <si>
    <t xml:space="preserve">飲食店で食中毒、患者からサルモネラ属菌を検出…１人は一時入院 - 読売新聞オンライン </t>
    <phoneticPr fontId="15"/>
  </si>
  <si>
    <t>　　広島県福山市保健所は１日、同市春日町の飲食店「おいしいインド料理の店　タブラ」を利用した８～５１歳の男女３人が下痢や腹痛を訴え、患者から食中毒を引き起こすサルモネラ属菌を検出したと発表した。３人は９月２３日に店で食事をし、１人は一時入院。保健所は食品衛生法に基づき、店を営業禁止処分とした。</t>
    <phoneticPr fontId="15"/>
  </si>
  <si>
    <t>広島県</t>
    <rPh sb="0" eb="3">
      <t>ヒロシマケン</t>
    </rPh>
    <phoneticPr fontId="15"/>
  </si>
  <si>
    <t>https://www.yomiuri.co.jp/local/kansai/news/20251002-OYO1T50036/</t>
    <phoneticPr fontId="15"/>
  </si>
  <si>
    <t>多治見市の仕出し店で食中毒、16人が下痢や発熱　店を営業禁止処分</t>
    <phoneticPr fontId="15"/>
  </si>
  <si>
    <t>　岐阜県は28日、多治見市小名田町3のすし・仕出し店「魚三」が製造したオードブルを食べた16人が食中毒を発症したと発表した。東濃保健所は28日から同店を食品衛生法に基づく営業禁止処分とした。</t>
    <phoneticPr fontId="15"/>
  </si>
  <si>
    <t>https://www.chunichi.co.jp/article/1140130#:~:text=%E5%B2%90%E9%98%9C%E7%9C%8C%E3%81%AF28%E6%97%A5,%E3%81%AE%E7%97%87%E7%8A%B6%E3%82%92%E8%A8%B4%E3%81%88%E3%81%9F%E3%80%82</t>
    <phoneticPr fontId="15"/>
  </si>
  <si>
    <t>中日新聞</t>
    <rPh sb="0" eb="4">
      <t>チュウニチシンブン</t>
    </rPh>
    <phoneticPr fontId="15"/>
  </si>
  <si>
    <r>
      <t xml:space="preserve">対前週
</t>
    </r>
    <r>
      <rPr>
        <b/>
        <sz val="14"/>
        <color rgb="FFFF0000"/>
        <rFont val="ＭＳ Ｐゴシック"/>
        <family val="3"/>
        <charset val="128"/>
      </rPr>
      <t>インフルエンザ 　　     　       　　-12%   減少</t>
    </r>
    <r>
      <rPr>
        <b/>
        <sz val="11"/>
        <color rgb="FFFF0000"/>
        <rFont val="ＭＳ Ｐゴシック"/>
        <family val="3"/>
        <charset val="128"/>
      </rPr>
      <t xml:space="preserve">
</t>
    </r>
    <r>
      <rPr>
        <b/>
        <sz val="14"/>
        <color rgb="FF002060"/>
        <rFont val="ＭＳ Ｐゴシック"/>
        <family val="3"/>
        <charset val="128"/>
      </rPr>
      <t>新型コロナウイルス          　  　   16%　 増加</t>
    </r>
    <rPh sb="0" eb="3">
      <t>タイゼンシュウゾウカゾウカゲンショウ</t>
    </rPh>
    <rPh sb="36" eb="38">
      <t>ゲンショウ</t>
    </rPh>
    <rPh sb="70" eb="72">
      <t>ゾウカ</t>
    </rPh>
    <phoneticPr fontId="81"/>
  </si>
  <si>
    <t xml:space="preserve">ベトナムで「バインミー」食べた500人超が食中毒か 12人が重体 - マイナビResident </t>
    <phoneticPr fontId="81"/>
  </si>
  <si>
    <t>　ベトナム南部ドンナイ省で、伝統的なサンドイッチ「バインミー」を食べた560人が体調不良を訴えて病院に搬送されたそうです。このうち、6～7歳の男児2人を含む12人が重体だといいます。患者は下痢や嘔吐、発熱、激しい腹痛といった症状があり、重体患者の血液からは食中毒を引き起こす大腸菌が検出されたとのことです。バインミーはフランス風のバゲットに冷たい肉やパテ、野菜を入れたものです。患者らは、省内のベーカリーで販売されていたバインミーを4月30日に食べた後に体調を崩したそうです。当局は、このところの熱波でバインミーが腐った可能性があるとして、詳しい原因を調べています。BBCの記事です。</t>
    <phoneticPr fontId="81"/>
  </si>
  <si>
    <t>https://resident.mynavi.jp/obenneben/world-medical-news/1min-worldnews/p1881</t>
    <phoneticPr fontId="81"/>
  </si>
  <si>
    <t>ベトナム</t>
    <phoneticPr fontId="81"/>
  </si>
  <si>
    <t xml:space="preserve">エフェドリン微量混入問題が拡大 新たに2原材料から検出、分析結果待ちの品目も多数 </t>
    <phoneticPr fontId="15"/>
  </si>
  <si>
    <t xml:space="preserve">ウェルネスデイリーニュース </t>
    <phoneticPr fontId="15"/>
  </si>
  <si>
    <t>　医薬品などの製造を行う松浦薬業㈱（愛知県名古屋市）が国内自主工場で製造した、健康食品など食品に使用する原材料2品目の一部に、医薬品成分のエフェドリンが微量だが混入していたことが分かった。第三者の民間分析機関が実施した分析で判明した。同社への取材によれば、エフェドリンが混入していたのは、2021年から23年秋頃までに製造した健康食品原材料2品目の一部ロット。いずれも検出量はわずかであることから人の健康へ影響を及ぼす可能性は非常に低いと考えられる。同社が製造した健康食品原材料へのエフェドリン微量混入が判明するのは、今年7月までに発覚していたものと合わせて計3品目となった。いずれも植物抽出物。同社は、愛知県知多郡にある自社工場内の同じ製造設備で医薬品と健康食品の原材料を製造している。医薬品の製造品目中には、エフェドリンを含有する麻黄（マオウ）という植物を生薬の1つとして使用する葛根湯エキスがある。これまでに健康食品原材料3品目で発覚しているエフェドリン微量混入の原因については、製造設備や器材の洗浄をはじめとする製造・品質管理が不適切であったため、麻黄の一部が意図せず混入したと推測されている。同社は、現在のところ混入原因の詳細を公式には明らかにしていない。
　健康食品業界関係者は、「健康食品に生じた問題だが、医薬品の製造・品質管理基準（GMP）を遵守していなかった可能性も無視できないのではないか」と指摘。医薬品規制当局の今後の動向を注目する業界関係者は少なくない。
　松浦薬業、食品関連製品を60品目以上製造
　松浦薬業のコーポレート部門担当者は1日、取材に対し、同工場で製造している食品関連製品の品目数を明かした。第1工場は7品目、第2工場は58品目に上る。製造品目数の多い第2工場は、エフェドリンを含む麻黄を使用する医薬品の製造実態はないという。ただ、別の医薬品を一部製造しており、現状について、「食品関連製品の直前に製造した医薬品の指標となるセンノシドなどを分析中。現在、結果待ちの状況」だと説明した。分析の結果次第では、健康食品のサプライチェーンに及ぼす影響がさらに広がる可能性がある。</t>
    <phoneticPr fontId="15"/>
  </si>
  <si>
    <t>https://wellness-news.co.jp/posts/251003-4/</t>
    <phoneticPr fontId="15"/>
  </si>
  <si>
    <t>愛知県</t>
    <rPh sb="0" eb="3">
      <t>アイチケン</t>
    </rPh>
    <phoneticPr fontId="15"/>
  </si>
  <si>
    <t xml:space="preserve">保健当局が疫学調査に乗り出した。済州市教育支援庁は2日、該当学校で生徒118人と教職員11 ... </t>
    <phoneticPr fontId="81"/>
  </si>
  <si>
    <t>韓国</t>
    <rPh sb="0" eb="2">
      <t>カンコク</t>
    </rPh>
    <phoneticPr fontId="81"/>
  </si>
  <si>
    <t xml:space="preserve">　済州市のある小学校で、祭り直後、生徒や教職員など100人以上が集団食中毒の疑い症状を見せ、保健当局が疫学調査に乗り出した。
済州市教育支援庁は2日、該当学校で生徒118人と教職員11人の計129人が嘔吐、下痢、腹痛など食中毒の疑い症状を見せたと発表した。前日の午後3時基準で82人だった学生患者が24時間で36人増えたのだ。彼らは先月30日午後5時、校内の運動場で開かれた祭りで、無料で提供されたサンドイッチ、オメギ餅、冷たい飲み物などを食べた後、翌朝から症状を見せたことが分かった。 特に、オメギ餅と飲み物は外部のフードトラック2ヵ所を通じて提供されたことが分かった。症状により、前日には生徒21人が欠席し、教師5人が早退した。 同日も生徒38人が欠席し、教師2人が早退した。 現在まで患者のうち59人は病院で治療を受けており、45人は投薬や自己治療、61人は別途の治療なしに回復している。 完治者は25人と集計された。
　今回の事故は、保健教師が前日午前8時27分、保健室を利用する生徒が急増した事実を確認し、初めて認知された。 以後、校長は緊急会議を経て済州市教育支援庁に報告し、午前11時26分頃に済州市に申告した。 学校側は給食を中断し、保護者に短縮授業および保育中断を公示した。済州道と済州感染症管理支援団、済州市保健所などの関係機関で構成された食中毒対応協議体は前日の午後、現場を訪問して人体の可検物と提供食べ物、給食所の保存食などの環境検体を回収して疫学調査を行っている。 学校は2日間、給食と保育を中断したまま短縮授業を続けている。祭りには全体学生1334人のうち約240人、教師75人、保護者と公演団体など外部人員98人が参加した。 公演に参加した海兵隊第9旅団軍楽隊員35人のうち、一部も軽い食中毒症状を見せたが、現在は全員状態が良くなったことが確認された。
</t>
    <phoneticPr fontId="81"/>
  </si>
  <si>
    <t>https://www.mk.co.kr/jp/society/11435118</t>
    <phoneticPr fontId="81"/>
  </si>
  <si>
    <t>クアンチ省の食中毒事件後、保護者は75人の生徒を授業に連れてくるよう要請される - Vietnam.vn</t>
    <phoneticPr fontId="81"/>
  </si>
  <si>
    <r>
      <t>　10月2日朝、クアンチ省教育訓練局からの情報によると、キムトゥイ小学校（クアンチ省キムガン村）の生徒75人が授業に出席しなかった事件に関して、 教育界と地方当局が保護者らと面会し、原因を明らかにして解決策を探ったという。教育訓練省の指導者と地方自治体の代表者は、75人の生徒が学校に通っていない事件を受けて、原因を明らかにし解決策を見つけるために保護者らと面会した。会合は10月1日の午後に開催され、 クアンチ省教育訓練局長のレ・ティ・フオン博士、キムガン村人民委員会副委員長のトラン・ズイ・ビン氏、キム・トゥイ小学校の校長、教師、寄宿生75名の保護者が参加した。会議では、学校での朝食後に生徒75人が食中毒になり、そのうち40人が入院したことに保護者らが憤りを表明した。前述の中毒被害者の学生グループはキム・ンガン村の辺鄙な村から来ており、毎週月曜日から金曜日まで学校で食事をし、滞在している。保護者らによると、中毒事件後、学校での食事や生活に自信が持てなくなり、子どもたちを家に留まらせることにしたという。
　小学4年生のお子さんを持つホー・ティ・フオンさんは、「食中毒事件が起こる前は、お子さんが『食べ物が腐って臭い』と言っているのを聞いていましたが、それでも私は学校の言うことを信じていました。でも、今回の事件が起きて、もう信じられません」と語りました。
キム・トゥイ小学校の校長であるド・ヴァン・ミー氏は、生徒たちに食事を提供するための解決策を見つけることに尽力しました。
キム・トゥイ小学校のド・ヴァン・ミー校長は保護者全員に謝罪し、当局は早急に原因を解明し解決策を模索していると述べた。
　マイ氏は、子供たちの学業に影響が出ないように親たちが子供たちを早く学校に戻すことを望んでおり、学校の厨房が一時的に閉鎖されている間、生徒たちに食事を提供する方法を見つけることに尽力している。会議で講演したクアンチ省教育訓練局長のレー・ティ・フオン氏は、今回の出来事は生徒たちの健康に影響を与えた予期せぬ出来事だったと述べ、同時にキムガン村の保護者と生徒たちの困難を共有した。教育訓練省は情報を受け、副省長をリーダーとする代表団を編成し、直接コミューンに出向き、状況を視察、把握し、規定に従って内容を実施するよう指示する文書を発行した。レ・ティ・フオン氏は、キム・トゥイ少数民族寄宿小学校に対し、人員、</t>
    </r>
    <r>
      <rPr>
        <b/>
        <sz val="14"/>
        <rFont val="游ゴシック"/>
        <family val="1"/>
        <charset val="128"/>
      </rPr>
      <t>​​</t>
    </r>
    <r>
      <rPr>
        <b/>
        <sz val="14"/>
        <rFont val="游ゴシック"/>
        <family val="3"/>
        <charset val="128"/>
      </rPr>
      <t>厨房の手順、原材料の供給源から加工段階まで、寄宿業務のすべての段階を見直すよう提案した。同時に、当局からの結論を受けて、違反があれば厳しく対処する。これは非常に残念な事件であり、管理体制に依然として緩みが残っていることを示しています。今回の事件を通して、学校理事会は自らの責任を明確に認識し、寄宿舎の厨房を含むあらゆる欠陥を検討し、完全に解決しなければなりません。最も重要なのは生徒の安全です」とフオン氏は強調した。当省はコミューン人民委員会と連携し、生徒の登校を促すとともに、他の部署も学校活動を通常通りに戻すためにあらゆる面で連携します。当局の決定を待つ間、緊急の課題は、子どもたちが一刻も早く登校できるよう促すことです。</t>
    </r>
    <phoneticPr fontId="81"/>
  </si>
  <si>
    <t>https://www.vietnam.vn/ja/van-dong-phu-huynh-dua-75-hoc-sinh-den-lop-sau-vu-ngo-doc-thuc-pham-o-quang-tri</t>
    <phoneticPr fontId="81"/>
  </si>
  <si>
    <t xml:space="preserve">	豪華クルーズ体験、100人近くが感染 - Vietnam.vn </t>
    <phoneticPr fontId="81"/>
  </si>
  <si>
    <t>https://www.vietnam.vn/ja/trai-nghiem-du-thuyen-sang-trong-gan-100-nguoi-nhiem-dich-benh</t>
    <phoneticPr fontId="81"/>
  </si>
  <si>
    <t xml:space="preserve">　9月28日に米国疾病対策センター（CDC）に報告された情報によると、クルーズ船の乗客1,874人のうち94人が航海中に体調不良を訴え、乗組員883人のうち4人も感染した。CDCによると、人間がウイルスに感染した場合の症状には、下痢、嘔吐、筋肉痛、頭痛、腹痛または発熱、24時間以内に3回以上の軟便などがある。ロイヤル・カリビアン社は、パンデミック対応計画の一環として船内の清掃と消毒を強化し、感染者から検体を採取したと発表した。症状のある乗客と乗組員は隔離されている。また、消毒手順と症例報告についてはCDCと連携している。ロイヤル・カリビアンの代表者は、「お客様、乗組員、そして寄港地の健康と安全は常に最優先事項です。当社は厳格な清掃手順を実施しており、その多くは公衆衛生ガイドラインを上回っています」と述べた。CDCによると、今年これまでにクルーズ船で胃腸疾患の発生が19件発生しており、そのうち14件はノロウイルスが原因だった。
　2024年には18件のアウトブレイクが発生し、そのうち15件はノロウイルスに関連していました。2023年には14件のアウトブレイクが発生し、そのうち13件もノロウイルスが原因でした。CDCによると、ノロウイルスの新しい株が現在陸上で流行しており、船舶でも陸上のアウトブレイクの傾向が見られることが多いとのことです。
　今回の感染拡大は、類似の事例が相次いで発生したことを受けてのものです。7月には、ナビゲーター・オブ・ザ・シーズ号の乗客134名と乗組員7名が感染しました。2月には、ラディアンス・オブ・ザ・シーズ号の乗客160名と乗組員8名が感染しました。ノロウイルスは、NHS（国民保健サービス）によると「嘔吐と下痢を引き起こす、感染力の高い胃腸ウイルス」です。一般的な症状には、吐き気、嘔吐、発熱を伴う下痢、頭痛、腹痛、体の痛みなどがあります。
出典: https://dantri.com.vn/du-lich/trai-nghiem-du-thuyen-sang-trong-gan-100-nguoi-nhiem-dich-benh-20251001222440367.htm
</t>
    <phoneticPr fontId="81"/>
  </si>
  <si>
    <t xml:space="preserve">クアンチ省：生徒が毒物を混入した疑いで副校長が一時停職 - Vietnam.vn </t>
    <phoneticPr fontId="81"/>
  </si>
  <si>
    <t>　10月2日、 クアンチ省キムガン村の人民委員会は、少数民族向けキムトゥイ小学校の寄宿学校を担当する副校長を15日間の臨時停職にすることを決定したと発表した。停学期間は10月2日から。D.THHさんの一時停学理由は、彼女の行為が世論、特にキム・トゥイ小学校の保護者の間で激しい怒りを引き起こしたためである。キム・ンガン村人民委員会の決定は、すべての保護者に通知するためにキム・トゥイ小学校に送付されました。VNAの報道によると、9月26日午前8時頃、キム・トゥイ小学校で朝食後に生徒40人が食中毒の疑いがあった。その後すぐに、学校は当局や保護者と連携し、車両を動員して子どもたちをレ・トゥイ総合病院へ搬送し、検査と治療を受けさせた。当初の情報によると、私の朝食にはバイン・テイ（もち米をバナナの葉で包んだケーキの一種）が含まれていました。上記の事件に関して、生徒たちが退院した後、75人の生徒が授業に来なかった。この事件は、SNS上で多くの矛盾と憤慨のメッセージを引き起こした。10月1日、クアンチ省教育訓練局とキムガン村人民委員会の代表者はキムトゥイ小学校の保護者と会合し、75人の生徒が授業に出席しなかった理由を明らかにした。ここで保護者らは、学校での食糧不安のリスクについて怒りと懸念を表明した。
保護者からの提案、勧告、フィードバックを踏まえ、教育部門、コミューン、学校のリーダーは、寄宿舎と厨房の運営手順を見直すことを約束しました。同時に、正式な結論が出次第、関係する個人および団体の責任を厳格に処理します。10月2日の朝までに、上記の生徒全員が登校しました。
この事件については当局がさらに捜査し、解明を進めている。
出典: https://www.vietnamplus.vn/quang-tri-tam-dinh-chi-pho-hieu-truong-sau-vu-hoc-sinh-nghi-ngo-doc-post1067537.vnp</t>
    <phoneticPr fontId="81"/>
  </si>
  <si>
    <t>https://www.vietnam.vn/ja/quang-tri-tam-dinh-chi-pho-hieu-truong-sau-vu-hoc-sinh-nghi-ngo-doc</t>
    <phoneticPr fontId="81"/>
  </si>
  <si>
    <t>無料給食食中毒で調理場閉鎖へ</t>
    <phoneticPr fontId="81"/>
  </si>
  <si>
    <t xml:space="preserve">　インドネシア政府は、無料栄養食プログラム（MBG）に関連する食中毒事件を受け、調理場運営部門（SPPG）を一時閉鎖した。食品調整担当調整大臣のズルキフリ・ハサン氏が明らかにした。同氏は、規律、品質、料理人の能力について評価・調査を進める方針を示し、問題が発生した箇所だけでなく、全国のSPPGが対象となると強調した。ズルキフリ大臣はまた、全SPPGに対し、食器の完全な殺菌と、水質・廃棄物処理を含む衛生プロセスの改善を義務付けた。国家栄養庁（BGN）によると、2025年1月から9月の期間で、食品安全に関する事件が70件発生し、計5,914人のMBG受給者が食中毒の被害を受けた。主な原因菌には、大腸菌、黄色ブドウ球菌、サルモネラ菌などが含まれる。
</t>
    <phoneticPr fontId="81"/>
  </si>
  <si>
    <t>https://edu-naigai.jiji.com/timeline/1858</t>
    <phoneticPr fontId="81"/>
  </si>
  <si>
    <t>インドネシア</t>
    <phoneticPr fontId="81"/>
  </si>
  <si>
    <t>インドネシア、食中毒8000人でも給食拡大　財政出動頼みに市場懸念</t>
    <phoneticPr fontId="81"/>
  </si>
  <si>
    <t>　インドネシア政府が1月に導入した給食制度の混乱が目立ってきた。拙速な事業拡大で集団食中毒の被害者は8000人を超えた。財源確保に伴う公共事業などの削減が経済成長の重荷となり反政府デモも広がった。政府は追加財政で不満を抑えようとするが、金融市場では通貨安が進み財政への懸念が強まる。「我々は適切に解決する」。日本や米国など外国訪問から帰国したプラボウォ大統領は27日、ジャカルタで記者から集団食中毒について問われてこう強調した。28日にはジャカルタの私邸に複数の閣僚を呼び対策も協議した。インドネシアでは学校給食をめぐる集団食中毒が相次ぐ。西ジャワ州では22日、給食を食べた幼稚園児から高校生までの400人超が吐き気や目まいを訴えた。24日には同州でまた約550人の児童や学生が給食を食べた後、体調不良に見舞われた。地域の病院は患者を相次ぎ受け入れて逼迫したため、地元当局が公営体育館にベッドを用意し治療に当たった。
　非政府組織（NGO）のインドネシア教育監視ネットワークによれば、1月に給食制度を開始して以降の食中毒被害は27日時点で8649人に上った。このうち直近2週間の被害者は3289人となり急増している。インドネシアの給食制度は貧困や格差の是正に加え、国内の食材を使って農業や食品関連産業を育成する狙いだった。当初は29年に向けて制度を拡充し、最終的に高校生を含む全ての児童・学生などに給食を提供する計画だった。プラボウォ氏が1月に突如、25年の対象者を1750万人から8000万人に増やすと表明したことが混乱拡大のきっかけとなった。拙速な事業拡大により調理師の育成や衛生管理システムの整備が追いつかず、集団食中毒につながった。財政的な悪影響も表面化した。25年の給食予算は当初計画で71兆ルピア（約6400億円）だったが、1月の対象拡大に伴い171兆ルピアに膨れ上がった。9月には予算消化の遅れを踏まえて99兆ルピアに減額したが、それまで他の政府予算は削減を迫られた。公務員の出張や公共工事が激減し経済成長の重荷となった。それでもプラボウォ政権は給食事業をさらに拡大させる方針を貫く。プラボウォ氏は29日、ジャカルタで演説し「食中毒が発生しているが、提供した給食に占める割合はわずか0.00017%だ」と主張。26年の給食予算は前年比で3倍を超す335兆ルピアを計上し、150万人の新規雇用を創出すると強調した。</t>
    <phoneticPr fontId="81"/>
  </si>
  <si>
    <t>★メタノール混入酒で中毒死、ブラジルで相次ぐ</t>
  </si>
  <si>
    <t>★アマゾン、食品の新自社ブランド立ち上げ-節約志向の消費者に照準</t>
  </si>
  <si>
    <t xml:space="preserve">★牛乳をはじめとする食品物価が高騰し、価格競争力を前面に押し出した外国産滅菌牛乳の輸入が ... mk.co.kr </t>
  </si>
  <si>
    <t>https://www.mk.co.kr/jp/economy/11431267</t>
  </si>
  <si>
    <t xml:space="preserve">★台湾、日本産食品の輸入規制すべて撤廃へ「産地証明書」や「検査報告書」不要に - MSN </t>
  </si>
  <si>
    <t>★ハラール市場で注目集める日本食品－MIHASで高まる関心と評価(マレーシア、日本) ｜ ビジネス短信 ―ジェトロの海外ニュース - ジェトロ</t>
  </si>
  <si>
    <t>https://www.jetro.go.jp/biznews/2025/09/4b67f292cae5388f.html</t>
  </si>
  <si>
    <t>★キリンビール、海外戦略を加速　東南アジアに拠点設立 - 日本食糧新聞・電子版</t>
  </si>
  <si>
    <t>https://www.nikkei.com/article/DGXZQOGM1848U0Y5A910C2000000/</t>
    <phoneticPr fontId="81"/>
  </si>
  <si>
    <t>　【サンパウロ共同】ブラジルの最大都市サンパウロを中心に、人体に有害なメタノールが混入した酒を飲んで中毒となり、死亡したり失明したりする事例が相次いでいる。地元メディアによると、サンパウロ州では２９日までに中毒の疑いで３人が死亡した。</t>
    <phoneticPr fontId="81"/>
  </si>
  <si>
    <t>ブラジル、メタノール混入酒で中毒死相次ぐ | 新潟日報デジタルプラス</t>
  </si>
  <si>
    <t>ブラジル</t>
    <phoneticPr fontId="81"/>
  </si>
  <si>
    <t>https://news.yahoo.co.jp/articles/698d7a2eca122a3ddd12fa16a73baaae736802ed</t>
    <phoneticPr fontId="81"/>
  </si>
  <si>
    <t>　米アマゾン・ドット・コムは1日、物価高で節約志向を強める消費者を取り込むため、大半の商品を5ドル（約740円）以下に設定した新たな自社ブランド「アマゾン・グロサリー」 を立ち上げると発表した。同ブランドには乳製品や生鮮野菜、精肉などが含まれる。新ブランドは「アマゾン・フレッシュ」と「ハッピー・ベリー」の両ラインを統合したもので、ネットおよびアマゾン・フレッシュ店舗で販売される。
アマゾンのグロサリー部門責任者、ジェイソン・ビークル氏は声明文で「消費者が特に価格に敏感になっている今、アマゾン・グロサリーは生鮮食品から菓子、常備品に至るまで1000品目超について品質や味を損なうことなく低価格で提供する。競争力ある価格で家庭の食費節約に貢献できる」と述べた。米国では食品価格の上昇を受けて消費者が安価な商品に切り替える傾向が強まっており、プライベートブランド（PB）商品の売れ行きが好調だ。食品スーパー大手のウォルマートやクローガーは今年、自社ブランドの市場シェアが他ブランドに比べて拡大したと明らかにしている。
原題:Amazon Starts Grocery Brand Aimed at Deal-Conscious Shoppers （1）（抜粋）</t>
    <phoneticPr fontId="81"/>
  </si>
  <si>
    <t>米国</t>
    <rPh sb="0" eb="2">
      <t>ベイコク</t>
    </rPh>
    <phoneticPr fontId="81"/>
  </si>
  <si>
    <t>　台湾当局は1日、2011年の東京電力福島第1原子力発電所事故後に設けた日本産食品の輸入規制を全面撤廃する案を示した。福島・茨城・栃木・群馬・千葉の5県産食品に求める放射性物質検査の報告書のほか、すべての日本産食品に求めている産地証明書の提出義務などをなくす。60日間のパブリックコメント（意見公募）を実施し、問題がなければ25年末までに最終決定する。実現すれば、事故後に導入した...</t>
    <phoneticPr fontId="81"/>
  </si>
  <si>
    <t>https://www.nikkei.com/article/DGXZQOGM015VC0R00C25A9000000/</t>
    <phoneticPr fontId="81"/>
  </si>
  <si>
    <t>台湾</t>
    <rPh sb="0" eb="2">
      <t>タイワン</t>
    </rPh>
    <phoneticPr fontId="81"/>
  </si>
  <si>
    <t>https://news.nissyoku.co.jp/news/maruyama20250926100239270</t>
    <phoneticPr fontId="81"/>
  </si>
  <si>
    <t xml:space="preserve">　キリンビールは海外事業を加速する。マレーシアに現地法人「KIRIN BREWERY SOUTHEAST ASIA SDN.BHD.」（KBSEA社）を設立し、10月1日から事業をスタートする。人口増加や経済成長を続ける東南アジア市場での持続的成長を図る。加えてAPAC（アジア、北米、オセアニア）を中心にビール、RTD、洋酒を軸に日本との連動を急ぎ基盤強化を図っていく。35年には海外事業の売上げ収益1000億円、連結に占める海外比率2割を目指す。
</t>
    <phoneticPr fontId="81"/>
  </si>
  <si>
    <t>マレーシア</t>
    <phoneticPr fontId="81"/>
  </si>
  <si>
    <t>日本産温州ミカンが水際検査で不合格　残留農薬の規定違反／台湾</t>
    <phoneticPr fontId="15"/>
  </si>
  <si>
    <t>　衛生福利部（保健省）食品薬物管理署は9月30日、日本から輸入された温州ミカン500キロが水際検査で不合格になったと発表した。台湾でミカンへの残留が認められていない農薬が検出された。全て積み戻しまたは廃棄処分される。不合格となったのは大分産の温州ミカン。殺虫剤クロルピリホス0.01ppmとシアントラニリプロール0.03ppmが検出された。いずれも台湾ではミカンへの残留が禁じられており、検出方法の定量限界0.01ppmを下回る必要がある。8月下旬にも佐賀産の温州ミカン222キロからシアントラニリプロール0.01ppmが検出され、水際検査で不合格となっていた。中国産ツバキ油や米国産ホウレンソウなど9件の不合格も同日発表された。</t>
    <phoneticPr fontId="15"/>
  </si>
  <si>
    <t>https://news.yahoo.co.jp/articles/48edde860026d5751bc8be92b12bd94cf25b5cdb?source=sns&amp;dv=sp&amp;mid=other&amp;date=20251003&amp;ctg=wor&amp;bt=tw_up</t>
    <phoneticPr fontId="15"/>
  </si>
  <si>
    <t xml:space="preserve">土壌から基準値超すヒ素 | 岐阜新聞デジタル </t>
    <phoneticPr fontId="15"/>
  </si>
  <si>
    <t>　　岐阜県は3日、医療用医薬品を製造する「Meiji Seika　ファルマ岐阜工場」（北方町北方）の敷地内の土壌から、基準値の4・3倍のヒ素が検出されたと発表した。この工場ではヒ素の使用歴があるが、原因は不明。県によると、調査は7～9月に工場の敷地の一部で実施。3日に工場から県に汚染の連絡があった。県は同町、本巣市と連携し、基準超過地点から半径250メートルの範囲にある家庭と事業所で...</t>
    <phoneticPr fontId="15"/>
  </si>
  <si>
    <t>https://www.chunichi.co.jp/article/1142905</t>
    <phoneticPr fontId="15"/>
  </si>
  <si>
    <t>表示禁止事項見直した内閣府令が施行 【機能性表示食品】消費者庁 - ウェルネスデイリーニュース</t>
    <phoneticPr fontId="81"/>
  </si>
  <si>
    <t>　機能性表示食品の表示禁止事項を見直すために改正された食品表示基準が1日に公布、施行された。食品一般に認められている一方で、機能性表示食品では禁じられてきた「糖質オフ」、「糖類無添加」、「ノンカフェイン」などといったマイナス方向の強調表示が可能になる。この改正に合わせて消費者庁は、「食品表示基準Q＆A」をはじめ機能性表示食品の「届出等に関する手引き」及び「質疑応答集」を一部改正し、それぞれ同日発出した。食品表示基準は、食品表示法の規定に基づく内閣府令。今回の一部改正は、機能性表示食品の表示禁止事項を規定する条文を見直したもので、「成分を添加していないこと、成分を含まないこと等の表示については、その他の一般的な食品と同等に容器包装上に表示することができるように見直す改正を行った」と同庁食品表示課は説明している。
　もっとも、届け出た機能性関与成分以外の成分の含有強調表示はこれまでどおり禁じられる。改正後の条文は、「消費者庁長官に届け出た機能性関与成分以外の成分（別表第九の第一欄に掲げる栄養成分を除く。）を含むことを強調する用語」を表示禁止事項として規定している。この改正に合わせて消費者庁は、「手引き」の表示禁止事項に関する記載を修正した。その他にも修正を施しており、届出者は修正内容を把握しておく必要がある。また「質疑応答集」に関しても、今回の食品表示基準一部改正には直接関係しない修正を行った。制度改正後の機能性表示食品の届出を巡る届出者の疑問に答えたかたち。食品表示課は主要な修正点を次のように説明している。</t>
    <phoneticPr fontId="81"/>
  </si>
  <si>
    <t>https://wellness-news.co.jp/posts/251002-4/</t>
    <phoneticPr fontId="81"/>
  </si>
  <si>
    <t xml:space="preserve">食品表示基準改正案、パブコメ結果公示 無添加・含まない表示を一般食品同様に </t>
    <phoneticPr fontId="81"/>
  </si>
  <si>
    <t>　消費者庁は1日、食品表示基準の一部改正案について6月13日～7月14日まで実施したパブリックコメントの結果を公示した。
　改正案は、機能性表示食品における「機能性関与成分以外の成分」の強調表示をめぐる取扱いを見直し、成分を添加していないことや成分を含まないことなどの表示を、一般食品と同様に認めるとするもの。寄せられた意見は9件、そのうち募集意見とは関係がないとされる意見が2件あった。
成分強調表示の見直しへ
　改正前は、別表第9の栄養成分に関する強調表示は禁止されていたが、改正後はどのような表示が可能になるのかという質問が出された。これに対し消費者庁は、現行制度との違いを整理した上で、改正後、成分を添加していないことについては「砂糖不使用」、「食塩無添加」、成分を含まないことについては「ノンカフェイン」などの表示が想定されると回答した。また、表示例の明確化については「必要に応じて対応する」と述べた。「機能性関与成分以外の成分を強調する用語」に危険性のある成分や原材料を含めるべきだとの意見が寄せられた。具体的には、添加物や遺伝子組換え作物を使用している商品が存在する中で、有益な成分だけを強調することは消費者に誤解を与える可能性があるため、「添加物不使用」や「遺伝子組換え不使用」といった情報を商品に表示できるよう求める内容であった。これに対し、消費者庁は、今回の改正案は機能性表示食品において「成分を添加していない」「成分を含まない」などの表示を一般食品と同様に認めるものだと説明。その上で、添加物や遺伝子組換え作物の不使用表示については、すでに食品表示基準やガイドライン等で規定されており、機能性表示食品と一般食品の取扱いに違いはないと回答した。</t>
    <phoneticPr fontId="81"/>
  </si>
  <si>
    <t>https://wellness-news.co.jp/posts/251002-1/</t>
    <phoneticPr fontId="81"/>
  </si>
  <si>
    <t xml:space="preserve">	清涼飲料水の試験法改正へパブコメ 消費者庁、10月30日まで募集 </t>
    <phoneticPr fontId="81"/>
  </si>
  <si>
    <t>　消費者庁食品衛生基準審査課は、清涼飲料水等に関する規格基準の一部改正を受け、関連する試験法改正案についてパブリックコメントを募集する。募集期間は10月1日～30日まで。今回の改正は、令和7年内閣府告示第105号に基づき行われるもの。従来、清涼飲料水等の試験法は2014年12月22日付厚生労働省通知により定められていた。今般の告示により、食品添加物等の規格基準のうち「ミネラルウォーター類のうち殺菌又は除菌を行うもの」に関して、新たにペルフルオロオクタンスルホン酸（PFOS）およびペルフルオロオクタン酸（PFOA）の成分規格が設定されたことを受け、通知内容を改正する。</t>
    <phoneticPr fontId="81"/>
  </si>
  <si>
    <t>https://wellness-news.co.jp/posts/251001-1/</t>
    <phoneticPr fontId="81"/>
  </si>
  <si>
    <t xml:space="preserve">栄養表示を目立つ所に 国、食品包装の意見公募 | 全国のニュース | 福井新聞Ｄ刊 </t>
    <phoneticPr fontId="81"/>
  </si>
  <si>
    <t>　2015(平成27)年から容器包装に入れられた一般用加工食品及び一般用添加物には、食品表示基準(平成27年内閣府令第10号)に基づき、栄養成分の量及び熱量の表示(栄養成分表示)が義務付けられています。食品表示については、食品表示基準において容器包装の見やすい箇所に行うこととされていますが、実際の栄養成分表示の表示箇所は容器包装の裏面とされることが一般的です。諸外国では、栄養成分表示の見にくさや分かりづらさを補足する取組として包装前面栄養表示が導入されており、2021(令和3)年11月のコーデックス委員会において、包装前面栄養表示ガイドラインが採択されました。他方、2024(令和6)年度に「21世紀における第三次国民健康づくり運動(健康日本21(第三次))」が開始され、健康・栄養政策において、健康的で持続可能な食環境づくりが推進されているところです。これを好機として、栄養成分表示等を通して、消費者の健康の維持・増進に資する食環境づくりを後押しすべきタイミングを迎えています。こうした状況を踏まえ、2024(令和6)年度から消費者庁において「日本版包装前面栄養表示に関する検討会」を設置し、我が国の包装前面栄養表示について検討を行い、「日本版包装前面栄養表示ガイドライン」の案を作成いたしました。なお、本ガイドラインは、食品表示基準に位置付けないガイドラインです。</t>
    <phoneticPr fontId="81"/>
  </si>
  <si>
    <t>https://www.caa.go.jp/notice/entry/043608/</t>
    <phoneticPr fontId="81"/>
  </si>
  <si>
    <t xml:space="preserve">「仙台牛タン」と表示 実は安価な豚タン 消費期限ラベルや産地も真っ赤なウソ！ 食品偽装は ... </t>
    <phoneticPr fontId="81"/>
  </si>
  <si>
    <t>　コンビニチェーン「ミニストップ」は、全国23の店舗で消費期限の偽装があったと発表しました。本来であれば製造後すぐに消費期限のラベルを貼るべきところを、一定時間経ってから貼っていたことがわかっています。またSNSでは牛タンの屋台で実際に提供されていたのは豚タンだったというトラブルも話題に。
昨今、食品に関する偽装問題がニュースで取り上げられていますが、食品を偽装した場合に問われる罪はどんなものなのでしょうか。弁護士の岡本隼弥さんに話を聞きました。
食品偽装は消費者の信頼を裏切る行為
ー食品の偽装はなぜ問題になるのでしょうか。
食品の偽装が問題となる最大の理由は、「消費者の信頼を裏切る行為」だからです。たとえば、消費期限が偽装されていると、消費者は知らないうちに危険なものを口にしてしまう可能性があります。これは健康被害に直結する重大な問題です。また、「仙台牛タン」と表示されているのに、実際は安価な「豚タン」だったとしたら、消費者は騙されてお金を払っている状況なので、経済的な被害も受けることになります。さらに、食品の偽装は、社会全体の信頼関係を揺るがしかねない事態に繋がることも十分に考えられます。不正を行ったのが一部の店舗や業者であっても、「あの会社の商品は大丈夫なのか」「他の食品も信用できるのか」といった不安が広がり、食品業界全体に対する信頼が低下するでしょう。結果として、真面目に取り組んでいる多くの事業者にとっても大きな損失となります。</t>
    <phoneticPr fontId="81"/>
  </si>
  <si>
    <t>https://news.yahoo.co.jp/articles/9f7c8aef62163a413d92e0973206f5d1726565bb</t>
    <phoneticPr fontId="81"/>
  </si>
  <si>
    <t>　　　　　今週のお題　(職場を広く使いましょう!!)</t>
    <rPh sb="12" eb="14">
      <t>ショクバ</t>
    </rPh>
    <rPh sb="15" eb="16">
      <t>ヒロ</t>
    </rPh>
    <rPh sb="17" eb="18">
      <t>ツカ</t>
    </rPh>
    <phoneticPr fontId="5"/>
  </si>
  <si>
    <t>職場は家庭の延長ではない!    みんなの共有スペースでは時間が勝負</t>
    <rPh sb="0" eb="2">
      <t>ショクバ</t>
    </rPh>
    <rPh sb="3" eb="5">
      <t>カテイ</t>
    </rPh>
    <rPh sb="6" eb="8">
      <t>エンチョウ</t>
    </rPh>
    <rPh sb="21" eb="23">
      <t>キョウユウ</t>
    </rPh>
    <rPh sb="29" eb="31">
      <t>ジカン</t>
    </rPh>
    <rPh sb="32" eb="34">
      <t>ショウブ</t>
    </rPh>
    <phoneticPr fontId="5"/>
  </si>
  <si>
    <t>　↓　職場の先輩は以下のことを理解して　わかり易く　指導しましょう　↓</t>
    <phoneticPr fontId="5"/>
  </si>
  <si>
    <r>
      <t xml:space="preserve">★仕事をスムーズに始めようと考えたら　
★道具がすぐに取り出せる体制を整えることが大切です。
★写真は機械工場や建設業界での一般的な道具整理の風景です。　　★必要な工具や用具がすくとりだせます
★戻すときにも戻しやく何が戻っていないか一目瞭然です。
</t>
    </r>
    <r>
      <rPr>
        <b/>
        <sz val="12"/>
        <color indexed="13"/>
        <rFont val="ＭＳ Ｐゴシック"/>
        <family val="3"/>
        <charset val="128"/>
      </rPr>
      <t>★「うちの職場は狭い」と働く方から良く聞くことがあります</t>
    </r>
    <r>
      <rPr>
        <b/>
        <sz val="12"/>
        <color indexed="9"/>
        <rFont val="ＭＳ Ｐゴシック"/>
        <family val="3"/>
        <charset val="128"/>
      </rPr>
      <t xml:space="preserve">
★本当にどこの職場も狭いのでしょうか?
★使っていない不用品、壊れた調理器具、いつか使うかもしれない収納
庫、棚が職場を狭くしていませんか　
★あなたのロッカーや机には不用品が山積みされていませんか?</t>
    </r>
    <rPh sb="1" eb="3">
      <t>シゴト</t>
    </rPh>
    <rPh sb="9" eb="10">
      <t>ハジ</t>
    </rPh>
    <rPh sb="14" eb="15">
      <t>カンガ</t>
    </rPh>
    <rPh sb="21" eb="23">
      <t>ドウグ</t>
    </rPh>
    <rPh sb="27" eb="28">
      <t>ト</t>
    </rPh>
    <rPh sb="29" eb="30">
      <t>ダ</t>
    </rPh>
    <rPh sb="32" eb="34">
      <t>タイセイ</t>
    </rPh>
    <rPh sb="35" eb="36">
      <t>トトノ</t>
    </rPh>
    <rPh sb="41" eb="43">
      <t>タイセツ</t>
    </rPh>
    <rPh sb="47" eb="49">
      <t>シャシン</t>
    </rPh>
    <rPh sb="50" eb="52">
      <t>キカイ</t>
    </rPh>
    <rPh sb="52" eb="54">
      <t>コウジョウ</t>
    </rPh>
    <rPh sb="55" eb="57">
      <t>ケンセツ</t>
    </rPh>
    <rPh sb="57" eb="59">
      <t>ギョウカイ</t>
    </rPh>
    <rPh sb="61" eb="64">
      <t>イッパンテキ</t>
    </rPh>
    <rPh sb="65" eb="67">
      <t>ドウグ</t>
    </rPh>
    <rPh sb="67" eb="69">
      <t>セイリ</t>
    </rPh>
    <rPh sb="70" eb="72">
      <t>フウケイ</t>
    </rPh>
    <rPh sb="78" eb="80">
      <t>ヒツヨウ</t>
    </rPh>
    <rPh sb="81" eb="83">
      <t>コウグ</t>
    </rPh>
    <rPh sb="84" eb="86">
      <t>ヨウグ</t>
    </rPh>
    <rPh sb="97" eb="98">
      <t>モド</t>
    </rPh>
    <rPh sb="103" eb="104">
      <t>モド</t>
    </rPh>
    <rPh sb="107" eb="108">
      <t>ナニ</t>
    </rPh>
    <rPh sb="109" eb="110">
      <t>モド</t>
    </rPh>
    <rPh sb="116" eb="120">
      <t>イチモクリョウゼン</t>
    </rPh>
    <rPh sb="129" eb="131">
      <t>ショクバ</t>
    </rPh>
    <rPh sb="132" eb="133">
      <t>セマ</t>
    </rPh>
    <rPh sb="136" eb="137">
      <t>ハタラ</t>
    </rPh>
    <rPh sb="138" eb="139">
      <t>カタ</t>
    </rPh>
    <rPh sb="141" eb="142">
      <t>ヨ</t>
    </rPh>
    <rPh sb="143" eb="144">
      <t>キ</t>
    </rPh>
    <rPh sb="154" eb="156">
      <t>ホントウ</t>
    </rPh>
    <rPh sb="160" eb="162">
      <t>ショクバ</t>
    </rPh>
    <rPh sb="163" eb="164">
      <t>セマ</t>
    </rPh>
    <rPh sb="174" eb="175">
      <t>ツカ</t>
    </rPh>
    <rPh sb="180" eb="183">
      <t>フヨウヒン</t>
    </rPh>
    <rPh sb="184" eb="185">
      <t>コワ</t>
    </rPh>
    <rPh sb="187" eb="189">
      <t>チョウリ</t>
    </rPh>
    <rPh sb="189" eb="191">
      <t>キグ</t>
    </rPh>
    <rPh sb="195" eb="196">
      <t>ツカ</t>
    </rPh>
    <rPh sb="203" eb="205">
      <t>シュウノウ</t>
    </rPh>
    <rPh sb="205" eb="206">
      <t>コ</t>
    </rPh>
    <rPh sb="210" eb="212">
      <t>ショクバ</t>
    </rPh>
    <rPh sb="213" eb="214">
      <t>セマ</t>
    </rPh>
    <rPh sb="234" eb="235">
      <t>ツクエ</t>
    </rPh>
    <rPh sb="237" eb="240">
      <t>フヨウヒン</t>
    </rPh>
    <rPh sb="241" eb="242">
      <t>ヤマ</t>
    </rPh>
    <rPh sb="242" eb="243">
      <t>ヅ</t>
    </rPh>
    <phoneticPr fontId="5"/>
  </si>
  <si>
    <r>
      <rPr>
        <b/>
        <sz val="12"/>
        <color indexed="9"/>
        <rFont val="ＭＳ Ｐゴシック"/>
        <family val="3"/>
        <charset val="128"/>
      </rPr>
      <t>★食品工場では生もの、食べ物、多様な原材料を大量に取扱います。　中小企業が圧倒的に多く、製法も様々なことも原因で、
工業的な管理手法が苦手でした。他業態の良いところは素直にまねしましょう!</t>
    </r>
    <r>
      <rPr>
        <b/>
        <sz val="12"/>
        <color indexed="43"/>
        <rFont val="ＭＳ Ｐゴシック"/>
        <family val="3"/>
        <charset val="128"/>
      </rPr>
      <t xml:space="preserve">
★道具を整理し、不用品を廃棄して、職場環境をキレイニしましょう。
★そこで本来のあるべき位置が見えてきたら、思い切ってレイアウト変更が出来ます。
★職場に合わせた導線確保は生産効率をたかめ、職場のリスクを軽減させます。
</t>
    </r>
    <r>
      <rPr>
        <b/>
        <sz val="12"/>
        <color indexed="9"/>
        <rFont val="ＭＳ Ｐゴシック"/>
        <family val="3"/>
        <charset val="128"/>
      </rPr>
      <t>★職場のリスクは食中毒だけではありません。ちょっとした虫、不要品の混入でさえ会社の存亡に係るご時世です。</t>
    </r>
    <rPh sb="53" eb="55">
      <t>ゲンイン</t>
    </rPh>
    <rPh sb="73" eb="74">
      <t>タ</t>
    </rPh>
    <rPh sb="74" eb="76">
      <t>ギョウタイ</t>
    </rPh>
    <rPh sb="77" eb="78">
      <t>ヨ</t>
    </rPh>
    <rPh sb="83" eb="85">
      <t>スナオ</t>
    </rPh>
    <rPh sb="96" eb="98">
      <t>ドウグ</t>
    </rPh>
    <rPh sb="99" eb="101">
      <t>セイリ</t>
    </rPh>
    <rPh sb="103" eb="106">
      <t>フヨウヒン</t>
    </rPh>
    <rPh sb="107" eb="109">
      <t>ハイキ</t>
    </rPh>
    <rPh sb="112" eb="114">
      <t>ショクバ</t>
    </rPh>
    <rPh sb="114" eb="116">
      <t>カンキョウ</t>
    </rPh>
    <rPh sb="132" eb="134">
      <t>ホンライ</t>
    </rPh>
    <rPh sb="139" eb="141">
      <t>イチ</t>
    </rPh>
    <rPh sb="142" eb="143">
      <t>ミ</t>
    </rPh>
    <rPh sb="149" eb="150">
      <t>オモ</t>
    </rPh>
    <rPh sb="151" eb="152">
      <t>キ</t>
    </rPh>
    <rPh sb="159" eb="161">
      <t>ヘンコウ</t>
    </rPh>
    <rPh sb="162" eb="164">
      <t>デキ</t>
    </rPh>
    <rPh sb="169" eb="171">
      <t>ショクバ</t>
    </rPh>
    <rPh sb="172" eb="173">
      <t>ア</t>
    </rPh>
    <rPh sb="176" eb="178">
      <t>ドウセン</t>
    </rPh>
    <rPh sb="178" eb="180">
      <t>カクホ</t>
    </rPh>
    <rPh sb="181" eb="183">
      <t>セイサン</t>
    </rPh>
    <rPh sb="183" eb="185">
      <t>コウリツ</t>
    </rPh>
    <rPh sb="190" eb="192">
      <t>ショクバ</t>
    </rPh>
    <rPh sb="197" eb="199">
      <t>ケイゲン</t>
    </rPh>
    <rPh sb="206" eb="208">
      <t>ショクバ</t>
    </rPh>
    <rPh sb="213" eb="216">
      <t>ショクチュウドク</t>
    </rPh>
    <rPh sb="232" eb="233">
      <t>ムシ</t>
    </rPh>
    <rPh sb="234" eb="236">
      <t>フヨウ</t>
    </rPh>
    <rPh sb="236" eb="237">
      <t>ヒン</t>
    </rPh>
    <rPh sb="238" eb="240">
      <t>コンニュウ</t>
    </rPh>
    <rPh sb="243" eb="245">
      <t>カイシャ</t>
    </rPh>
    <rPh sb="246" eb="248">
      <t>ソンボウ</t>
    </rPh>
    <rPh sb="249" eb="250">
      <t>カカワ</t>
    </rPh>
    <rPh sb="252" eb="254">
      <t>ジセイ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</si>
</sst>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206">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b/>
      <u/>
      <sz val="16"/>
      <color indexed="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b/>
      <sz val="14"/>
      <color indexed="18"/>
      <name val="游ゴシック"/>
      <family val="3"/>
      <charset val="128"/>
    </font>
    <font>
      <sz val="7"/>
      <color theme="1"/>
      <name val="ＭＳ Ｐゴシック"/>
      <family val="3"/>
      <charset val="128"/>
      <scheme val="minor"/>
    </font>
    <font>
      <b/>
      <sz val="16"/>
      <name val="游ゴシック"/>
      <family val="3"/>
      <charset val="128"/>
    </font>
    <font>
      <b/>
      <sz val="16"/>
      <color rgb="FF000000"/>
      <name val="游ゴシック"/>
      <family val="3"/>
      <charset val="128"/>
    </font>
    <font>
      <sz val="20"/>
      <color indexed="9"/>
      <name val="ＭＳ Ｐ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b/>
      <sz val="19"/>
      <name val="ＭＳ Ｐゴシック"/>
      <family val="3"/>
      <charset val="128"/>
    </font>
    <font>
      <sz val="16"/>
      <name val="Arial"/>
      <family val="2"/>
    </font>
    <font>
      <b/>
      <sz val="16"/>
      <color theme="1"/>
      <name val="游ゴシック"/>
      <family val="3"/>
      <charset val="128"/>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b/>
      <sz val="16"/>
      <color rgb="FF454545"/>
      <name val="游ゴシック"/>
      <family val="3"/>
      <charset val="128"/>
    </font>
    <font>
      <sz val="16"/>
      <name val="ＭＳ Ｐゴシック"/>
      <family val="3"/>
      <charset val="128"/>
    </font>
    <font>
      <sz val="20"/>
      <color theme="1"/>
      <name val="ＭＳ Ｐゴシック"/>
      <family val="3"/>
      <charset val="128"/>
    </font>
    <font>
      <sz val="10"/>
      <name val="Arial"/>
      <family val="2"/>
    </font>
    <font>
      <b/>
      <sz val="10"/>
      <color indexed="62"/>
      <name val="ＭＳ Ｐゴシック"/>
      <family val="3"/>
      <charset val="128"/>
    </font>
    <font>
      <sz val="10"/>
      <color indexed="62"/>
      <name val="ＭＳ Ｐゴシック"/>
      <family val="3"/>
      <charset val="128"/>
    </font>
    <font>
      <b/>
      <sz val="14"/>
      <color indexed="12"/>
      <name val="ＭＳ Ｐゴシック"/>
      <family val="3"/>
      <charset val="128"/>
    </font>
    <font>
      <b/>
      <sz val="16"/>
      <color rgb="FF333333"/>
      <name val="游ゴシック"/>
      <family val="3"/>
      <charset val="128"/>
    </font>
    <font>
      <sz val="8.8000000000000007"/>
      <color indexed="23"/>
      <name val="ＭＳ Ｐゴシック"/>
      <family val="3"/>
      <charset val="128"/>
    </font>
    <font>
      <sz val="14"/>
      <color indexed="63"/>
      <name val="Arial"/>
      <family val="2"/>
    </font>
    <font>
      <b/>
      <sz val="15.5"/>
      <color rgb="FF000000"/>
      <name val="游ゴシック"/>
      <family val="3"/>
      <charset val="128"/>
    </font>
    <font>
      <b/>
      <sz val="14"/>
      <color indexed="53"/>
      <name val="ＭＳ Ｐゴシック"/>
      <family val="3"/>
      <charset val="128"/>
    </font>
    <font>
      <sz val="12"/>
      <color indexed="9"/>
      <name val="ＭＳ Ｐゴシック"/>
      <family val="3"/>
      <charset val="128"/>
    </font>
    <font>
      <b/>
      <sz val="20"/>
      <name val="Microsoft YaHei"/>
      <family val="3"/>
      <charset val="134"/>
    </font>
    <font>
      <b/>
      <sz val="20"/>
      <name val="Microsoft YaHei"/>
      <family val="2"/>
      <charset val="134"/>
    </font>
    <font>
      <b/>
      <sz val="12"/>
      <color rgb="FFFFFF00"/>
      <name val="ＭＳ Ｐゴシック"/>
      <family val="3"/>
      <charset val="128"/>
    </font>
    <font>
      <b/>
      <u/>
      <sz val="14"/>
      <color indexed="12"/>
      <name val="HGP創英角ｺﾞｼｯｸUB"/>
      <family val="3"/>
      <charset val="128"/>
    </font>
    <font>
      <b/>
      <sz val="14"/>
      <color rgb="FF002060"/>
      <name val="ＭＳ Ｐゴシック"/>
      <family val="3"/>
      <charset val="128"/>
    </font>
    <font>
      <b/>
      <sz val="20"/>
      <name val="游ゴシック"/>
      <family val="3"/>
      <charset val="128"/>
    </font>
    <font>
      <b/>
      <sz val="8"/>
      <color indexed="10"/>
      <name val="ＭＳ Ｐゴシック"/>
      <family val="3"/>
      <charset val="128"/>
    </font>
    <font>
      <b/>
      <sz val="14"/>
      <name val="游ゴシック"/>
      <family val="1"/>
      <charset val="128"/>
    </font>
    <font>
      <sz val="9"/>
      <color indexed="63"/>
      <name val="ＭＳ Ｐゴシック"/>
      <family val="3"/>
      <charset val="128"/>
    </font>
    <font>
      <b/>
      <sz val="12"/>
      <color indexed="13"/>
      <name val="ＭＳ Ｐゴシック"/>
      <family val="3"/>
      <charset val="128"/>
    </font>
    <font>
      <sz val="14"/>
      <color indexed="63"/>
      <name val="ＭＳ Ｐゴシック"/>
      <family val="3"/>
      <charset val="128"/>
    </font>
    <font>
      <b/>
      <sz val="12"/>
      <color indexed="43"/>
      <name val="ＭＳ Ｐゴシック"/>
      <family val="3"/>
      <charset val="128"/>
    </font>
  </fonts>
  <fills count="49">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rgb="FF002060"/>
        <bgColor indexed="64"/>
      </patternFill>
    </fill>
    <fill>
      <patternFill patternType="solid">
        <fgColor theme="0" tint="-0.249977111117893"/>
        <bgColor indexed="64"/>
      </patternFill>
    </fill>
    <fill>
      <patternFill patternType="solid">
        <fgColor theme="3" tint="-0.499984740745262"/>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indexed="45"/>
        <bgColor indexed="64"/>
      </patternFill>
    </fill>
    <fill>
      <patternFill patternType="solid">
        <fgColor indexed="12"/>
        <bgColor indexed="64"/>
      </patternFill>
    </fill>
    <fill>
      <patternFill patternType="solid">
        <fgColor indexed="48"/>
        <bgColor indexed="64"/>
      </patternFill>
    </fill>
  </fills>
  <borders count="314">
    <border>
      <left/>
      <right/>
      <top/>
      <bottom/>
      <diagonal/>
    </border>
    <border>
      <left style="medium">
        <color indexed="12"/>
      </left>
      <right style="medium">
        <color indexed="12"/>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right/>
      <top/>
      <bottom style="thin">
        <color auto="1"/>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style="medium">
        <color indexed="12"/>
      </left>
      <right style="medium">
        <color indexed="12"/>
      </right>
      <top/>
      <bottom style="thick">
        <color indexed="12"/>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indexed="12"/>
      </left>
      <right style="medium">
        <color auto="1"/>
      </right>
      <top/>
      <bottom/>
      <diagonal/>
    </border>
    <border>
      <left style="medium">
        <color rgb="FF888888"/>
      </left>
      <right style="medium">
        <color rgb="FF888888"/>
      </right>
      <top style="medium">
        <color rgb="FF888888"/>
      </top>
      <bottom style="medium">
        <color rgb="FF888888"/>
      </bottom>
      <diagonal/>
    </border>
    <border>
      <left style="medium">
        <color indexed="12"/>
      </left>
      <right style="medium">
        <color indexed="12"/>
      </right>
      <top style="thick">
        <color indexed="12"/>
      </top>
      <bottom/>
      <diagonal/>
    </border>
    <border>
      <left style="medium">
        <color indexed="12"/>
      </left>
      <right style="thick">
        <color indexed="12"/>
      </right>
      <top style="thick">
        <color indexed="12"/>
      </top>
      <bottom/>
      <diagonal/>
    </border>
    <border>
      <left style="medium">
        <color indexed="12"/>
      </left>
      <right style="thick">
        <color indexed="12"/>
      </right>
      <top/>
      <bottom/>
      <diagonal/>
    </border>
    <border>
      <left style="medium">
        <color indexed="12"/>
      </left>
      <right style="thick">
        <color indexed="12"/>
      </right>
      <top/>
      <bottom style="thick">
        <color indexed="12"/>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style="medium">
        <color indexed="12"/>
      </left>
      <right style="medium">
        <color auto="1"/>
      </right>
      <top/>
      <bottom style="thick">
        <color indexed="12"/>
      </bottom>
      <diagonal/>
    </border>
    <border>
      <left/>
      <right/>
      <top/>
      <bottom style="thin">
        <color indexed="64"/>
      </bottom>
      <diagonal/>
    </border>
    <border>
      <left style="medium">
        <color indexed="12"/>
      </left>
      <right/>
      <top/>
      <bottom style="thick">
        <color indexed="12"/>
      </bottom>
      <diagonal/>
    </border>
    <border>
      <left/>
      <right style="medium">
        <color indexed="12"/>
      </right>
      <top style="thin">
        <color indexed="12"/>
      </top>
      <bottom/>
      <diagonal/>
    </border>
    <border>
      <left style="thick">
        <color indexed="12"/>
      </left>
      <right style="medium">
        <color indexed="12"/>
      </right>
      <top style="thin">
        <color indexed="12"/>
      </top>
      <bottom/>
      <diagonal/>
    </border>
    <border>
      <left/>
      <right style="medium">
        <color indexed="12"/>
      </right>
      <top style="thin">
        <color indexed="12"/>
      </top>
      <bottom style="thick">
        <color indexed="12"/>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12"/>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thin">
        <color indexed="12"/>
      </top>
      <bottom style="medium">
        <color indexed="64"/>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style="medium">
        <color rgb="FF002060"/>
      </left>
      <right style="medium">
        <color rgb="FF002060"/>
      </right>
      <top style="thin">
        <color rgb="FF002060"/>
      </top>
      <bottom style="thin">
        <color rgb="FF002060"/>
      </bottom>
      <diagonal/>
    </border>
    <border>
      <left style="medium">
        <color rgb="FF002060"/>
      </left>
      <right style="medium">
        <color rgb="FF002060"/>
      </right>
      <top/>
      <bottom/>
      <diagonal/>
    </border>
    <border>
      <left style="medium">
        <color rgb="FF002060"/>
      </left>
      <right style="medium">
        <color rgb="FF002060"/>
      </right>
      <top style="medium">
        <color rgb="FF002060"/>
      </top>
      <bottom/>
      <diagonal/>
    </border>
    <border>
      <left style="medium">
        <color rgb="FF002060"/>
      </left>
      <right style="medium">
        <color rgb="FF002060"/>
      </right>
      <top/>
      <bottom style="medium">
        <color rgb="FF002060"/>
      </bottom>
      <diagonal/>
    </border>
    <border>
      <left/>
      <right/>
      <top style="thin">
        <color auto="1"/>
      </top>
      <bottom style="medium">
        <color auto="1"/>
      </bottom>
      <diagonal/>
    </border>
    <border>
      <left/>
      <right/>
      <top style="thin">
        <color theme="3"/>
      </top>
      <bottom/>
      <diagonal/>
    </border>
    <border>
      <left style="medium">
        <color rgb="FF0070C0"/>
      </left>
      <right/>
      <top style="medium">
        <color rgb="FF0070C0"/>
      </top>
      <bottom style="thin">
        <color rgb="FF0070C0"/>
      </bottom>
      <diagonal/>
    </border>
    <border>
      <left style="medium">
        <color rgb="FF0070C0"/>
      </left>
      <right/>
      <top style="thin">
        <color rgb="FF0070C0"/>
      </top>
      <bottom style="thin">
        <color rgb="FF0070C0"/>
      </bottom>
      <diagonal/>
    </border>
    <border>
      <left style="medium">
        <color rgb="FF0070C0"/>
      </left>
      <right/>
      <top style="thin">
        <color rgb="FF0070C0"/>
      </top>
      <bottom style="medium">
        <color rgb="FF0070C0"/>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thin">
        <color auto="1"/>
      </left>
      <right/>
      <top style="thin">
        <color auto="1"/>
      </top>
      <bottom style="thin">
        <color auto="1"/>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style="medium">
        <color rgb="FF0070C0"/>
      </left>
      <right style="medium">
        <color rgb="FF0070C0"/>
      </right>
      <top style="thin">
        <color rgb="FF0070C0"/>
      </top>
      <bottom style="medium">
        <color rgb="FF0070C0"/>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medium">
        <color rgb="FF888888"/>
      </left>
      <right style="medium">
        <color rgb="FF888888"/>
      </right>
      <top style="medium">
        <color rgb="FF888888"/>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style="medium">
        <color theme="3"/>
      </left>
      <right style="medium">
        <color indexed="12"/>
      </right>
      <top/>
      <bottom style="medium">
        <color indexed="64"/>
      </bottom>
      <diagonal/>
    </border>
    <border>
      <left/>
      <right/>
      <top style="thin">
        <color indexed="12"/>
      </top>
      <bottom/>
      <diagonal/>
    </border>
    <border>
      <left style="medium">
        <color indexed="23"/>
      </left>
      <right style="medium">
        <color indexed="23"/>
      </right>
      <top style="medium">
        <color indexed="23"/>
      </top>
      <bottom style="medium">
        <color auto="1"/>
      </bottom>
      <diagonal/>
    </border>
    <border>
      <left style="medium">
        <color indexed="12"/>
      </left>
      <right style="medium">
        <color indexed="12"/>
      </right>
      <top style="thin">
        <color indexed="12"/>
      </top>
      <bottom style="thin">
        <color indexed="12"/>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right style="medium">
        <color rgb="FF0070C0"/>
      </right>
      <top style="thin">
        <color rgb="FF0070C0"/>
      </top>
      <bottom/>
      <diagonal/>
    </border>
    <border>
      <left style="medium">
        <color indexed="12"/>
      </left>
      <right style="medium">
        <color indexed="12"/>
      </right>
      <top style="medium">
        <color indexed="12"/>
      </top>
      <bottom style="medium">
        <color theme="3"/>
      </bottom>
      <diagonal/>
    </border>
    <border>
      <left/>
      <right/>
      <top style="thin">
        <color indexed="64"/>
      </top>
      <bottom style="thin">
        <color indexed="64"/>
      </bottom>
      <diagonal/>
    </border>
    <border>
      <left style="medium">
        <color indexed="55"/>
      </left>
      <right style="medium">
        <color indexed="55"/>
      </right>
      <top/>
      <bottom style="medium">
        <color indexed="55"/>
      </bottom>
      <diagonal/>
    </border>
    <border>
      <left/>
      <right style="medium">
        <color rgb="FF0070C0"/>
      </right>
      <top style="thin">
        <color indexed="64"/>
      </top>
      <bottom style="medium">
        <color indexed="64"/>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style="thick">
        <color indexed="12"/>
      </top>
      <bottom/>
      <diagonal/>
    </border>
    <border>
      <left style="medium">
        <color rgb="FF0070C0"/>
      </left>
      <right/>
      <top/>
      <bottom/>
      <diagonal/>
    </border>
    <border>
      <left style="medium">
        <color rgb="FF0070C0"/>
      </left>
      <right/>
      <top/>
      <bottom style="medium">
        <color rgb="FF0070C0"/>
      </bottom>
      <diagonal/>
    </border>
    <border>
      <left/>
      <right style="medium">
        <color indexed="12"/>
      </right>
      <top style="thin">
        <color indexed="12"/>
      </top>
      <bottom style="medium">
        <color indexed="12"/>
      </bottom>
      <diagonal/>
    </border>
    <border>
      <left style="medium">
        <color theme="3"/>
      </left>
      <right/>
      <top style="medium">
        <color theme="3"/>
      </top>
      <bottom/>
      <diagonal/>
    </border>
    <border>
      <left style="medium">
        <color theme="3"/>
      </left>
      <right style="medium">
        <color theme="3"/>
      </right>
      <top/>
      <bottom style="medium">
        <color indexed="64"/>
      </bottom>
      <diagonal/>
    </border>
    <border>
      <left style="medium">
        <color indexed="12"/>
      </left>
      <right style="medium">
        <color indexed="12"/>
      </right>
      <top style="medium">
        <color indexed="64"/>
      </top>
      <bottom/>
      <diagonal/>
    </border>
    <border>
      <left style="medium">
        <color indexed="12"/>
      </left>
      <right style="medium">
        <color indexed="12"/>
      </right>
      <top/>
      <bottom style="medium">
        <color indexed="12"/>
      </bottom>
      <diagonal/>
    </border>
    <border>
      <left style="medium">
        <color indexed="12"/>
      </left>
      <right style="medium">
        <color indexed="12"/>
      </right>
      <top style="medium">
        <color indexed="12"/>
      </top>
      <bottom/>
      <diagonal/>
    </border>
    <border>
      <left style="medium">
        <color theme="3"/>
      </left>
      <right style="medium">
        <color auto="1"/>
      </right>
      <top style="thin">
        <color theme="3"/>
      </top>
      <bottom style="medium">
        <color theme="3"/>
      </bottom>
      <diagonal/>
    </border>
    <border>
      <left style="medium">
        <color theme="3"/>
      </left>
      <right style="medium">
        <color auto="1"/>
      </right>
      <top style="thin">
        <color theme="3"/>
      </top>
      <bottom/>
      <diagonal/>
    </border>
    <border>
      <left/>
      <right style="medium">
        <color auto="1"/>
      </right>
      <top style="medium">
        <color theme="3"/>
      </top>
      <bottom style="thin">
        <color theme="3"/>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rgb="FF0070C0"/>
      </left>
      <right style="medium">
        <color rgb="FF0070C0"/>
      </right>
      <top style="thick">
        <color indexed="12"/>
      </top>
      <bottom/>
      <diagonal/>
    </border>
    <border>
      <left/>
      <right/>
      <top style="thin">
        <color auto="1"/>
      </top>
      <bottom style="thick">
        <color auto="1"/>
      </bottom>
      <diagonal/>
    </border>
    <border>
      <left style="medium">
        <color theme="3"/>
      </left>
      <right style="medium">
        <color theme="3"/>
      </right>
      <top/>
      <bottom style="thick">
        <color auto="1"/>
      </bottom>
      <diagonal/>
    </border>
    <border>
      <left style="medium">
        <color theme="3"/>
      </left>
      <right style="medium">
        <color auto="1"/>
      </right>
      <top/>
      <bottom/>
      <diagonal/>
    </border>
    <border>
      <left style="medium">
        <color theme="3"/>
      </left>
      <right style="medium">
        <color auto="1"/>
      </right>
      <top/>
      <bottom style="thick">
        <color auto="1"/>
      </bottom>
      <diagonal/>
    </border>
    <border>
      <left style="medium">
        <color auto="1"/>
      </left>
      <right/>
      <top/>
      <bottom style="thick">
        <color auto="1"/>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right style="medium">
        <color indexed="12"/>
      </right>
      <top style="thin">
        <color theme="1"/>
      </top>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5" fillId="0" borderId="0">
      <alignment vertical="center"/>
    </xf>
    <xf numFmtId="0" fontId="6" fillId="0" borderId="0"/>
    <xf numFmtId="0" fontId="65" fillId="0" borderId="0">
      <alignment vertical="center"/>
    </xf>
    <xf numFmtId="0" fontId="6" fillId="0" borderId="0"/>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65" fillId="0" borderId="0">
      <alignment vertical="center"/>
    </xf>
    <xf numFmtId="0" fontId="3" fillId="0" borderId="0">
      <alignment vertical="center"/>
    </xf>
    <xf numFmtId="0" fontId="4" fillId="0" borderId="0">
      <alignment vertical="center"/>
    </xf>
    <xf numFmtId="0" fontId="65"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2" fillId="0" borderId="0"/>
    <xf numFmtId="0" fontId="103" fillId="0" borderId="0" applyNumberFormat="0" applyFill="0" applyBorder="0" applyAlignment="0" applyProtection="0"/>
    <xf numFmtId="0" fontId="102" fillId="0" borderId="0"/>
    <xf numFmtId="0" fontId="133" fillId="0" borderId="0" applyNumberFormat="0" applyFill="0" applyBorder="0" applyAlignment="0" applyProtection="0">
      <alignment vertical="center"/>
    </xf>
  </cellStyleXfs>
  <cellXfs count="968">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2" xfId="2" applyBorder="1">
      <alignment vertical="center"/>
    </xf>
    <xf numFmtId="0" fontId="20" fillId="5" borderId="3" xfId="2" applyFont="1" applyFill="1" applyBorder="1" applyAlignment="1">
      <alignment horizontal="center" vertical="center"/>
    </xf>
    <xf numFmtId="177" fontId="16" fillId="5" borderId="4" xfId="2" applyNumberFormat="1" applyFont="1" applyFill="1" applyBorder="1" applyAlignment="1">
      <alignment horizontal="center" vertical="center" wrapText="1"/>
    </xf>
    <xf numFmtId="0" fontId="20" fillId="5" borderId="2" xfId="2" applyFont="1" applyFill="1" applyBorder="1" applyAlignment="1">
      <alignment horizontal="center" vertical="center"/>
    </xf>
    <xf numFmtId="0" fontId="6" fillId="5" borderId="3" xfId="2" applyFill="1" applyBorder="1">
      <alignment vertical="center"/>
    </xf>
    <xf numFmtId="0" fontId="6" fillId="5" borderId="4" xfId="2" applyFill="1" applyBorder="1">
      <alignment vertical="center"/>
    </xf>
    <xf numFmtId="0" fontId="6" fillId="5" borderId="2" xfId="2" applyFill="1" applyBorder="1">
      <alignment vertical="center"/>
    </xf>
    <xf numFmtId="0" fontId="6" fillId="5" borderId="5" xfId="2" applyFill="1" applyBorder="1">
      <alignment vertical="center"/>
    </xf>
    <xf numFmtId="0" fontId="6" fillId="0" borderId="5"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30" fillId="8" borderId="11" xfId="17" applyFont="1" applyFill="1" applyBorder="1" applyAlignment="1">
      <alignment horizontal="left" vertical="center"/>
    </xf>
    <xf numFmtId="0" fontId="30" fillId="8" borderId="12" xfId="17" applyFont="1" applyFill="1" applyBorder="1" applyAlignment="1">
      <alignment horizontal="center" vertical="center"/>
    </xf>
    <xf numFmtId="0" fontId="30" fillId="8" borderId="12" xfId="2" applyFont="1" applyFill="1" applyBorder="1" applyAlignment="1">
      <alignment horizontal="center" vertical="center"/>
    </xf>
    <xf numFmtId="0" fontId="31" fillId="8" borderId="12" xfId="2" applyFont="1" applyFill="1" applyBorder="1" applyAlignment="1">
      <alignment horizontal="center" vertical="center"/>
    </xf>
    <xf numFmtId="0" fontId="31" fillId="8" borderId="13" xfId="2" applyFont="1" applyFill="1" applyBorder="1" applyAlignment="1">
      <alignment horizontal="center" vertical="center"/>
    </xf>
    <xf numFmtId="0" fontId="1" fillId="0" borderId="0" xfId="17">
      <alignment vertical="center"/>
    </xf>
    <xf numFmtId="0" fontId="37" fillId="0" borderId="0" xfId="17" applyFont="1">
      <alignment vertical="center"/>
    </xf>
    <xf numFmtId="0" fontId="31" fillId="8" borderId="14" xfId="2" applyFont="1" applyFill="1" applyBorder="1" applyAlignment="1">
      <alignment horizontal="center" vertical="center"/>
    </xf>
    <xf numFmtId="0" fontId="31" fillId="8" borderId="15" xfId="2" applyFont="1" applyFill="1" applyBorder="1" applyAlignment="1">
      <alignment horizontal="center" vertical="center"/>
    </xf>
    <xf numFmtId="0" fontId="34" fillId="0" borderId="0" xfId="17" applyFont="1" applyAlignment="1">
      <alignment horizontal="center" vertical="center"/>
    </xf>
    <xf numFmtId="0" fontId="8" fillId="9" borderId="0" xfId="1" applyFill="1" applyBorder="1" applyAlignment="1" applyProtection="1">
      <alignment vertical="center" wrapText="1"/>
    </xf>
    <xf numFmtId="0" fontId="42" fillId="0" borderId="0" xfId="17" applyFont="1" applyAlignment="1">
      <alignment vertical="center" wrapText="1"/>
    </xf>
    <xf numFmtId="0" fontId="44" fillId="0" borderId="0" xfId="17" applyFont="1" applyAlignment="1">
      <alignment horizontal="left" vertical="center"/>
    </xf>
    <xf numFmtId="0" fontId="34" fillId="0" borderId="0" xfId="17" applyFont="1" applyAlignment="1">
      <alignment vertical="top" wrapText="1"/>
    </xf>
    <xf numFmtId="0" fontId="7" fillId="3" borderId="7" xfId="17" applyFont="1" applyFill="1" applyBorder="1" applyAlignment="1">
      <alignment horizontal="center" vertical="center" wrapText="1"/>
    </xf>
    <xf numFmtId="0" fontId="7" fillId="3" borderId="6"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3" fillId="3" borderId="9" xfId="17" applyFont="1" applyFill="1" applyBorder="1" applyAlignment="1">
      <alignment horizontal="center" vertical="center" wrapText="1"/>
    </xf>
    <xf numFmtId="0" fontId="55" fillId="3" borderId="9" xfId="17" applyFont="1" applyFill="1" applyBorder="1" applyAlignment="1">
      <alignment horizontal="center" vertical="center" wrapText="1"/>
    </xf>
    <xf numFmtId="0" fontId="7" fillId="3" borderId="10"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1" xfId="0" applyBorder="1">
      <alignment vertical="center"/>
    </xf>
    <xf numFmtId="0" fontId="14" fillId="0" borderId="21" xfId="0" applyFont="1" applyBorder="1">
      <alignment vertical="center"/>
    </xf>
    <xf numFmtId="0" fontId="0" fillId="0" borderId="22" xfId="0" applyBorder="1">
      <alignment vertical="center"/>
    </xf>
    <xf numFmtId="0" fontId="0" fillId="0" borderId="17"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1" xfId="0" applyBorder="1" applyAlignment="1">
      <alignment vertical="top"/>
    </xf>
    <xf numFmtId="0" fontId="0" fillId="0" borderId="0" xfId="0" applyAlignment="1">
      <alignment vertical="top"/>
    </xf>
    <xf numFmtId="0" fontId="0" fillId="0" borderId="0" xfId="0" applyAlignment="1">
      <alignment horizontal="left" vertical="center"/>
    </xf>
    <xf numFmtId="0" fontId="68" fillId="0" borderId="0" xfId="0" applyFont="1" applyAlignment="1">
      <alignment horizontal="left" vertical="center"/>
    </xf>
    <xf numFmtId="0" fontId="69" fillId="0" borderId="0" xfId="0" applyFont="1" applyAlignment="1">
      <alignment horizontal="center" vertical="center" wrapText="1"/>
    </xf>
    <xf numFmtId="0" fontId="69" fillId="0" borderId="0" xfId="0" applyFont="1" applyAlignment="1">
      <alignment horizontal="left" vertical="center" wrapText="1"/>
    </xf>
    <xf numFmtId="0" fontId="79" fillId="0" borderId="0" xfId="17" applyFont="1">
      <alignment vertical="center"/>
    </xf>
    <xf numFmtId="0" fontId="78" fillId="0" borderId="0" xfId="2" applyFont="1">
      <alignment vertical="center"/>
    </xf>
    <xf numFmtId="0" fontId="87" fillId="0" borderId="0" xfId="2" applyFont="1" applyAlignment="1">
      <alignment horizontal="center" vertical="center"/>
    </xf>
    <xf numFmtId="14" fontId="86" fillId="0" borderId="0" xfId="2" applyNumberFormat="1" applyFont="1" applyAlignment="1">
      <alignment horizontal="center" vertical="center"/>
    </xf>
    <xf numFmtId="0" fontId="6" fillId="0" borderId="20" xfId="0" applyFont="1" applyBorder="1">
      <alignment vertical="center"/>
    </xf>
    <xf numFmtId="0" fontId="6" fillId="0" borderId="12" xfId="0" applyFont="1" applyBorder="1">
      <alignment vertical="center"/>
    </xf>
    <xf numFmtId="0" fontId="6" fillId="0" borderId="21" xfId="0" applyFont="1" applyBorder="1">
      <alignment vertical="center"/>
    </xf>
    <xf numFmtId="0" fontId="6" fillId="0" borderId="0" xfId="0" applyFont="1">
      <alignment vertical="center"/>
    </xf>
    <xf numFmtId="0" fontId="85" fillId="0" borderId="21" xfId="0" applyFont="1" applyBorder="1">
      <alignment vertical="center"/>
    </xf>
    <xf numFmtId="0" fontId="85" fillId="0" borderId="0" xfId="0" applyFont="1">
      <alignment vertical="center"/>
    </xf>
    <xf numFmtId="0" fontId="85" fillId="5" borderId="21" xfId="0" applyFont="1" applyFill="1" applyBorder="1">
      <alignment vertical="center"/>
    </xf>
    <xf numFmtId="0" fontId="85" fillId="5" borderId="0" xfId="0" applyFont="1" applyFill="1">
      <alignment vertical="center"/>
    </xf>
    <xf numFmtId="0" fontId="6" fillId="5" borderId="57" xfId="2" applyFill="1" applyBorder="1">
      <alignment vertical="center"/>
    </xf>
    <xf numFmtId="0" fontId="6" fillId="0" borderId="57" xfId="2" applyBorder="1">
      <alignment vertical="center"/>
    </xf>
    <xf numFmtId="0" fontId="6" fillId="0" borderId="0" xfId="2" applyAlignment="1">
      <alignment horizontal="left" vertical="top"/>
    </xf>
    <xf numFmtId="0" fontId="79" fillId="0" borderId="0" xfId="17" applyFont="1" applyAlignment="1">
      <alignment horizontal="left" vertical="center"/>
    </xf>
    <xf numFmtId="0" fontId="6" fillId="0" borderId="0" xfId="2" applyAlignment="1">
      <alignment horizontal="left" vertical="center"/>
    </xf>
    <xf numFmtId="0" fontId="97" fillId="5" borderId="21" xfId="0" applyFont="1" applyFill="1" applyBorder="1">
      <alignment vertical="center"/>
    </xf>
    <xf numFmtId="0" fontId="97" fillId="5" borderId="0" xfId="0" applyFont="1" applyFill="1" applyAlignment="1">
      <alignment horizontal="left" vertical="center"/>
    </xf>
    <xf numFmtId="0" fontId="97" fillId="5" borderId="0" xfId="0" applyFont="1" applyFill="1">
      <alignment vertical="center"/>
    </xf>
    <xf numFmtId="176" fontId="97" fillId="5" borderId="0" xfId="0" applyNumberFormat="1" applyFont="1" applyFill="1" applyAlignment="1">
      <alignment horizontal="left" vertical="center"/>
    </xf>
    <xf numFmtId="182" fontId="97" fillId="5" borderId="0" xfId="0" applyNumberFormat="1" applyFont="1" applyFill="1" applyAlignment="1">
      <alignment horizontal="center" vertical="center"/>
    </xf>
    <xf numFmtId="0" fontId="97" fillId="5" borderId="21" xfId="0" applyFont="1" applyFill="1" applyBorder="1" applyAlignment="1">
      <alignment vertical="top"/>
    </xf>
    <xf numFmtId="0" fontId="97" fillId="5" borderId="0" xfId="0" applyFont="1" applyFill="1" applyAlignment="1">
      <alignment vertical="top"/>
    </xf>
    <xf numFmtId="14" fontId="97" fillId="5" borderId="0" xfId="0" applyNumberFormat="1" applyFont="1" applyFill="1" applyAlignment="1">
      <alignment horizontal="left" vertical="center"/>
    </xf>
    <xf numFmtId="14" fontId="97" fillId="0" borderId="0" xfId="0" applyNumberFormat="1" applyFont="1">
      <alignment vertical="center"/>
    </xf>
    <xf numFmtId="0" fontId="98" fillId="0" borderId="0" xfId="0" applyFont="1">
      <alignment vertical="center"/>
    </xf>
    <xf numFmtId="0" fontId="31"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5" fillId="0" borderId="0" xfId="17" applyFont="1" applyAlignment="1">
      <alignment horizontal="left" vertical="center"/>
    </xf>
    <xf numFmtId="0" fontId="46" fillId="0" borderId="17" xfId="17" applyFont="1" applyBorder="1">
      <alignment vertical="center"/>
    </xf>
    <xf numFmtId="0" fontId="46" fillId="0" borderId="17" xfId="17" applyFont="1" applyBorder="1" applyAlignment="1">
      <alignment horizontal="right" vertical="center"/>
    </xf>
    <xf numFmtId="0" fontId="34" fillId="0" borderId="19" xfId="17" applyFont="1" applyBorder="1" applyAlignment="1">
      <alignment horizontal="center" vertical="center"/>
    </xf>
    <xf numFmtId="0" fontId="48" fillId="0" borderId="0" xfId="17" applyFont="1" applyAlignment="1">
      <alignment horizontal="center" vertical="center"/>
    </xf>
    <xf numFmtId="0" fontId="49" fillId="0" borderId="0" xfId="17" applyFont="1" applyAlignment="1">
      <alignment horizontal="center" vertical="center" wrapText="1"/>
    </xf>
    <xf numFmtId="0" fontId="1" fillId="0" borderId="0" xfId="17" applyAlignment="1">
      <alignment vertical="center" shrinkToFit="1"/>
    </xf>
    <xf numFmtId="0" fontId="12" fillId="0" borderId="56"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5" fillId="3" borderId="0" xfId="17" applyFont="1" applyFill="1" applyAlignment="1">
      <alignment horizontal="center" vertical="center" wrapText="1"/>
    </xf>
    <xf numFmtId="0" fontId="1" fillId="5" borderId="0" xfId="2" applyFont="1" applyFill="1" applyAlignment="1">
      <alignment horizontal="center" vertical="center"/>
    </xf>
    <xf numFmtId="0" fontId="42" fillId="5" borderId="0" xfId="0" applyFont="1" applyFill="1" applyAlignment="1">
      <alignment horizontal="center" vertical="center" wrapText="1"/>
    </xf>
    <xf numFmtId="180" fontId="46"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6"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6" fillId="17" borderId="67" xfId="16" applyFont="1" applyFill="1" applyBorder="1">
      <alignment vertical="center"/>
    </xf>
    <xf numFmtId="0" fontId="10" fillId="17" borderId="67" xfId="16" applyFont="1" applyFill="1" applyBorder="1">
      <alignment vertical="center"/>
    </xf>
    <xf numFmtId="0" fontId="33" fillId="0" borderId="0" xfId="17" applyFont="1" applyAlignment="1">
      <alignment horizontal="left" vertical="center" indent="2"/>
    </xf>
    <xf numFmtId="0" fontId="99"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7" fillId="17" borderId="0" xfId="17" applyFont="1" applyFill="1">
      <alignment vertical="center"/>
    </xf>
    <xf numFmtId="0" fontId="12" fillId="0" borderId="0" xfId="2" applyFont="1" applyAlignment="1">
      <alignment horizontal="center" vertical="center"/>
    </xf>
    <xf numFmtId="14" fontId="82" fillId="0" borderId="0" xfId="2" applyNumberFormat="1" applyFont="1" applyAlignment="1">
      <alignment horizontal="center" vertical="center"/>
    </xf>
    <xf numFmtId="0" fontId="12" fillId="0" borderId="0" xfId="2" applyFont="1" applyAlignment="1">
      <alignment vertical="top" wrapText="1"/>
    </xf>
    <xf numFmtId="0" fontId="37" fillId="0" borderId="0" xfId="17" applyFont="1" applyAlignment="1">
      <alignment horizontal="center" vertical="center"/>
    </xf>
    <xf numFmtId="0" fontId="104" fillId="17" borderId="0" xfId="17" applyFont="1" applyFill="1" applyAlignment="1">
      <alignment horizontal="left" vertical="center"/>
    </xf>
    <xf numFmtId="0" fontId="82" fillId="0" borderId="0" xfId="2" applyFont="1" applyAlignment="1">
      <alignment vertical="top" wrapText="1"/>
    </xf>
    <xf numFmtId="180" fontId="46" fillId="10" borderId="69" xfId="17" applyNumberFormat="1" applyFont="1" applyFill="1" applyBorder="1" applyAlignment="1">
      <alignment horizontal="center" vertical="center"/>
    </xf>
    <xf numFmtId="14" fontId="25" fillId="19" borderId="70" xfId="2" applyNumberFormat="1" applyFont="1" applyFill="1" applyBorder="1" applyAlignment="1">
      <alignment horizontal="center" vertical="center" shrinkToFit="1"/>
    </xf>
    <xf numFmtId="14" fontId="82" fillId="19" borderId="73" xfId="1" applyNumberFormat="1" applyFont="1" applyFill="1" applyBorder="1" applyAlignment="1" applyProtection="1">
      <alignment vertical="center" wrapText="1"/>
    </xf>
    <xf numFmtId="14" fontId="82" fillId="19" borderId="71" xfId="2" applyNumberFormat="1" applyFont="1" applyFill="1" applyBorder="1">
      <alignment vertical="center"/>
    </xf>
    <xf numFmtId="0" fontId="66" fillId="0" borderId="0" xfId="0" applyFont="1">
      <alignment vertical="center"/>
    </xf>
    <xf numFmtId="0" fontId="109" fillId="5" borderId="3" xfId="2" applyFont="1" applyFill="1" applyBorder="1">
      <alignment vertical="center"/>
    </xf>
    <xf numFmtId="0" fontId="108" fillId="0" borderId="57"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9" fillId="0" borderId="0" xfId="17" applyFont="1" applyAlignment="1">
      <alignment horizontal="left" vertical="center"/>
    </xf>
    <xf numFmtId="177" fontId="1" fillId="17" borderId="74" xfId="2" applyNumberFormat="1" applyFont="1" applyFill="1" applyBorder="1" applyAlignment="1">
      <alignment horizontal="center" vertical="center" wrapText="1"/>
    </xf>
    <xf numFmtId="0" fontId="110" fillId="17" borderId="75" xfId="2" applyFont="1" applyFill="1" applyBorder="1" applyAlignment="1">
      <alignment horizontal="center" vertical="center"/>
    </xf>
    <xf numFmtId="177" fontId="110" fillId="17" borderId="75" xfId="2" applyNumberFormat="1" applyFont="1" applyFill="1" applyBorder="1" applyAlignment="1">
      <alignment horizontal="center" vertical="center" shrinkToFit="1"/>
    </xf>
    <xf numFmtId="0" fontId="111" fillId="0" borderId="75" xfId="0" applyFont="1" applyBorder="1" applyAlignment="1">
      <alignment horizontal="center" vertical="center" wrapText="1"/>
    </xf>
    <xf numFmtId="177" fontId="12" fillId="17" borderId="75" xfId="2" applyNumberFormat="1" applyFont="1" applyFill="1" applyBorder="1" applyAlignment="1">
      <alignment horizontal="center" vertical="center" wrapText="1"/>
    </xf>
    <xf numFmtId="0" fontId="114" fillId="0" borderId="0" xfId="0" applyFont="1">
      <alignment vertical="center"/>
    </xf>
    <xf numFmtId="0" fontId="6" fillId="0" borderId="35" xfId="2" applyBorder="1">
      <alignment vertical="center"/>
    </xf>
    <xf numFmtId="0" fontId="6" fillId="0" borderId="36" xfId="2" applyBorder="1">
      <alignment vertical="center"/>
    </xf>
    <xf numFmtId="0" fontId="97" fillId="5" borderId="21" xfId="0" applyFont="1" applyFill="1" applyBorder="1" applyAlignment="1">
      <alignment horizontal="left" vertical="top"/>
    </xf>
    <xf numFmtId="0" fontId="32" fillId="17" borderId="0" xfId="2" applyFont="1" applyFill="1">
      <alignment vertical="center"/>
    </xf>
    <xf numFmtId="0" fontId="33" fillId="17" borderId="0" xfId="17" applyFont="1" applyFill="1">
      <alignment vertical="center"/>
    </xf>
    <xf numFmtId="0" fontId="34" fillId="17" borderId="0" xfId="17" applyFont="1" applyFill="1" applyAlignment="1">
      <alignment vertical="top" wrapText="1"/>
    </xf>
    <xf numFmtId="0" fontId="35" fillId="17" borderId="0" xfId="2" applyFont="1" applyFill="1" applyAlignment="1">
      <alignment horizontal="center" vertical="center"/>
    </xf>
    <xf numFmtId="0" fontId="77" fillId="17" borderId="0" xfId="17" applyFont="1" applyFill="1" applyAlignment="1">
      <alignment horizontal="left" vertical="center"/>
    </xf>
    <xf numFmtId="0" fontId="36" fillId="17" borderId="0" xfId="2" applyFont="1" applyFill="1" applyAlignment="1">
      <alignment vertical="center" wrapText="1"/>
    </xf>
    <xf numFmtId="0" fontId="38" fillId="17" borderId="0" xfId="2" applyFont="1" applyFill="1" applyAlignment="1">
      <alignment vertical="center" wrapText="1"/>
    </xf>
    <xf numFmtId="0" fontId="40" fillId="17" borderId="0" xfId="2" applyFont="1" applyFill="1">
      <alignment vertical="center"/>
    </xf>
    <xf numFmtId="0" fontId="41" fillId="17" borderId="0" xfId="2" applyFont="1" applyFill="1" applyAlignment="1">
      <alignment horizontal="center" vertical="center"/>
    </xf>
    <xf numFmtId="0" fontId="34" fillId="17" borderId="0" xfId="17" applyFont="1" applyFill="1" applyAlignment="1">
      <alignment horizontal="center" vertical="center"/>
    </xf>
    <xf numFmtId="0" fontId="39" fillId="17" borderId="0" xfId="17" applyFont="1" applyFill="1" applyAlignment="1">
      <alignment vertical="top" wrapText="1"/>
    </xf>
    <xf numFmtId="0" fontId="1" fillId="17" borderId="0" xfId="17" applyFill="1" applyAlignment="1">
      <alignment horizontal="center" vertical="center"/>
    </xf>
    <xf numFmtId="0" fontId="42" fillId="17" borderId="0" xfId="2" applyFont="1" applyFill="1" applyAlignment="1">
      <alignment vertical="center" wrapText="1"/>
    </xf>
    <xf numFmtId="0" fontId="38" fillId="17" borderId="0" xfId="2" applyFont="1" applyFill="1">
      <alignment vertical="center"/>
    </xf>
    <xf numFmtId="0" fontId="34" fillId="17" borderId="0" xfId="17" applyFont="1" applyFill="1">
      <alignment vertical="center"/>
    </xf>
    <xf numFmtId="0" fontId="43" fillId="17" borderId="0" xfId="17" applyFont="1" applyFill="1" applyAlignment="1">
      <alignment horizontal="center" vertical="center" wrapText="1"/>
    </xf>
    <xf numFmtId="0" fontId="44" fillId="17" borderId="0" xfId="17" applyFont="1" applyFill="1">
      <alignment vertical="center"/>
    </xf>
    <xf numFmtId="0" fontId="6" fillId="17" borderId="0" xfId="2" applyFill="1" applyAlignment="1">
      <alignment horizontal="center" vertical="center"/>
    </xf>
    <xf numFmtId="0" fontId="42" fillId="17" borderId="0" xfId="17" applyFont="1" applyFill="1" applyAlignment="1">
      <alignment vertical="center" wrapText="1"/>
    </xf>
    <xf numFmtId="0" fontId="47" fillId="17" borderId="0" xfId="17" applyFont="1" applyFill="1" applyAlignment="1">
      <alignment horizontal="center" vertical="center"/>
    </xf>
    <xf numFmtId="0" fontId="8" fillId="17" borderId="0" xfId="1" applyFill="1" applyAlignment="1" applyProtection="1">
      <alignment horizontal="center" vertical="center"/>
    </xf>
    <xf numFmtId="0" fontId="50" fillId="17" borderId="0" xfId="17" applyFont="1" applyFill="1" applyAlignment="1">
      <alignment horizontal="center" vertical="center"/>
    </xf>
    <xf numFmtId="0" fontId="0" fillId="17" borderId="0" xfId="0" applyFill="1" applyAlignment="1">
      <alignment vertical="center" wrapText="1"/>
    </xf>
    <xf numFmtId="0" fontId="1" fillId="17" borderId="54" xfId="17" applyFill="1" applyBorder="1" applyAlignment="1">
      <alignment horizontal="center" vertical="center" wrapText="1"/>
    </xf>
    <xf numFmtId="0" fontId="1" fillId="17" borderId="0" xfId="17" applyFill="1">
      <alignment vertical="center"/>
    </xf>
    <xf numFmtId="0" fontId="1" fillId="17" borderId="55" xfId="17" applyFill="1" applyBorder="1" applyAlignment="1">
      <alignment horizontal="center" vertical="center"/>
    </xf>
    <xf numFmtId="182" fontId="97" fillId="5" borderId="0" xfId="0" applyNumberFormat="1" applyFont="1" applyFill="1" applyAlignment="1">
      <alignment horizontal="left" vertical="center"/>
    </xf>
    <xf numFmtId="14" fontId="86" fillId="19" borderId="76" xfId="2" applyNumberFormat="1" applyFont="1" applyFill="1" applyBorder="1" applyAlignment="1">
      <alignment horizontal="center" vertical="center"/>
    </xf>
    <xf numFmtId="14" fontId="86" fillId="19" borderId="77" xfId="2" applyNumberFormat="1" applyFont="1" applyFill="1" applyBorder="1" applyAlignment="1">
      <alignment horizontal="center" vertical="center"/>
    </xf>
    <xf numFmtId="14" fontId="86" fillId="19" borderId="78" xfId="2" applyNumberFormat="1" applyFont="1" applyFill="1" applyBorder="1" applyAlignment="1">
      <alignment horizontal="center" vertical="center"/>
    </xf>
    <xf numFmtId="0" fontId="119" fillId="30" borderId="0" xfId="0" applyFont="1" applyFill="1" applyAlignment="1">
      <alignment horizontal="center" vertical="center" wrapText="1"/>
    </xf>
    <xf numFmtId="0" fontId="12" fillId="0" borderId="82" xfId="2" applyFont="1" applyBorder="1" applyAlignment="1">
      <alignment horizontal="center" vertical="center" wrapText="1"/>
    </xf>
    <xf numFmtId="0" fontId="106" fillId="19" borderId="77" xfId="2" applyFont="1" applyFill="1" applyBorder="1" applyAlignment="1">
      <alignment horizontal="center" vertical="center"/>
    </xf>
    <xf numFmtId="0" fontId="106" fillId="19" borderId="76" xfId="2" applyFont="1" applyFill="1" applyBorder="1" applyAlignment="1">
      <alignment horizontal="center" vertical="center"/>
    </xf>
    <xf numFmtId="0" fontId="118" fillId="0" borderId="0" xfId="2" applyFont="1">
      <alignment vertical="center"/>
    </xf>
    <xf numFmtId="0" fontId="6" fillId="0" borderId="0" xfId="2" applyAlignment="1">
      <alignment horizontal="center" vertical="top"/>
    </xf>
    <xf numFmtId="14" fontId="82" fillId="19" borderId="72" xfId="1" applyNumberFormat="1" applyFont="1" applyFill="1" applyBorder="1" applyAlignment="1" applyProtection="1">
      <alignment horizontal="center" vertical="center" wrapText="1"/>
    </xf>
    <xf numFmtId="0" fontId="115" fillId="30" borderId="0" xfId="0" applyFont="1" applyFill="1" applyAlignment="1">
      <alignment horizontal="center" vertical="center" wrapText="1"/>
    </xf>
    <xf numFmtId="0" fontId="20" fillId="17" borderId="74" xfId="2" applyFont="1" applyFill="1" applyBorder="1" applyAlignment="1">
      <alignment horizontal="center" vertical="center" wrapText="1"/>
    </xf>
    <xf numFmtId="0" fontId="84" fillId="0" borderId="0" xfId="2" applyFont="1" applyAlignment="1">
      <alignment vertical="top" wrapText="1"/>
    </xf>
    <xf numFmtId="0" fontId="42" fillId="5" borderId="0" xfId="17" applyFont="1" applyFill="1" applyAlignment="1">
      <alignment vertical="center" wrapText="1"/>
    </xf>
    <xf numFmtId="14" fontId="82" fillId="19" borderId="59" xfId="2" applyNumberFormat="1" applyFont="1" applyFill="1" applyBorder="1" applyAlignment="1">
      <alignment horizontal="center" vertical="center" wrapText="1" shrinkToFit="1"/>
    </xf>
    <xf numFmtId="14" fontId="86" fillId="19" borderId="88" xfId="2" applyNumberFormat="1" applyFont="1" applyFill="1" applyBorder="1" applyAlignment="1">
      <alignment vertical="center" shrinkToFit="1"/>
    </xf>
    <xf numFmtId="0" fontId="111" fillId="21" borderId="75" xfId="0" applyFont="1" applyFill="1" applyBorder="1" applyAlignment="1">
      <alignment horizontal="center" vertical="center" wrapText="1"/>
    </xf>
    <xf numFmtId="0" fontId="111" fillId="32" borderId="75" xfId="0" applyFont="1" applyFill="1" applyBorder="1" applyAlignment="1">
      <alignment horizontal="center" vertical="center" wrapText="1"/>
    </xf>
    <xf numFmtId="0" fontId="132" fillId="17" borderId="0" xfId="2" applyFont="1" applyFill="1" applyAlignment="1">
      <alignment horizontal="center" vertical="center" wrapText="1"/>
    </xf>
    <xf numFmtId="183" fontId="132" fillId="17" borderId="0" xfId="2" applyNumberFormat="1" applyFont="1" applyFill="1" applyAlignment="1">
      <alignment horizontal="center" vertical="center"/>
    </xf>
    <xf numFmtId="0" fontId="8" fillId="0" borderId="85" xfId="1" applyBorder="1" applyAlignment="1" applyProtection="1">
      <alignment horizontal="left" vertical="center" wrapText="1"/>
    </xf>
    <xf numFmtId="0" fontId="23" fillId="17" borderId="0" xfId="19" applyFont="1" applyFill="1" applyAlignment="1">
      <alignment horizontal="left" vertical="center"/>
    </xf>
    <xf numFmtId="0" fontId="6" fillId="0" borderId="87" xfId="2" applyBorder="1">
      <alignment vertical="center"/>
    </xf>
    <xf numFmtId="0" fontId="8" fillId="0" borderId="91" xfId="1" applyFill="1" applyBorder="1" applyAlignment="1" applyProtection="1">
      <alignment horizontal="left" vertical="center" wrapText="1"/>
    </xf>
    <xf numFmtId="0" fontId="11" fillId="0" borderId="94" xfId="17" applyFont="1" applyBorder="1" applyAlignment="1">
      <alignment horizontal="center" vertical="center" shrinkToFit="1"/>
    </xf>
    <xf numFmtId="0" fontId="46" fillId="0" borderId="95" xfId="17" applyFont="1" applyBorder="1" applyAlignment="1">
      <alignment vertical="center" shrinkToFit="1"/>
    </xf>
    <xf numFmtId="0" fontId="46" fillId="10" borderId="99" xfId="17" applyFont="1" applyFill="1" applyBorder="1" applyAlignment="1">
      <alignment horizontal="center" vertical="center"/>
    </xf>
    <xf numFmtId="0" fontId="46" fillId="0" borderId="95" xfId="17" applyFont="1" applyBorder="1" applyAlignment="1">
      <alignment horizontal="center" vertical="center"/>
    </xf>
    <xf numFmtId="0" fontId="88" fillId="17" borderId="102" xfId="17" applyFont="1" applyFill="1" applyBorder="1" applyAlignment="1">
      <alignment horizontal="center" vertical="center" wrapText="1"/>
    </xf>
    <xf numFmtId="14" fontId="88" fillId="17" borderId="103" xfId="17" applyNumberFormat="1" applyFont="1" applyFill="1" applyBorder="1" applyAlignment="1">
      <alignment horizontal="center" vertical="center"/>
    </xf>
    <xf numFmtId="0" fontId="12" fillId="0" borderId="105" xfId="2" applyFont="1" applyBorder="1" applyAlignment="1">
      <alignment horizontal="center" vertical="center" wrapText="1"/>
    </xf>
    <xf numFmtId="14" fontId="33" fillId="17" borderId="103" xfId="17" applyNumberFormat="1" applyFont="1" applyFill="1" applyBorder="1" applyAlignment="1">
      <alignment horizontal="center" vertical="center"/>
    </xf>
    <xf numFmtId="0" fontId="12" fillId="0" borderId="106" xfId="2" applyFont="1" applyBorder="1" applyAlignment="1">
      <alignment horizontal="center" vertical="center" wrapText="1"/>
    </xf>
    <xf numFmtId="0" fontId="12" fillId="0" borderId="107" xfId="2" applyFont="1" applyBorder="1" applyAlignment="1">
      <alignment horizontal="center" vertical="center" wrapText="1"/>
    </xf>
    <xf numFmtId="0" fontId="12" fillId="0" borderId="108" xfId="2" applyFont="1" applyBorder="1" applyAlignment="1">
      <alignment horizontal="center" vertical="center" wrapText="1"/>
    </xf>
    <xf numFmtId="0" fontId="12" fillId="0" borderId="105" xfId="2" applyFont="1" applyBorder="1" applyAlignment="1">
      <alignment horizontal="center" vertical="center"/>
    </xf>
    <xf numFmtId="0" fontId="12" fillId="5" borderId="108" xfId="2" applyFont="1" applyFill="1" applyBorder="1" applyAlignment="1">
      <alignment horizontal="center" vertical="center" wrapText="1"/>
    </xf>
    <xf numFmtId="0" fontId="1" fillId="17" borderId="109" xfId="17" applyFill="1" applyBorder="1" applyAlignment="1">
      <alignment horizontal="center" vertical="center" wrapText="1"/>
    </xf>
    <xf numFmtId="0" fontId="53" fillId="3" borderId="110" xfId="17" applyFont="1" applyFill="1" applyBorder="1" applyAlignment="1">
      <alignment horizontal="center" vertical="center" wrapText="1"/>
    </xf>
    <xf numFmtId="0" fontId="7" fillId="3" borderId="111" xfId="17" applyFont="1" applyFill="1" applyBorder="1" applyAlignment="1">
      <alignment horizontal="center" vertical="center" wrapText="1"/>
    </xf>
    <xf numFmtId="0" fontId="13" fillId="3" borderId="111" xfId="17" applyFont="1" applyFill="1" applyBorder="1" applyAlignment="1">
      <alignment horizontal="center" vertical="center" wrapText="1"/>
    </xf>
    <xf numFmtId="0" fontId="55" fillId="3" borderId="111" xfId="17" applyFont="1" applyFill="1" applyBorder="1" applyAlignment="1">
      <alignment horizontal="center" vertical="center" wrapText="1"/>
    </xf>
    <xf numFmtId="0" fontId="7" fillId="3" borderId="113" xfId="17" applyFont="1" applyFill="1" applyBorder="1" applyAlignment="1">
      <alignment horizontal="center" vertical="center" wrapText="1"/>
    </xf>
    <xf numFmtId="176" fontId="56" fillId="3" borderId="117" xfId="17" applyNumberFormat="1" applyFont="1" applyFill="1" applyBorder="1" applyAlignment="1">
      <alignment horizontal="center" vertical="center" wrapText="1"/>
    </xf>
    <xf numFmtId="0" fontId="56" fillId="3" borderId="117" xfId="17" applyFont="1" applyFill="1" applyBorder="1" applyAlignment="1">
      <alignment horizontal="left" vertical="center" wrapText="1"/>
    </xf>
    <xf numFmtId="176" fontId="56" fillId="11" borderId="118" xfId="17" applyNumberFormat="1" applyFont="1" applyFill="1" applyBorder="1" applyAlignment="1">
      <alignment horizontal="center" vertical="center" wrapText="1"/>
    </xf>
    <xf numFmtId="0" fontId="56" fillId="11" borderId="118" xfId="17" applyFont="1" applyFill="1" applyBorder="1" applyAlignment="1">
      <alignment horizontal="left" vertical="center" wrapText="1"/>
    </xf>
    <xf numFmtId="0" fontId="46" fillId="17" borderId="94" xfId="16" applyFont="1" applyFill="1" applyBorder="1">
      <alignment vertical="center"/>
    </xf>
    <xf numFmtId="0" fontId="60" fillId="12" borderId="119" xfId="17" applyFont="1" applyFill="1" applyBorder="1" applyAlignment="1">
      <alignment horizontal="center" vertical="center" wrapText="1"/>
    </xf>
    <xf numFmtId="176" fontId="58" fillId="12" borderId="119" xfId="17" applyNumberFormat="1" applyFont="1" applyFill="1" applyBorder="1" applyAlignment="1">
      <alignment horizontal="center" vertical="center" wrapText="1"/>
    </xf>
    <xf numFmtId="181" fontId="60" fillId="9" borderId="119" xfId="0" applyNumberFormat="1" applyFont="1" applyFill="1" applyBorder="1" applyAlignment="1">
      <alignment horizontal="center" vertical="center"/>
    </xf>
    <xf numFmtId="0" fontId="60" fillId="12" borderId="120" xfId="17" applyFont="1" applyFill="1" applyBorder="1" applyAlignment="1">
      <alignment horizontal="center" vertical="center" wrapText="1"/>
    </xf>
    <xf numFmtId="0" fontId="1" fillId="2" borderId="125" xfId="2" applyFont="1" applyFill="1" applyBorder="1" applyAlignment="1">
      <alignment vertical="top" wrapText="1"/>
    </xf>
    <xf numFmtId="0" fontId="94" fillId="2" borderId="128" xfId="2" applyFont="1" applyFill="1" applyBorder="1" applyAlignment="1">
      <alignment vertical="top" wrapText="1"/>
    </xf>
    <xf numFmtId="0" fontId="1" fillId="3" borderId="129" xfId="2" applyFont="1" applyFill="1" applyBorder="1" applyAlignment="1">
      <alignment vertical="top" wrapText="1"/>
    </xf>
    <xf numFmtId="0" fontId="0" fillId="19" borderId="123" xfId="0" applyFill="1" applyBorder="1" applyAlignment="1">
      <alignment vertical="top" wrapText="1"/>
    </xf>
    <xf numFmtId="0" fontId="17" fillId="3" borderId="130" xfId="2" applyFont="1" applyFill="1" applyBorder="1" applyAlignment="1">
      <alignment horizontal="center" vertical="center" wrapText="1"/>
    </xf>
    <xf numFmtId="0" fontId="86" fillId="19" borderId="131" xfId="2" applyFont="1" applyFill="1" applyBorder="1" applyAlignment="1">
      <alignment horizontal="center" vertical="center"/>
    </xf>
    <xf numFmtId="0" fontId="8" fillId="0" borderId="133" xfId="1" applyFill="1" applyBorder="1" applyAlignment="1" applyProtection="1">
      <alignment vertical="center" wrapText="1"/>
    </xf>
    <xf numFmtId="0" fontId="24" fillId="0" borderId="134" xfId="2" applyFont="1" applyBorder="1" applyAlignment="1">
      <alignment vertical="top" wrapText="1"/>
    </xf>
    <xf numFmtId="14" fontId="18" fillId="3" borderId="2" xfId="2" applyNumberFormat="1" applyFont="1" applyFill="1" applyBorder="1" applyAlignment="1">
      <alignment horizontal="center" vertical="center" shrinkToFit="1"/>
    </xf>
    <xf numFmtId="14" fontId="24" fillId="3" borderId="2"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3" fillId="0" borderId="87" xfId="2" applyFont="1" applyBorder="1" applyAlignment="1">
      <alignment vertical="center" shrinkToFit="1"/>
    </xf>
    <xf numFmtId="14" fontId="86" fillId="19" borderId="77" xfId="2" applyNumberFormat="1" applyFont="1" applyFill="1" applyBorder="1" applyAlignment="1">
      <alignment horizontal="center" vertical="center" wrapText="1"/>
    </xf>
    <xf numFmtId="0" fontId="8" fillId="0" borderId="147" xfId="1" applyFill="1" applyBorder="1" applyAlignment="1" applyProtection="1">
      <alignment horizontal="left" vertical="top" wrapText="1"/>
    </xf>
    <xf numFmtId="0" fontId="6" fillId="0" borderId="147" xfId="2" applyBorder="1">
      <alignment vertical="center"/>
    </xf>
    <xf numFmtId="0" fontId="134" fillId="30" borderId="63" xfId="0" applyFont="1" applyFill="1" applyBorder="1" applyAlignment="1">
      <alignment horizontal="center" vertical="center" wrapText="1"/>
    </xf>
    <xf numFmtId="0" fontId="84" fillId="19" borderId="132" xfId="2" applyFont="1" applyFill="1" applyBorder="1" applyAlignment="1">
      <alignment horizontal="center" vertical="center" wrapText="1"/>
    </xf>
    <xf numFmtId="14" fontId="82" fillId="19" borderId="152" xfId="1" applyNumberFormat="1" applyFont="1" applyFill="1" applyBorder="1" applyAlignment="1" applyProtection="1">
      <alignment horizontal="center" vertical="center" shrinkToFit="1"/>
    </xf>
    <xf numFmtId="14" fontId="82" fillId="19" borderId="152" xfId="2" applyNumberFormat="1" applyFont="1" applyFill="1" applyBorder="1" applyAlignment="1">
      <alignment horizontal="center" vertical="center" wrapText="1" shrinkToFit="1"/>
    </xf>
    <xf numFmtId="0" fontId="8" fillId="0" borderId="153" xfId="1" applyBorder="1" applyAlignment="1" applyProtection="1">
      <alignment vertical="center"/>
    </xf>
    <xf numFmtId="0" fontId="20" fillId="17" borderId="154" xfId="2" applyFont="1" applyFill="1" applyBorder="1" applyAlignment="1">
      <alignment horizontal="center" vertical="center" wrapText="1"/>
    </xf>
    <xf numFmtId="0" fontId="82" fillId="19" borderId="139" xfId="2" applyFont="1" applyFill="1" applyBorder="1" applyAlignment="1">
      <alignment horizontal="center" vertical="center"/>
    </xf>
    <xf numFmtId="0" fontId="137" fillId="0" borderId="0" xfId="0" applyFont="1">
      <alignment vertical="center"/>
    </xf>
    <xf numFmtId="0" fontId="124" fillId="0" borderId="0" xfId="0" applyFont="1">
      <alignment vertical="center"/>
    </xf>
    <xf numFmtId="0" fontId="0" fillId="19" borderId="145" xfId="0" applyFill="1" applyBorder="1" applyAlignment="1">
      <alignment horizontal="center" vertical="center"/>
    </xf>
    <xf numFmtId="0" fontId="0" fillId="0" borderId="145" xfId="0" applyBorder="1" applyAlignment="1">
      <alignment horizontal="center" vertical="center"/>
    </xf>
    <xf numFmtId="0" fontId="0" fillId="17" borderId="145" xfId="0" applyFill="1" applyBorder="1" applyAlignment="1">
      <alignment horizontal="center" vertical="center"/>
    </xf>
    <xf numFmtId="0" fontId="0" fillId="0" borderId="32" xfId="0" applyBorder="1" applyAlignment="1">
      <alignment horizontal="center" vertical="center"/>
    </xf>
    <xf numFmtId="9" fontId="0" fillId="19" borderId="145" xfId="0" applyNumberFormat="1" applyFill="1" applyBorder="1" applyAlignment="1">
      <alignment horizontal="center" vertical="center"/>
    </xf>
    <xf numFmtId="9" fontId="0" fillId="0" borderId="145" xfId="0" applyNumberFormat="1" applyBorder="1" applyAlignment="1">
      <alignment horizontal="center" vertical="center"/>
    </xf>
    <xf numFmtId="9" fontId="0" fillId="17" borderId="145" xfId="0" applyNumberFormat="1" applyFill="1" applyBorder="1" applyAlignment="1">
      <alignment horizontal="center" vertical="center"/>
    </xf>
    <xf numFmtId="0" fontId="138" fillId="0" borderId="160" xfId="0" applyFont="1" applyBorder="1" applyAlignment="1">
      <alignment horizontal="center" vertical="center"/>
    </xf>
    <xf numFmtId="0" fontId="138" fillId="0" borderId="161" xfId="0" applyFont="1" applyBorder="1" applyAlignment="1">
      <alignment horizontal="center" vertical="center"/>
    </xf>
    <xf numFmtId="0" fontId="138" fillId="0" borderId="162" xfId="0" applyFont="1" applyBorder="1" applyAlignment="1">
      <alignment horizontal="center" vertical="center"/>
    </xf>
    <xf numFmtId="0" fontId="138" fillId="0" borderId="163" xfId="0" applyFont="1" applyBorder="1" applyAlignment="1">
      <alignment horizontal="center" vertical="center"/>
    </xf>
    <xf numFmtId="0" fontId="138" fillId="0" borderId="164" xfId="0" applyFont="1" applyBorder="1" applyAlignment="1">
      <alignment horizontal="center" vertical="center"/>
    </xf>
    <xf numFmtId="0" fontId="138" fillId="0" borderId="165" xfId="0" applyFont="1" applyBorder="1" applyAlignment="1">
      <alignment horizontal="center" vertical="center"/>
    </xf>
    <xf numFmtId="0" fontId="138" fillId="0" borderId="166" xfId="0" applyFont="1" applyBorder="1" applyAlignment="1">
      <alignment horizontal="center" vertical="center"/>
    </xf>
    <xf numFmtId="0" fontId="138" fillId="0" borderId="167" xfId="0" applyFont="1"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139" fillId="0" borderId="160" xfId="0" applyFont="1" applyBorder="1" applyAlignment="1">
      <alignment horizontal="center" vertical="center"/>
    </xf>
    <xf numFmtId="0" fontId="139" fillId="0" borderId="161" xfId="0" applyFont="1" applyBorder="1" applyAlignment="1">
      <alignment horizontal="center" vertical="center"/>
    </xf>
    <xf numFmtId="0" fontId="139" fillId="0" borderId="162" xfId="0" applyFont="1" applyBorder="1" applyAlignment="1">
      <alignment horizontal="center" vertical="center"/>
    </xf>
    <xf numFmtId="0" fontId="139" fillId="0" borderId="163" xfId="0" applyFont="1" applyBorder="1" applyAlignment="1">
      <alignment horizontal="center" vertical="center"/>
    </xf>
    <xf numFmtId="9" fontId="0" fillId="0" borderId="171" xfId="0" applyNumberFormat="1" applyBorder="1" applyAlignment="1">
      <alignment horizontal="center" vertical="center"/>
    </xf>
    <xf numFmtId="9" fontId="0" fillId="0" borderId="169" xfId="0" applyNumberFormat="1" applyBorder="1" applyAlignment="1">
      <alignment horizontal="center" vertical="center"/>
    </xf>
    <xf numFmtId="9" fontId="0" fillId="0" borderId="170" xfId="0" applyNumberFormat="1" applyBorder="1" applyAlignment="1">
      <alignment horizontal="center" vertical="center"/>
    </xf>
    <xf numFmtId="9" fontId="0" fillId="0" borderId="172" xfId="0" applyNumberFormat="1" applyBorder="1" applyAlignment="1">
      <alignment horizontal="center" vertical="center"/>
    </xf>
    <xf numFmtId="14" fontId="86" fillId="19" borderId="176" xfId="2" applyNumberFormat="1" applyFont="1" applyFill="1" applyBorder="1" applyAlignment="1">
      <alignment horizontal="center" vertical="center"/>
    </xf>
    <xf numFmtId="14" fontId="86" fillId="19" borderId="175" xfId="2" applyNumberFormat="1" applyFont="1" applyFill="1" applyBorder="1" applyAlignment="1">
      <alignment horizontal="center" vertical="center"/>
    </xf>
    <xf numFmtId="0" fontId="87" fillId="19" borderId="177" xfId="2" applyFont="1" applyFill="1" applyBorder="1" applyAlignment="1">
      <alignment horizontal="center" vertical="center"/>
    </xf>
    <xf numFmtId="14" fontId="86" fillId="19" borderId="177" xfId="2" applyNumberFormat="1" applyFont="1" applyFill="1" applyBorder="1" applyAlignment="1">
      <alignment horizontal="center" vertical="center"/>
    </xf>
    <xf numFmtId="0" fontId="8" fillId="0" borderId="174" xfId="1" applyBorder="1" applyAlignment="1" applyProtection="1">
      <alignment vertical="top" wrapText="1"/>
    </xf>
    <xf numFmtId="0" fontId="82" fillId="19" borderId="63" xfId="2" applyFont="1" applyFill="1" applyBorder="1" applyAlignment="1">
      <alignment horizontal="center" vertical="center"/>
    </xf>
    <xf numFmtId="0" fontId="140" fillId="19" borderId="176" xfId="2" applyFont="1" applyFill="1" applyBorder="1" applyAlignment="1">
      <alignment horizontal="center" vertical="center"/>
    </xf>
    <xf numFmtId="0" fontId="82" fillId="19" borderId="141" xfId="2" applyFont="1" applyFill="1" applyBorder="1">
      <alignment vertical="center"/>
    </xf>
    <xf numFmtId="14" fontId="82" fillId="2" borderId="138" xfId="2" applyNumberFormat="1" applyFont="1" applyFill="1" applyBorder="1" applyAlignment="1">
      <alignment horizontal="center" vertical="center"/>
    </xf>
    <xf numFmtId="14" fontId="82" fillId="19" borderId="141" xfId="2" applyNumberFormat="1" applyFont="1" applyFill="1" applyBorder="1">
      <alignment vertical="center"/>
    </xf>
    <xf numFmtId="0" fontId="82" fillId="19" borderId="0" xfId="2" applyFont="1" applyFill="1">
      <alignment vertical="center"/>
    </xf>
    <xf numFmtId="0" fontId="6" fillId="0" borderId="178" xfId="2" applyBorder="1">
      <alignment vertical="center"/>
    </xf>
    <xf numFmtId="56" fontId="82" fillId="19" borderId="148" xfId="2" applyNumberFormat="1" applyFont="1" applyFill="1" applyBorder="1">
      <alignment vertical="center"/>
    </xf>
    <xf numFmtId="0" fontId="143" fillId="0" borderId="146" xfId="1" applyFont="1" applyFill="1" applyBorder="1" applyAlignment="1" applyProtection="1">
      <alignment horizontal="left" vertical="top" wrapText="1"/>
    </xf>
    <xf numFmtId="0" fontId="7" fillId="36" borderId="111" xfId="17" applyFont="1" applyFill="1" applyBorder="1" applyAlignment="1">
      <alignment horizontal="center" vertical="center" wrapText="1"/>
    </xf>
    <xf numFmtId="0" fontId="87" fillId="19" borderId="183" xfId="2" applyFont="1" applyFill="1" applyBorder="1" applyAlignment="1">
      <alignment horizontal="center" vertical="center"/>
    </xf>
    <xf numFmtId="0" fontId="87" fillId="19" borderId="184" xfId="2" applyFont="1" applyFill="1" applyBorder="1" applyAlignment="1">
      <alignment horizontal="center" vertical="center"/>
    </xf>
    <xf numFmtId="0" fontId="87" fillId="19" borderId="185" xfId="2" applyFont="1" applyFill="1" applyBorder="1" applyAlignment="1">
      <alignment horizontal="center" vertical="center"/>
    </xf>
    <xf numFmtId="14" fontId="86" fillId="19" borderId="183" xfId="2" applyNumberFormat="1" applyFont="1" applyFill="1" applyBorder="1" applyAlignment="1">
      <alignment horizontal="center" vertical="center"/>
    </xf>
    <xf numFmtId="14" fontId="86" fillId="19" borderId="184" xfId="2" applyNumberFormat="1" applyFont="1" applyFill="1" applyBorder="1" applyAlignment="1">
      <alignment horizontal="center" vertical="center"/>
    </xf>
    <xf numFmtId="14" fontId="86" fillId="19" borderId="185" xfId="2" applyNumberFormat="1" applyFont="1" applyFill="1" applyBorder="1" applyAlignment="1">
      <alignment horizontal="center" vertical="center"/>
    </xf>
    <xf numFmtId="0" fontId="8" fillId="0" borderId="186" xfId="1" applyFill="1" applyBorder="1" applyAlignment="1" applyProtection="1">
      <alignment vertical="center" wrapText="1"/>
    </xf>
    <xf numFmtId="0" fontId="82" fillId="19" borderId="77" xfId="1" applyFont="1" applyFill="1" applyBorder="1" applyAlignment="1" applyProtection="1">
      <alignment horizontal="center" vertical="center" wrapText="1"/>
    </xf>
    <xf numFmtId="0" fontId="95" fillId="35" borderId="58" xfId="0" applyFont="1" applyFill="1" applyBorder="1" applyAlignment="1">
      <alignment horizontal="center" vertical="center" wrapText="1"/>
    </xf>
    <xf numFmtId="0" fontId="95" fillId="35" borderId="65" xfId="0" applyFont="1" applyFill="1" applyBorder="1" applyAlignment="1">
      <alignment horizontal="center" vertical="center" wrapText="1"/>
    </xf>
    <xf numFmtId="177" fontId="12" fillId="35" borderId="34" xfId="2" applyNumberFormat="1" applyFont="1" applyFill="1" applyBorder="1" applyAlignment="1">
      <alignment horizontal="center" vertical="center" wrapText="1"/>
    </xf>
    <xf numFmtId="0" fontId="21" fillId="17" borderId="187" xfId="2" applyFont="1" applyFill="1" applyBorder="1" applyAlignment="1">
      <alignment horizontal="center" vertical="center" wrapText="1"/>
    </xf>
    <xf numFmtId="0" fontId="21" fillId="17" borderId="188" xfId="2" applyFont="1" applyFill="1" applyBorder="1" applyAlignment="1">
      <alignment horizontal="center" vertical="center" wrapText="1"/>
    </xf>
    <xf numFmtId="0" fontId="6" fillId="19" borderId="0" xfId="2" applyFill="1" applyAlignment="1">
      <alignment horizontal="center" vertical="center"/>
    </xf>
    <xf numFmtId="14" fontId="6" fillId="19" borderId="0" xfId="2" applyNumberFormat="1" applyFill="1" applyAlignment="1">
      <alignment horizontal="center" vertical="center"/>
    </xf>
    <xf numFmtId="0" fontId="106" fillId="19" borderId="78" xfId="2" applyFont="1" applyFill="1" applyBorder="1" applyAlignment="1">
      <alignment horizontal="center" vertical="center"/>
    </xf>
    <xf numFmtId="14" fontId="105" fillId="17" borderId="35" xfId="2" applyNumberFormat="1" applyFont="1" applyFill="1" applyBorder="1" applyAlignment="1">
      <alignment horizontal="left" vertical="center"/>
    </xf>
    <xf numFmtId="0" fontId="147" fillId="0" borderId="66" xfId="17" applyFont="1" applyBorder="1" applyAlignment="1">
      <alignment horizontal="center" vertical="center" wrapText="1"/>
    </xf>
    <xf numFmtId="14" fontId="82" fillId="19" borderId="155" xfId="2" applyNumberFormat="1" applyFont="1" applyFill="1" applyBorder="1" applyAlignment="1">
      <alignment horizontal="center" vertical="center"/>
    </xf>
    <xf numFmtId="14" fontId="82" fillId="19" borderId="189" xfId="2" applyNumberFormat="1" applyFont="1" applyFill="1" applyBorder="1" applyAlignment="1">
      <alignment horizontal="center" vertical="center"/>
    </xf>
    <xf numFmtId="0" fontId="17" fillId="21" borderId="189" xfId="2" applyFont="1" applyFill="1" applyBorder="1" applyAlignment="1">
      <alignment horizontal="center" vertical="center" wrapText="1"/>
    </xf>
    <xf numFmtId="0" fontId="82" fillId="21" borderId="190" xfId="2" applyFont="1" applyFill="1" applyBorder="1" applyAlignment="1">
      <alignment horizontal="center" vertical="center"/>
    </xf>
    <xf numFmtId="0" fontId="82" fillId="21" borderId="0" xfId="2" applyFont="1" applyFill="1" applyAlignment="1">
      <alignment horizontal="center" vertical="center"/>
    </xf>
    <xf numFmtId="14" fontId="82" fillId="21" borderId="0" xfId="2" applyNumberFormat="1" applyFont="1" applyFill="1" applyAlignment="1">
      <alignment horizontal="center" vertical="center"/>
    </xf>
    <xf numFmtId="0" fontId="82" fillId="19" borderId="0" xfId="2" applyFont="1" applyFill="1" applyAlignment="1">
      <alignment horizontal="center" vertical="center"/>
    </xf>
    <xf numFmtId="0" fontId="82" fillId="19" borderId="140" xfId="2" applyFont="1" applyFill="1" applyBorder="1" applyAlignment="1">
      <alignment horizontal="center" vertical="center"/>
    </xf>
    <xf numFmtId="0" fontId="112" fillId="0" borderId="192" xfId="2" applyFont="1" applyBorder="1" applyAlignment="1">
      <alignment vertical="top" wrapText="1"/>
    </xf>
    <xf numFmtId="14" fontId="82" fillId="19" borderId="193" xfId="2" applyNumberFormat="1" applyFont="1" applyFill="1" applyBorder="1" applyAlignment="1">
      <alignment horizontal="center" vertical="center"/>
    </xf>
    <xf numFmtId="14" fontId="82" fillId="19" borderId="140" xfId="2" applyNumberFormat="1" applyFont="1" applyFill="1" applyBorder="1" applyAlignment="1">
      <alignment horizontal="center" vertical="center"/>
    </xf>
    <xf numFmtId="14" fontId="31" fillId="19" borderId="189" xfId="2" applyNumberFormat="1" applyFont="1" applyFill="1" applyBorder="1" applyAlignment="1">
      <alignment horizontal="center" vertical="center"/>
    </xf>
    <xf numFmtId="0" fontId="17" fillId="19" borderId="76" xfId="2" applyFont="1" applyFill="1" applyBorder="1" applyAlignment="1">
      <alignment horizontal="center" vertical="center" wrapText="1"/>
    </xf>
    <xf numFmtId="0" fontId="17" fillId="19" borderId="79" xfId="1" applyFont="1" applyFill="1" applyBorder="1" applyAlignment="1" applyProtection="1">
      <alignment horizontal="center" vertical="center" wrapText="1"/>
    </xf>
    <xf numFmtId="14" fontId="105" fillId="17" borderId="0" xfId="2" applyNumberFormat="1" applyFont="1" applyFill="1" applyAlignment="1">
      <alignment horizontal="left" vertical="center"/>
    </xf>
    <xf numFmtId="178" fontId="82" fillId="3" borderId="139" xfId="2" applyNumberFormat="1" applyFont="1" applyFill="1" applyBorder="1">
      <alignment vertical="center"/>
    </xf>
    <xf numFmtId="184" fontId="62" fillId="12" borderId="121" xfId="17" applyNumberFormat="1" applyFont="1" applyFill="1" applyBorder="1" applyAlignment="1">
      <alignment horizontal="center" vertical="center" wrapText="1"/>
    </xf>
    <xf numFmtId="178" fontId="82" fillId="3" borderId="140" xfId="0" applyNumberFormat="1" applyFont="1" applyFill="1" applyBorder="1" applyAlignment="1">
      <alignment horizontal="center" vertical="center"/>
    </xf>
    <xf numFmtId="0" fontId="12" fillId="0" borderId="196" xfId="2" applyFont="1" applyBorder="1" applyAlignment="1">
      <alignment horizontal="center" vertical="center" wrapText="1"/>
    </xf>
    <xf numFmtId="180" fontId="46" fillId="10" borderId="197" xfId="17" applyNumberFormat="1" applyFont="1" applyFill="1" applyBorder="1" applyAlignment="1">
      <alignment horizontal="center" vertical="center"/>
    </xf>
    <xf numFmtId="14" fontId="88" fillId="17" borderId="201" xfId="17" applyNumberFormat="1" applyFont="1" applyFill="1" applyBorder="1" applyAlignment="1">
      <alignment horizontal="center" vertical="center"/>
    </xf>
    <xf numFmtId="14" fontId="86" fillId="19" borderId="202" xfId="2" applyNumberFormat="1" applyFont="1" applyFill="1" applyBorder="1" applyAlignment="1">
      <alignment horizontal="center" vertical="center"/>
    </xf>
    <xf numFmtId="14" fontId="82" fillId="19" borderId="8" xfId="2" applyNumberFormat="1" applyFont="1" applyFill="1" applyBorder="1" applyAlignment="1">
      <alignment horizontal="center" vertical="center"/>
    </xf>
    <xf numFmtId="0" fontId="121" fillId="17" borderId="0" xfId="0" applyFont="1" applyFill="1" applyAlignment="1">
      <alignment horizontal="center" vertical="center" wrapText="1"/>
    </xf>
    <xf numFmtId="14" fontId="88" fillId="17" borderId="103" xfId="17" applyNumberFormat="1" applyFont="1" applyFill="1" applyBorder="1" applyAlignment="1">
      <alignment horizontal="center" vertical="center" wrapText="1"/>
    </xf>
    <xf numFmtId="0" fontId="20" fillId="17" borderId="204" xfId="2" applyFont="1" applyFill="1" applyBorder="1" applyAlignment="1">
      <alignment horizontal="center" vertical="center" wrapText="1"/>
    </xf>
    <xf numFmtId="0" fontId="6" fillId="0" borderId="0" xfId="4"/>
    <xf numFmtId="0" fontId="87" fillId="19" borderId="184" xfId="2" applyFont="1" applyFill="1" applyBorder="1" applyAlignment="1">
      <alignment horizontal="center" vertical="center" wrapText="1"/>
    </xf>
    <xf numFmtId="0" fontId="112" fillId="0" borderId="203" xfId="1" applyFont="1" applyBorder="1" applyAlignment="1" applyProtection="1">
      <alignment horizontal="left" vertical="top" wrapText="1"/>
    </xf>
    <xf numFmtId="0" fontId="113" fillId="0" borderId="146" xfId="1" applyFont="1" applyFill="1" applyBorder="1" applyAlignment="1" applyProtection="1">
      <alignment horizontal="left" vertical="top" wrapText="1"/>
    </xf>
    <xf numFmtId="14" fontId="82" fillId="19" borderId="140" xfId="2" applyNumberFormat="1" applyFont="1" applyFill="1" applyBorder="1">
      <alignment vertical="center"/>
    </xf>
    <xf numFmtId="0" fontId="28" fillId="21" borderId="0" xfId="2" applyFont="1" applyFill="1" applyAlignment="1">
      <alignment horizontal="center" vertical="center" wrapText="1"/>
    </xf>
    <xf numFmtId="0" fontId="148" fillId="17" borderId="0" xfId="0" applyFont="1" applyFill="1" applyAlignment="1">
      <alignment horizontal="center" vertical="center" wrapText="1"/>
    </xf>
    <xf numFmtId="0" fontId="149" fillId="18" borderId="49" xfId="0" applyFont="1" applyFill="1" applyBorder="1" applyAlignment="1">
      <alignment horizontal="center" vertical="center" wrapText="1"/>
    </xf>
    <xf numFmtId="0" fontId="149" fillId="31" borderId="49" xfId="0" applyFont="1" applyFill="1" applyBorder="1" applyAlignment="1">
      <alignment horizontal="center" vertical="center" wrapText="1"/>
    </xf>
    <xf numFmtId="14" fontId="82" fillId="19" borderId="139" xfId="2" applyNumberFormat="1" applyFont="1" applyFill="1" applyBorder="1">
      <alignment vertical="center"/>
    </xf>
    <xf numFmtId="14" fontId="82" fillId="19" borderId="148" xfId="2" applyNumberFormat="1" applyFont="1" applyFill="1" applyBorder="1">
      <alignment vertical="center"/>
    </xf>
    <xf numFmtId="46" fontId="115" fillId="30" borderId="0" xfId="0" applyNumberFormat="1" applyFont="1" applyFill="1" applyAlignment="1">
      <alignment horizontal="center" vertical="center" wrapText="1"/>
    </xf>
    <xf numFmtId="0" fontId="0" fillId="39" borderId="0" xfId="0" applyFill="1">
      <alignment vertical="center"/>
    </xf>
    <xf numFmtId="0" fontId="33" fillId="17" borderId="102" xfId="17" applyFont="1" applyFill="1" applyBorder="1" applyAlignment="1">
      <alignment horizontal="center" vertical="center" wrapText="1"/>
    </xf>
    <xf numFmtId="0" fontId="83" fillId="19" borderId="0" xfId="2" applyFont="1" applyFill="1" applyAlignment="1">
      <alignment horizontal="center" vertical="center" wrapText="1"/>
    </xf>
    <xf numFmtId="0" fontId="0" fillId="32" borderId="0" xfId="0" applyFill="1">
      <alignment vertical="center"/>
    </xf>
    <xf numFmtId="0" fontId="113" fillId="17" borderId="0" xfId="1" applyFont="1" applyFill="1" applyBorder="1" applyAlignment="1" applyProtection="1">
      <alignment vertical="top" wrapText="1"/>
    </xf>
    <xf numFmtId="0" fontId="149" fillId="18" borderId="58" xfId="0" applyFont="1" applyFill="1" applyBorder="1" applyAlignment="1">
      <alignment horizontal="center" vertical="center" wrapText="1"/>
    </xf>
    <xf numFmtId="0" fontId="20" fillId="4" borderId="222" xfId="2" applyFont="1" applyFill="1" applyBorder="1" applyAlignment="1">
      <alignment horizontal="center" vertical="center" wrapText="1"/>
    </xf>
    <xf numFmtId="0" fontId="20" fillId="38" borderId="223" xfId="2" applyFont="1" applyFill="1" applyBorder="1" applyAlignment="1">
      <alignment horizontal="center" vertical="center" wrapText="1"/>
    </xf>
    <xf numFmtId="0" fontId="20" fillId="19" borderId="223" xfId="2" applyFont="1" applyFill="1" applyBorder="1" applyAlignment="1">
      <alignment horizontal="center" vertical="center" wrapText="1"/>
    </xf>
    <xf numFmtId="0" fontId="20" fillId="4" borderId="223" xfId="2" applyFont="1" applyFill="1" applyBorder="1" applyAlignment="1">
      <alignment horizontal="center" vertical="center" wrapText="1"/>
    </xf>
    <xf numFmtId="0" fontId="20" fillId="4" borderId="224" xfId="2" applyFont="1" applyFill="1" applyBorder="1" applyAlignment="1">
      <alignment horizontal="center" vertical="center" wrapText="1"/>
    </xf>
    <xf numFmtId="0" fontId="20" fillId="4" borderId="225" xfId="2" applyFont="1" applyFill="1" applyBorder="1" applyAlignment="1">
      <alignment horizontal="center" vertical="center" wrapText="1"/>
    </xf>
    <xf numFmtId="0" fontId="21" fillId="21" borderId="226" xfId="2" applyFont="1" applyFill="1" applyBorder="1" applyAlignment="1">
      <alignment horizontal="center" vertical="top" wrapText="1"/>
    </xf>
    <xf numFmtId="177" fontId="1" fillId="21" borderId="227" xfId="2" applyNumberFormat="1" applyFont="1" applyFill="1" applyBorder="1" applyAlignment="1">
      <alignment horizontal="center" vertical="center" wrapText="1"/>
    </xf>
    <xf numFmtId="0" fontId="21" fillId="21" borderId="226" xfId="2" applyFont="1" applyFill="1" applyBorder="1" applyAlignment="1">
      <alignment horizontal="center" vertical="center" wrapText="1"/>
    </xf>
    <xf numFmtId="0" fontId="21" fillId="17" borderId="227" xfId="2" applyFont="1" applyFill="1" applyBorder="1" applyAlignment="1">
      <alignment horizontal="center" vertical="top" wrapText="1"/>
    </xf>
    <xf numFmtId="177" fontId="20" fillId="19" borderId="187" xfId="2" applyNumberFormat="1" applyFont="1" applyFill="1" applyBorder="1" applyAlignment="1">
      <alignment horizontal="center" vertical="center" shrinkToFit="1"/>
    </xf>
    <xf numFmtId="177" fontId="1" fillId="17" borderId="227" xfId="2" applyNumberFormat="1" applyFont="1" applyFill="1" applyBorder="1" applyAlignment="1">
      <alignment horizontal="center" vertical="center" wrapText="1"/>
    </xf>
    <xf numFmtId="0" fontId="20" fillId="17" borderId="196" xfId="2" applyFont="1" applyFill="1" applyBorder="1" applyAlignment="1">
      <alignment horizontal="left" vertical="center"/>
    </xf>
    <xf numFmtId="177" fontId="20" fillId="17" borderId="187" xfId="2" applyNumberFormat="1" applyFont="1" applyFill="1" applyBorder="1" applyAlignment="1">
      <alignment horizontal="center" vertical="center" shrinkToFit="1"/>
    </xf>
    <xf numFmtId="177" fontId="33" fillId="37" borderId="187" xfId="2" applyNumberFormat="1" applyFont="1" applyFill="1" applyBorder="1" applyAlignment="1">
      <alignment horizontal="center" vertical="center" wrapText="1"/>
    </xf>
    <xf numFmtId="177" fontId="46" fillId="37" borderId="187" xfId="2" applyNumberFormat="1" applyFont="1" applyFill="1" applyBorder="1" applyAlignment="1">
      <alignment horizontal="center" vertical="center" wrapText="1"/>
    </xf>
    <xf numFmtId="0" fontId="80" fillId="0" borderId="228" xfId="0" applyFont="1" applyBorder="1" applyAlignment="1">
      <alignment horizontal="center" vertical="center" wrapText="1"/>
    </xf>
    <xf numFmtId="0" fontId="80" fillId="0" borderId="188" xfId="0" applyFont="1" applyBorder="1" applyAlignment="1">
      <alignment horizontal="center" vertical="center" wrapText="1"/>
    </xf>
    <xf numFmtId="0" fontId="80" fillId="21" borderId="188" xfId="0" applyFont="1" applyFill="1" applyBorder="1" applyAlignment="1">
      <alignment horizontal="center" vertical="center" wrapText="1"/>
    </xf>
    <xf numFmtId="0" fontId="80" fillId="17" borderId="188" xfId="0" applyFont="1" applyFill="1" applyBorder="1" applyAlignment="1">
      <alignment horizontal="center" vertical="center" wrapText="1"/>
    </xf>
    <xf numFmtId="0" fontId="80" fillId="32" borderId="188" xfId="0" applyFont="1" applyFill="1" applyBorder="1" applyAlignment="1">
      <alignment horizontal="center" vertical="center" wrapText="1"/>
    </xf>
    <xf numFmtId="0" fontId="20" fillId="17" borderId="188" xfId="2" applyFont="1" applyFill="1" applyBorder="1" applyAlignment="1">
      <alignment horizontal="center" vertical="center" wrapText="1"/>
    </xf>
    <xf numFmtId="0" fontId="20" fillId="27" borderId="188" xfId="2" applyFont="1" applyFill="1" applyBorder="1" applyAlignment="1">
      <alignment horizontal="center" vertical="center" wrapText="1"/>
    </xf>
    <xf numFmtId="0" fontId="20" fillId="33" borderId="188" xfId="2" applyFont="1" applyFill="1" applyBorder="1" applyAlignment="1">
      <alignment horizontal="center" vertical="center" wrapText="1"/>
    </xf>
    <xf numFmtId="0" fontId="20" fillId="34" borderId="188" xfId="2" applyFont="1" applyFill="1" applyBorder="1" applyAlignment="1">
      <alignment horizontal="center" vertical="center" wrapText="1"/>
    </xf>
    <xf numFmtId="0" fontId="20" fillId="17" borderId="229" xfId="2" applyFont="1" applyFill="1" applyBorder="1" applyAlignment="1">
      <alignment horizontal="center" vertical="center" wrapText="1"/>
    </xf>
    <xf numFmtId="177" fontId="20" fillId="17" borderId="229" xfId="2" applyNumberFormat="1" applyFont="1" applyFill="1" applyBorder="1" applyAlignment="1">
      <alignment horizontal="center" vertical="center" shrinkToFit="1"/>
    </xf>
    <xf numFmtId="0" fontId="0" fillId="0" borderId="230" xfId="0" applyBorder="1" applyAlignment="1">
      <alignment horizontal="center" vertical="center" wrapText="1"/>
    </xf>
    <xf numFmtId="177" fontId="20" fillId="21" borderId="230" xfId="2" applyNumberFormat="1" applyFont="1" applyFill="1" applyBorder="1" applyAlignment="1">
      <alignment horizontal="center" vertical="center" shrinkToFit="1"/>
    </xf>
    <xf numFmtId="177" fontId="20" fillId="17" borderId="230" xfId="2" applyNumberFormat="1" applyFont="1" applyFill="1" applyBorder="1" applyAlignment="1">
      <alignment horizontal="center" vertical="center" shrinkToFit="1"/>
    </xf>
    <xf numFmtId="0" fontId="20" fillId="0" borderId="229" xfId="2" applyFont="1" applyBorder="1" applyAlignment="1">
      <alignment horizontal="center" vertical="center"/>
    </xf>
    <xf numFmtId="177" fontId="33" fillId="17" borderId="229" xfId="2" applyNumberFormat="1" applyFont="1" applyFill="1" applyBorder="1" applyAlignment="1">
      <alignment horizontal="center" vertical="center" wrapText="1"/>
    </xf>
    <xf numFmtId="0" fontId="20" fillId="17" borderId="231" xfId="2" applyFont="1" applyFill="1" applyBorder="1" applyAlignment="1">
      <alignment horizontal="left" vertical="center"/>
    </xf>
    <xf numFmtId="0" fontId="20" fillId="29" borderId="229" xfId="2" applyFont="1" applyFill="1" applyBorder="1" applyAlignment="1">
      <alignment horizontal="center" vertical="center" wrapText="1"/>
    </xf>
    <xf numFmtId="177" fontId="20" fillId="29" borderId="229" xfId="2" applyNumberFormat="1" applyFont="1" applyFill="1" applyBorder="1" applyAlignment="1">
      <alignment horizontal="center" vertical="center" shrinkToFit="1"/>
    </xf>
    <xf numFmtId="177" fontId="20" fillId="27" borderId="229" xfId="2" applyNumberFormat="1" applyFont="1" applyFill="1" applyBorder="1" applyAlignment="1">
      <alignment horizontal="center" vertical="center" shrinkToFit="1"/>
    </xf>
    <xf numFmtId="0" fontId="6" fillId="27" borderId="229" xfId="2" applyFill="1" applyBorder="1" applyAlignment="1">
      <alignment horizontal="center" vertical="center"/>
    </xf>
    <xf numFmtId="177" fontId="1" fillId="17" borderId="229" xfId="2" applyNumberFormat="1" applyFont="1" applyFill="1" applyBorder="1" applyAlignment="1">
      <alignment horizontal="center" vertical="center" wrapText="1"/>
    </xf>
    <xf numFmtId="0" fontId="20" fillId="17" borderId="188" xfId="2" applyFont="1" applyFill="1" applyBorder="1" applyAlignment="1">
      <alignment horizontal="left" vertical="center"/>
    </xf>
    <xf numFmtId="0" fontId="20" fillId="29" borderId="188" xfId="2" applyFont="1" applyFill="1" applyBorder="1" applyAlignment="1">
      <alignment horizontal="left" vertical="center"/>
    </xf>
    <xf numFmtId="0" fontId="85" fillId="29" borderId="228" xfId="2" applyFont="1" applyFill="1" applyBorder="1" applyAlignment="1">
      <alignment horizontal="center" vertical="center"/>
    </xf>
    <xf numFmtId="177" fontId="85" fillId="29" borderId="228" xfId="2" applyNumberFormat="1" applyFont="1" applyFill="1" applyBorder="1" applyAlignment="1">
      <alignment horizontal="center" vertical="center" shrinkToFit="1"/>
    </xf>
    <xf numFmtId="177" fontId="10" fillId="29" borderId="228" xfId="2" applyNumberFormat="1" applyFont="1" applyFill="1" applyBorder="1" applyAlignment="1">
      <alignment horizontal="center" vertical="center" wrapText="1"/>
    </xf>
    <xf numFmtId="177" fontId="12" fillId="35" borderId="232" xfId="2" applyNumberFormat="1" applyFont="1" applyFill="1" applyBorder="1" applyAlignment="1">
      <alignment horizontal="center" vertical="center" wrapText="1"/>
    </xf>
    <xf numFmtId="177" fontId="85" fillId="29" borderId="188" xfId="2" applyNumberFormat="1" applyFont="1" applyFill="1" applyBorder="1" applyAlignment="1">
      <alignment horizontal="center" vertical="center" shrinkToFit="1"/>
    </xf>
    <xf numFmtId="177" fontId="120" fillId="29" borderId="188" xfId="2" applyNumberFormat="1" applyFont="1" applyFill="1" applyBorder="1" applyAlignment="1">
      <alignment horizontal="center" vertical="center" wrapText="1"/>
    </xf>
    <xf numFmtId="0" fontId="20" fillId="17" borderId="233" xfId="2" applyFont="1" applyFill="1" applyBorder="1" applyAlignment="1">
      <alignment horizontal="left" vertical="center"/>
    </xf>
    <xf numFmtId="0" fontId="95" fillId="35" borderId="188" xfId="0" applyFont="1" applyFill="1" applyBorder="1" applyAlignment="1">
      <alignment horizontal="center" vertical="center" wrapText="1"/>
    </xf>
    <xf numFmtId="177" fontId="96" fillId="35" borderId="188" xfId="2" applyNumberFormat="1" applyFont="1" applyFill="1" applyBorder="1" applyAlignment="1">
      <alignment horizontal="center" vertical="center" shrinkToFit="1"/>
    </xf>
    <xf numFmtId="177" fontId="6" fillId="17" borderId="188" xfId="2" applyNumberFormat="1" applyFill="1" applyBorder="1" applyAlignment="1">
      <alignment horizontal="center" vertical="center" shrinkToFit="1"/>
    </xf>
    <xf numFmtId="177" fontId="6" fillId="21" borderId="188" xfId="2" applyNumberFormat="1" applyFill="1" applyBorder="1" applyAlignment="1">
      <alignment horizontal="center" vertical="center" shrinkToFit="1"/>
    </xf>
    <xf numFmtId="177" fontId="12" fillId="37" borderId="188" xfId="2" applyNumberFormat="1" applyFont="1" applyFill="1" applyBorder="1" applyAlignment="1">
      <alignment horizontal="center" vertical="center" shrinkToFit="1"/>
    </xf>
    <xf numFmtId="0" fontId="20" fillId="5" borderId="233" xfId="2" applyFont="1" applyFill="1" applyBorder="1" applyAlignment="1">
      <alignment horizontal="left" vertical="center"/>
    </xf>
    <xf numFmtId="177" fontId="6" fillId="6" borderId="228" xfId="2" applyNumberFormat="1" applyFill="1" applyBorder="1" applyAlignment="1">
      <alignment horizontal="center" vertical="center" shrinkToFit="1"/>
    </xf>
    <xf numFmtId="177" fontId="6" fillId="5" borderId="228" xfId="2" applyNumberFormat="1" applyFill="1" applyBorder="1" applyAlignment="1">
      <alignment horizontal="center" vertical="center" shrinkToFit="1"/>
    </xf>
    <xf numFmtId="0" fontId="0" fillId="0" borderId="228" xfId="0" applyBorder="1" applyAlignment="1">
      <alignment horizontal="center" vertical="center" wrapText="1"/>
    </xf>
    <xf numFmtId="0" fontId="27" fillId="0" borderId="228" xfId="0" applyFont="1" applyBorder="1" applyAlignment="1">
      <alignment horizontal="center" vertical="center" wrapText="1"/>
    </xf>
    <xf numFmtId="0" fontId="0" fillId="21" borderId="228" xfId="0" applyFill="1" applyBorder="1" applyAlignment="1">
      <alignment horizontal="center" vertical="center" wrapText="1"/>
    </xf>
    <xf numFmtId="0" fontId="1" fillId="0" borderId="228" xfId="0" applyFont="1" applyBorder="1" applyAlignment="1">
      <alignment horizontal="center" vertical="center" wrapText="1"/>
    </xf>
    <xf numFmtId="177" fontId="6" fillId="0" borderId="228" xfId="2" applyNumberFormat="1" applyBorder="1" applyAlignment="1">
      <alignment horizontal="center" vertical="center" shrinkToFit="1"/>
    </xf>
    <xf numFmtId="177" fontId="12" fillId="37" borderId="234" xfId="2" applyNumberFormat="1" applyFont="1" applyFill="1" applyBorder="1" applyAlignment="1">
      <alignment horizontal="center" vertical="center" wrapText="1"/>
    </xf>
    <xf numFmtId="0" fontId="20" fillId="0" borderId="188" xfId="2" applyFont="1" applyBorder="1" applyAlignment="1">
      <alignment horizontal="left" vertical="center"/>
    </xf>
    <xf numFmtId="177" fontId="6" fillId="0" borderId="188" xfId="2" applyNumberFormat="1" applyBorder="1" applyAlignment="1">
      <alignment horizontal="center" vertical="center" shrinkToFit="1"/>
    </xf>
    <xf numFmtId="177" fontId="6" fillId="5" borderId="188" xfId="2" applyNumberFormat="1" applyFill="1" applyBorder="1" applyAlignment="1">
      <alignment horizontal="center" vertical="center" shrinkToFit="1"/>
    </xf>
    <xf numFmtId="177" fontId="6" fillId="20" borderId="188" xfId="2" applyNumberFormat="1" applyFill="1" applyBorder="1" applyAlignment="1">
      <alignment horizontal="center" vertical="center" shrinkToFit="1"/>
    </xf>
    <xf numFmtId="177" fontId="10" fillId="0" borderId="188" xfId="2" applyNumberFormat="1" applyFont="1" applyBorder="1" applyAlignment="1">
      <alignment horizontal="center" vertical="center" shrinkToFit="1"/>
    </xf>
    <xf numFmtId="0" fontId="20" fillId="5" borderId="188" xfId="2" applyFont="1" applyFill="1" applyBorder="1" applyAlignment="1">
      <alignment horizontal="left" vertical="center"/>
    </xf>
    <xf numFmtId="177" fontId="6" fillId="6" borderId="188" xfId="2" applyNumberFormat="1" applyFill="1" applyBorder="1" applyAlignment="1">
      <alignment horizontal="center" vertical="center" shrinkToFit="1"/>
    </xf>
    <xf numFmtId="177" fontId="6" fillId="2" borderId="188" xfId="2" applyNumberFormat="1" applyFill="1" applyBorder="1" applyAlignment="1">
      <alignment horizontal="center" vertical="center" shrinkToFit="1"/>
    </xf>
    <xf numFmtId="0" fontId="0" fillId="0" borderId="188" xfId="0" applyBorder="1" applyAlignment="1">
      <alignment horizontal="center" vertical="center" wrapText="1"/>
    </xf>
    <xf numFmtId="0" fontId="0" fillId="2" borderId="188" xfId="0" applyFill="1" applyBorder="1" applyAlignment="1">
      <alignment horizontal="center" vertical="center" wrapText="1"/>
    </xf>
    <xf numFmtId="0" fontId="1" fillId="0" borderId="188" xfId="0" applyFont="1" applyBorder="1" applyAlignment="1">
      <alignment horizontal="center" vertical="center" wrapText="1"/>
    </xf>
    <xf numFmtId="0" fontId="6" fillId="5" borderId="188" xfId="2" applyFill="1" applyBorder="1" applyAlignment="1">
      <alignment horizontal="center" vertical="center" wrapText="1"/>
    </xf>
    <xf numFmtId="177" fontId="12" fillId="25" borderId="234" xfId="2" applyNumberFormat="1" applyFont="1" applyFill="1" applyBorder="1" applyAlignment="1">
      <alignment horizontal="center" vertical="center" wrapText="1"/>
    </xf>
    <xf numFmtId="0" fontId="6" fillId="0" borderId="188" xfId="2" applyBorder="1" applyAlignment="1">
      <alignment horizontal="center" vertical="center"/>
    </xf>
    <xf numFmtId="177" fontId="1" fillId="0" borderId="188" xfId="2" applyNumberFormat="1" applyFont="1" applyBorder="1" applyAlignment="1">
      <alignment horizontal="center" vertical="center" shrinkToFit="1"/>
    </xf>
    <xf numFmtId="177" fontId="12" fillId="0" borderId="188" xfId="2" applyNumberFormat="1" applyFont="1" applyBorder="1" applyAlignment="1">
      <alignment horizontal="center" vertical="center" shrinkToFit="1"/>
    </xf>
    <xf numFmtId="0" fontId="20" fillId="5" borderId="233" xfId="2" applyFont="1" applyFill="1" applyBorder="1" applyAlignment="1">
      <alignment horizontal="center" vertical="center"/>
    </xf>
    <xf numFmtId="177" fontId="6" fillId="5" borderId="188" xfId="2" applyNumberFormat="1" applyFill="1" applyBorder="1" applyAlignment="1">
      <alignment horizontal="center" vertical="center" wrapText="1"/>
    </xf>
    <xf numFmtId="177" fontId="6" fillId="0" borderId="188" xfId="2" applyNumberFormat="1" applyBorder="1" applyAlignment="1">
      <alignment horizontal="center" vertical="center" wrapText="1"/>
    </xf>
    <xf numFmtId="177" fontId="6" fillId="6" borderId="188" xfId="2" applyNumberFormat="1" applyFill="1" applyBorder="1" applyAlignment="1">
      <alignment horizontal="center" vertical="center" wrapText="1"/>
    </xf>
    <xf numFmtId="0" fontId="6" fillId="0" borderId="188" xfId="2" applyBorder="1" applyAlignment="1">
      <alignment horizontal="center" vertical="center" wrapText="1"/>
    </xf>
    <xf numFmtId="0" fontId="20" fillId="5" borderId="235" xfId="2" applyFont="1" applyFill="1" applyBorder="1" applyAlignment="1">
      <alignment horizontal="left" vertical="center"/>
    </xf>
    <xf numFmtId="177" fontId="12" fillId="0" borderId="188" xfId="2" applyNumberFormat="1" applyFont="1" applyBorder="1" applyAlignment="1">
      <alignment horizontal="center" vertical="center" wrapText="1"/>
    </xf>
    <xf numFmtId="0" fontId="20" fillId="5" borderId="226" xfId="2" applyFont="1" applyFill="1" applyBorder="1" applyAlignment="1">
      <alignment horizontal="center" vertical="center"/>
    </xf>
    <xf numFmtId="177" fontId="6" fillId="7" borderId="234" xfId="2" applyNumberFormat="1" applyFill="1" applyBorder="1" applyAlignment="1">
      <alignment horizontal="center" vertical="center" wrapText="1"/>
    </xf>
    <xf numFmtId="0" fontId="20" fillId="5" borderId="235" xfId="2" applyFont="1" applyFill="1" applyBorder="1" applyAlignment="1">
      <alignment horizontal="center" vertical="center"/>
    </xf>
    <xf numFmtId="0" fontId="20" fillId="0" borderId="226" xfId="2" applyFont="1" applyBorder="1" applyAlignment="1">
      <alignment horizontal="center" vertical="center"/>
    </xf>
    <xf numFmtId="0" fontId="6" fillId="6" borderId="188" xfId="2" applyFill="1" applyBorder="1" applyAlignment="1">
      <alignment horizontal="center" vertical="center" wrapText="1"/>
    </xf>
    <xf numFmtId="0" fontId="20" fillId="0" borderId="235" xfId="2" applyFont="1" applyBorder="1" applyAlignment="1">
      <alignment horizontal="center" vertical="center"/>
    </xf>
    <xf numFmtId="177" fontId="6" fillId="0" borderId="234" xfId="2" applyNumberFormat="1" applyBorder="1" applyAlignment="1">
      <alignment horizontal="center" vertical="center" wrapText="1"/>
    </xf>
    <xf numFmtId="177" fontId="6" fillId="7" borderId="188" xfId="2" applyNumberFormat="1" applyFill="1" applyBorder="1" applyAlignment="1">
      <alignment horizontal="center" vertical="center" wrapText="1"/>
    </xf>
    <xf numFmtId="0" fontId="6" fillId="0" borderId="236" xfId="2" applyBorder="1" applyAlignment="1">
      <alignment horizontal="center" vertical="center" wrapText="1"/>
    </xf>
    <xf numFmtId="0" fontId="6" fillId="6" borderId="236" xfId="2" applyFill="1" applyBorder="1" applyAlignment="1">
      <alignment horizontal="center" vertical="center" wrapText="1"/>
    </xf>
    <xf numFmtId="177" fontId="6" fillId="0" borderId="237" xfId="2" applyNumberFormat="1" applyBorder="1" applyAlignment="1">
      <alignment horizontal="center" vertical="center" wrapText="1"/>
    </xf>
    <xf numFmtId="0" fontId="6" fillId="2" borderId="188" xfId="2" applyFill="1" applyBorder="1" applyAlignment="1">
      <alignment horizontal="center" vertical="center" wrapText="1"/>
    </xf>
    <xf numFmtId="0" fontId="67" fillId="5" borderId="242" xfId="2" applyFont="1" applyFill="1" applyBorder="1" applyAlignment="1">
      <alignment horizontal="center" vertical="center"/>
    </xf>
    <xf numFmtId="0" fontId="6" fillId="5" borderId="246" xfId="2" applyFill="1" applyBorder="1">
      <alignment vertical="center"/>
    </xf>
    <xf numFmtId="0" fontId="6" fillId="5" borderId="247" xfId="2" applyFill="1" applyBorder="1">
      <alignment vertical="center"/>
    </xf>
    <xf numFmtId="0" fontId="6" fillId="5" borderId="248" xfId="2" applyFill="1" applyBorder="1">
      <alignment vertical="center"/>
    </xf>
    <xf numFmtId="0" fontId="6" fillId="0" borderId="249" xfId="2" applyBorder="1">
      <alignment vertical="center"/>
    </xf>
    <xf numFmtId="0" fontId="6" fillId="0" borderId="250" xfId="2" applyBorder="1">
      <alignment vertical="center"/>
    </xf>
    <xf numFmtId="0" fontId="6" fillId="0" borderId="251" xfId="2" applyBorder="1">
      <alignment vertical="center"/>
    </xf>
    <xf numFmtId="0" fontId="6" fillId="0" borderId="252" xfId="2" applyBorder="1">
      <alignment vertical="center"/>
    </xf>
    <xf numFmtId="0" fontId="8" fillId="0" borderId="229" xfId="1" applyBorder="1" applyAlignment="1" applyProtection="1">
      <alignment vertical="center" wrapText="1"/>
    </xf>
    <xf numFmtId="0" fontId="89" fillId="17" borderId="0" xfId="0" applyFont="1" applyFill="1" applyAlignment="1">
      <alignment horizontal="center" vertical="center" wrapText="1"/>
    </xf>
    <xf numFmtId="0" fontId="88" fillId="17" borderId="256" xfId="17" applyFont="1" applyFill="1" applyBorder="1" applyAlignment="1">
      <alignment horizontal="center" vertical="center" wrapText="1"/>
    </xf>
    <xf numFmtId="14" fontId="88" fillId="17" borderId="257" xfId="17" applyNumberFormat="1" applyFont="1" applyFill="1" applyBorder="1" applyAlignment="1">
      <alignment horizontal="center" vertical="center"/>
    </xf>
    <xf numFmtId="0" fontId="149" fillId="0" borderId="49" xfId="0" applyFont="1" applyBorder="1" applyAlignment="1">
      <alignment horizontal="center" vertical="center" wrapText="1"/>
    </xf>
    <xf numFmtId="0" fontId="149" fillId="0" borderId="58" xfId="0" applyFont="1" applyBorder="1" applyAlignment="1">
      <alignment horizontal="center" vertical="center" wrapText="1"/>
    </xf>
    <xf numFmtId="0" fontId="88" fillId="17" borderId="263" xfId="17" applyFont="1" applyFill="1" applyBorder="1" applyAlignment="1">
      <alignment horizontal="center" vertical="center" wrapText="1"/>
    </xf>
    <xf numFmtId="14" fontId="88" fillId="17" borderId="261" xfId="17" applyNumberFormat="1" applyFont="1" applyFill="1" applyBorder="1" applyAlignment="1">
      <alignment horizontal="center" vertical="center"/>
    </xf>
    <xf numFmtId="0" fontId="33" fillId="17" borderId="263" xfId="17" applyFont="1" applyFill="1" applyBorder="1" applyAlignment="1">
      <alignment horizontal="center" vertical="center" wrapText="1"/>
    </xf>
    <xf numFmtId="14" fontId="12" fillId="17" borderId="261" xfId="17" applyNumberFormat="1" applyFont="1" applyFill="1" applyBorder="1" applyAlignment="1">
      <alignment horizontal="center" vertical="center"/>
    </xf>
    <xf numFmtId="0" fontId="105" fillId="17" borderId="0" xfId="0" applyFont="1" applyFill="1">
      <alignment vertical="center"/>
    </xf>
    <xf numFmtId="0" fontId="95" fillId="35" borderId="265" xfId="0" applyFont="1" applyFill="1" applyBorder="1" applyAlignment="1">
      <alignment horizontal="center" vertical="center" wrapText="1"/>
    </xf>
    <xf numFmtId="0" fontId="149" fillId="0" borderId="188" xfId="0" applyFont="1" applyBorder="1" applyAlignment="1">
      <alignment horizontal="center" vertical="center" wrapText="1"/>
    </xf>
    <xf numFmtId="0" fontId="149" fillId="0" borderId="266" xfId="0" applyFont="1" applyBorder="1" applyAlignment="1">
      <alignment horizontal="center" vertical="center" wrapText="1"/>
    </xf>
    <xf numFmtId="0" fontId="8" fillId="0" borderId="194" xfId="1" applyBorder="1" applyAlignment="1" applyProtection="1">
      <alignment vertical="center" wrapText="1"/>
    </xf>
    <xf numFmtId="0" fontId="8" fillId="0" borderId="192" xfId="1" applyBorder="1" applyAlignment="1" applyProtection="1">
      <alignment vertical="center" wrapText="1"/>
    </xf>
    <xf numFmtId="0" fontId="8" fillId="0" borderId="182" xfId="1" applyBorder="1" applyAlignment="1" applyProtection="1">
      <alignment vertical="center" wrapText="1"/>
    </xf>
    <xf numFmtId="0" fontId="28" fillId="21" borderId="192" xfId="2" applyFont="1" applyFill="1" applyBorder="1" applyAlignment="1">
      <alignment horizontal="center" vertical="center" wrapText="1"/>
    </xf>
    <xf numFmtId="14" fontId="86" fillId="19" borderId="268" xfId="2" applyNumberFormat="1" applyFont="1" applyFill="1" applyBorder="1" applyAlignment="1">
      <alignment horizontal="center" vertical="center"/>
    </xf>
    <xf numFmtId="0" fontId="153" fillId="3" borderId="0" xfId="17" applyFont="1" applyFill="1" applyAlignment="1">
      <alignment horizontal="center" vertical="center" wrapText="1"/>
    </xf>
    <xf numFmtId="0" fontId="154" fillId="26" borderId="0" xfId="0" applyFont="1" applyFill="1" applyAlignment="1">
      <alignment horizontal="center" vertical="center" wrapText="1"/>
    </xf>
    <xf numFmtId="0" fontId="6" fillId="2" borderId="123" xfId="2" applyFill="1" applyBorder="1" applyAlignment="1">
      <alignment horizontal="center" vertical="center" wrapText="1"/>
    </xf>
    <xf numFmtId="0" fontId="6" fillId="3" borderId="123" xfId="2" applyFill="1" applyBorder="1" applyAlignment="1">
      <alignment horizontal="center" vertical="center"/>
    </xf>
    <xf numFmtId="0" fontId="6" fillId="14" borderId="123" xfId="2" applyFill="1" applyBorder="1" applyAlignment="1">
      <alignment horizontal="center" vertical="center"/>
    </xf>
    <xf numFmtId="0" fontId="8" fillId="0" borderId="271" xfId="1" applyBorder="1" applyAlignment="1" applyProtection="1">
      <alignment vertical="center" wrapText="1"/>
    </xf>
    <xf numFmtId="0" fontId="93" fillId="17" borderId="263" xfId="17" applyFont="1" applyFill="1" applyBorder="1" applyAlignment="1">
      <alignment horizontal="center" vertical="center" wrapText="1"/>
    </xf>
    <xf numFmtId="0" fontId="163" fillId="19" borderId="79" xfId="2" applyFont="1" applyFill="1" applyBorder="1" applyAlignment="1">
      <alignment horizontal="center" vertical="center" wrapText="1"/>
    </xf>
    <xf numFmtId="0" fontId="17" fillId="21" borderId="122" xfId="2" applyFont="1" applyFill="1" applyBorder="1" applyAlignment="1">
      <alignment horizontal="center" vertical="center" wrapText="1"/>
    </xf>
    <xf numFmtId="0" fontId="8" fillId="0" borderId="0" xfId="1" applyAlignment="1" applyProtection="1">
      <alignment vertical="center"/>
    </xf>
    <xf numFmtId="0" fontId="142" fillId="0" borderId="205" xfId="2" applyFont="1" applyBorder="1" applyAlignment="1">
      <alignment horizontal="left" vertical="top" wrapText="1"/>
    </xf>
    <xf numFmtId="0" fontId="165" fillId="0" borderId="205" xfId="1" applyFont="1" applyBorder="1" applyAlignment="1" applyProtection="1">
      <alignment horizontal="left" vertical="top" wrapText="1"/>
    </xf>
    <xf numFmtId="0" fontId="142" fillId="0" borderId="0" xfId="2" applyFont="1" applyAlignment="1">
      <alignment vertical="top" wrapText="1"/>
    </xf>
    <xf numFmtId="0" fontId="91" fillId="41" borderId="278" xfId="2" applyFont="1" applyFill="1" applyBorder="1" applyAlignment="1">
      <alignment horizontal="center" vertical="center" wrapText="1"/>
    </xf>
    <xf numFmtId="0" fontId="90" fillId="41" borderId="279" xfId="2" applyFont="1" applyFill="1" applyBorder="1" applyAlignment="1">
      <alignment horizontal="center" vertical="center" wrapText="1"/>
    </xf>
    <xf numFmtId="0" fontId="100" fillId="41" borderId="279" xfId="2" applyFont="1" applyFill="1" applyBorder="1" applyAlignment="1">
      <alignment horizontal="left" vertical="center" shrinkToFit="1"/>
    </xf>
    <xf numFmtId="0" fontId="90" fillId="41" borderId="279" xfId="2" applyFont="1" applyFill="1" applyBorder="1" applyAlignment="1">
      <alignment horizontal="center" vertical="center"/>
    </xf>
    <xf numFmtId="0" fontId="90" fillId="41" borderId="280" xfId="2" applyFont="1" applyFill="1" applyBorder="1" applyAlignment="1">
      <alignment horizontal="center" vertical="center"/>
    </xf>
    <xf numFmtId="0" fontId="92" fillId="17" borderId="0" xfId="0" applyFont="1" applyFill="1" applyAlignment="1">
      <alignment horizontal="center" vertical="center" wrapText="1"/>
    </xf>
    <xf numFmtId="14" fontId="12" fillId="17" borderId="103" xfId="17" applyNumberFormat="1" applyFont="1" applyFill="1" applyBorder="1" applyAlignment="1">
      <alignment horizontal="center" vertical="center" wrapText="1"/>
    </xf>
    <xf numFmtId="0" fontId="149" fillId="17" borderId="266" xfId="0" applyFont="1" applyFill="1" applyBorder="1" applyAlignment="1">
      <alignment horizontal="center" vertical="center" wrapText="1"/>
    </xf>
    <xf numFmtId="14" fontId="20" fillId="17" borderId="261" xfId="17" applyNumberFormat="1" applyFont="1" applyFill="1" applyBorder="1" applyAlignment="1">
      <alignment horizontal="center" vertical="center"/>
    </xf>
    <xf numFmtId="0" fontId="145" fillId="17" borderId="19" xfId="2" applyFont="1" applyFill="1" applyBorder="1" applyAlignment="1">
      <alignment horizontal="center" vertical="center" wrapText="1"/>
    </xf>
    <xf numFmtId="0" fontId="123" fillId="17" borderId="19" xfId="2" applyFont="1" applyFill="1" applyBorder="1" applyAlignment="1">
      <alignment horizontal="center" vertical="center" wrapText="1"/>
    </xf>
    <xf numFmtId="0" fontId="20" fillId="17" borderId="19" xfId="2" applyFont="1" applyFill="1" applyBorder="1" applyAlignment="1">
      <alignment horizontal="left" vertical="center" shrinkToFit="1"/>
    </xf>
    <xf numFmtId="14" fontId="20" fillId="17" borderId="19" xfId="2" applyNumberFormat="1" applyFont="1" applyFill="1" applyBorder="1" applyAlignment="1">
      <alignment horizontal="center" vertical="center"/>
    </xf>
    <xf numFmtId="14" fontId="20" fillId="17" borderId="272" xfId="2" applyNumberFormat="1" applyFont="1" applyFill="1" applyBorder="1" applyAlignment="1">
      <alignment horizontal="center" vertical="center"/>
    </xf>
    <xf numFmtId="0" fontId="0" fillId="37" borderId="0" xfId="0" applyFill="1">
      <alignment vertical="center"/>
    </xf>
    <xf numFmtId="0" fontId="150" fillId="37" borderId="0" xfId="0" applyFont="1" applyFill="1" applyAlignment="1">
      <alignment vertical="center" wrapText="1"/>
    </xf>
    <xf numFmtId="0" fontId="181" fillId="0" borderId="0" xfId="0" applyFont="1" applyAlignment="1">
      <alignment horizontal="left" vertical="top" wrapText="1"/>
    </xf>
    <xf numFmtId="0" fontId="66" fillId="17" borderId="0" xfId="0" applyFont="1" applyFill="1" applyAlignment="1">
      <alignment horizontal="center" vertical="center" wrapText="1"/>
    </xf>
    <xf numFmtId="0" fontId="8" fillId="0" borderId="284" xfId="1" applyBorder="1" applyAlignment="1" applyProtection="1">
      <alignment vertical="center"/>
    </xf>
    <xf numFmtId="0" fontId="83" fillId="42" borderId="0" xfId="1" applyFont="1" applyFill="1" applyAlignment="1" applyProtection="1">
      <alignment horizontal="center" vertical="center" wrapText="1"/>
    </xf>
    <xf numFmtId="0" fontId="8" fillId="17" borderId="179" xfId="1" applyFill="1" applyBorder="1" applyAlignment="1" applyProtection="1">
      <alignment vertical="center" wrapText="1"/>
    </xf>
    <xf numFmtId="0" fontId="23" fillId="17" borderId="0" xfId="2" applyFont="1" applyFill="1" applyAlignment="1">
      <alignment horizontal="center" vertical="center"/>
    </xf>
    <xf numFmtId="0" fontId="6" fillId="24" borderId="0" xfId="2" applyFill="1">
      <alignment vertical="center"/>
    </xf>
    <xf numFmtId="0" fontId="28" fillId="19" borderId="77" xfId="2" applyFont="1" applyFill="1" applyBorder="1" applyAlignment="1">
      <alignment horizontal="center" vertical="center" wrapText="1"/>
    </xf>
    <xf numFmtId="0" fontId="17" fillId="19" borderId="292" xfId="2" applyFont="1" applyFill="1" applyBorder="1" applyAlignment="1">
      <alignment horizontal="center" vertical="center" wrapText="1"/>
    </xf>
    <xf numFmtId="0" fontId="12" fillId="19" borderId="187" xfId="2" applyFont="1" applyFill="1" applyBorder="1" applyAlignment="1">
      <alignment horizontal="center" vertical="center" wrapText="1"/>
    </xf>
    <xf numFmtId="0" fontId="142" fillId="17" borderId="291" xfId="2" applyFont="1" applyFill="1" applyBorder="1" applyAlignment="1">
      <alignment horizontal="left" vertical="top" wrapText="1"/>
    </xf>
    <xf numFmtId="0" fontId="8" fillId="17" borderId="290" xfId="1" applyFill="1" applyBorder="1" applyAlignment="1" applyProtection="1">
      <alignment horizontal="left" vertical="center" wrapText="1"/>
    </xf>
    <xf numFmtId="0" fontId="8" fillId="0" borderId="294" xfId="1" applyBorder="1" applyAlignment="1" applyProtection="1">
      <alignment vertical="center"/>
    </xf>
    <xf numFmtId="0" fontId="17" fillId="19" borderId="191" xfId="1" applyFont="1" applyFill="1" applyBorder="1" applyAlignment="1" applyProtection="1">
      <alignment horizontal="center" vertical="center" wrapText="1"/>
    </xf>
    <xf numFmtId="0" fontId="0" fillId="43" borderId="0" xfId="0" applyFill="1">
      <alignment vertical="center"/>
    </xf>
    <xf numFmtId="0" fontId="170" fillId="43" borderId="0" xfId="0" applyFont="1" applyFill="1">
      <alignment vertical="center"/>
    </xf>
    <xf numFmtId="0" fontId="174" fillId="43" borderId="0" xfId="0" applyFont="1" applyFill="1" applyAlignment="1">
      <alignment vertical="top" wrapText="1"/>
    </xf>
    <xf numFmtId="0" fontId="175" fillId="43" borderId="0" xfId="0" applyFont="1" applyFill="1">
      <alignment vertical="center"/>
    </xf>
    <xf numFmtId="0" fontId="171" fillId="43" borderId="0" xfId="0" applyFont="1" applyFill="1">
      <alignment vertical="center"/>
    </xf>
    <xf numFmtId="0" fontId="172" fillId="43" borderId="0" xfId="0" applyFont="1" applyFill="1">
      <alignment vertical="center"/>
    </xf>
    <xf numFmtId="0" fontId="176" fillId="43" borderId="0" xfId="0" applyFont="1" applyFill="1" applyAlignment="1">
      <alignment vertical="top" wrapText="1"/>
    </xf>
    <xf numFmtId="0" fontId="173" fillId="43" borderId="0" xfId="0" applyFont="1" applyFill="1" applyAlignment="1">
      <alignment vertical="center" wrapText="1"/>
    </xf>
    <xf numFmtId="0" fontId="150" fillId="43" borderId="0" xfId="0" applyFont="1" applyFill="1" applyAlignment="1">
      <alignment vertical="center" wrapText="1"/>
    </xf>
    <xf numFmtId="0" fontId="161" fillId="43" borderId="0" xfId="0" applyFont="1" applyFill="1" applyAlignment="1">
      <alignment vertical="top" wrapText="1"/>
    </xf>
    <xf numFmtId="0" fontId="98" fillId="43" borderId="0" xfId="0" applyFont="1" applyFill="1">
      <alignment vertical="center"/>
    </xf>
    <xf numFmtId="0" fontId="152" fillId="43" borderId="0" xfId="0" applyFont="1" applyFill="1">
      <alignment vertical="center"/>
    </xf>
    <xf numFmtId="0" fontId="157" fillId="43" borderId="0" xfId="0" applyFont="1" applyFill="1">
      <alignment vertical="center"/>
    </xf>
    <xf numFmtId="0" fontId="168" fillId="43" borderId="0" xfId="0" applyFont="1" applyFill="1">
      <alignment vertical="center"/>
    </xf>
    <xf numFmtId="0" fontId="156" fillId="43" borderId="0" xfId="0" applyFont="1" applyFill="1">
      <alignment vertical="center"/>
    </xf>
    <xf numFmtId="0" fontId="162" fillId="43" borderId="0" xfId="0" applyFont="1" applyFill="1">
      <alignment vertical="center"/>
    </xf>
    <xf numFmtId="0" fontId="166" fillId="43" borderId="0" xfId="0" applyFont="1" applyFill="1" applyAlignment="1">
      <alignment vertical="top" wrapText="1"/>
    </xf>
    <xf numFmtId="0" fontId="179" fillId="43" borderId="0" xfId="0" applyFont="1" applyFill="1" applyAlignment="1">
      <alignment horizontal="left" vertical="center"/>
    </xf>
    <xf numFmtId="0" fontId="178" fillId="43" borderId="0" xfId="0" applyFont="1" applyFill="1" applyAlignment="1">
      <alignment horizontal="left" vertical="top" wrapText="1"/>
    </xf>
    <xf numFmtId="0" fontId="159" fillId="43" borderId="0" xfId="0" applyFont="1" applyFill="1" applyAlignment="1">
      <alignment horizontal="left" vertical="center"/>
    </xf>
    <xf numFmtId="0" fontId="169" fillId="43" borderId="0" xfId="0" applyFont="1" applyFill="1">
      <alignment vertical="center"/>
    </xf>
    <xf numFmtId="0" fontId="159" fillId="43" borderId="0" xfId="0" applyFont="1" applyFill="1">
      <alignment vertical="center"/>
    </xf>
    <xf numFmtId="0" fontId="160" fillId="43" borderId="0" xfId="0" applyFont="1" applyFill="1">
      <alignment vertical="center"/>
    </xf>
    <xf numFmtId="0" fontId="155" fillId="43" borderId="0" xfId="0" applyFont="1" applyFill="1">
      <alignment vertical="center"/>
    </xf>
    <xf numFmtId="0" fontId="66" fillId="43" borderId="0" xfId="0" applyFont="1" applyFill="1" applyAlignment="1">
      <alignment vertical="center" wrapText="1"/>
    </xf>
    <xf numFmtId="0" fontId="167" fillId="43" borderId="0" xfId="0" applyFont="1" applyFill="1" applyAlignment="1">
      <alignment vertical="center" wrapText="1"/>
    </xf>
    <xf numFmtId="0" fontId="0" fillId="43" borderId="0" xfId="0" applyFill="1" applyAlignment="1">
      <alignment vertical="center" wrapText="1"/>
    </xf>
    <xf numFmtId="177" fontId="12" fillId="17" borderId="187" xfId="2" applyNumberFormat="1" applyFont="1" applyFill="1" applyBorder="1" applyAlignment="1">
      <alignment horizontal="center" vertical="center" shrinkToFit="1"/>
    </xf>
    <xf numFmtId="177" fontId="12" fillId="19" borderId="187" xfId="2" applyNumberFormat="1" applyFont="1" applyFill="1" applyBorder="1" applyAlignment="1">
      <alignment horizontal="center" vertical="center" shrinkToFit="1"/>
    </xf>
    <xf numFmtId="0" fontId="142" fillId="17" borderId="85" xfId="1" applyFont="1" applyFill="1" applyBorder="1" applyAlignment="1" applyProtection="1">
      <alignment horizontal="left" vertical="top" wrapText="1"/>
    </xf>
    <xf numFmtId="0" fontId="167" fillId="19" borderId="0" xfId="0" applyFont="1" applyFill="1" applyAlignment="1">
      <alignment horizontal="center" vertical="center" wrapText="1"/>
    </xf>
    <xf numFmtId="0" fontId="142" fillId="17" borderId="0" xfId="1" applyFont="1" applyFill="1" applyAlignment="1" applyProtection="1">
      <alignment vertical="top" wrapText="1"/>
    </xf>
    <xf numFmtId="0" fontId="188" fillId="17" borderId="0" xfId="0" applyFont="1" applyFill="1" applyAlignment="1">
      <alignment horizontal="left" vertical="top" wrapText="1"/>
    </xf>
    <xf numFmtId="0" fontId="142" fillId="17" borderId="179" xfId="1" applyFont="1" applyFill="1" applyBorder="1" applyAlignment="1" applyProtection="1">
      <alignment horizontal="left" vertical="top" wrapText="1"/>
    </xf>
    <xf numFmtId="0" fontId="142" fillId="17" borderId="0" xfId="2" applyFont="1" applyFill="1" applyAlignment="1">
      <alignment horizontal="left" vertical="top" wrapText="1"/>
    </xf>
    <xf numFmtId="0" fontId="142" fillId="0" borderId="89" xfId="1" applyFont="1" applyFill="1" applyBorder="1" applyAlignment="1" applyProtection="1">
      <alignment horizontal="left" vertical="top" wrapText="1"/>
    </xf>
    <xf numFmtId="0" fontId="165" fillId="0" borderId="90" xfId="1" applyFont="1" applyFill="1" applyBorder="1" applyAlignment="1" applyProtection="1">
      <alignment horizontal="left" vertical="top" wrapText="1"/>
    </xf>
    <xf numFmtId="14" fontId="86" fillId="19" borderId="1" xfId="2" applyNumberFormat="1" applyFont="1" applyFill="1" applyBorder="1" applyAlignment="1">
      <alignment horizontal="center" vertical="center" wrapText="1" shrinkToFit="1"/>
    </xf>
    <xf numFmtId="0" fontId="54" fillId="36" borderId="112" xfId="17" applyFont="1" applyFill="1" applyBorder="1" applyAlignment="1">
      <alignment vertical="center" wrapText="1"/>
    </xf>
    <xf numFmtId="0" fontId="0" fillId="36" borderId="112" xfId="0" applyFill="1" applyBorder="1" applyAlignment="1">
      <alignment vertical="center" wrapText="1"/>
    </xf>
    <xf numFmtId="0" fontId="17" fillId="19" borderId="77" xfId="2" applyFont="1" applyFill="1" applyBorder="1" applyAlignment="1">
      <alignment horizontal="center" vertical="center" wrapText="1"/>
    </xf>
    <xf numFmtId="0" fontId="8" fillId="0" borderId="296" xfId="1" applyBorder="1" applyAlignment="1" applyProtection="1">
      <alignment vertical="center"/>
    </xf>
    <xf numFmtId="0" fontId="6" fillId="0" borderId="296" xfId="2" applyBorder="1" applyAlignment="1">
      <alignment horizontal="center" vertical="center"/>
    </xf>
    <xf numFmtId="0" fontId="183" fillId="42" borderId="301" xfId="1" applyFont="1" applyFill="1" applyBorder="1" applyAlignment="1" applyProtection="1">
      <alignment horizontal="center" vertical="center" wrapText="1"/>
    </xf>
    <xf numFmtId="0" fontId="6" fillId="0" borderId="302" xfId="2" applyBorder="1">
      <alignment vertical="center"/>
    </xf>
    <xf numFmtId="14" fontId="82" fillId="19" borderId="230" xfId="2" applyNumberFormat="1" applyFont="1" applyFill="1" applyBorder="1">
      <alignment vertical="center"/>
    </xf>
    <xf numFmtId="0" fontId="119" fillId="30" borderId="303" xfId="0" applyFont="1" applyFill="1" applyBorder="1" applyAlignment="1">
      <alignment horizontal="center" vertical="center" wrapText="1"/>
    </xf>
    <xf numFmtId="0" fontId="6" fillId="0" borderId="123" xfId="2" applyBorder="1" applyAlignment="1">
      <alignment horizontal="left" vertical="center" wrapText="1"/>
    </xf>
    <xf numFmtId="0" fontId="6" fillId="0" borderId="124" xfId="2" applyBorder="1" applyAlignment="1">
      <alignment horizontal="left" vertical="center" wrapText="1"/>
    </xf>
    <xf numFmtId="0" fontId="6" fillId="13" borderId="123" xfId="2" applyFill="1" applyBorder="1" applyAlignment="1">
      <alignment vertical="center" wrapText="1"/>
    </xf>
    <xf numFmtId="0" fontId="88" fillId="13" borderId="125" xfId="2" applyFont="1" applyFill="1" applyBorder="1" applyAlignment="1">
      <alignment vertical="center" wrapText="1"/>
    </xf>
    <xf numFmtId="0" fontId="8" fillId="23" borderId="50" xfId="1" applyFill="1" applyBorder="1" applyAlignment="1" applyProtection="1">
      <alignment horizontal="left" vertical="center"/>
    </xf>
    <xf numFmtId="0" fontId="6" fillId="23" borderId="60" xfId="2" applyFill="1" applyBorder="1" applyAlignment="1">
      <alignment horizontal="left" vertical="center"/>
    </xf>
    <xf numFmtId="0" fontId="8" fillId="23" borderId="61" xfId="1" applyFill="1" applyBorder="1" applyAlignment="1" applyProtection="1">
      <alignment horizontal="left" vertical="center"/>
    </xf>
    <xf numFmtId="0" fontId="6" fillId="23" borderId="62" xfId="2" applyFill="1" applyBorder="1" applyAlignment="1">
      <alignment horizontal="left" vertical="center"/>
    </xf>
    <xf numFmtId="0" fontId="8" fillId="0" borderId="305" xfId="1" applyBorder="1" applyAlignment="1" applyProtection="1">
      <alignment vertical="center"/>
    </xf>
    <xf numFmtId="0" fontId="83" fillId="19" borderId="285" xfId="1" applyFont="1" applyFill="1" applyBorder="1" applyAlignment="1" applyProtection="1">
      <alignment horizontal="center" vertical="center" wrapText="1"/>
    </xf>
    <xf numFmtId="0" fontId="8" fillId="0" borderId="306" xfId="1" applyBorder="1" applyAlignment="1" applyProtection="1">
      <alignment vertical="center"/>
    </xf>
    <xf numFmtId="0" fontId="194" fillId="19" borderId="122" xfId="2" applyFont="1" applyFill="1" applyBorder="1" applyAlignment="1">
      <alignment horizontal="center" vertical="center" wrapText="1"/>
    </xf>
    <xf numFmtId="0" fontId="195" fillId="19" borderId="122" xfId="2" applyFont="1" applyFill="1" applyBorder="1" applyAlignment="1">
      <alignment horizontal="center" vertical="center" wrapText="1"/>
    </xf>
    <xf numFmtId="0" fontId="156" fillId="17" borderId="0" xfId="0" applyFont="1" applyFill="1">
      <alignment vertical="center"/>
    </xf>
    <xf numFmtId="0" fontId="161" fillId="17" borderId="0" xfId="0" applyFont="1" applyFill="1" applyAlignment="1">
      <alignment vertical="top" wrapText="1"/>
    </xf>
    <xf numFmtId="0" fontId="137" fillId="21" borderId="0" xfId="0" applyFont="1" applyFill="1">
      <alignment vertical="center"/>
    </xf>
    <xf numFmtId="178" fontId="82" fillId="3" borderId="140" xfId="2" applyNumberFormat="1" applyFont="1" applyFill="1" applyBorder="1" applyAlignment="1">
      <alignment horizontal="center" vertical="center"/>
    </xf>
    <xf numFmtId="0" fontId="66" fillId="17" borderId="263" xfId="0" applyFont="1" applyFill="1" applyBorder="1" applyAlignment="1">
      <alignment horizontal="center" vertical="center" wrapText="1"/>
    </xf>
    <xf numFmtId="14" fontId="93" fillId="17" borderId="261" xfId="17" applyNumberFormat="1" applyFont="1" applyFill="1" applyBorder="1" applyAlignment="1">
      <alignment horizontal="center" vertical="center" wrapText="1"/>
    </xf>
    <xf numFmtId="0" fontId="12" fillId="17" borderId="187" xfId="2" applyFont="1" applyFill="1" applyBorder="1" applyAlignment="1">
      <alignment horizontal="center" vertical="center" wrapText="1"/>
    </xf>
    <xf numFmtId="0" fontId="8" fillId="0" borderId="293" xfId="1" applyBorder="1" applyAlignment="1" applyProtection="1">
      <alignment vertical="center" wrapText="1"/>
    </xf>
    <xf numFmtId="0" fontId="8" fillId="0" borderId="0" xfId="1" applyAlignment="1" applyProtection="1">
      <alignment vertical="top" wrapText="1"/>
    </xf>
    <xf numFmtId="178" fontId="82" fillId="3" borderId="140" xfId="0" applyNumberFormat="1" applyFont="1" applyFill="1" applyBorder="1">
      <alignment vertical="center"/>
    </xf>
    <xf numFmtId="0" fontId="143" fillId="17" borderId="0" xfId="0" applyFont="1" applyFill="1" applyAlignment="1">
      <alignment horizontal="left" vertical="top" wrapText="1"/>
    </xf>
    <xf numFmtId="0" fontId="8" fillId="17" borderId="186" xfId="1" applyFill="1" applyBorder="1" applyAlignment="1" applyProtection="1">
      <alignment horizontal="left" vertical="center" wrapText="1" shrinkToFit="1"/>
    </xf>
    <xf numFmtId="178" fontId="82" fillId="3" borderId="230" xfId="2" applyNumberFormat="1" applyFont="1" applyFill="1" applyBorder="1">
      <alignment vertical="center"/>
    </xf>
    <xf numFmtId="0" fontId="24" fillId="0" borderId="0" xfId="2" applyFont="1" applyAlignment="1">
      <alignment vertical="top" wrapText="1"/>
    </xf>
    <xf numFmtId="0" fontId="199" fillId="23" borderId="173" xfId="1" applyFont="1" applyFill="1" applyBorder="1" applyAlignment="1" applyProtection="1">
      <alignment horizontal="center" vertical="center" wrapText="1"/>
    </xf>
    <xf numFmtId="0" fontId="142" fillId="0" borderId="173" xfId="1" applyFont="1" applyBorder="1" applyAlignment="1" applyProtection="1">
      <alignment horizontal="left" vertical="top" wrapText="1"/>
    </xf>
    <xf numFmtId="14" fontId="33" fillId="17" borderId="261" xfId="17" applyNumberFormat="1" applyFont="1" applyFill="1" applyBorder="1" applyAlignment="1">
      <alignment horizontal="center" vertical="center"/>
    </xf>
    <xf numFmtId="0" fontId="142" fillId="0" borderId="80" xfId="2" applyFont="1" applyBorder="1" applyAlignment="1">
      <alignment horizontal="left" vertical="top" wrapText="1"/>
    </xf>
    <xf numFmtId="0" fontId="142" fillId="0" borderId="192" xfId="2" applyFont="1" applyBorder="1" applyAlignment="1">
      <alignment vertical="top" wrapText="1"/>
    </xf>
    <xf numFmtId="0" fontId="142" fillId="0" borderId="181" xfId="1" applyFont="1" applyBorder="1" applyAlignment="1" applyProtection="1">
      <alignment vertical="top" wrapText="1"/>
    </xf>
    <xf numFmtId="0" fontId="142" fillId="0" borderId="267" xfId="2" applyFont="1" applyBorder="1" applyAlignment="1">
      <alignment vertical="top" wrapText="1"/>
    </xf>
    <xf numFmtId="0" fontId="86" fillId="19" borderId="184" xfId="2" applyFont="1" applyFill="1" applyBorder="1" applyAlignment="1">
      <alignment horizontal="center" vertical="center"/>
    </xf>
    <xf numFmtId="0" fontId="142" fillId="0" borderId="0" xfId="2" applyFont="1" applyAlignment="1">
      <alignment horizontal="left" vertical="top" wrapText="1"/>
    </xf>
    <xf numFmtId="0" fontId="8" fillId="0" borderId="293" xfId="1" applyBorder="1" applyAlignment="1" applyProtection="1">
      <alignment horizontal="left" vertical="center"/>
    </xf>
    <xf numFmtId="0" fontId="17" fillId="21" borderId="76" xfId="2" applyFont="1" applyFill="1" applyBorder="1" applyAlignment="1">
      <alignment horizontal="center" vertical="center" wrapText="1"/>
    </xf>
    <xf numFmtId="0" fontId="83" fillId="21" borderId="0" xfId="1" applyFont="1" applyFill="1" applyAlignment="1" applyProtection="1">
      <alignment horizontal="center" vertical="center"/>
    </xf>
    <xf numFmtId="0" fontId="17" fillId="21" borderId="174" xfId="2" applyFont="1" applyFill="1" applyBorder="1" applyAlignment="1">
      <alignment horizontal="center" vertical="center" wrapText="1"/>
    </xf>
    <xf numFmtId="0" fontId="17" fillId="21" borderId="180" xfId="2" applyFont="1" applyFill="1" applyBorder="1" applyAlignment="1">
      <alignment horizontal="center" vertical="center" wrapText="1"/>
    </xf>
    <xf numFmtId="0" fontId="142" fillId="0" borderId="149" xfId="1" applyFont="1" applyFill="1" applyBorder="1" applyAlignment="1" applyProtection="1">
      <alignment vertical="top" wrapText="1"/>
    </xf>
    <xf numFmtId="0" fontId="145" fillId="19" borderId="19" xfId="2" applyFont="1" applyFill="1" applyBorder="1" applyAlignment="1">
      <alignment horizontal="center" vertical="center" wrapText="1"/>
    </xf>
    <xf numFmtId="0" fontId="123" fillId="19" borderId="19" xfId="2" applyFont="1" applyFill="1" applyBorder="1" applyAlignment="1">
      <alignment horizontal="center" vertical="center" wrapText="1"/>
    </xf>
    <xf numFmtId="0" fontId="20" fillId="19" borderId="19" xfId="2" applyFont="1" applyFill="1" applyBorder="1" applyAlignment="1">
      <alignment horizontal="left" vertical="center" shrinkToFit="1"/>
    </xf>
    <xf numFmtId="14" fontId="20" fillId="19" borderId="19" xfId="2" applyNumberFormat="1" applyFont="1" applyFill="1" applyBorder="1" applyAlignment="1">
      <alignment horizontal="center" vertical="center"/>
    </xf>
    <xf numFmtId="14" fontId="20" fillId="19" borderId="272" xfId="2" applyNumberFormat="1" applyFont="1" applyFill="1" applyBorder="1" applyAlignment="1">
      <alignment horizontal="center" vertical="center"/>
    </xf>
    <xf numFmtId="0" fontId="145" fillId="45" borderId="19" xfId="2" applyFont="1" applyFill="1" applyBorder="1" applyAlignment="1">
      <alignment horizontal="center" vertical="center" wrapText="1"/>
    </xf>
    <xf numFmtId="0" fontId="123" fillId="45" borderId="19" xfId="2" applyFont="1" applyFill="1" applyBorder="1" applyAlignment="1">
      <alignment horizontal="center" vertical="center" wrapText="1"/>
    </xf>
    <xf numFmtId="0" fontId="20" fillId="45" borderId="19" xfId="2" applyFont="1" applyFill="1" applyBorder="1" applyAlignment="1">
      <alignment horizontal="left" vertical="center" shrinkToFit="1"/>
    </xf>
    <xf numFmtId="14" fontId="20" fillId="45" borderId="19" xfId="2" applyNumberFormat="1" applyFont="1" applyFill="1" applyBorder="1" applyAlignment="1">
      <alignment horizontal="center" vertical="center"/>
    </xf>
    <xf numFmtId="14" fontId="20" fillId="45" borderId="272" xfId="2" applyNumberFormat="1" applyFont="1" applyFill="1" applyBorder="1" applyAlignment="1">
      <alignment horizontal="center" vertical="center"/>
    </xf>
    <xf numFmtId="0" fontId="145" fillId="35" borderId="19" xfId="2" applyFont="1" applyFill="1" applyBorder="1" applyAlignment="1">
      <alignment horizontal="center" vertical="center" wrapText="1"/>
    </xf>
    <xf numFmtId="0" fontId="123" fillId="35" borderId="19" xfId="2" applyFont="1" applyFill="1" applyBorder="1" applyAlignment="1">
      <alignment horizontal="center" vertical="center" wrapText="1"/>
    </xf>
    <xf numFmtId="0" fontId="20" fillId="35" borderId="19" xfId="2" applyFont="1" applyFill="1" applyBorder="1" applyAlignment="1">
      <alignment horizontal="left" vertical="center" shrinkToFit="1"/>
    </xf>
    <xf numFmtId="14" fontId="20" fillId="35" borderId="19" xfId="2" applyNumberFormat="1" applyFont="1" applyFill="1" applyBorder="1" applyAlignment="1">
      <alignment horizontal="center" vertical="center"/>
    </xf>
    <xf numFmtId="14" fontId="20" fillId="35" borderId="272" xfId="2" applyNumberFormat="1" applyFont="1" applyFill="1" applyBorder="1" applyAlignment="1">
      <alignment horizontal="center" vertical="center"/>
    </xf>
    <xf numFmtId="0" fontId="145" fillId="23" borderId="19" xfId="2" applyFont="1" applyFill="1" applyBorder="1" applyAlignment="1">
      <alignment horizontal="center" vertical="center" wrapText="1"/>
    </xf>
    <xf numFmtId="0" fontId="123" fillId="23" borderId="19" xfId="2" applyFont="1" applyFill="1" applyBorder="1" applyAlignment="1">
      <alignment horizontal="center" vertical="center" wrapText="1"/>
    </xf>
    <xf numFmtId="0" fontId="20" fillId="23" borderId="19" xfId="2" applyFont="1" applyFill="1" applyBorder="1" applyAlignment="1">
      <alignment horizontal="left" vertical="center" shrinkToFit="1"/>
    </xf>
    <xf numFmtId="14" fontId="20" fillId="23" borderId="19" xfId="2" applyNumberFormat="1" applyFont="1" applyFill="1" applyBorder="1" applyAlignment="1">
      <alignment horizontal="center" vertical="center"/>
    </xf>
    <xf numFmtId="14" fontId="20" fillId="23" borderId="272" xfId="2" applyNumberFormat="1" applyFont="1" applyFill="1" applyBorder="1" applyAlignment="1">
      <alignment horizontal="center" vertical="center"/>
    </xf>
    <xf numFmtId="0" fontId="145" fillId="38" borderId="19" xfId="2" applyFont="1" applyFill="1" applyBorder="1" applyAlignment="1">
      <alignment horizontal="center" vertical="center" wrapText="1"/>
    </xf>
    <xf numFmtId="0" fontId="123" fillId="38" borderId="19" xfId="2" applyFont="1" applyFill="1" applyBorder="1" applyAlignment="1">
      <alignment horizontal="center" vertical="center" wrapText="1"/>
    </xf>
    <xf numFmtId="0" fontId="20" fillId="38" borderId="19" xfId="2" applyFont="1" applyFill="1" applyBorder="1" applyAlignment="1">
      <alignment horizontal="left" vertical="center" shrinkToFit="1"/>
    </xf>
    <xf numFmtId="14" fontId="20" fillId="38" borderId="19" xfId="2" applyNumberFormat="1" applyFont="1" applyFill="1" applyBorder="1" applyAlignment="1">
      <alignment horizontal="center" vertical="center"/>
    </xf>
    <xf numFmtId="0" fontId="8" fillId="0" borderId="206" xfId="1" applyBorder="1" applyAlignment="1" applyProtection="1">
      <alignment vertical="center" wrapText="1"/>
    </xf>
    <xf numFmtId="0" fontId="8" fillId="0" borderId="0" xfId="1" applyAlignment="1" applyProtection="1">
      <alignment vertical="center" wrapText="1"/>
    </xf>
    <xf numFmtId="0" fontId="6" fillId="0" borderId="21" xfId="0" applyFont="1" applyBorder="1" applyAlignment="1">
      <alignment horizontal="left" vertical="center"/>
    </xf>
    <xf numFmtId="0" fontId="6" fillId="0" borderId="0" xfId="0" applyFont="1" applyAlignment="1">
      <alignment horizontal="left" vertical="center"/>
    </xf>
    <xf numFmtId="0" fontId="6" fillId="0" borderId="23" xfId="0" applyFont="1" applyBorder="1" applyAlignment="1">
      <alignment horizontal="left" vertical="center"/>
    </xf>
    <xf numFmtId="0" fontId="97" fillId="5" borderId="0" xfId="0" applyFont="1" applyFill="1" applyAlignment="1">
      <alignment horizontal="left" vertical="center" wrapText="1"/>
    </xf>
    <xf numFmtId="0" fontId="97" fillId="5" borderId="23" xfId="0" applyFont="1" applyFill="1" applyBorder="1" applyAlignment="1">
      <alignment horizontal="left" vertical="center" wrapText="1"/>
    </xf>
    <xf numFmtId="0" fontId="97" fillId="5" borderId="0" xfId="0" applyFont="1" applyFill="1" applyAlignment="1">
      <alignment horizontal="left" vertical="center"/>
    </xf>
    <xf numFmtId="0" fontId="97" fillId="5" borderId="0" xfId="0" applyFont="1" applyFill="1" applyAlignment="1">
      <alignment horizontal="left" vertical="top" wrapText="1"/>
    </xf>
    <xf numFmtId="0" fontId="8" fillId="0" borderId="0" xfId="1" applyAlignment="1" applyProtection="1">
      <alignment horizontal="center" vertical="center" wrapText="1"/>
    </xf>
    <xf numFmtId="0" fontId="73" fillId="0" borderId="0" xfId="0" applyFont="1" applyAlignment="1">
      <alignment horizontal="left" vertical="center" wrapText="1"/>
    </xf>
    <xf numFmtId="0" fontId="69" fillId="0" borderId="0" xfId="0" applyFont="1" applyAlignment="1">
      <alignment horizontal="left" vertical="center" wrapText="1"/>
    </xf>
    <xf numFmtId="0" fontId="72" fillId="0" borderId="0" xfId="0" applyFont="1" applyAlignment="1">
      <alignment horizontal="left" vertical="center" wrapText="1"/>
    </xf>
    <xf numFmtId="0" fontId="70" fillId="0" borderId="0" xfId="0" applyFont="1" applyAlignment="1">
      <alignment horizontal="left" vertical="center" wrapText="1"/>
    </xf>
    <xf numFmtId="0" fontId="73" fillId="0" borderId="0" xfId="0" applyFont="1" applyAlignment="1">
      <alignment horizontal="left" vertical="top" wrapText="1"/>
    </xf>
    <xf numFmtId="0" fontId="69" fillId="0" borderId="0" xfId="0" applyFont="1" applyAlignment="1">
      <alignment horizontal="left" vertical="top" wrapText="1"/>
    </xf>
    <xf numFmtId="0" fontId="177" fillId="43" borderId="0" xfId="0" applyFont="1" applyFill="1" applyAlignment="1">
      <alignment horizontal="center" vertical="center" wrapText="1"/>
    </xf>
    <xf numFmtId="0" fontId="180" fillId="43" borderId="0" xfId="0" applyFont="1" applyFill="1" applyAlignment="1">
      <alignment horizontal="center" vertical="center"/>
    </xf>
    <xf numFmtId="0" fontId="161" fillId="43" borderId="0" xfId="0" applyFont="1" applyFill="1" applyAlignment="1">
      <alignment horizontal="center" vertical="center"/>
    </xf>
    <xf numFmtId="0" fontId="160" fillId="43" borderId="0" xfId="0" applyFont="1" applyFill="1" applyAlignment="1">
      <alignment horizontal="center" vertical="center"/>
    </xf>
    <xf numFmtId="0" fontId="160" fillId="43" borderId="0" xfId="0" applyFont="1" applyFill="1" applyAlignment="1">
      <alignment horizontal="left" vertical="center"/>
    </xf>
    <xf numFmtId="0" fontId="197" fillId="21" borderId="0" xfId="1" applyFont="1" applyFill="1" applyAlignment="1" applyProtection="1">
      <alignment horizontal="center" vertical="center" wrapText="1"/>
    </xf>
    <xf numFmtId="0" fontId="197" fillId="21" borderId="0" xfId="1" applyFont="1" applyFill="1" applyAlignment="1" applyProtection="1">
      <alignment horizontal="center" vertical="center"/>
    </xf>
    <xf numFmtId="0" fontId="156" fillId="43" borderId="0" xfId="0" applyFont="1" applyFill="1" applyAlignment="1">
      <alignment horizontal="center" vertical="center"/>
    </xf>
    <xf numFmtId="0" fontId="180" fillId="17" borderId="0" xfId="0" applyFont="1" applyFill="1" applyAlignment="1">
      <alignment horizontal="center" vertical="center"/>
    </xf>
    <xf numFmtId="0" fontId="158" fillId="43" borderId="0" xfId="1" applyFont="1" applyFill="1" applyAlignment="1" applyProtection="1">
      <alignment horizontal="center" vertical="center"/>
    </xf>
    <xf numFmtId="0" fontId="10" fillId="6" borderId="83" xfId="17" applyFont="1" applyFill="1" applyBorder="1" applyAlignment="1">
      <alignment horizontal="center" vertical="center" wrapText="1"/>
    </xf>
    <xf numFmtId="0" fontId="10" fillId="6" borderId="81" xfId="17" applyFont="1" applyFill="1" applyBorder="1" applyAlignment="1">
      <alignment horizontal="center" vertical="center" wrapText="1"/>
    </xf>
    <xf numFmtId="0" fontId="10" fillId="6" borderId="84" xfId="17" applyFont="1" applyFill="1" applyBorder="1" applyAlignment="1">
      <alignment horizontal="center" vertical="center" wrapText="1"/>
    </xf>
    <xf numFmtId="0" fontId="146" fillId="17" borderId="104" xfId="17" applyFont="1" applyFill="1" applyBorder="1" applyAlignment="1">
      <alignment horizontal="left" vertical="top" wrapText="1"/>
    </xf>
    <xf numFmtId="0" fontId="33" fillId="17" borderId="100" xfId="17" applyFont="1" applyFill="1" applyBorder="1" applyAlignment="1">
      <alignment horizontal="left" vertical="top" wrapText="1"/>
    </xf>
    <xf numFmtId="0" fontId="33" fillId="17" borderId="101" xfId="17" applyFont="1" applyFill="1" applyBorder="1" applyAlignment="1">
      <alignment horizontal="left" vertical="top" wrapText="1"/>
    </xf>
    <xf numFmtId="0" fontId="33" fillId="17" borderId="104" xfId="17" applyFont="1" applyFill="1" applyBorder="1" applyAlignment="1">
      <alignment horizontal="left" vertical="top" wrapText="1"/>
    </xf>
    <xf numFmtId="0" fontId="20" fillId="17" borderId="104" xfId="2" applyFont="1" applyFill="1" applyBorder="1" applyAlignment="1">
      <alignment horizontal="left" vertical="top" wrapText="1"/>
    </xf>
    <xf numFmtId="0" fontId="20" fillId="17" borderId="100" xfId="2" applyFont="1" applyFill="1" applyBorder="1" applyAlignment="1">
      <alignment horizontal="left" vertical="top" wrapText="1"/>
    </xf>
    <xf numFmtId="0" fontId="20" fillId="17" borderId="101" xfId="2" applyFont="1" applyFill="1" applyBorder="1" applyAlignment="1">
      <alignment horizontal="left" vertical="top" wrapText="1"/>
    </xf>
    <xf numFmtId="0" fontId="20" fillId="17" borderId="258" xfId="2" applyFont="1" applyFill="1" applyBorder="1" applyAlignment="1">
      <alignment horizontal="left" vertical="top" wrapText="1"/>
    </xf>
    <xf numFmtId="0" fontId="20" fillId="17" borderId="259" xfId="2" applyFont="1" applyFill="1" applyBorder="1" applyAlignment="1">
      <alignment horizontal="left" vertical="top" wrapText="1"/>
    </xf>
    <xf numFmtId="0" fontId="20" fillId="17" borderId="260" xfId="2" applyFont="1" applyFill="1" applyBorder="1" applyAlignment="1">
      <alignment horizontal="left" vertical="top" wrapText="1"/>
    </xf>
    <xf numFmtId="0" fontId="33" fillId="17" borderId="253" xfId="17" applyFont="1" applyFill="1" applyBorder="1" applyAlignment="1">
      <alignment horizontal="left" vertical="top" wrapText="1"/>
    </xf>
    <xf numFmtId="0" fontId="33" fillId="17" borderId="254" xfId="17" applyFont="1" applyFill="1" applyBorder="1" applyAlignment="1">
      <alignment horizontal="left" vertical="top" wrapText="1"/>
    </xf>
    <xf numFmtId="0" fontId="33" fillId="17" borderId="255" xfId="17" applyFont="1" applyFill="1" applyBorder="1" applyAlignment="1">
      <alignment horizontal="left" vertical="top" wrapText="1"/>
    </xf>
    <xf numFmtId="0" fontId="12" fillId="17" borderId="259" xfId="17" applyFont="1" applyFill="1" applyBorder="1" applyAlignment="1">
      <alignment horizontal="left" vertical="top" wrapText="1"/>
    </xf>
    <xf numFmtId="0" fontId="12" fillId="17" borderId="260" xfId="17" applyFont="1" applyFill="1" applyBorder="1" applyAlignment="1">
      <alignment horizontal="left" vertical="top" wrapText="1"/>
    </xf>
    <xf numFmtId="0" fontId="146" fillId="17" borderId="258" xfId="17" applyFont="1" applyFill="1" applyBorder="1" applyAlignment="1">
      <alignment horizontal="left" vertical="top" wrapText="1"/>
    </xf>
    <xf numFmtId="0" fontId="33" fillId="17" borderId="259" xfId="17" applyFont="1" applyFill="1" applyBorder="1" applyAlignment="1">
      <alignment horizontal="left" vertical="top" wrapText="1"/>
    </xf>
    <xf numFmtId="0" fontId="33" fillId="17" borderId="260" xfId="17" applyFont="1" applyFill="1" applyBorder="1" applyAlignment="1">
      <alignment horizontal="left" vertical="top" wrapText="1"/>
    </xf>
    <xf numFmtId="0" fontId="56" fillId="11" borderId="118" xfId="17" applyFont="1" applyFill="1" applyBorder="1" applyAlignment="1">
      <alignment horizontal="right" vertical="center" wrapText="1"/>
    </xf>
    <xf numFmtId="0" fontId="57" fillId="11" borderId="118" xfId="0" applyFont="1" applyFill="1" applyBorder="1" applyAlignment="1">
      <alignment horizontal="right" vertical="center"/>
    </xf>
    <xf numFmtId="0" fontId="0" fillId="11" borderId="118" xfId="0" applyFill="1" applyBorder="1" applyAlignment="1">
      <alignment horizontal="right" vertical="center"/>
    </xf>
    <xf numFmtId="180" fontId="56" fillId="11" borderId="118" xfId="17" applyNumberFormat="1" applyFont="1" applyFill="1" applyBorder="1" applyAlignment="1">
      <alignment horizontal="center" vertical="center" wrapText="1"/>
    </xf>
    <xf numFmtId="180" fontId="0" fillId="11" borderId="118" xfId="0" applyNumberFormat="1" applyFill="1" applyBorder="1" applyAlignment="1">
      <alignment horizontal="center" vertical="center" wrapText="1"/>
    </xf>
    <xf numFmtId="0" fontId="58" fillId="12" borderId="119" xfId="17" applyFont="1" applyFill="1" applyBorder="1" applyAlignment="1">
      <alignment horizontal="center" vertical="center" wrapText="1"/>
    </xf>
    <xf numFmtId="0" fontId="59" fillId="12" borderId="119" xfId="0" applyFont="1" applyFill="1" applyBorder="1" applyAlignment="1">
      <alignment horizontal="center" vertical="center"/>
    </xf>
    <xf numFmtId="0" fontId="58" fillId="9" borderId="119" xfId="0" applyFont="1" applyFill="1" applyBorder="1" applyAlignment="1">
      <alignment horizontal="center" vertical="center"/>
    </xf>
    <xf numFmtId="0" fontId="61" fillId="9" borderId="119" xfId="0" applyFont="1" applyFill="1" applyBorder="1" applyAlignment="1">
      <alignment horizontal="center" vertical="center"/>
    </xf>
    <xf numFmtId="0" fontId="63" fillId="16" borderId="37" xfId="16" applyFont="1" applyFill="1" applyBorder="1" applyAlignment="1">
      <alignment horizontal="center" vertical="center"/>
    </xf>
    <xf numFmtId="0" fontId="63" fillId="16" borderId="42" xfId="16" applyFont="1" applyFill="1" applyBorder="1" applyAlignment="1">
      <alignment horizontal="center" vertical="center"/>
    </xf>
    <xf numFmtId="0" fontId="63" fillId="16" borderId="44" xfId="16" applyFont="1" applyFill="1" applyBorder="1" applyAlignment="1">
      <alignment horizontal="center" vertical="center"/>
    </xf>
    <xf numFmtId="0" fontId="64" fillId="2" borderId="38" xfId="16" applyFont="1" applyFill="1" applyBorder="1" applyAlignment="1">
      <alignment vertical="center" wrapText="1"/>
    </xf>
    <xf numFmtId="0" fontId="64" fillId="2" borderId="39" xfId="16" applyFont="1" applyFill="1" applyBorder="1" applyAlignment="1">
      <alignment vertical="center" wrapText="1"/>
    </xf>
    <xf numFmtId="0" fontId="64" fillId="2" borderId="40" xfId="16" applyFont="1" applyFill="1" applyBorder="1" applyAlignment="1">
      <alignment vertical="center" wrapText="1"/>
    </xf>
    <xf numFmtId="0" fontId="64" fillId="2" borderId="32" xfId="16" applyFont="1" applyFill="1" applyBorder="1" applyAlignment="1">
      <alignment vertical="center" wrapText="1"/>
    </xf>
    <xf numFmtId="0" fontId="64" fillId="2" borderId="0" xfId="16" applyFont="1" applyFill="1" applyAlignment="1">
      <alignment vertical="center" wrapText="1"/>
    </xf>
    <xf numFmtId="0" fontId="64" fillId="2" borderId="33" xfId="16" applyFont="1" applyFill="1" applyBorder="1" applyAlignment="1">
      <alignment vertical="center" wrapText="1"/>
    </xf>
    <xf numFmtId="0" fontId="64" fillId="2" borderId="45" xfId="16" applyFont="1" applyFill="1" applyBorder="1" applyAlignment="1">
      <alignment vertical="center" wrapText="1"/>
    </xf>
    <xf numFmtId="0" fontId="64" fillId="2" borderId="46" xfId="16" applyFont="1" applyFill="1" applyBorder="1" applyAlignment="1">
      <alignment vertical="center" wrapText="1"/>
    </xf>
    <xf numFmtId="0" fontId="64" fillId="2" borderId="47" xfId="16" applyFont="1" applyFill="1" applyBorder="1" applyAlignment="1">
      <alignment vertical="center" wrapText="1"/>
    </xf>
    <xf numFmtId="0" fontId="64" fillId="2" borderId="38" xfId="16" applyFont="1" applyFill="1" applyBorder="1" applyAlignment="1">
      <alignment horizontal="left" vertical="center" wrapText="1"/>
    </xf>
    <xf numFmtId="0" fontId="64" fillId="2" borderId="39" xfId="16" applyFont="1" applyFill="1" applyBorder="1" applyAlignment="1">
      <alignment horizontal="left" vertical="center" wrapText="1"/>
    </xf>
    <xf numFmtId="0" fontId="64" fillId="2" borderId="41" xfId="16" applyFont="1" applyFill="1" applyBorder="1" applyAlignment="1">
      <alignment horizontal="left" vertical="center" wrapText="1"/>
    </xf>
    <xf numFmtId="0" fontId="64" fillId="2" borderId="32" xfId="16" applyFont="1" applyFill="1" applyBorder="1" applyAlignment="1">
      <alignment horizontal="left" vertical="center" wrapText="1"/>
    </xf>
    <xf numFmtId="0" fontId="64" fillId="2" borderId="0" xfId="16" applyFont="1" applyFill="1" applyAlignment="1">
      <alignment horizontal="left" vertical="center" wrapText="1"/>
    </xf>
    <xf numFmtId="0" fontId="64" fillId="2" borderId="43" xfId="16" applyFont="1" applyFill="1" applyBorder="1" applyAlignment="1">
      <alignment horizontal="left" vertical="center" wrapText="1"/>
    </xf>
    <xf numFmtId="0" fontId="64" fillId="2" borderId="45" xfId="16" applyFont="1" applyFill="1" applyBorder="1" applyAlignment="1">
      <alignment horizontal="left" vertical="center" wrapText="1"/>
    </xf>
    <xf numFmtId="0" fontId="64" fillId="2" borderId="46" xfId="16" applyFont="1" applyFill="1" applyBorder="1" applyAlignment="1">
      <alignment horizontal="left" vertical="center" wrapText="1"/>
    </xf>
    <xf numFmtId="0" fontId="64" fillId="2" borderId="48" xfId="16" applyFont="1" applyFill="1" applyBorder="1" applyAlignment="1">
      <alignment horizontal="left" vertical="center" wrapText="1"/>
    </xf>
    <xf numFmtId="0" fontId="33" fillId="17" borderId="198" xfId="17" applyFont="1" applyFill="1" applyBorder="1" applyAlignment="1">
      <alignment horizontal="left" vertical="top" wrapText="1"/>
    </xf>
    <xf numFmtId="0" fontId="33" fillId="17" borderId="199" xfId="17" applyFont="1" applyFill="1" applyBorder="1" applyAlignment="1">
      <alignment horizontal="left" vertical="top" wrapText="1"/>
    </xf>
    <xf numFmtId="0" fontId="33" fillId="17" borderId="200" xfId="17" applyFont="1" applyFill="1" applyBorder="1" applyAlignment="1">
      <alignment horizontal="left" vertical="top" wrapText="1"/>
    </xf>
    <xf numFmtId="0" fontId="7" fillId="5" borderId="9" xfId="17" applyFont="1" applyFill="1" applyBorder="1" applyAlignment="1">
      <alignment horizontal="center" vertical="center" wrapText="1"/>
    </xf>
    <xf numFmtId="0" fontId="56" fillId="36" borderId="112" xfId="17" applyFont="1" applyFill="1" applyBorder="1" applyAlignment="1">
      <alignment horizontal="center" vertical="center" wrapText="1"/>
    </xf>
    <xf numFmtId="180" fontId="56" fillId="3" borderId="114" xfId="17" applyNumberFormat="1" applyFont="1" applyFill="1" applyBorder="1" applyAlignment="1">
      <alignment horizontal="center" vertical="center" wrapText="1"/>
    </xf>
    <xf numFmtId="180" fontId="56" fillId="3" borderId="116" xfId="17" applyNumberFormat="1" applyFont="1" applyFill="1" applyBorder="1" applyAlignment="1">
      <alignment horizontal="center" vertical="center" wrapText="1"/>
    </xf>
    <xf numFmtId="0" fontId="64" fillId="3" borderId="114" xfId="17" applyFont="1" applyFill="1" applyBorder="1" applyAlignment="1">
      <alignment horizontal="center" vertical="center" wrapText="1"/>
    </xf>
    <xf numFmtId="0" fontId="64" fillId="3" borderId="115" xfId="17" applyFont="1" applyFill="1" applyBorder="1" applyAlignment="1">
      <alignment horizontal="center" vertical="center" wrapText="1"/>
    </xf>
    <xf numFmtId="0" fontId="64" fillId="3" borderId="116" xfId="17" applyFont="1" applyFill="1" applyBorder="1" applyAlignment="1">
      <alignment horizontal="center" vertical="center" wrapText="1"/>
    </xf>
    <xf numFmtId="0" fontId="88" fillId="17" borderId="258" xfId="17" applyFont="1" applyFill="1" applyBorder="1" applyAlignment="1">
      <alignment horizontal="left" vertical="top" wrapText="1"/>
    </xf>
    <xf numFmtId="0" fontId="88" fillId="17" borderId="259" xfId="17" applyFont="1" applyFill="1" applyBorder="1" applyAlignment="1">
      <alignment horizontal="left" vertical="top" wrapText="1"/>
    </xf>
    <xf numFmtId="0" fontId="88" fillId="17" borderId="260" xfId="17" applyFont="1" applyFill="1" applyBorder="1" applyAlignment="1">
      <alignment horizontal="left" vertical="top" wrapText="1"/>
    </xf>
    <xf numFmtId="0" fontId="88" fillId="17" borderId="104" xfId="17" applyFont="1" applyFill="1" applyBorder="1" applyAlignment="1">
      <alignment horizontal="left" vertical="top" wrapText="1"/>
    </xf>
    <xf numFmtId="0" fontId="88" fillId="17" borderId="100" xfId="17" applyFont="1" applyFill="1" applyBorder="1" applyAlignment="1">
      <alignment horizontal="left" vertical="top" wrapText="1"/>
    </xf>
    <xf numFmtId="0" fontId="88" fillId="17" borderId="101" xfId="17" applyFont="1" applyFill="1" applyBorder="1" applyAlignment="1">
      <alignment horizontal="left" vertical="top" wrapText="1"/>
    </xf>
    <xf numFmtId="0" fontId="146" fillId="17" borderId="144" xfId="17" applyFont="1" applyFill="1" applyBorder="1" applyAlignment="1">
      <alignment horizontal="left" vertical="top" wrapText="1"/>
    </xf>
    <xf numFmtId="0" fontId="46" fillId="17" borderId="142" xfId="17" applyFont="1" applyFill="1" applyBorder="1" applyAlignment="1">
      <alignment horizontal="left" vertical="top" wrapText="1"/>
    </xf>
    <xf numFmtId="0" fontId="46" fillId="17" borderId="143" xfId="17" applyFont="1" applyFill="1" applyBorder="1" applyAlignment="1">
      <alignment horizontal="left" vertical="top" wrapText="1"/>
    </xf>
    <xf numFmtId="0" fontId="12" fillId="17" borderId="258" xfId="17" applyFont="1" applyFill="1" applyBorder="1" applyAlignment="1">
      <alignment horizontal="left" vertical="top" wrapText="1"/>
    </xf>
    <xf numFmtId="0" fontId="146" fillId="17" borderId="264" xfId="17" applyFont="1" applyFill="1" applyBorder="1" applyAlignment="1">
      <alignment horizontal="left" vertical="top" wrapText="1"/>
    </xf>
    <xf numFmtId="0" fontId="33" fillId="17" borderId="263" xfId="17" applyFont="1" applyFill="1" applyBorder="1" applyAlignment="1">
      <alignment horizontal="left" vertical="top" wrapText="1"/>
    </xf>
    <xf numFmtId="0" fontId="12" fillId="17" borderId="104" xfId="17" applyFont="1" applyFill="1" applyBorder="1" applyAlignment="1">
      <alignment horizontal="left" vertical="top" wrapText="1"/>
    </xf>
    <xf numFmtId="0" fontId="12" fillId="17" borderId="100" xfId="17" applyFont="1" applyFill="1" applyBorder="1" applyAlignment="1">
      <alignment horizontal="left" vertical="top" wrapText="1"/>
    </xf>
    <xf numFmtId="0" fontId="12" fillId="17" borderId="101" xfId="17" applyFont="1" applyFill="1" applyBorder="1" applyAlignment="1">
      <alignment horizontal="left" vertical="top" wrapText="1"/>
    </xf>
    <xf numFmtId="0" fontId="33" fillId="17" borderId="30" xfId="18" applyFont="1" applyFill="1" applyBorder="1" applyAlignment="1">
      <alignment horizontal="center" vertical="center"/>
    </xf>
    <xf numFmtId="0" fontId="33" fillId="17" borderId="31" xfId="18" applyFont="1" applyFill="1" applyBorder="1" applyAlignment="1">
      <alignment horizontal="center" vertical="center"/>
    </xf>
    <xf numFmtId="0" fontId="11" fillId="0" borderId="96" xfId="17" applyFont="1" applyBorder="1" applyAlignment="1">
      <alignment horizontal="center" vertical="center" wrapText="1"/>
    </xf>
    <xf numFmtId="0" fontId="11" fillId="0" borderId="97" xfId="17" applyFont="1" applyBorder="1" applyAlignment="1">
      <alignment horizontal="center" vertical="center" wrapText="1"/>
    </xf>
    <xf numFmtId="0" fontId="11" fillId="0" borderId="98" xfId="17" applyFont="1" applyBorder="1" applyAlignment="1">
      <alignment horizontal="center" vertical="center" wrapText="1"/>
    </xf>
    <xf numFmtId="0" fontId="51" fillId="17" borderId="51" xfId="17" applyFont="1" applyFill="1" applyBorder="1" applyAlignment="1">
      <alignment horizontal="center" vertical="center"/>
    </xf>
    <xf numFmtId="0" fontId="51" fillId="17" borderId="52" xfId="17" applyFont="1" applyFill="1" applyBorder="1" applyAlignment="1">
      <alignment horizontal="center" vertical="center"/>
    </xf>
    <xf numFmtId="0" fontId="51" fillId="17" borderId="53" xfId="17" applyFont="1" applyFill="1" applyBorder="1" applyAlignment="1">
      <alignment horizontal="center" vertical="center"/>
    </xf>
    <xf numFmtId="0" fontId="88" fillId="17" borderId="262" xfId="17" applyFont="1" applyFill="1" applyBorder="1" applyAlignment="1">
      <alignment horizontal="left" vertical="top" wrapText="1"/>
    </xf>
    <xf numFmtId="0" fontId="101" fillId="17" borderId="258" xfId="17" applyFont="1" applyFill="1" applyBorder="1" applyAlignment="1">
      <alignment horizontal="left" vertical="top" wrapText="1"/>
    </xf>
    <xf numFmtId="0" fontId="101" fillId="17" borderId="259" xfId="17" applyFont="1" applyFill="1" applyBorder="1" applyAlignment="1">
      <alignment horizontal="left" vertical="top" wrapText="1"/>
    </xf>
    <xf numFmtId="0" fontId="101" fillId="17" borderId="260" xfId="17" applyFont="1" applyFill="1" applyBorder="1" applyAlignment="1">
      <alignment horizontal="left" vertical="top" wrapText="1"/>
    </xf>
    <xf numFmtId="0" fontId="1" fillId="9" borderId="0" xfId="17" applyFill="1" applyAlignment="1">
      <alignment horizontal="center" vertical="center"/>
    </xf>
    <xf numFmtId="0" fontId="1" fillId="9" borderId="15" xfId="17" applyFill="1" applyBorder="1" applyAlignment="1">
      <alignment horizontal="center" vertical="center"/>
    </xf>
    <xf numFmtId="0" fontId="39" fillId="17" borderId="0" xfId="17" applyFont="1" applyFill="1" applyAlignment="1">
      <alignment horizontal="left" vertical="center"/>
    </xf>
    <xf numFmtId="0" fontId="46" fillId="17" borderId="16" xfId="17" applyFont="1" applyFill="1" applyBorder="1" applyAlignment="1">
      <alignment horizontal="center" vertical="center"/>
    </xf>
    <xf numFmtId="0" fontId="46" fillId="17" borderId="17" xfId="17" applyFont="1" applyFill="1" applyBorder="1" applyAlignment="1">
      <alignment horizontal="center" vertical="center"/>
    </xf>
    <xf numFmtId="0" fontId="46" fillId="0" borderId="17" xfId="17" applyFont="1" applyBorder="1" applyAlignment="1">
      <alignment horizontal="center" vertical="center"/>
    </xf>
    <xf numFmtId="0" fontId="46" fillId="0" borderId="18" xfId="17" applyFont="1"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1" fillId="0" borderId="26" xfId="17" applyBorder="1" applyAlignment="1">
      <alignment horizontal="center" vertical="center"/>
    </xf>
    <xf numFmtId="0" fontId="34" fillId="0" borderId="27" xfId="17" applyFont="1" applyBorder="1" applyAlignment="1">
      <alignment horizontal="center" vertical="center" wrapText="1"/>
    </xf>
    <xf numFmtId="0" fontId="34" fillId="0" borderId="12" xfId="17" applyFont="1" applyBorder="1" applyAlignment="1">
      <alignment horizontal="center" vertical="center" wrapText="1"/>
    </xf>
    <xf numFmtId="0" fontId="30" fillId="15" borderId="0" xfId="17" applyFont="1" applyFill="1" applyAlignment="1">
      <alignment horizontal="center" vertical="center"/>
    </xf>
    <xf numFmtId="179" fontId="122" fillId="0" borderId="92" xfId="17" applyNumberFormat="1" applyFont="1" applyBorder="1" applyAlignment="1">
      <alignment horizontal="center" vertical="center" shrinkToFit="1"/>
    </xf>
    <xf numFmtId="179" fontId="122" fillId="0" borderId="93" xfId="17" applyNumberFormat="1" applyFont="1" applyBorder="1" applyAlignment="1">
      <alignment horizontal="center" vertical="center" shrinkToFit="1"/>
    </xf>
    <xf numFmtId="0" fontId="44" fillId="0" borderId="28" xfId="17" applyFont="1" applyBorder="1" applyAlignment="1">
      <alignment horizontal="center" vertical="center"/>
    </xf>
    <xf numFmtId="0" fontId="44" fillId="0" borderId="29" xfId="17" applyFont="1" applyBorder="1" applyAlignment="1">
      <alignment horizontal="center" vertical="center"/>
    </xf>
    <xf numFmtId="0" fontId="1" fillId="9" borderId="0" xfId="17" applyFill="1" applyAlignment="1">
      <alignment horizontal="center" vertical="center" wrapText="1"/>
    </xf>
    <xf numFmtId="0" fontId="1" fillId="9" borderId="15" xfId="17" applyFill="1" applyBorder="1" applyAlignment="1">
      <alignment horizontal="center" vertical="center" wrapText="1"/>
    </xf>
    <xf numFmtId="0" fontId="6" fillId="0" borderId="0" xfId="2" applyAlignment="1">
      <alignment horizontal="center" vertical="center"/>
    </xf>
    <xf numFmtId="14" fontId="86" fillId="19" borderId="139" xfId="2" applyNumberFormat="1" applyFont="1" applyFill="1" applyBorder="1" applyAlignment="1">
      <alignment horizontal="center" vertical="center" wrapText="1"/>
    </xf>
    <xf numFmtId="14" fontId="86" fillId="19" borderId="140" xfId="2" applyNumberFormat="1" applyFont="1" applyFill="1" applyBorder="1" applyAlignment="1">
      <alignment horizontal="center" vertical="center" wrapText="1"/>
    </xf>
    <xf numFmtId="14" fontId="86" fillId="19" borderId="230" xfId="2" applyNumberFormat="1" applyFont="1" applyFill="1" applyBorder="1" applyAlignment="1">
      <alignment horizontal="center" vertical="center" wrapText="1"/>
    </xf>
    <xf numFmtId="0" fontId="106" fillId="19" borderId="76" xfId="2" applyFont="1" applyFill="1" applyBorder="1" applyAlignment="1">
      <alignment horizontal="center" vertical="center"/>
    </xf>
    <xf numFmtId="0" fontId="106" fillId="19" borderId="77" xfId="2" applyFont="1" applyFill="1" applyBorder="1" applyAlignment="1">
      <alignment horizontal="center" vertical="center"/>
    </xf>
    <xf numFmtId="0" fontId="106" fillId="19" borderId="286" xfId="2" applyFont="1" applyFill="1" applyBorder="1" applyAlignment="1">
      <alignment horizontal="center" vertical="center"/>
    </xf>
    <xf numFmtId="14" fontId="82" fillId="19" borderId="287" xfId="1" applyNumberFormat="1" applyFont="1" applyFill="1" applyBorder="1" applyAlignment="1" applyProtection="1">
      <alignment horizontal="center" vertical="center" shrinkToFit="1"/>
    </xf>
    <xf numFmtId="14" fontId="82" fillId="19" borderId="1" xfId="1" applyNumberFormat="1" applyFont="1" applyFill="1" applyBorder="1" applyAlignment="1" applyProtection="1">
      <alignment horizontal="center" vertical="center" shrinkToFit="1"/>
    </xf>
    <xf numFmtId="14" fontId="82" fillId="19" borderId="288" xfId="1" applyNumberFormat="1" applyFont="1" applyFill="1" applyBorder="1" applyAlignment="1" applyProtection="1">
      <alignment horizontal="center" vertical="center" shrinkToFit="1"/>
    </xf>
    <xf numFmtId="14" fontId="82" fillId="19" borderId="289" xfId="1" applyNumberFormat="1" applyFont="1" applyFill="1" applyBorder="1" applyAlignment="1" applyProtection="1">
      <alignment horizontal="center" vertical="center" shrinkToFit="1"/>
    </xf>
    <xf numFmtId="14" fontId="82" fillId="19" borderId="59" xfId="1" applyNumberFormat="1" applyFont="1" applyFill="1" applyBorder="1" applyAlignment="1" applyProtection="1">
      <alignment horizontal="center" vertical="center" shrinkToFit="1"/>
    </xf>
    <xf numFmtId="14" fontId="82" fillId="19" borderId="68" xfId="1" applyNumberFormat="1" applyFont="1" applyFill="1" applyBorder="1" applyAlignment="1" applyProtection="1">
      <alignment horizontal="center" vertical="center" wrapText="1"/>
    </xf>
    <xf numFmtId="14" fontId="82" fillId="19" borderId="86" xfId="1" applyNumberFormat="1" applyFont="1" applyFill="1" applyBorder="1" applyAlignment="1" applyProtection="1">
      <alignment horizontal="center" vertical="center" wrapText="1"/>
    </xf>
    <xf numFmtId="14" fontId="86" fillId="19" borderId="64" xfId="2" applyNumberFormat="1" applyFont="1" applyFill="1" applyBorder="1" applyAlignment="1">
      <alignment horizontal="center" vertical="center" wrapText="1"/>
    </xf>
    <xf numFmtId="14" fontId="86" fillId="19" borderId="273" xfId="2" applyNumberFormat="1" applyFont="1" applyFill="1" applyBorder="1" applyAlignment="1">
      <alignment horizontal="center" vertical="center" wrapText="1"/>
    </xf>
    <xf numFmtId="14" fontId="86" fillId="19" borderId="274" xfId="2" applyNumberFormat="1" applyFont="1" applyFill="1" applyBorder="1" applyAlignment="1">
      <alignment horizontal="center" vertical="center" wrapText="1"/>
    </xf>
    <xf numFmtId="14" fontId="82" fillId="19" borderId="155" xfId="2" applyNumberFormat="1" applyFont="1" applyFill="1" applyBorder="1" applyAlignment="1">
      <alignment horizontal="center" vertical="center"/>
    </xf>
    <xf numFmtId="14" fontId="82" fillId="19" borderId="189" xfId="2" applyNumberFormat="1" applyFont="1" applyFill="1" applyBorder="1" applyAlignment="1">
      <alignment horizontal="center" vertical="center"/>
    </xf>
    <xf numFmtId="14" fontId="82" fillId="19" borderId="275" xfId="2" applyNumberFormat="1" applyFont="1" applyFill="1" applyBorder="1" applyAlignment="1">
      <alignment horizontal="center" vertical="center"/>
    </xf>
    <xf numFmtId="14" fontId="82" fillId="19" borderId="68" xfId="1" applyNumberFormat="1" applyFont="1" applyFill="1" applyBorder="1" applyAlignment="1" applyProtection="1">
      <alignment horizontal="left" vertical="center" wrapText="1" indent="1"/>
    </xf>
    <xf numFmtId="14" fontId="82" fillId="19" borderId="86" xfId="1" applyNumberFormat="1" applyFont="1" applyFill="1" applyBorder="1" applyAlignment="1" applyProtection="1">
      <alignment horizontal="left" vertical="center" wrapText="1" indent="1"/>
    </xf>
    <xf numFmtId="14" fontId="82" fillId="19" borderId="1" xfId="1" applyNumberFormat="1" applyFont="1" applyFill="1" applyBorder="1" applyAlignment="1" applyProtection="1">
      <alignment horizontal="center" vertical="center" wrapText="1" shrinkToFit="1"/>
    </xf>
    <xf numFmtId="14" fontId="82" fillId="19" borderId="59" xfId="1" applyNumberFormat="1" applyFont="1" applyFill="1" applyBorder="1" applyAlignment="1" applyProtection="1">
      <alignment horizontal="center" vertical="center" wrapText="1" shrinkToFit="1"/>
    </xf>
    <xf numFmtId="0" fontId="106" fillId="19" borderId="78" xfId="2" applyFont="1" applyFill="1" applyBorder="1" applyAlignment="1">
      <alignment horizontal="center" vertical="center"/>
    </xf>
    <xf numFmtId="0" fontId="82" fillId="19" borderId="77" xfId="1" applyFont="1" applyFill="1" applyBorder="1" applyAlignment="1" applyProtection="1">
      <alignment horizontal="center" vertical="center" wrapText="1"/>
    </xf>
    <xf numFmtId="0" fontId="82" fillId="19" borderId="297" xfId="1" applyFont="1" applyFill="1" applyBorder="1" applyAlignment="1" applyProtection="1">
      <alignment horizontal="center" vertical="center" wrapText="1"/>
    </xf>
    <xf numFmtId="14" fontId="86" fillId="19" borderId="298" xfId="2" applyNumberFormat="1" applyFont="1" applyFill="1" applyBorder="1" applyAlignment="1">
      <alignment horizontal="center" vertical="center" wrapText="1"/>
    </xf>
    <xf numFmtId="14" fontId="86" fillId="19" borderId="299" xfId="2" applyNumberFormat="1" applyFont="1" applyFill="1" applyBorder="1" applyAlignment="1">
      <alignment horizontal="center" vertical="center" wrapText="1"/>
    </xf>
    <xf numFmtId="14" fontId="31" fillId="19" borderId="189" xfId="2" applyNumberFormat="1" applyFont="1" applyFill="1" applyBorder="1" applyAlignment="1">
      <alignment horizontal="center" vertical="center"/>
    </xf>
    <xf numFmtId="14" fontId="31" fillId="19" borderId="300" xfId="2" applyNumberFormat="1" applyFont="1" applyFill="1" applyBorder="1" applyAlignment="1">
      <alignment horizontal="center" vertical="center"/>
    </xf>
    <xf numFmtId="14" fontId="82" fillId="19" borderId="139" xfId="2" applyNumberFormat="1" applyFont="1" applyFill="1" applyBorder="1" applyAlignment="1">
      <alignment horizontal="center" vertical="center"/>
    </xf>
    <xf numFmtId="14" fontId="82" fillId="19" borderId="140" xfId="2" applyNumberFormat="1" applyFont="1" applyFill="1" applyBorder="1" applyAlignment="1">
      <alignment horizontal="center" vertical="center"/>
    </xf>
    <xf numFmtId="14" fontId="82" fillId="19" borderId="230" xfId="2" applyNumberFormat="1" applyFont="1" applyFill="1" applyBorder="1" applyAlignment="1">
      <alignment horizontal="center" vertical="center"/>
    </xf>
    <xf numFmtId="0" fontId="82" fillId="19" borderId="139" xfId="2" applyFont="1" applyFill="1" applyBorder="1" applyAlignment="1">
      <alignment horizontal="center" vertical="center" wrapText="1"/>
    </xf>
    <xf numFmtId="0" fontId="82" fillId="19" borderId="140" xfId="2" applyFont="1" applyFill="1" applyBorder="1" applyAlignment="1">
      <alignment horizontal="center" vertical="center" wrapText="1"/>
    </xf>
    <xf numFmtId="0" fontId="82" fillId="19" borderId="230" xfId="2" applyFont="1" applyFill="1" applyBorder="1" applyAlignment="1">
      <alignment horizontal="center" vertical="center" wrapText="1"/>
    </xf>
    <xf numFmtId="14" fontId="82" fillId="19" borderId="71" xfId="1" applyNumberFormat="1" applyFont="1" applyFill="1" applyBorder="1" applyAlignment="1" applyProtection="1">
      <alignment horizontal="center" vertical="center" wrapText="1"/>
    </xf>
    <xf numFmtId="14" fontId="82" fillId="19" borderId="72" xfId="1" applyNumberFormat="1" applyFont="1" applyFill="1" applyBorder="1" applyAlignment="1" applyProtection="1">
      <alignment horizontal="center" vertical="center" wrapText="1"/>
    </xf>
    <xf numFmtId="14" fontId="82" fillId="19" borderId="73" xfId="1" applyNumberFormat="1" applyFont="1" applyFill="1" applyBorder="1" applyAlignment="1" applyProtection="1">
      <alignment horizontal="center" vertical="center" wrapText="1"/>
    </xf>
    <xf numFmtId="14" fontId="82" fillId="19" borderId="70" xfId="2" applyNumberFormat="1" applyFont="1" applyFill="1" applyBorder="1" applyAlignment="1">
      <alignment horizontal="center" vertical="center" wrapText="1" shrinkToFit="1"/>
    </xf>
    <xf numFmtId="14" fontId="82" fillId="19" borderId="1" xfId="2" applyNumberFormat="1" applyFont="1" applyFill="1" applyBorder="1" applyAlignment="1">
      <alignment horizontal="center" vertical="center" wrapText="1" shrinkToFit="1"/>
    </xf>
    <xf numFmtId="14" fontId="25" fillId="19" borderId="70" xfId="2" applyNumberFormat="1" applyFont="1" applyFill="1" applyBorder="1" applyAlignment="1">
      <alignment horizontal="center" vertical="center" shrinkToFit="1"/>
    </xf>
    <xf numFmtId="14" fontId="25" fillId="19" borderId="1" xfId="2" applyNumberFormat="1" applyFont="1" applyFill="1" applyBorder="1" applyAlignment="1">
      <alignment horizontal="center" vertical="center" shrinkToFit="1"/>
    </xf>
    <xf numFmtId="14" fontId="25" fillId="19" borderId="59" xfId="2" applyNumberFormat="1" applyFont="1" applyFill="1" applyBorder="1" applyAlignment="1">
      <alignment horizontal="center" vertical="center" shrinkToFit="1"/>
    </xf>
    <xf numFmtId="14" fontId="82" fillId="19" borderId="59" xfId="2" applyNumberFormat="1" applyFont="1" applyFill="1" applyBorder="1" applyAlignment="1">
      <alignment horizontal="center" vertical="center" wrapText="1" shrinkToFit="1"/>
    </xf>
    <xf numFmtId="0" fontId="87" fillId="19" borderId="184" xfId="2" applyFont="1" applyFill="1" applyBorder="1" applyAlignment="1">
      <alignment horizontal="center" vertical="center"/>
    </xf>
    <xf numFmtId="0" fontId="87" fillId="19" borderId="185" xfId="2" applyFont="1" applyFill="1" applyBorder="1" applyAlignment="1">
      <alignment horizontal="center" vertical="center"/>
    </xf>
    <xf numFmtId="14" fontId="164" fillId="19" borderId="276" xfId="0" applyNumberFormat="1" applyFont="1" applyFill="1" applyBorder="1" applyAlignment="1">
      <alignment horizontal="center" vertical="center" wrapText="1"/>
    </xf>
    <xf numFmtId="14" fontId="164" fillId="19" borderId="277" xfId="0" applyNumberFormat="1" applyFont="1" applyFill="1" applyBorder="1" applyAlignment="1">
      <alignment horizontal="center" vertical="center" wrapText="1"/>
    </xf>
    <xf numFmtId="14" fontId="82" fillId="19" borderId="150" xfId="1" applyNumberFormat="1" applyFont="1" applyFill="1" applyBorder="1" applyAlignment="1" applyProtection="1">
      <alignment horizontal="center" vertical="center" shrinkToFit="1"/>
    </xf>
    <xf numFmtId="14" fontId="82" fillId="19" borderId="151" xfId="1" applyNumberFormat="1" applyFont="1" applyFill="1" applyBorder="1" applyAlignment="1" applyProtection="1">
      <alignment horizontal="center" vertical="center" shrinkToFit="1"/>
    </xf>
    <xf numFmtId="14" fontId="86" fillId="19" borderId="281" xfId="2" applyNumberFormat="1" applyFont="1" applyFill="1" applyBorder="1" applyAlignment="1">
      <alignment horizontal="center" vertical="center"/>
    </xf>
    <xf numFmtId="14" fontId="86" fillId="19" borderId="282" xfId="2" applyNumberFormat="1" applyFont="1" applyFill="1" applyBorder="1" applyAlignment="1">
      <alignment horizontal="center" vertical="center"/>
    </xf>
    <xf numFmtId="14" fontId="86" fillId="19" borderId="283" xfId="2" applyNumberFormat="1" applyFont="1" applyFill="1" applyBorder="1" applyAlignment="1">
      <alignment horizontal="center" vertical="center"/>
    </xf>
    <xf numFmtId="0" fontId="87" fillId="19" borderId="295" xfId="2" applyFont="1" applyFill="1" applyBorder="1" applyAlignment="1">
      <alignment horizontal="center" vertical="center"/>
    </xf>
    <xf numFmtId="0" fontId="196" fillId="44" borderId="0" xfId="2" applyFont="1" applyFill="1" applyAlignment="1">
      <alignment horizontal="left" vertical="center" wrapText="1"/>
    </xf>
    <xf numFmtId="0" fontId="6" fillId="0" borderId="0" xfId="2" applyAlignment="1">
      <alignment horizontal="center" vertical="center" wrapText="1"/>
    </xf>
    <xf numFmtId="0" fontId="76" fillId="28" borderId="0" xfId="2" applyFont="1" applyFill="1" applyAlignment="1">
      <alignment horizontal="left" vertical="center" wrapText="1"/>
    </xf>
    <xf numFmtId="0" fontId="76" fillId="28" borderId="0" xfId="2" applyFont="1" applyFill="1" applyAlignment="1">
      <alignment horizontal="left" vertical="center"/>
    </xf>
    <xf numFmtId="0" fontId="1" fillId="14" borderId="129" xfId="2" applyFont="1" applyFill="1" applyBorder="1" applyAlignment="1">
      <alignment vertical="top" wrapText="1"/>
    </xf>
    <xf numFmtId="0" fontId="6" fillId="0" borderId="124" xfId="2" applyBorder="1" applyAlignment="1">
      <alignment vertical="top" wrapText="1"/>
    </xf>
    <xf numFmtId="0" fontId="6" fillId="22" borderId="126" xfId="2" applyFill="1" applyBorder="1" applyAlignment="1">
      <alignment horizontal="left" vertical="center" wrapText="1"/>
    </xf>
    <xf numFmtId="0" fontId="6" fillId="22" borderId="50" xfId="2" applyFill="1" applyBorder="1" applyAlignment="1">
      <alignment horizontal="left" vertical="center" wrapText="1"/>
    </xf>
    <xf numFmtId="0" fontId="6" fillId="22" borderId="61" xfId="2" applyFill="1" applyBorder="1" applyAlignment="1">
      <alignment horizontal="left" vertical="center" wrapText="1"/>
    </xf>
    <xf numFmtId="0" fontId="1" fillId="23" borderId="126" xfId="2" applyFont="1" applyFill="1" applyBorder="1" applyAlignment="1">
      <alignment horizontal="left" vertical="center" wrapText="1"/>
    </xf>
    <xf numFmtId="0" fontId="1" fillId="23" borderId="125" xfId="2" applyFont="1" applyFill="1" applyBorder="1" applyAlignment="1">
      <alignment horizontal="left" vertical="center" wrapText="1"/>
    </xf>
    <xf numFmtId="0" fontId="8" fillId="23" borderId="50" xfId="1" applyFill="1" applyBorder="1" applyAlignment="1" applyProtection="1">
      <alignment horizontal="left" vertical="center"/>
    </xf>
    <xf numFmtId="0" fontId="6" fillId="23" borderId="60" xfId="2" applyFill="1" applyBorder="1" applyAlignment="1">
      <alignment horizontal="left" vertical="center"/>
    </xf>
    <xf numFmtId="0" fontId="1" fillId="2" borderId="127" xfId="2" applyFont="1" applyFill="1" applyBorder="1" applyAlignment="1">
      <alignment horizontal="left" vertical="top" wrapText="1"/>
    </xf>
    <xf numFmtId="0" fontId="1" fillId="2" borderId="124" xfId="2" applyFont="1" applyFill="1" applyBorder="1" applyAlignment="1">
      <alignment horizontal="left" vertical="top" wrapText="1"/>
    </xf>
    <xf numFmtId="0" fontId="1" fillId="2" borderId="127" xfId="2" applyFont="1" applyFill="1" applyBorder="1" applyAlignment="1">
      <alignment horizontal="left" vertical="center" wrapText="1"/>
    </xf>
    <xf numFmtId="0" fontId="1" fillId="2" borderId="124" xfId="2" applyFont="1" applyFill="1" applyBorder="1" applyAlignment="1">
      <alignment horizontal="left" vertical="center" wrapText="1"/>
    </xf>
    <xf numFmtId="0" fontId="6" fillId="2" borderId="195" xfId="2" applyFill="1" applyBorder="1" applyAlignment="1">
      <alignment horizontal="center" vertical="top" wrapText="1"/>
    </xf>
    <xf numFmtId="0" fontId="6" fillId="2" borderId="62" xfId="2" applyFill="1" applyBorder="1" applyAlignment="1">
      <alignment horizontal="center" vertical="top" wrapText="1"/>
    </xf>
    <xf numFmtId="0" fontId="6" fillId="2" borderId="128" xfId="2" applyFill="1" applyBorder="1" applyAlignment="1">
      <alignment horizontal="center" vertical="center" wrapText="1"/>
    </xf>
    <xf numFmtId="0" fontId="6" fillId="2" borderId="270" xfId="2" applyFill="1" applyBorder="1" applyAlignment="1">
      <alignment horizontal="center" vertical="center" wrapText="1"/>
    </xf>
    <xf numFmtId="0" fontId="66" fillId="21" borderId="304" xfId="0" applyFont="1" applyFill="1" applyBorder="1" applyAlignment="1">
      <alignment horizontal="left" vertical="center" wrapText="1"/>
    </xf>
    <xf numFmtId="0" fontId="6" fillId="21" borderId="307" xfId="1" applyFont="1" applyFill="1" applyBorder="1" applyAlignment="1" applyProtection="1">
      <alignment horizontal="left" vertical="top" wrapText="1"/>
    </xf>
    <xf numFmtId="0" fontId="6" fillId="21" borderId="308" xfId="1" applyFont="1" applyFill="1" applyBorder="1" applyAlignment="1" applyProtection="1">
      <alignment horizontal="left" vertical="top" wrapText="1"/>
    </xf>
    <xf numFmtId="0" fontId="6" fillId="21" borderId="61" xfId="1" applyFont="1" applyFill="1" applyBorder="1" applyAlignment="1" applyProtection="1">
      <alignment horizontal="left" vertical="top" wrapText="1"/>
    </xf>
    <xf numFmtId="0" fontId="6" fillId="21" borderId="62" xfId="1" applyFont="1" applyFill="1" applyBorder="1" applyAlignment="1" applyProtection="1">
      <alignment horizontal="left" vertical="top" wrapText="1"/>
    </xf>
    <xf numFmtId="0" fontId="76" fillId="5" borderId="238" xfId="2" applyFont="1" applyFill="1" applyBorder="1" applyAlignment="1">
      <alignment horizontal="center" vertical="center"/>
    </xf>
    <xf numFmtId="0" fontId="76" fillId="5" borderId="239" xfId="2" applyFont="1" applyFill="1" applyBorder="1" applyAlignment="1">
      <alignment horizontal="center" vertical="center"/>
    </xf>
    <xf numFmtId="0" fontId="76" fillId="5" borderId="240" xfId="2" applyFont="1" applyFill="1" applyBorder="1" applyAlignment="1">
      <alignment horizontal="center" vertical="center"/>
    </xf>
    <xf numFmtId="0" fontId="136" fillId="17" borderId="241" xfId="2" applyFont="1" applyFill="1" applyBorder="1" applyAlignment="1">
      <alignment horizontal="center" vertical="center" shrinkToFit="1"/>
    </xf>
    <xf numFmtId="0" fontId="136" fillId="17" borderId="224" xfId="2" applyFont="1" applyFill="1" applyBorder="1" applyAlignment="1">
      <alignment horizontal="center" vertical="center" shrinkToFit="1"/>
    </xf>
    <xf numFmtId="0" fontId="135" fillId="17" borderId="243" xfId="2" applyFont="1" applyFill="1" applyBorder="1" applyAlignment="1">
      <alignment horizontal="center" vertical="center" wrapText="1"/>
    </xf>
    <xf numFmtId="0" fontId="135" fillId="17" borderId="244" xfId="2" applyFont="1" applyFill="1" applyBorder="1" applyAlignment="1">
      <alignment horizontal="center" vertical="center" wrapText="1"/>
    </xf>
    <xf numFmtId="0" fontId="135" fillId="17" borderId="245" xfId="2" applyFont="1" applyFill="1" applyBorder="1" applyAlignment="1">
      <alignment horizontal="center" vertical="center" wrapText="1"/>
    </xf>
    <xf numFmtId="0" fontId="6" fillId="5" borderId="214" xfId="2" applyFill="1" applyBorder="1">
      <alignment vertical="center"/>
    </xf>
    <xf numFmtId="0" fontId="6" fillId="5" borderId="215" xfId="2" applyFill="1" applyBorder="1">
      <alignment vertical="center"/>
    </xf>
    <xf numFmtId="0" fontId="6" fillId="5" borderId="216" xfId="2" applyFill="1" applyBorder="1">
      <alignment vertical="center"/>
    </xf>
    <xf numFmtId="0" fontId="19" fillId="5" borderId="217" xfId="2" applyFont="1" applyFill="1" applyBorder="1" applyAlignment="1">
      <alignment horizontal="center" vertical="top" wrapText="1"/>
    </xf>
    <xf numFmtId="0" fontId="19" fillId="5" borderId="218" xfId="2" applyFont="1" applyFill="1" applyBorder="1" applyAlignment="1">
      <alignment horizontal="center" vertical="top" wrapText="1"/>
    </xf>
    <xf numFmtId="0" fontId="19" fillId="5" borderId="219" xfId="2" applyFont="1" applyFill="1" applyBorder="1" applyAlignment="1">
      <alignment horizontal="center" vertical="top" wrapText="1"/>
    </xf>
    <xf numFmtId="0" fontId="19" fillId="5" borderId="220" xfId="2" applyFont="1" applyFill="1" applyBorder="1" applyAlignment="1">
      <alignment horizontal="center" vertical="top" wrapText="1"/>
    </xf>
    <xf numFmtId="0" fontId="19" fillId="5" borderId="221" xfId="2" applyFont="1" applyFill="1" applyBorder="1" applyAlignment="1">
      <alignment horizontal="center" vertical="top" wrapText="1"/>
    </xf>
    <xf numFmtId="0" fontId="146" fillId="5" borderId="3" xfId="2" applyFont="1" applyFill="1" applyBorder="1" applyAlignment="1">
      <alignment vertical="top" wrapText="1"/>
    </xf>
    <xf numFmtId="0" fontId="6" fillId="5" borderId="0" xfId="2" applyFill="1" applyAlignment="1">
      <alignment vertical="top" wrapText="1"/>
    </xf>
    <xf numFmtId="0" fontId="6" fillId="5" borderId="4" xfId="2" applyFill="1" applyBorder="1" applyAlignment="1">
      <alignment vertical="top" wrapText="1"/>
    </xf>
    <xf numFmtId="0" fontId="88" fillId="5" borderId="3" xfId="2" applyFont="1" applyFill="1" applyBorder="1" applyAlignment="1">
      <alignment vertical="top" wrapText="1"/>
    </xf>
    <xf numFmtId="0" fontId="20" fillId="5" borderId="0" xfId="2" applyFont="1" applyFill="1" applyAlignment="1">
      <alignment vertical="top" wrapText="1"/>
    </xf>
    <xf numFmtId="0" fontId="20" fillId="5" borderId="4" xfId="2" applyFont="1" applyFill="1" applyBorder="1" applyAlignment="1">
      <alignment vertical="top" wrapText="1"/>
    </xf>
    <xf numFmtId="0" fontId="66" fillId="21" borderId="155" xfId="0" applyFont="1" applyFill="1" applyBorder="1" applyAlignment="1">
      <alignment horizontal="center" vertical="center"/>
    </xf>
    <xf numFmtId="0" fontId="66" fillId="21" borderId="63" xfId="0" applyFont="1" applyFill="1" applyBorder="1" applyAlignment="1">
      <alignment horizontal="center" vertical="center"/>
    </xf>
    <xf numFmtId="0" fontId="66" fillId="24" borderId="155" xfId="0" applyFont="1" applyFill="1" applyBorder="1" applyAlignment="1">
      <alignment horizontal="center" vertical="center"/>
    </xf>
    <xf numFmtId="0" fontId="66" fillId="24" borderId="63" xfId="0" applyFont="1" applyFill="1" applyBorder="1" applyAlignment="1">
      <alignment horizontal="center" vertical="center"/>
    </xf>
    <xf numFmtId="0" fontId="66" fillId="24" borderId="64" xfId="0" applyFont="1" applyFill="1" applyBorder="1" applyAlignment="1">
      <alignment horizontal="center" vertical="center"/>
    </xf>
    <xf numFmtId="0" fontId="66" fillId="33" borderId="156" xfId="0" applyFont="1" applyFill="1" applyBorder="1" applyAlignment="1">
      <alignment horizontal="center" vertical="center"/>
    </xf>
    <xf numFmtId="0" fontId="66" fillId="33" borderId="157" xfId="0" applyFont="1" applyFill="1" applyBorder="1" applyAlignment="1">
      <alignment horizontal="center" vertical="center"/>
    </xf>
    <xf numFmtId="0" fontId="66" fillId="21" borderId="156" xfId="0" applyFont="1" applyFill="1" applyBorder="1" applyAlignment="1">
      <alignment horizontal="center" vertical="center"/>
    </xf>
    <xf numFmtId="0" fontId="66" fillId="21" borderId="158" xfId="0" applyFont="1" applyFill="1" applyBorder="1" applyAlignment="1">
      <alignment horizontal="center" vertical="center"/>
    </xf>
    <xf numFmtId="0" fontId="66" fillId="21" borderId="159" xfId="0" applyFont="1" applyFill="1" applyBorder="1" applyAlignment="1">
      <alignment horizontal="center" vertical="center"/>
    </xf>
    <xf numFmtId="0" fontId="66" fillId="24" borderId="156" xfId="0" applyFont="1" applyFill="1" applyBorder="1" applyAlignment="1">
      <alignment horizontal="center" vertical="center"/>
    </xf>
    <xf numFmtId="0" fontId="66" fillId="24" borderId="158" xfId="0" applyFont="1" applyFill="1" applyBorder="1" applyAlignment="1">
      <alignment horizontal="center" vertical="center"/>
    </xf>
    <xf numFmtId="0" fontId="66" fillId="24" borderId="157" xfId="0" applyFont="1" applyFill="1" applyBorder="1" applyAlignment="1">
      <alignment horizontal="center" vertical="center"/>
    </xf>
    <xf numFmtId="0" fontId="23" fillId="17" borderId="0" xfId="19" applyFont="1" applyFill="1" applyAlignment="1">
      <alignment vertical="center" wrapText="1"/>
    </xf>
    <xf numFmtId="0" fontId="151" fillId="40" borderId="135" xfId="2" applyFont="1" applyFill="1" applyBorder="1" applyAlignment="1">
      <alignment horizontal="center" vertical="center" shrinkToFit="1"/>
    </xf>
    <xf numFmtId="0" fontId="151" fillId="40" borderId="136" xfId="2" applyFont="1" applyFill="1" applyBorder="1" applyAlignment="1">
      <alignment horizontal="center" vertical="center" shrinkToFit="1"/>
    </xf>
    <xf numFmtId="0" fontId="151" fillId="40" borderId="137" xfId="2" applyFont="1" applyFill="1" applyBorder="1" applyAlignment="1">
      <alignment horizontal="center" vertical="center" shrinkToFit="1"/>
    </xf>
    <xf numFmtId="0" fontId="107" fillId="35" borderId="207" xfId="2" applyFont="1" applyFill="1" applyBorder="1" applyAlignment="1">
      <alignment horizontal="center" vertical="center" wrapText="1" shrinkToFit="1"/>
    </xf>
    <xf numFmtId="0" fontId="28" fillId="35" borderId="208" xfId="2" applyFont="1" applyFill="1" applyBorder="1" applyAlignment="1">
      <alignment horizontal="center" vertical="center" shrinkToFit="1"/>
    </xf>
    <xf numFmtId="0" fontId="28" fillId="35" borderId="209" xfId="2" applyFont="1" applyFill="1" applyBorder="1" applyAlignment="1">
      <alignment horizontal="center" vertical="center" shrinkToFit="1"/>
    </xf>
    <xf numFmtId="0" fontId="143" fillId="17" borderId="210" xfId="1" applyFont="1" applyFill="1" applyBorder="1" applyAlignment="1" applyProtection="1">
      <alignment horizontal="left" vertical="top" wrapText="1"/>
    </xf>
    <xf numFmtId="0" fontId="143" fillId="17" borderId="206" xfId="1" applyFont="1" applyFill="1" applyBorder="1" applyAlignment="1" applyProtection="1">
      <alignment horizontal="left" vertical="top" wrapText="1"/>
    </xf>
    <xf numFmtId="0" fontId="143" fillId="17" borderId="211" xfId="1" applyFont="1" applyFill="1" applyBorder="1" applyAlignment="1" applyProtection="1">
      <alignment horizontal="left" vertical="top" wrapText="1"/>
    </xf>
    <xf numFmtId="0" fontId="8" fillId="17" borderId="269" xfId="1" applyFill="1" applyBorder="1" applyAlignment="1" applyProtection="1">
      <alignment horizontal="left" vertical="center" wrapText="1"/>
    </xf>
    <xf numFmtId="0" fontId="113" fillId="17" borderId="269" xfId="1" applyFont="1" applyFill="1" applyBorder="1" applyAlignment="1" applyProtection="1">
      <alignment horizontal="left" vertical="center" wrapText="1"/>
    </xf>
    <xf numFmtId="0" fontId="6" fillId="0" borderId="63" xfId="2" applyBorder="1" applyAlignment="1">
      <alignment horizontal="center" vertical="center"/>
    </xf>
    <xf numFmtId="0" fontId="143" fillId="17" borderId="35" xfId="1" applyFont="1" applyFill="1" applyBorder="1" applyAlignment="1" applyProtection="1">
      <alignment horizontal="left" vertical="top" wrapText="1"/>
    </xf>
    <xf numFmtId="0" fontId="107" fillId="35" borderId="207" xfId="2" quotePrefix="1" applyFont="1" applyFill="1" applyBorder="1" applyAlignment="1">
      <alignment horizontal="center" vertical="center" wrapText="1" shrinkToFit="1"/>
    </xf>
    <xf numFmtId="0" fontId="8" fillId="17" borderId="244" xfId="1" applyFill="1" applyBorder="1" applyAlignment="1" applyProtection="1">
      <alignment horizontal="left" vertical="center" wrapText="1"/>
    </xf>
    <xf numFmtId="0" fontId="113" fillId="17" borderId="244" xfId="1" applyFont="1" applyFill="1" applyBorder="1" applyAlignment="1" applyProtection="1">
      <alignment horizontal="left" vertical="center" wrapText="1"/>
    </xf>
    <xf numFmtId="0" fontId="143" fillId="17" borderId="309" xfId="1" applyFont="1" applyFill="1" applyBorder="1" applyAlignment="1" applyProtection="1">
      <alignment horizontal="left" vertical="top" wrapText="1"/>
    </xf>
    <xf numFmtId="0" fontId="143" fillId="17" borderId="310" xfId="1" applyFont="1" applyFill="1" applyBorder="1" applyAlignment="1" applyProtection="1">
      <alignment horizontal="left" vertical="top" wrapText="1"/>
    </xf>
    <xf numFmtId="0" fontId="8" fillId="17" borderId="311" xfId="1" applyFill="1" applyBorder="1" applyAlignment="1" applyProtection="1">
      <alignment horizontal="left" vertical="center" wrapText="1"/>
    </xf>
    <xf numFmtId="0" fontId="8" fillId="17" borderId="312" xfId="1" applyFill="1" applyBorder="1" applyAlignment="1" applyProtection="1">
      <alignment horizontal="left" vertical="center" wrapText="1"/>
    </xf>
    <xf numFmtId="0" fontId="8" fillId="17" borderId="313" xfId="1" applyFill="1" applyBorder="1" applyAlignment="1" applyProtection="1">
      <alignment horizontal="left" vertical="center" wrapText="1"/>
    </xf>
    <xf numFmtId="0" fontId="107" fillId="24" borderId="207" xfId="2" quotePrefix="1" applyFont="1" applyFill="1" applyBorder="1" applyAlignment="1">
      <alignment horizontal="center" vertical="center" wrapText="1" shrinkToFit="1"/>
    </xf>
    <xf numFmtId="0" fontId="28" fillId="24" borderId="208" xfId="2" applyFont="1" applyFill="1" applyBorder="1" applyAlignment="1">
      <alignment horizontal="center" vertical="center" shrinkToFit="1"/>
    </xf>
    <xf numFmtId="0" fontId="28" fillId="24" borderId="209" xfId="2" applyFont="1" applyFill="1" applyBorder="1" applyAlignment="1">
      <alignment horizontal="center" vertical="center" shrinkToFit="1"/>
    </xf>
    <xf numFmtId="0" fontId="8" fillId="17" borderId="212" xfId="1" applyFill="1" applyBorder="1" applyAlignment="1" applyProtection="1">
      <alignment horizontal="left" vertical="top" wrapText="1"/>
    </xf>
    <xf numFmtId="0" fontId="8" fillId="17" borderId="134" xfId="1" applyFill="1" applyBorder="1" applyAlignment="1" applyProtection="1">
      <alignment horizontal="left" vertical="top" wrapText="1"/>
    </xf>
    <xf numFmtId="0" fontId="8" fillId="17" borderId="213" xfId="1" applyFill="1" applyBorder="1" applyAlignment="1" applyProtection="1">
      <alignment horizontal="left" vertical="top" wrapText="1"/>
    </xf>
    <xf numFmtId="0" fontId="113" fillId="17" borderId="210" xfId="1" applyFont="1" applyFill="1" applyBorder="1" applyAlignment="1" applyProtection="1">
      <alignment horizontal="left" vertical="top" wrapText="1"/>
    </xf>
    <xf numFmtId="0" fontId="113" fillId="17" borderId="206" xfId="1" applyFont="1" applyFill="1" applyBorder="1" applyAlignment="1" applyProtection="1">
      <alignment horizontal="left" vertical="top" wrapText="1"/>
    </xf>
    <xf numFmtId="0" fontId="113" fillId="17" borderId="211" xfId="1" applyFont="1" applyFill="1" applyBorder="1" applyAlignment="1" applyProtection="1">
      <alignment horizontal="left" vertical="top" wrapText="1"/>
    </xf>
    <xf numFmtId="0" fontId="107" fillId="24" borderId="207" xfId="2" applyFont="1" applyFill="1" applyBorder="1" applyAlignment="1">
      <alignment horizontal="center" vertical="center" wrapText="1" shrinkToFit="1"/>
    </xf>
    <xf numFmtId="0" fontId="191" fillId="17" borderId="210" xfId="1" applyFont="1" applyFill="1" applyBorder="1" applyAlignment="1" applyProtection="1">
      <alignment horizontal="left" vertical="top" wrapText="1"/>
    </xf>
    <xf numFmtId="0" fontId="191" fillId="17" borderId="206" xfId="1" applyFont="1" applyFill="1" applyBorder="1" applyAlignment="1" applyProtection="1">
      <alignment horizontal="left" vertical="top" wrapText="1"/>
    </xf>
    <xf numFmtId="0" fontId="191" fillId="17" borderId="211" xfId="1" applyFont="1" applyFill="1" applyBorder="1" applyAlignment="1" applyProtection="1">
      <alignment horizontal="left" vertical="top" wrapText="1"/>
    </xf>
    <xf numFmtId="178" fontId="82" fillId="3" borderId="140" xfId="2" applyNumberFormat="1" applyFont="1" applyFill="1" applyBorder="1" applyAlignment="1">
      <alignment horizontal="center" vertical="center"/>
    </xf>
    <xf numFmtId="178" fontId="82" fillId="3" borderId="140" xfId="0" applyNumberFormat="1" applyFont="1" applyFill="1" applyBorder="1" applyAlignment="1">
      <alignment horizontal="center" vertical="center"/>
    </xf>
    <xf numFmtId="178" fontId="82" fillId="3" borderId="141" xfId="0" applyNumberFormat="1" applyFont="1" applyFill="1" applyBorder="1" applyAlignment="1">
      <alignment horizontal="center" vertical="center"/>
    </xf>
    <xf numFmtId="178" fontId="82" fillId="3" borderId="139" xfId="2" applyNumberFormat="1" applyFont="1" applyFill="1" applyBorder="1" applyAlignment="1">
      <alignment horizontal="center" vertical="center"/>
    </xf>
    <xf numFmtId="0" fontId="88" fillId="19" borderId="104" xfId="17" applyFont="1" applyFill="1" applyBorder="1" applyAlignment="1">
      <alignment horizontal="left" vertical="top" wrapText="1"/>
    </xf>
    <xf numFmtId="0" fontId="88" fillId="19" borderId="100" xfId="17" applyFont="1" applyFill="1" applyBorder="1" applyAlignment="1">
      <alignment horizontal="left" vertical="top" wrapText="1"/>
    </xf>
    <xf numFmtId="0" fontId="88" fillId="19" borderId="101" xfId="17" applyFont="1" applyFill="1" applyBorder="1" applyAlignment="1">
      <alignment horizontal="left" vertical="top" wrapText="1"/>
    </xf>
    <xf numFmtId="0" fontId="88" fillId="19" borderId="102" xfId="17" applyFont="1" applyFill="1" applyBorder="1" applyAlignment="1">
      <alignment horizontal="center" vertical="center" wrapText="1"/>
    </xf>
    <xf numFmtId="14" fontId="88" fillId="19" borderId="103" xfId="17" applyNumberFormat="1" applyFont="1" applyFill="1" applyBorder="1" applyAlignment="1">
      <alignment horizontal="center" vertical="center" wrapText="1"/>
    </xf>
    <xf numFmtId="0" fontId="146" fillId="19" borderId="104" xfId="17" applyFont="1" applyFill="1" applyBorder="1" applyAlignment="1">
      <alignment horizontal="left" vertical="top" wrapText="1"/>
    </xf>
    <xf numFmtId="0" fontId="33" fillId="19" borderId="100" xfId="17" applyFont="1" applyFill="1" applyBorder="1" applyAlignment="1">
      <alignment horizontal="left" vertical="top" wrapText="1"/>
    </xf>
    <xf numFmtId="0" fontId="33" fillId="19" borderId="101" xfId="17" applyFont="1" applyFill="1" applyBorder="1" applyAlignment="1">
      <alignment horizontal="left" vertical="top" wrapText="1"/>
    </xf>
    <xf numFmtId="14" fontId="88" fillId="19" borderId="103" xfId="17" applyNumberFormat="1" applyFont="1" applyFill="1" applyBorder="1" applyAlignment="1">
      <alignment horizontal="center" vertical="center"/>
    </xf>
    <xf numFmtId="0" fontId="20" fillId="19" borderId="258" xfId="17" applyFont="1" applyFill="1" applyBorder="1" applyAlignment="1">
      <alignment horizontal="left" vertical="top" wrapText="1"/>
    </xf>
    <xf numFmtId="0" fontId="12" fillId="19" borderId="259" xfId="17" applyFont="1" applyFill="1" applyBorder="1" applyAlignment="1">
      <alignment horizontal="left" vertical="top" wrapText="1"/>
    </xf>
    <xf numFmtId="0" fontId="12" fillId="19" borderId="260" xfId="17" applyFont="1" applyFill="1" applyBorder="1" applyAlignment="1">
      <alignment horizontal="left" vertical="top" wrapText="1"/>
    </xf>
    <xf numFmtId="0" fontId="88" fillId="19" borderId="256" xfId="17" applyFont="1" applyFill="1" applyBorder="1" applyAlignment="1">
      <alignment horizontal="center" vertical="center" wrapText="1"/>
    </xf>
    <xf numFmtId="14" fontId="20" fillId="19" borderId="261" xfId="17" applyNumberFormat="1" applyFont="1" applyFill="1" applyBorder="1" applyAlignment="1">
      <alignment horizontal="center" vertical="center"/>
    </xf>
    <xf numFmtId="0" fontId="145" fillId="24" borderId="19" xfId="2" applyFont="1" applyFill="1" applyBorder="1" applyAlignment="1">
      <alignment horizontal="center" vertical="center" wrapText="1"/>
    </xf>
    <xf numFmtId="0" fontId="123" fillId="24" borderId="19" xfId="2" applyFont="1" applyFill="1" applyBorder="1" applyAlignment="1">
      <alignment horizontal="center" vertical="center" wrapText="1"/>
    </xf>
    <xf numFmtId="0" fontId="20" fillId="24" borderId="19" xfId="2" applyFont="1" applyFill="1" applyBorder="1" applyAlignment="1">
      <alignment horizontal="left" vertical="center" shrinkToFit="1"/>
    </xf>
    <xf numFmtId="14" fontId="20" fillId="24" borderId="19" xfId="2" applyNumberFormat="1" applyFont="1" applyFill="1" applyBorder="1" applyAlignment="1">
      <alignment horizontal="center" vertical="center"/>
    </xf>
    <xf numFmtId="14" fontId="20" fillId="24" borderId="272" xfId="2" applyNumberFormat="1" applyFont="1" applyFill="1" applyBorder="1" applyAlignment="1">
      <alignment horizontal="center" vertical="center"/>
    </xf>
    <xf numFmtId="0" fontId="112" fillId="0" borderId="174" xfId="2" applyFont="1" applyBorder="1" applyAlignment="1">
      <alignment vertical="top" wrapText="1"/>
    </xf>
    <xf numFmtId="0" fontId="106" fillId="19" borderId="175" xfId="2" applyFont="1" applyFill="1" applyBorder="1" applyAlignment="1">
      <alignment horizontal="center" vertical="center"/>
    </xf>
    <xf numFmtId="0" fontId="144" fillId="47" borderId="0" xfId="20" applyFont="1" applyFill="1" applyAlignment="1">
      <alignment horizontal="center" vertical="center"/>
    </xf>
    <xf numFmtId="0" fontId="6" fillId="0" borderId="0" xfId="20">
      <alignment vertical="center"/>
    </xf>
    <xf numFmtId="0" fontId="190" fillId="0" borderId="0" xfId="20" applyFont="1">
      <alignment vertical="center"/>
    </xf>
    <xf numFmtId="0" fontId="82" fillId="0" borderId="0" xfId="20" applyFont="1" applyAlignment="1">
      <alignment horizontal="center" vertical="center"/>
    </xf>
    <xf numFmtId="0" fontId="182" fillId="0" borderId="0" xfId="20" applyFont="1" applyAlignment="1">
      <alignment horizontal="center" vertical="center"/>
    </xf>
    <xf numFmtId="0" fontId="189" fillId="0" borderId="0" xfId="20" applyFont="1">
      <alignment vertical="center"/>
    </xf>
    <xf numFmtId="0" fontId="6" fillId="0" borderId="0" xfId="20">
      <alignment vertical="center"/>
    </xf>
    <xf numFmtId="0" fontId="82" fillId="46" borderId="0" xfId="20" applyFont="1" applyFill="1" applyAlignment="1">
      <alignment horizontal="center" vertical="center" wrapText="1" shrinkToFit="1"/>
    </xf>
    <xf numFmtId="0" fontId="182" fillId="46" borderId="0" xfId="20" applyFont="1" applyFill="1" applyAlignment="1">
      <alignment horizontal="center" vertical="center" wrapText="1" shrinkToFit="1"/>
    </xf>
    <xf numFmtId="0" fontId="184" fillId="0" borderId="0" xfId="20" applyFont="1">
      <alignment vertical="center"/>
    </xf>
    <xf numFmtId="0" fontId="192" fillId="0" borderId="0" xfId="20" applyFont="1" applyAlignment="1">
      <alignment horizontal="center" vertical="center"/>
    </xf>
    <xf numFmtId="0" fontId="6" fillId="0" borderId="0" xfId="20" applyAlignment="1">
      <alignment horizontal="center" vertical="center"/>
    </xf>
    <xf numFmtId="0" fontId="7" fillId="3" borderId="0" xfId="4" applyFont="1" applyFill="1" applyAlignment="1">
      <alignment vertical="top"/>
    </xf>
    <xf numFmtId="0" fontId="145" fillId="3" borderId="0" xfId="20" applyFont="1" applyFill="1" applyAlignment="1">
      <alignment vertical="top"/>
    </xf>
    <xf numFmtId="0" fontId="7" fillId="3" borderId="0" xfId="20" applyFont="1" applyFill="1" applyAlignment="1">
      <alignment vertical="top"/>
    </xf>
    <xf numFmtId="0" fontId="202" fillId="0" borderId="0" xfId="20" applyFont="1">
      <alignment vertical="center"/>
    </xf>
    <xf numFmtId="0" fontId="185" fillId="2" borderId="0" xfId="20" applyFont="1" applyFill="1" applyAlignment="1">
      <alignment vertical="top" wrapText="1"/>
    </xf>
    <xf numFmtId="0" fontId="186" fillId="2" borderId="0" xfId="20" applyFont="1" applyFill="1" applyAlignment="1">
      <alignment vertical="top" wrapText="1"/>
    </xf>
    <xf numFmtId="0" fontId="47" fillId="48" borderId="0" xfId="20" applyFont="1" applyFill="1" applyAlignment="1">
      <alignment horizontal="left" vertical="center" wrapText="1" indent="1"/>
    </xf>
    <xf numFmtId="0" fontId="193" fillId="0" borderId="0" xfId="20" applyFont="1" applyAlignment="1">
      <alignment horizontal="left" vertical="center" wrapText="1" indent="1"/>
    </xf>
    <xf numFmtId="0" fontId="186" fillId="0" borderId="0" xfId="20" applyFont="1" applyAlignment="1">
      <alignment vertical="top" wrapText="1"/>
    </xf>
    <xf numFmtId="0" fontId="204" fillId="0" borderId="0" xfId="20" applyFont="1">
      <alignment vertical="center"/>
    </xf>
    <xf numFmtId="0" fontId="187" fillId="3" borderId="0" xfId="20" applyFont="1" applyFill="1" applyAlignment="1">
      <alignment vertical="top"/>
    </xf>
    <xf numFmtId="0" fontId="30" fillId="3" borderId="0" xfId="20" applyFont="1" applyFill="1" applyAlignment="1">
      <alignment vertical="top"/>
    </xf>
    <xf numFmtId="0" fontId="6" fillId="0" borderId="0" xfId="20" applyAlignment="1">
      <alignment vertical="top" wrapText="1"/>
    </xf>
    <xf numFmtId="0" fontId="200" fillId="3" borderId="0" xfId="20" applyFont="1" applyFill="1" applyAlignment="1">
      <alignment vertical="top"/>
    </xf>
    <xf numFmtId="0" fontId="16" fillId="41" borderId="0" xfId="4" applyFont="1" applyFill="1" applyAlignment="1">
      <alignment vertical="center"/>
    </xf>
    <xf numFmtId="0" fontId="205" fillId="41" borderId="0" xfId="4" applyFont="1" applyFill="1" applyAlignment="1">
      <alignment vertical="center" wrapText="1"/>
    </xf>
    <xf numFmtId="0" fontId="16" fillId="41" borderId="0" xfId="20" applyFont="1" applyFill="1" applyAlignment="1">
      <alignment vertical="center" wrapText="1"/>
    </xf>
    <xf numFmtId="0" fontId="6" fillId="0" borderId="0" xfId="4" applyAlignment="1">
      <alignment vertical="center"/>
    </xf>
    <xf numFmtId="0" fontId="16" fillId="5" borderId="0" xfId="4" applyFont="1" applyFill="1"/>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95F963"/>
      <color rgb="FF6EF729"/>
      <color rgb="FF6DDDF7"/>
      <color rgb="FFC8FCAE"/>
      <color rgb="FFFFA3C2"/>
      <color rgb="FF3399FF"/>
      <color rgb="FFFFF5D5"/>
      <color rgb="FFFFFFCC"/>
      <color rgb="FF379B4F"/>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'39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'39　感染症統計'!$B$7:$M$7</c:f>
              <c:numCache>
                <c:formatCode>General</c:formatCode>
                <c:ptCount val="12"/>
                <c:pt idx="0">
                  <c:v>142</c:v>
                </c:pt>
                <c:pt idx="1">
                  <c:v>95</c:v>
                </c:pt>
                <c:pt idx="2">
                  <c:v>86</c:v>
                </c:pt>
                <c:pt idx="3">
                  <c:v>111</c:v>
                </c:pt>
                <c:pt idx="4">
                  <c:v>217</c:v>
                </c:pt>
                <c:pt idx="5">
                  <c:v>306</c:v>
                </c:pt>
                <c:pt idx="6">
                  <c:v>813</c:v>
                </c:pt>
                <c:pt idx="7">
                  <c:v>690</c:v>
                </c:pt>
                <c:pt idx="8">
                  <c:v>614</c:v>
                </c:pt>
              </c:numCache>
            </c:numRef>
          </c:val>
          <c:smooth val="0"/>
          <c:extLst>
            <c:ext xmlns:c16="http://schemas.microsoft.com/office/drawing/2014/chart" uri="{C3380CC4-5D6E-409C-BE32-E72D297353CC}">
              <c16:uniqueId val="{00000000-258B-4D78-9FAF-C894CF0226E0}"/>
            </c:ext>
          </c:extLst>
        </c:ser>
        <c:ser>
          <c:idx val="6"/>
          <c:order val="1"/>
          <c:tx>
            <c:strRef>
              <c:f>'39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'39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'39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'39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'39　感染症統計'!$A$10</c:f>
              <c:strCache>
                <c:ptCount val="1"/>
                <c:pt idx="0">
                  <c:v>2022年</c:v>
                </c:pt>
              </c:strCache>
            </c:strRef>
          </c:tx>
          <c:spPr>
            <a:ln w="28575" cap="rnd">
              <a:solidFill>
                <a:schemeClr val="accent2"/>
              </a:solidFill>
              <a:round/>
            </a:ln>
            <a:effectLst/>
          </c:spPr>
          <c:marker>
            <c:symbol val="none"/>
          </c:marker>
          <c:val>
            <c:numRef>
              <c:f>'39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'39　感染症統計'!$A$11</c:f>
              <c:strCache>
                <c:ptCount val="1"/>
                <c:pt idx="0">
                  <c:v>2021年</c:v>
                </c:pt>
              </c:strCache>
            </c:strRef>
          </c:tx>
          <c:spPr>
            <a:ln w="28575" cap="rnd">
              <a:solidFill>
                <a:schemeClr val="accent3"/>
              </a:solidFill>
              <a:round/>
            </a:ln>
            <a:effectLst/>
          </c:spPr>
          <c:marker>
            <c:symbol val="none"/>
          </c:marker>
          <c:val>
            <c:numRef>
              <c:f>'39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'39　感染症統計'!$A$12</c:f>
              <c:strCache>
                <c:ptCount val="1"/>
                <c:pt idx="0">
                  <c:v>2020年</c:v>
                </c:pt>
              </c:strCache>
            </c:strRef>
          </c:tx>
          <c:spPr>
            <a:ln w="28575" cap="rnd">
              <a:solidFill>
                <a:schemeClr val="accent6"/>
              </a:solidFill>
              <a:round/>
            </a:ln>
            <a:effectLst/>
          </c:spPr>
          <c:marker>
            <c:symbol val="none"/>
          </c:marker>
          <c:val>
            <c:numRef>
              <c:f>'39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'39　感染症統計'!$P$7</c:f>
              <c:strCache>
                <c:ptCount val="1"/>
                <c:pt idx="0">
                  <c:v>2025年</c:v>
                </c:pt>
              </c:strCache>
            </c:strRef>
          </c:tx>
          <c:spPr>
            <a:ln w="38100" cap="rnd">
              <a:solidFill>
                <a:srgbClr val="FF0000"/>
              </a:solidFill>
              <a:round/>
            </a:ln>
            <a:effectLst/>
          </c:spPr>
          <c:marker>
            <c:symbol val="none"/>
          </c:marker>
          <c:val>
            <c:numRef>
              <c:f>'39　感染症統計'!$Q$7:$AB$7</c:f>
              <c:numCache>
                <c:formatCode>#,##0_ </c:formatCode>
                <c:ptCount val="12"/>
                <c:pt idx="0">
                  <c:v>2</c:v>
                </c:pt>
                <c:pt idx="1">
                  <c:v>4</c:v>
                </c:pt>
                <c:pt idx="2">
                  <c:v>6</c:v>
                </c:pt>
                <c:pt idx="3">
                  <c:v>4</c:v>
                </c:pt>
                <c:pt idx="4">
                  <c:v>8</c:v>
                </c:pt>
                <c:pt idx="5">
                  <c:v>0</c:v>
                </c:pt>
                <c:pt idx="6">
                  <c:v>5</c:v>
                </c:pt>
                <c:pt idx="7">
                  <c:v>7</c:v>
                </c:pt>
                <c:pt idx="8">
                  <c:v>5</c:v>
                </c:pt>
              </c:numCache>
            </c:numRef>
          </c:val>
          <c:smooth val="0"/>
          <c:extLst>
            <c:ext xmlns:c16="http://schemas.microsoft.com/office/drawing/2014/chart" uri="{C3380CC4-5D6E-409C-BE32-E72D297353CC}">
              <c16:uniqueId val="{00000000-1B18-4E7B-939D-82A450FC20BD}"/>
            </c:ext>
          </c:extLst>
        </c:ser>
        <c:ser>
          <c:idx val="0"/>
          <c:order val="1"/>
          <c:tx>
            <c:strRef>
              <c:f>'39　感染症統計'!$P$8</c:f>
              <c:strCache>
                <c:ptCount val="1"/>
                <c:pt idx="0">
                  <c:v>2024年</c:v>
                </c:pt>
              </c:strCache>
            </c:strRef>
          </c:tx>
          <c:spPr>
            <a:ln w="19050" cap="rnd">
              <a:solidFill>
                <a:srgbClr val="00B050"/>
              </a:solidFill>
              <a:round/>
            </a:ln>
            <a:effectLst/>
          </c:spPr>
          <c:marker>
            <c:symbol val="none"/>
          </c:marker>
          <c:val>
            <c:numRef>
              <c:f>'39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'39　感染症統計'!$P$9</c:f>
              <c:strCache>
                <c:ptCount val="1"/>
                <c:pt idx="0">
                  <c:v>2023年</c:v>
                </c:pt>
              </c:strCache>
            </c:strRef>
          </c:tx>
          <c:spPr>
            <a:ln w="28575" cap="rnd">
              <a:solidFill>
                <a:schemeClr val="accent2"/>
              </a:solidFill>
              <a:round/>
            </a:ln>
            <a:effectLst/>
          </c:spPr>
          <c:marker>
            <c:symbol val="none"/>
          </c:marker>
          <c:val>
            <c:numRef>
              <c:f>'39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'39　感染症統計'!$P$10</c:f>
              <c:strCache>
                <c:ptCount val="1"/>
                <c:pt idx="0">
                  <c:v>2022年</c:v>
                </c:pt>
              </c:strCache>
            </c:strRef>
          </c:tx>
          <c:spPr>
            <a:ln w="28575" cap="rnd">
              <a:solidFill>
                <a:schemeClr val="accent3"/>
              </a:solidFill>
              <a:round/>
            </a:ln>
            <a:effectLst/>
          </c:spPr>
          <c:marker>
            <c:symbol val="none"/>
          </c:marker>
          <c:val>
            <c:numRef>
              <c:f>'39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'39　感染症統計'!$P$11</c:f>
              <c:strCache>
                <c:ptCount val="1"/>
                <c:pt idx="0">
                  <c:v>2021年</c:v>
                </c:pt>
              </c:strCache>
            </c:strRef>
          </c:tx>
          <c:spPr>
            <a:ln w="28575" cap="rnd">
              <a:solidFill>
                <a:schemeClr val="accent4"/>
              </a:solidFill>
              <a:round/>
            </a:ln>
            <a:effectLst/>
          </c:spPr>
          <c:marker>
            <c:symbol val="none"/>
          </c:marker>
          <c:val>
            <c:numRef>
              <c:f>'39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'39　感染症統計'!$P$12</c:f>
              <c:strCache>
                <c:ptCount val="1"/>
                <c:pt idx="0">
                  <c:v>2020年</c:v>
                </c:pt>
              </c:strCache>
            </c:strRef>
          </c:tx>
          <c:spPr>
            <a:ln w="28575" cap="rnd">
              <a:solidFill>
                <a:schemeClr val="accent6"/>
              </a:solidFill>
              <a:round/>
            </a:ln>
            <a:effectLst/>
          </c:spPr>
          <c:marker>
            <c:symbol val="none"/>
          </c:marker>
          <c:val>
            <c:numRef>
              <c:f>'39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4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gif"/><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12.jpeg"/><Relationship Id="rId1" Type="http://schemas.openxmlformats.org/officeDocument/2006/relationships/hyperlink" Target="http://www.google.co.jp/imgres?imgurl=http%3A%2F%2Fthumbnail.image.rakuten.co.jp%2F%25400_mall%2Ffujinami%2Fcabinet%2Fshohin02%2F457126160002600052.jpg%253F_ex%253D320x320%2526s%253D2%2526r%253D1&amp;imgrefurl=http%3A%2F%2Fitem.rakuten.co.jp%2Ffujinami%2F457126160002600%2F&amp;h=320&amp;w=320&amp;tbnid=rSj_925s_Y7APM%3A&amp;zoom=1&amp;docid=0WAZ4htdIbjzZM&amp;hl=ja&amp;ei=HM03U-u9CYaVkQW0lYDIAQ&amp;tbm=isch&amp;ved=0CFUQhBwwAQ&amp;iact=rc&amp;dur=388&amp;page=1&amp;start=0&amp;ndsp=15"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image" Target="../media/image14.png"/></Relationships>
</file>

<file path=xl/drawings/_rels/drawing6.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211979</xdr:colOff>
      <xdr:row>51</xdr:row>
      <xdr:rowOff>23812</xdr:rowOff>
    </xdr:to>
    <xdr:pic>
      <xdr:nvPicPr>
        <xdr:cNvPr id="3" name="図 2">
          <a:extLst>
            <a:ext uri="{FF2B5EF4-FFF2-40B4-BE49-F238E27FC236}">
              <a16:creationId xmlns:a16="http://schemas.microsoft.com/office/drawing/2014/main" id="{944DCE41-C3BD-92E1-9D0E-3DB3F727D381}"/>
            </a:ext>
          </a:extLst>
        </xdr:cNvPr>
        <xdr:cNvPicPr>
          <a:picLocks noChangeAspect="1"/>
        </xdr:cNvPicPr>
      </xdr:nvPicPr>
      <xdr:blipFill>
        <a:blip xmlns:r="http://schemas.openxmlformats.org/officeDocument/2006/relationships" r:embed="rId1"/>
        <a:stretch>
          <a:fillRect/>
        </a:stretch>
      </xdr:blipFill>
      <xdr:spPr>
        <a:xfrm>
          <a:off x="0" y="0"/>
          <a:ext cx="6030167" cy="9231312"/>
        </a:xfrm>
        <a:prstGeom prst="rect">
          <a:avLst/>
        </a:prstGeom>
      </xdr:spPr>
    </xdr:pic>
    <xdr:clientData/>
  </xdr:twoCellAnchor>
  <xdr:twoCellAnchor editAs="oneCell">
    <xdr:from>
      <xdr:col>11</xdr:col>
      <xdr:colOff>182549</xdr:colOff>
      <xdr:row>0</xdr:row>
      <xdr:rowOff>7936</xdr:rowOff>
    </xdr:from>
    <xdr:to>
      <xdr:col>23</xdr:col>
      <xdr:colOff>15875</xdr:colOff>
      <xdr:row>7</xdr:row>
      <xdr:rowOff>95251</xdr:rowOff>
    </xdr:to>
    <xdr:pic>
      <xdr:nvPicPr>
        <xdr:cNvPr id="4" name="図 3">
          <a:extLst>
            <a:ext uri="{FF2B5EF4-FFF2-40B4-BE49-F238E27FC236}">
              <a16:creationId xmlns:a16="http://schemas.microsoft.com/office/drawing/2014/main" id="{1C7AD86B-A44A-37A8-62BC-FED8F3808277}"/>
            </a:ext>
          </a:extLst>
        </xdr:cNvPr>
        <xdr:cNvPicPr>
          <a:picLocks noChangeAspect="1"/>
        </xdr:cNvPicPr>
      </xdr:nvPicPr>
      <xdr:blipFill>
        <a:blip xmlns:r="http://schemas.openxmlformats.org/officeDocument/2006/relationships" r:embed="rId2"/>
        <a:stretch>
          <a:fillRect/>
        </a:stretch>
      </xdr:blipFill>
      <xdr:spPr>
        <a:xfrm>
          <a:off x="6000737" y="7936"/>
          <a:ext cx="5802326" cy="2166940"/>
        </a:xfrm>
        <a:prstGeom prst="rect">
          <a:avLst/>
        </a:prstGeom>
      </xdr:spPr>
    </xdr:pic>
    <xdr:clientData/>
  </xdr:twoCellAnchor>
  <xdr:twoCellAnchor>
    <xdr:from>
      <xdr:col>11</xdr:col>
      <xdr:colOff>198432</xdr:colOff>
      <xdr:row>6</xdr:row>
      <xdr:rowOff>222249</xdr:rowOff>
    </xdr:from>
    <xdr:to>
      <xdr:col>22</xdr:col>
      <xdr:colOff>357186</xdr:colOff>
      <xdr:row>43</xdr:row>
      <xdr:rowOff>39687</xdr:rowOff>
    </xdr:to>
    <xdr:grpSp>
      <xdr:nvGrpSpPr>
        <xdr:cNvPr id="11" name="グループ化 10">
          <a:extLst>
            <a:ext uri="{FF2B5EF4-FFF2-40B4-BE49-F238E27FC236}">
              <a16:creationId xmlns:a16="http://schemas.microsoft.com/office/drawing/2014/main" id="{7429E7AD-E828-F29E-ACC7-4C4110F3A568}"/>
            </a:ext>
          </a:extLst>
        </xdr:cNvPr>
        <xdr:cNvGrpSpPr/>
      </xdr:nvGrpSpPr>
      <xdr:grpSpPr>
        <a:xfrm>
          <a:off x="6016620" y="2079624"/>
          <a:ext cx="5746754" cy="5945188"/>
          <a:chOff x="6016621" y="2079625"/>
          <a:chExt cx="4570699" cy="5030976"/>
        </a:xfrm>
      </xdr:grpSpPr>
      <xdr:pic>
        <xdr:nvPicPr>
          <xdr:cNvPr id="6" name="図 5">
            <a:extLst>
              <a:ext uri="{FF2B5EF4-FFF2-40B4-BE49-F238E27FC236}">
                <a16:creationId xmlns:a16="http://schemas.microsoft.com/office/drawing/2014/main" id="{6071506A-CB3F-1709-8F3D-4A32022B5410}"/>
              </a:ext>
            </a:extLst>
          </xdr:cNvPr>
          <xdr:cNvPicPr>
            <a:picLocks noChangeAspect="1"/>
          </xdr:cNvPicPr>
        </xdr:nvPicPr>
        <xdr:blipFill>
          <a:blip xmlns:r="http://schemas.openxmlformats.org/officeDocument/2006/relationships" r:embed="rId3"/>
          <a:stretch>
            <a:fillRect/>
          </a:stretch>
        </xdr:blipFill>
        <xdr:spPr>
          <a:xfrm>
            <a:off x="6024562" y="2079625"/>
            <a:ext cx="2267266" cy="3658111"/>
          </a:xfrm>
          <a:prstGeom prst="rect">
            <a:avLst/>
          </a:prstGeom>
        </xdr:spPr>
      </xdr:pic>
      <xdr:pic>
        <xdr:nvPicPr>
          <xdr:cNvPr id="7" name="図 6">
            <a:extLst>
              <a:ext uri="{FF2B5EF4-FFF2-40B4-BE49-F238E27FC236}">
                <a16:creationId xmlns:a16="http://schemas.microsoft.com/office/drawing/2014/main" id="{99531546-D0A9-E770-7B17-E29C4BED664B}"/>
              </a:ext>
            </a:extLst>
          </xdr:cNvPr>
          <xdr:cNvPicPr>
            <a:picLocks noChangeAspect="1"/>
          </xdr:cNvPicPr>
        </xdr:nvPicPr>
        <xdr:blipFill>
          <a:blip xmlns:r="http://schemas.openxmlformats.org/officeDocument/2006/relationships" r:embed="rId4"/>
          <a:stretch>
            <a:fillRect/>
          </a:stretch>
        </xdr:blipFill>
        <xdr:spPr>
          <a:xfrm>
            <a:off x="8294686" y="2087562"/>
            <a:ext cx="2270125" cy="1219370"/>
          </a:xfrm>
          <a:prstGeom prst="rect">
            <a:avLst/>
          </a:prstGeom>
        </xdr:spPr>
      </xdr:pic>
      <xdr:pic>
        <xdr:nvPicPr>
          <xdr:cNvPr id="8" name="図 7">
            <a:extLst>
              <a:ext uri="{FF2B5EF4-FFF2-40B4-BE49-F238E27FC236}">
                <a16:creationId xmlns:a16="http://schemas.microsoft.com/office/drawing/2014/main" id="{83B2F880-A407-99AE-4A09-35BAC88A2560}"/>
              </a:ext>
            </a:extLst>
          </xdr:cNvPr>
          <xdr:cNvPicPr>
            <a:picLocks noChangeAspect="1"/>
          </xdr:cNvPicPr>
        </xdr:nvPicPr>
        <xdr:blipFill>
          <a:blip xmlns:r="http://schemas.openxmlformats.org/officeDocument/2006/relationships" r:embed="rId5"/>
          <a:stretch>
            <a:fillRect/>
          </a:stretch>
        </xdr:blipFill>
        <xdr:spPr>
          <a:xfrm>
            <a:off x="8288375" y="3302000"/>
            <a:ext cx="2286319" cy="1524213"/>
          </a:xfrm>
          <a:prstGeom prst="rect">
            <a:avLst/>
          </a:prstGeom>
        </xdr:spPr>
      </xdr:pic>
      <xdr:pic>
        <xdr:nvPicPr>
          <xdr:cNvPr id="9" name="図 8">
            <a:extLst>
              <a:ext uri="{FF2B5EF4-FFF2-40B4-BE49-F238E27FC236}">
                <a16:creationId xmlns:a16="http://schemas.microsoft.com/office/drawing/2014/main" id="{F3033388-D00F-0870-A55A-C55A1E99FDB8}"/>
              </a:ext>
            </a:extLst>
          </xdr:cNvPr>
          <xdr:cNvPicPr>
            <a:picLocks noChangeAspect="1"/>
          </xdr:cNvPicPr>
        </xdr:nvPicPr>
        <xdr:blipFill>
          <a:blip xmlns:r="http://schemas.openxmlformats.org/officeDocument/2006/relationships" r:embed="rId6"/>
          <a:stretch>
            <a:fillRect/>
          </a:stretch>
        </xdr:blipFill>
        <xdr:spPr>
          <a:xfrm>
            <a:off x="6016621" y="5738810"/>
            <a:ext cx="2257740" cy="1371791"/>
          </a:xfrm>
          <a:prstGeom prst="rect">
            <a:avLst/>
          </a:prstGeom>
        </xdr:spPr>
      </xdr:pic>
      <xdr:pic>
        <xdr:nvPicPr>
          <xdr:cNvPr id="10" name="図 9">
            <a:extLst>
              <a:ext uri="{FF2B5EF4-FFF2-40B4-BE49-F238E27FC236}">
                <a16:creationId xmlns:a16="http://schemas.microsoft.com/office/drawing/2014/main" id="{38EC59B3-C49C-B855-7FB6-22ADD25D9494}"/>
              </a:ext>
            </a:extLst>
          </xdr:cNvPr>
          <xdr:cNvPicPr>
            <a:picLocks noChangeAspect="1"/>
          </xdr:cNvPicPr>
        </xdr:nvPicPr>
        <xdr:blipFill>
          <a:blip xmlns:r="http://schemas.openxmlformats.org/officeDocument/2006/relationships" r:embed="rId7"/>
          <a:stretch>
            <a:fillRect/>
          </a:stretch>
        </xdr:blipFill>
        <xdr:spPr>
          <a:xfrm>
            <a:off x="8283685" y="4818061"/>
            <a:ext cx="2303635" cy="1047896"/>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15240</xdr:colOff>
      <xdr:row>4</xdr:row>
      <xdr:rowOff>0</xdr:rowOff>
    </xdr:from>
    <xdr:to>
      <xdr:col>13</xdr:col>
      <xdr:colOff>175260</xdr:colOff>
      <xdr:row>18</xdr:row>
      <xdr:rowOff>15240</xdr:rowOff>
    </xdr:to>
    <xdr:pic>
      <xdr:nvPicPr>
        <xdr:cNvPr id="3" name="図 2" descr="感染性胃腸炎患者報告数　直近5シーズン">
          <a:extLst>
            <a:ext uri="{FF2B5EF4-FFF2-40B4-BE49-F238E27FC236}">
              <a16:creationId xmlns:a16="http://schemas.microsoft.com/office/drawing/2014/main" id="{AFFD5C63-CDCF-DD73-1A27-27CCB1274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9160" y="990600"/>
          <a:ext cx="7452360" cy="27736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85" name="図 84">
          <a:extLst>
            <a:ext uri="{FF2B5EF4-FFF2-40B4-BE49-F238E27FC236}">
              <a16:creationId xmlns:a16="http://schemas.microsoft.com/office/drawing/2014/main" id="{9038EFCE-E53C-478E-A136-42C4518EA91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803524</xdr:colOff>
      <xdr:row>8</xdr:row>
      <xdr:rowOff>15240</xdr:rowOff>
    </xdr:from>
    <xdr:to>
      <xdr:col>13</xdr:col>
      <xdr:colOff>769620</xdr:colOff>
      <xdr:row>16</xdr:row>
      <xdr:rowOff>68719</xdr:rowOff>
    </xdr:to>
    <xdr:grpSp>
      <xdr:nvGrpSpPr>
        <xdr:cNvPr id="68" name="グループ化 4">
          <a:extLst>
            <a:ext uri="{FF2B5EF4-FFF2-40B4-BE49-F238E27FC236}">
              <a16:creationId xmlns:a16="http://schemas.microsoft.com/office/drawing/2014/main" id="{5A3B2918-C4D0-43A6-8123-F98EBF4E0C9E}"/>
            </a:ext>
          </a:extLst>
        </xdr:cNvPr>
        <xdr:cNvGrpSpPr>
          <a:grpSpLocks/>
        </xdr:cNvGrpSpPr>
      </xdr:nvGrpSpPr>
      <xdr:grpSpPr bwMode="auto">
        <a:xfrm>
          <a:off x="5497444" y="1676400"/>
          <a:ext cx="7258436" cy="1394599"/>
          <a:chOff x="15480370" y="3871792"/>
          <a:chExt cx="7209369" cy="987253"/>
        </a:xfrm>
      </xdr:grpSpPr>
      <xdr:cxnSp macro="">
        <xdr:nvCxnSpPr>
          <xdr:cNvPr id="71" name="直線コネクタ 153">
            <a:extLst>
              <a:ext uri="{FF2B5EF4-FFF2-40B4-BE49-F238E27FC236}">
                <a16:creationId xmlns:a16="http://schemas.microsoft.com/office/drawing/2014/main" id="{3D23A5EA-ABDD-047A-D61C-4D9B8C56BCF4}"/>
              </a:ext>
            </a:extLst>
          </xdr:cNvPr>
          <xdr:cNvCxnSpPr>
            <a:cxnSpLocks noChangeShapeType="1"/>
          </xdr:cNvCxnSpPr>
        </xdr:nvCxnSpPr>
        <xdr:spPr bwMode="auto">
          <a:xfrm>
            <a:off x="15554714" y="4849350"/>
            <a:ext cx="6930446" cy="9695"/>
          </a:xfrm>
          <a:prstGeom prst="line">
            <a:avLst/>
          </a:prstGeom>
          <a:noFill/>
          <a:ln w="9525" algn="ctr">
            <a:solidFill>
              <a:sysClr val="windowText" lastClr="000000"/>
            </a:solidFill>
            <a:prstDash val="dash"/>
            <a:round/>
            <a:headEnd/>
            <a:tailEnd/>
          </a:ln>
        </xdr:spPr>
      </xdr:cxnSp>
      <xdr:cxnSp macro="">
        <xdr:nvCxnSpPr>
          <xdr:cNvPr id="72" name="直線コネクタ 153">
            <a:extLst>
              <a:ext uri="{FF2B5EF4-FFF2-40B4-BE49-F238E27FC236}">
                <a16:creationId xmlns:a16="http://schemas.microsoft.com/office/drawing/2014/main" id="{D8548814-1FDF-FBD4-1210-E7206A6C4DF5}"/>
              </a:ext>
            </a:extLst>
          </xdr:cNvPr>
          <xdr:cNvCxnSpPr>
            <a:cxnSpLocks noChangeShapeType="1"/>
          </xdr:cNvCxnSpPr>
        </xdr:nvCxnSpPr>
        <xdr:spPr bwMode="auto">
          <a:xfrm>
            <a:off x="15526115" y="4651508"/>
            <a:ext cx="6959044" cy="38782"/>
          </a:xfrm>
          <a:prstGeom prst="line">
            <a:avLst/>
          </a:prstGeom>
          <a:noFill/>
          <a:ln w="9525" algn="ctr">
            <a:solidFill>
              <a:schemeClr val="tx1"/>
            </a:solidFill>
            <a:prstDash val="sysDash"/>
            <a:round/>
            <a:headEnd/>
            <a:tailEnd/>
          </a:ln>
        </xdr:spPr>
      </xdr:cxnSp>
      <xdr:cxnSp macro="">
        <xdr:nvCxnSpPr>
          <xdr:cNvPr id="73" name="直線コネクタ 153">
            <a:extLst>
              <a:ext uri="{FF2B5EF4-FFF2-40B4-BE49-F238E27FC236}">
                <a16:creationId xmlns:a16="http://schemas.microsoft.com/office/drawing/2014/main" id="{8F474BE0-AC0D-6165-1EBD-426FA7415516}"/>
              </a:ext>
            </a:extLst>
          </xdr:cNvPr>
          <xdr:cNvCxnSpPr>
            <a:cxnSpLocks noChangeShapeType="1"/>
          </xdr:cNvCxnSpPr>
        </xdr:nvCxnSpPr>
        <xdr:spPr bwMode="auto">
          <a:xfrm flipV="1">
            <a:off x="15545181" y="3871792"/>
            <a:ext cx="7054374" cy="9695"/>
          </a:xfrm>
          <a:prstGeom prst="line">
            <a:avLst/>
          </a:prstGeom>
          <a:noFill/>
          <a:ln w="6350" algn="ctr">
            <a:solidFill>
              <a:srgbClr val="000000"/>
            </a:solidFill>
            <a:prstDash val="dash"/>
            <a:round/>
            <a:headEnd/>
            <a:tailEnd/>
          </a:ln>
        </xdr:spPr>
      </xdr:cxnSp>
      <xdr:cxnSp macro="">
        <xdr:nvCxnSpPr>
          <xdr:cNvPr id="74" name="直線コネクタ 153">
            <a:extLst>
              <a:ext uri="{FF2B5EF4-FFF2-40B4-BE49-F238E27FC236}">
                <a16:creationId xmlns:a16="http://schemas.microsoft.com/office/drawing/2014/main" id="{06DA6DA7-BF40-4AF3-62A8-34CD89B639E4}"/>
              </a:ext>
            </a:extLst>
          </xdr:cNvPr>
          <xdr:cNvCxnSpPr>
            <a:cxnSpLocks noChangeShapeType="1"/>
          </xdr:cNvCxnSpPr>
        </xdr:nvCxnSpPr>
        <xdr:spPr bwMode="auto">
          <a:xfrm flipV="1">
            <a:off x="15530423" y="4171099"/>
            <a:ext cx="7154928" cy="9167"/>
          </a:xfrm>
          <a:prstGeom prst="line">
            <a:avLst/>
          </a:prstGeom>
          <a:noFill/>
          <a:ln w="6350" algn="ctr">
            <a:solidFill>
              <a:srgbClr val="000000"/>
            </a:solidFill>
            <a:prstDash val="dash"/>
            <a:round/>
            <a:headEnd/>
            <a:tailEnd/>
          </a:ln>
        </xdr:spPr>
      </xdr:cxnSp>
      <xdr:cxnSp macro="">
        <xdr:nvCxnSpPr>
          <xdr:cNvPr id="82" name="直線コネクタ 153">
            <a:extLst>
              <a:ext uri="{FF2B5EF4-FFF2-40B4-BE49-F238E27FC236}">
                <a16:creationId xmlns:a16="http://schemas.microsoft.com/office/drawing/2014/main" id="{293F9655-5A01-A6BD-EEE5-51723BE221F7}"/>
              </a:ext>
            </a:extLst>
          </xdr:cNvPr>
          <xdr:cNvCxnSpPr>
            <a:cxnSpLocks noChangeShapeType="1"/>
          </xdr:cNvCxnSpPr>
        </xdr:nvCxnSpPr>
        <xdr:spPr bwMode="auto">
          <a:xfrm>
            <a:off x="15480370" y="4470969"/>
            <a:ext cx="7209369" cy="2736"/>
          </a:xfrm>
          <a:prstGeom prst="line">
            <a:avLst/>
          </a:prstGeom>
          <a:noFill/>
          <a:ln w="19050" algn="ctr">
            <a:solidFill>
              <a:srgbClr val="FF0000"/>
            </a:solidFill>
            <a:prstDash val="dash"/>
            <a:round/>
            <a:headEnd/>
            <a:tailEnd/>
          </a:ln>
        </xdr:spPr>
      </xdr:cxnSp>
    </xdr:grpSp>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3.67</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83940"/>
            <a:gd name="adj4" fmla="val -77296"/>
            <a:gd name="adj5" fmla="val 257329"/>
            <a:gd name="adj6" fmla="val -119106"/>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rgbClr val="FF0000"/>
              </a:solidFill>
              <a:latin typeface="ＭＳ Ｐゴシック"/>
              <a:ea typeface="ＭＳ Ｐゴシック"/>
            </a:rPr>
            <a:t>ノロウイルス今週のニュース</a:t>
          </a:r>
        </a:p>
        <a:p>
          <a:pPr algn="l" rtl="0">
            <a:defRPr sz="1000"/>
          </a:pPr>
          <a:r>
            <a:rPr lang="ja-JP" altLang="en-US" sz="1300" b="1" i="0" u="none" strike="noStrike" baseline="0">
              <a:solidFill>
                <a:srgbClr val="FF0000"/>
              </a:solidFill>
              <a:latin typeface="ＭＳ Ｐゴシック"/>
              <a:ea typeface="ＭＳ Ｐゴシック"/>
            </a:rPr>
            <a:t>今週ですが、それでも</a:t>
          </a:r>
          <a:r>
            <a:rPr lang="ja-JP" altLang="en-US" sz="1600" b="1" i="0" u="none" strike="noStrike" baseline="0">
              <a:solidFill>
                <a:srgbClr val="FF0000"/>
              </a:solidFill>
              <a:latin typeface="ＭＳ Ｐゴシック"/>
              <a:ea typeface="ＭＳ Ｐゴシック"/>
            </a:rPr>
            <a:t>全国で</a:t>
          </a:r>
          <a:r>
            <a:rPr lang="en-US" altLang="ja-JP" sz="1600" b="1" i="0" u="none" strike="noStrike" baseline="0">
              <a:solidFill>
                <a:srgbClr val="FF0000"/>
              </a:solidFill>
              <a:latin typeface="ＭＳ Ｐゴシック"/>
              <a:ea typeface="ＭＳ Ｐゴシック"/>
            </a:rPr>
            <a:t>3</a:t>
          </a: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7</xdr:col>
      <xdr:colOff>992021</xdr:colOff>
      <xdr:row>13</xdr:row>
      <xdr:rowOff>158223</xdr:rowOff>
    </xdr:from>
    <xdr:to>
      <xdr:col>7</xdr:col>
      <xdr:colOff>1310640</xdr:colOff>
      <xdr:row>15</xdr:row>
      <xdr:rowOff>113428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5685941" y="2657583"/>
          <a:ext cx="318619" cy="290485"/>
        </a:xfrm>
        <a:prstGeom prst="ellipse">
          <a:avLst/>
        </a:prstGeom>
        <a:noFill/>
        <a:ln w="25400" algn="ctr">
          <a:solidFill>
            <a:srgbClr val="00B050"/>
          </a:solidFill>
          <a:round/>
          <a:headEnd/>
          <a:tailEnd/>
        </a:ln>
      </xdr:spPr>
      <xdr:txBody>
        <a:bodyPr/>
        <a:lstStyle/>
        <a:p>
          <a:endParaRPr lang="ja-JP" altLang="en-US"/>
        </a:p>
      </xdr:txBody>
    </xdr:sp>
    <xdr:clientData/>
  </xdr:twoCellAnchor>
  <xdr:twoCellAnchor editAs="oneCell">
    <xdr:from>
      <xdr:col>4</xdr:col>
      <xdr:colOff>647700</xdr:colOff>
      <xdr:row>2</xdr:row>
      <xdr:rowOff>0</xdr:rowOff>
    </xdr:from>
    <xdr:to>
      <xdr:col>6</xdr:col>
      <xdr:colOff>685801</xdr:colOff>
      <xdr:row>16</xdr:row>
      <xdr:rowOff>37431</xdr:rowOff>
    </xdr:to>
    <xdr:pic>
      <xdr:nvPicPr>
        <xdr:cNvPr id="9" name="図 8">
          <a:extLst>
            <a:ext uri="{FF2B5EF4-FFF2-40B4-BE49-F238E27FC236}">
              <a16:creationId xmlns:a16="http://schemas.microsoft.com/office/drawing/2014/main" id="{434EB673-7488-64DC-5402-AF55FA64178A}"/>
            </a:ext>
          </a:extLst>
        </xdr:cNvPr>
        <xdr:cNvPicPr>
          <a:picLocks noChangeAspect="1"/>
        </xdr:cNvPicPr>
      </xdr:nvPicPr>
      <xdr:blipFill>
        <a:blip xmlns:r="http://schemas.openxmlformats.org/officeDocument/2006/relationships" r:embed="rId3"/>
        <a:stretch>
          <a:fillRect/>
        </a:stretch>
      </xdr:blipFill>
      <xdr:spPr>
        <a:xfrm>
          <a:off x="2697480" y="548640"/>
          <a:ext cx="1836421" cy="2491071"/>
        </a:xfrm>
        <a:prstGeom prst="rect">
          <a:avLst/>
        </a:prstGeom>
      </xdr:spPr>
    </xdr:pic>
    <xdr:clientData/>
  </xdr:twoCellAnchor>
  <xdr:twoCellAnchor editAs="oneCell">
    <xdr:from>
      <xdr:col>0</xdr:col>
      <xdr:colOff>0</xdr:colOff>
      <xdr:row>2</xdr:row>
      <xdr:rowOff>0</xdr:rowOff>
    </xdr:from>
    <xdr:to>
      <xdr:col>3</xdr:col>
      <xdr:colOff>106681</xdr:colOff>
      <xdr:row>16</xdr:row>
      <xdr:rowOff>37431</xdr:rowOff>
    </xdr:to>
    <xdr:pic>
      <xdr:nvPicPr>
        <xdr:cNvPr id="6" name="図 5">
          <a:extLst>
            <a:ext uri="{FF2B5EF4-FFF2-40B4-BE49-F238E27FC236}">
              <a16:creationId xmlns:a16="http://schemas.microsoft.com/office/drawing/2014/main" id="{E9802F3D-E93B-4461-A9BB-54626CE36179}"/>
            </a:ext>
          </a:extLst>
        </xdr:cNvPr>
        <xdr:cNvPicPr>
          <a:picLocks noChangeAspect="1"/>
        </xdr:cNvPicPr>
      </xdr:nvPicPr>
      <xdr:blipFill>
        <a:blip xmlns:r="http://schemas.openxmlformats.org/officeDocument/2006/relationships" r:embed="rId3"/>
        <a:stretch>
          <a:fillRect/>
        </a:stretch>
      </xdr:blipFill>
      <xdr:spPr>
        <a:xfrm>
          <a:off x="0" y="548640"/>
          <a:ext cx="1836421" cy="24910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15</xdr:row>
      <xdr:rowOff>0</xdr:rowOff>
    </xdr:from>
    <xdr:to>
      <xdr:col>8</xdr:col>
      <xdr:colOff>274320</xdr:colOff>
      <xdr:row>16</xdr:row>
      <xdr:rowOff>30480</xdr:rowOff>
    </xdr:to>
    <xdr:sp macro="" textlink="">
      <xdr:nvSpPr>
        <xdr:cNvPr id="2" name="AutoShape 73" descr="data:image/jpeg;base64,/9j/4AAQSkZJRgABAQAAAQABAAD/2wCEAAkGBxQQEBQPEBQQDw8UDw8PDxAUEA8PDxAPFBQWFhQUFBQYHCggGBolHBQUITEhJSkrLi4uFx8zODMsNygtLisBCgoKDg0OGhAQFywkHCQsLCwsLCwsLCwsLCwsLCwsLCwsLC0sLCwsLCwsLCwsLCwsLCwsLS8sLiwsLCwsLCwsLP/AABEIAOEA4QMBIgACEQEDEQH/xAAbAAACAwEBAQAAAAAAAAAAAAAAAQIDBAUGB//EADgQAAIBAgMFBQYEBgMAAAAAAAABAgMRBBIhBTFBYXETUYGRsQYiMlJywUKh0eEUIzNigvA0c7L/xAAZAQEBAQEBAQAAAAAAAAAAAAAAAQMCBAX/xAAnEQEBAAIBBAECBwEAAAAAAAAAAQIRAxIhMUEEMlETIkJhcYHBFP/aAAwDAQACEQMRAD8A+pDENHDI0MQ0QSQxIkFAwBBTGAAAwABgAwAAAAGAFAMBgIBiKAAAAGAAAAAAAABzkSRFEkRykhoRJEU0SEiQUrErAABYYhgAxBcCQCuMAGIYUDEMBgAFAAAEIBgUIYgAYCGAAIYHNTJorTJJnLlYiaRCJYiLDQwuLMFSAhnFnAsFcq7QrqVibF7mLtDJCeZ2W9nSpYRc5c+Am74FKmTTL1TS4LyLYRR1pWS4Zi3E0fldnxXAo7Dn+RETzB2hFUFzfiTVJdy9R3CVVdRqT7n6E7DsVUUxjCwCALAVCAAKAAAAAAA5GcaqmSUymrXsZ7c7dFYrVRWrZsjTb4rwVzyP8W4zzXtwOvhNq8JEmU9rHZVHm/JIfYc3+RChi1I0J3O9RVSw65+aH/Drn5lwWGhV2Ee782HYR+VeSLlEeUaVXGNtyS8EWqYso7IoM3IM4WQXQEQsS7REXXQ0HlHlK3iUReLQF+QlkMjxhB4pg23ZEPQ57rsj2j7wm3RzoHWRzswXG122zmnqvEiV0dxMAGIAhgICjy1SZkrzLKkjLUZjWe3P2t/TZp2diu0pqT+LdL6l/tyjaSvTl0MGw6+WeThJafUv2OUl1XpqVVrc7HRw20mt/mciLLIsS6avWUMYmuf5FrxC7zy9Co8y1N2dm0pt15Ytd5B41HMzDuNptveNIvGMx3HcbNtDxLE6r7ym5ICecLkUNASTGJRJKAABJUySpFEBotVIkqYFKRJIuVMmqYVCitCwbjZeZEAGIApgIAjxlRmeRdUZRIxZM+NXuS+lnnqM8rUlvTTXgejxC919GeZgI4r11KaklJbmk10ZdE5exqt6dvlbj4b0dKLI3l7NND4kdBGTCU7yR1Y0TWDOkSUTUqRNUjrQyqBJUzUqRNUho0yqkTVIpq7ShF2SlNrikrebKntST+GnbrL9EWY37G42xpE1SOe8ZVe7LHpG/qQTqy3zl4Wj6I66KnVHXVIjKcY/FKK6ySOS8I38UpPrKTJ08HFcEWcdTrb3jaa/Ffom/QrqbVhHVqpbi8jCMV3EpR0Ovwjqa8JWhVip02pRfFfcvUDzEG8NXVSH9Ko8tWPC73TR6aVaK3uK6tIys1dV3NVNRJKJjntSkvxxfS8vQpe2YcFOX+NvULuOjOOnTUzioYtzV0sq1VnqxkKAACIAAAPEVCqTLJlUjJkrrbn0Z5iB6ie59Dy8SxxXU2HUtNx+aN/Ffs2d2J5jATy1IP8Aut56fc9NFkrTDw62z9UjuQgee2XU3o9Dh5XRrjeztNQJKJXPERj8Uox6ySMtTbNGP41L6by9DpXQUSjHL+W0tL2j4Pec9+0FP8Makv8AFRX5snHaDqe7lUU9d92XGbqWzSuFBLgT7IsRI9LJXkHYncTChCsCGmAkSTFYAiFWipKzMn8AjdcdyWSqywwiRdTw6RamSTJpDp1VBxhZ+9ezSvFNW0b4fszSUU9WvG3LQuMM5qtcfBgIDhTAAA8PIqkWyKpGTEpbjy37nqWeW4vq/Usc1OLtr4nq4Suk+9J+Z5NHpMBO9OD/ALUvLQldYPHYqtKO1K9pSjaFK1pNcF3dWex2HKdVSjKc3bK7Octz07zzO0cBCWKrVrzjUzRhJp3i4qMbXi/sdr2RxCWJcVNyzU5ppwy6qzWt+TNuKYuss3oY7MXJsuhgUjYmPMerpjjamGFSNFKklqiOYFMuhqTGZ1ULFIKncGRuRzBTbGpFNSRhxGMykWTdda4XOfgMY5rXc936f73m5Mzw5Jn4a83DlxXulcVxBY0YGpElIjYkkBOlLVdTSZYo1GHL5aYgYgM3RgIAPEyK5FskVyM2KB5aW9/U/U9SeXqfFL6peoc00dTZuPjGOSbUbN2b3NPU5SE1cEuhi613VqcJTzLooqP2JezGJUcRSbdr1FF/5e79yrGR/lvwOfgJZakH3VIPykjvDsm+765cMxXf1Gj3CdwuJAFSvYcahFCIq9VBuaM6YmHUOtWODtCo9ejOniDm1qN78SVvxedns7FWgrOz8D0GAxSmrXWZb1y77HjcPenLLLc9Y9Dv4OVrTjvX58j5eHJlx59/Ht9b5PHhy4bn9O9YmkFCanFSX7p9xaon05ZZuPh2auqrUSSiSUSSiEJRLERyjRnyeHWJgIZg7MBDKPGyRXKJfYWUzZMjieXrr35fXL1PZ5DjY7ZkZSbV4Se9rVN80S9kuO3EBF9fBThvWaPzR181vRQmVxrSOKXuPwOWtHfu18jqYl+4+qOe1yZ3PBH1ODvr3pPz1LEjJsipmoUpPjShfqlb7G5I9oVhksoWCkJokoDUAqqwpLxNCosx43aFCj/WrUqb4KVSKk+kb3FuvLvGW9ornErVK5yMd7b4OnLJF1K07XShBqLX1SsjnVfbSpO6w9GEJWeR1JSnrwulb1Mc+fjx817OH4nNn4x/x3Mfgc8PdXvxeaPPvj4r7C2bXvFfseT2V7S4rF1IxlNUveanGFOELZfiTbTf5ns8JKx4c7jyZbj6OOGfDhrPV9ujg8W4O/Diu/pzO2qqautU9UcHLc6GAl7tu528HuO+Lkyx/K8PysMcp1xv7ToLOytMkjXqt9vHpO4yCGQSGRGFMBAB5awWJARkizFXWpuaMteJKM5nr4GE9WrS+ZaPx7zTYdjjQ4tXYbk7Z1l6NMvo7Cit8m+iS9TqoaLtNR0NlU8tNQjdqN0ru/G/3NygzlYfFSgmo2V9dyZKWMm98peGnoenHnkxkTpdfsrK70XPT1IOvBfiT6XfocjeSRLz31F06Txq4JvrZFcsXJ7tOhliWJHF5cr7dSPF+2WPqxrSj2lRQywagpyUdY66LmeLxsHmhUtprCUtz1+G/j6n0T2w2fmyV1/1z9Yv1XkcehstVYuD0g1Zvi+h5OTfU+98LLG8Wo89PAZ4Xj/UV5Q72+7xN+y8NUurwlD6k4/uz0mH2XCkrQuubbbfiy+G6zaZjfs9+OWu7lbO2eqeIdVPWcbOKWilxlfnZI9FSq24nJptOej4taeh1qMeXQ047t5Pk/U6WHrd911/VG7B1LTt36ePA50KdtVoXxZ3lenu8epnLHbRNFVKd0n3pMmj0R8yzSYxICiQyIwp3AQAeaGAwyRkUVUaGVVESjI0FibQWOArBYaQ0gBIkkCRNIBpE4oSRZFBTiixIikWRRVQxGGVSEqct0k107n4OzPJ7OThKUGvejJwa4Jre+h7NI897S4fs5KvFe7K0KvKa+GXitPBHGePbb2fD5ujLpvs4YfNrJub8o+QqmAWr005Iy0sboupohi7mFkfUxzyvtOOAhppu1XCzLlo1YhTxH6ItlTvqvM6knpnnl92ujLxf2NGUw4dvja5uhK6Fvplr23YKrple9buaNSOQnbXjwOjh62Zc+P6mnHn+mvJz8WvzTw0IkQRJG7ymMQAMAEB54YAHBMrkixkGiVFEkQsWtEbHIikSSBIkQCRJISRJICUUWRIxRNB0kkWRRBIsRRJCrUozi4TSlGStJPiiSJIqvD7X2VPDvS8qT+Gfdyl3P1OfTxNmfSXFNWaTT0aaumuhwto+y1OfvUn2Uvl1dN/eJllx/Z7OH5Vx7VxsBi8zs9Hw6HWo1uHA4OL2fUw0l2kbJu0ZJqUG+TXozo4ardJmM3O1eu5zLvHRTs0zVGduhghM1Reh0z33a4zLYS4rR8DHCZbGRw78uvQrZuT4r7ovRx4z8HwZuw2JzaPSX5M9HHyb7V4ubg6e+PhrGRQGzzpAIAOAMQyMyZFkiLAraItE5EbHIihoBogaJISJIKkkTRFE0VUkWIgiaAkiSIoZRNEkQRJAKtSjOLhNKUWrNPczxWNwzw1V0ndw+KlJ/ig/utzPbmLbGzliKeTdNe9Tl8sufJ7mcZ47jbi5Om/s85QrG+nUPPxk4ScJLLKLyyT4NHSw9e55tvdO7pplsZGSFQmpF8rLprVQsUrmSMi6MjnTvcrpYfG20nqvm4+JuhNNXTuu84UZFlOq4u8Xb0Zrjy2eXn5PjzLvj2du4HM/j5f2+T/AFA0/GxY/wDNmyAAGrxgTAAISIsAIEhiA5EkSQwAmiSGBVSRNAAVIYAUNE0IAGhgAHifaf8A5cvpp/8AkrwYAeTP6n0eL6Z/DpUy+O4QCO74Tj9y8ALVxSX2JoAOK0MAAiP/2Q==">
          <a:hlinkClick xmlns:r="http://schemas.openxmlformats.org/officeDocument/2006/relationships" r:id="rId1"/>
          <a:extLst>
            <a:ext uri="{FF2B5EF4-FFF2-40B4-BE49-F238E27FC236}">
              <a16:creationId xmlns:a16="http://schemas.microsoft.com/office/drawing/2014/main" id="{0155569E-FFD6-4570-AB78-C92D0CDA289A}"/>
            </a:ext>
          </a:extLst>
        </xdr:cNvPr>
        <xdr:cNvSpPr>
          <a:spLocks noChangeAspect="1" noChangeArrowheads="1"/>
        </xdr:cNvSpPr>
      </xdr:nvSpPr>
      <xdr:spPr bwMode="auto">
        <a:xfrm>
          <a:off x="5143500" y="4023360"/>
          <a:ext cx="2743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158115</xdr:colOff>
      <xdr:row>7</xdr:row>
      <xdr:rowOff>38100</xdr:rowOff>
    </xdr:from>
    <xdr:to>
      <xdr:col>6</xdr:col>
      <xdr:colOff>363855</xdr:colOff>
      <xdr:row>10</xdr:row>
      <xdr:rowOff>114300</xdr:rowOff>
    </xdr:to>
    <xdr:sp macro="" textlink="">
      <xdr:nvSpPr>
        <xdr:cNvPr id="3" name="右矢印 2">
          <a:extLst>
            <a:ext uri="{FF2B5EF4-FFF2-40B4-BE49-F238E27FC236}">
              <a16:creationId xmlns:a16="http://schemas.microsoft.com/office/drawing/2014/main" id="{8DE192B0-7E89-40B8-9487-B13B60B24370}"/>
            </a:ext>
          </a:extLst>
        </xdr:cNvPr>
        <xdr:cNvSpPr/>
      </xdr:nvSpPr>
      <xdr:spPr>
        <a:xfrm>
          <a:off x="2962275" y="1866900"/>
          <a:ext cx="822960" cy="8991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0</xdr:col>
      <xdr:colOff>205740</xdr:colOff>
      <xdr:row>4</xdr:row>
      <xdr:rowOff>198120</xdr:rowOff>
    </xdr:from>
    <xdr:to>
      <xdr:col>2</xdr:col>
      <xdr:colOff>541020</xdr:colOff>
      <xdr:row>14</xdr:row>
      <xdr:rowOff>7620</xdr:rowOff>
    </xdr:to>
    <xdr:pic>
      <xdr:nvPicPr>
        <xdr:cNvPr id="4" name="Picture 987" descr="ANd9GcQjDbihp9oMh07KSlpZx-FZLOjcsSEhLTUJnUKRdhXiiK_JJot33g">
          <a:extLst>
            <a:ext uri="{FF2B5EF4-FFF2-40B4-BE49-F238E27FC236}">
              <a16:creationId xmlns:a16="http://schemas.microsoft.com/office/drawing/2014/main" id="{B752C9FD-E6C5-4E14-B762-7CF1083769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5740" y="1272540"/>
          <a:ext cx="1287780" cy="2484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502920</xdr:colOff>
      <xdr:row>5</xdr:row>
      <xdr:rowOff>0</xdr:rowOff>
    </xdr:from>
    <xdr:to>
      <xdr:col>5</xdr:col>
      <xdr:colOff>45720</xdr:colOff>
      <xdr:row>14</xdr:row>
      <xdr:rowOff>22860</xdr:rowOff>
    </xdr:to>
    <xdr:pic>
      <xdr:nvPicPr>
        <xdr:cNvPr id="5" name="Picture 988" descr="images08UH9UIQ">
          <a:extLst>
            <a:ext uri="{FF2B5EF4-FFF2-40B4-BE49-F238E27FC236}">
              <a16:creationId xmlns:a16="http://schemas.microsoft.com/office/drawing/2014/main" id="{D21BB38A-59A3-49F0-8081-F42D6CFADDA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5420" y="1280160"/>
          <a:ext cx="1394460" cy="2491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1</xdr:col>
      <xdr:colOff>1762125</xdr:colOff>
      <xdr:row>15</xdr:row>
      <xdr:rowOff>63500</xdr:rowOff>
    </xdr:from>
    <xdr:to>
      <xdr:col>2</xdr:col>
      <xdr:colOff>4000501</xdr:colOff>
      <xdr:row>33</xdr:row>
      <xdr:rowOff>123105</xdr:rowOff>
    </xdr:to>
    <xdr:pic>
      <xdr:nvPicPr>
        <xdr:cNvPr id="4" name="図 3">
          <a:extLst>
            <a:ext uri="{FF2B5EF4-FFF2-40B4-BE49-F238E27FC236}">
              <a16:creationId xmlns:a16="http://schemas.microsoft.com/office/drawing/2014/main" id="{93457A6E-48BE-58B9-956B-E3C48B0C3BA9}"/>
            </a:ext>
          </a:extLst>
        </xdr:cNvPr>
        <xdr:cNvPicPr>
          <a:picLocks noChangeAspect="1"/>
        </xdr:cNvPicPr>
      </xdr:nvPicPr>
      <xdr:blipFill>
        <a:blip xmlns:r="http://schemas.openxmlformats.org/officeDocument/2006/relationships" r:embed="rId2"/>
        <a:stretch>
          <a:fillRect/>
        </a:stretch>
      </xdr:blipFill>
      <xdr:spPr>
        <a:xfrm>
          <a:off x="2103438" y="8040688"/>
          <a:ext cx="4008438" cy="3194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321235</xdr:colOff>
      <xdr:row>6</xdr:row>
      <xdr:rowOff>237067</xdr:rowOff>
    </xdr:from>
    <xdr:to>
      <xdr:col>24</xdr:col>
      <xdr:colOff>25400</xdr:colOff>
      <xdr:row>23</xdr:row>
      <xdr:rowOff>156883</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9008035" y="1524000"/>
          <a:ext cx="2498165" cy="1680883"/>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108857</xdr:colOff>
      <xdr:row>6</xdr:row>
      <xdr:rowOff>237067</xdr:rowOff>
    </xdr:from>
    <xdr:to>
      <xdr:col>9</xdr:col>
      <xdr:colOff>8466</xdr:colOff>
      <xdr:row>24</xdr:row>
      <xdr:rowOff>7776</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2081590" y="1524000"/>
          <a:ext cx="2227943" cy="1709576"/>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77056</xdr:colOff>
      <xdr:row>25</xdr:row>
      <xdr:rowOff>17124</xdr:rowOff>
    </xdr:from>
    <xdr:to>
      <xdr:col>9</xdr:col>
      <xdr:colOff>381000</xdr:colOff>
      <xdr:row>37</xdr:row>
      <xdr:rowOff>33867</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49789" y="3666257"/>
          <a:ext cx="2632278" cy="2133410"/>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23</xdr:col>
      <xdr:colOff>254000</xdr:colOff>
      <xdr:row>43</xdr:row>
      <xdr:rowOff>33867</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2223745" cy="3144122"/>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43</xdr:row>
      <xdr:rowOff>242454</xdr:rowOff>
    </xdr:from>
    <xdr:to>
      <xdr:col>2</xdr:col>
      <xdr:colOff>4163297</xdr:colOff>
      <xdr:row>45</xdr:row>
      <xdr:rowOff>200890</xdr:rowOff>
    </xdr:to>
    <xdr:pic>
      <xdr:nvPicPr>
        <xdr:cNvPr id="2" name="図 1">
          <a:extLst>
            <a:ext uri="{FF2B5EF4-FFF2-40B4-BE49-F238E27FC236}">
              <a16:creationId xmlns:a16="http://schemas.microsoft.com/office/drawing/2014/main" id="{32BA5C28-7819-5DEF-79E9-29D12B23C6C4}"/>
            </a:ext>
          </a:extLst>
        </xdr:cNvPr>
        <xdr:cNvPicPr>
          <a:picLocks noChangeAspect="1"/>
        </xdr:cNvPicPr>
      </xdr:nvPicPr>
      <xdr:blipFill>
        <a:blip xmlns:r="http://schemas.openxmlformats.org/officeDocument/2006/relationships" r:embed="rId1"/>
        <a:stretch>
          <a:fillRect/>
        </a:stretch>
      </xdr:blipFill>
      <xdr:spPr>
        <a:xfrm>
          <a:off x="1461655" y="14214763"/>
          <a:ext cx="5527969" cy="581891"/>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chunichi.co.jp/article/1142905" TargetMode="External"/><Relationship Id="rId1" Type="http://schemas.openxmlformats.org/officeDocument/2006/relationships/hyperlink" Target="https://news.yahoo.co.jp/articles/48edde860026d5751bc8be92b12bd94cf25b5cdb?source=sns&amp;dv=sp&amp;mid=other&amp;date=20251003&amp;ctg=wor&amp;bt=tw_up"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ellness-news.co.jp/posts/251001-1/" TargetMode="External"/><Relationship Id="rId2" Type="http://schemas.openxmlformats.org/officeDocument/2006/relationships/hyperlink" Target="https://wellness-news.co.jp/posts/251002-1/" TargetMode="External"/><Relationship Id="rId1" Type="http://schemas.openxmlformats.org/officeDocument/2006/relationships/hyperlink" Target="https://wellness-news.co.jp/posts/251002-4/" TargetMode="External"/><Relationship Id="rId6" Type="http://schemas.openxmlformats.org/officeDocument/2006/relationships/printerSettings" Target="../printerSettings/printerSettings11.bin"/><Relationship Id="rId5" Type="http://schemas.openxmlformats.org/officeDocument/2006/relationships/hyperlink" Target="https://news.yahoo.co.jp/articles/9f7c8aef62163a413d92e0973206f5d1726565bb" TargetMode="External"/><Relationship Id="rId4" Type="http://schemas.openxmlformats.org/officeDocument/2006/relationships/hyperlink" Target="https://www.caa.go.jp/notice/entry/04360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hy_food-safety@kxf.biglobe.ne.jp"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news.yahoo.co.jp/articles/2d96c9bf6791e29a15be00b1350eff552d64900e" TargetMode="External"/><Relationship Id="rId7" Type="http://schemas.openxmlformats.org/officeDocument/2006/relationships/printerSettings" Target="../printerSettings/printerSettings5.bin"/><Relationship Id="rId2" Type="http://schemas.openxmlformats.org/officeDocument/2006/relationships/hyperlink" Target="https://news.yahoo.co.jp/articles/856ed430cb7837a5a4ffdb830e4ed50d16c24297" TargetMode="External"/><Relationship Id="rId1" Type="http://schemas.openxmlformats.org/officeDocument/2006/relationships/hyperlink" Target="https://topics.smt.docomo.ne.jp/amp/article/menkoi_tv/region/menkoi_tv-24245" TargetMode="External"/><Relationship Id="rId6" Type="http://schemas.openxmlformats.org/officeDocument/2006/relationships/hyperlink" Target="https://wellness-news.co.jp/posts/251003-4/" TargetMode="External"/><Relationship Id="rId5" Type="http://schemas.openxmlformats.org/officeDocument/2006/relationships/hyperlink" Target="https://www.chunichi.co.jp/article/1140130" TargetMode="External"/><Relationship Id="rId4" Type="http://schemas.openxmlformats.org/officeDocument/2006/relationships/hyperlink" Target="https://www.yomiuri.co.jp/local/kansai/news/20251002-OYO1T50036/"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news.yahoo.co.jp/articles/698d7a2eca122a3ddd12fa16a73baaae736802ed" TargetMode="External"/><Relationship Id="rId3" Type="http://schemas.openxmlformats.org/officeDocument/2006/relationships/hyperlink" Target="https://www.vietnam.vn/ja/van-dong-phu-huynh-dua-75-hoc-sinh-den-lop-sau-vu-ngo-doc-thuc-pham-o-quang-tri" TargetMode="External"/><Relationship Id="rId7" Type="http://schemas.openxmlformats.org/officeDocument/2006/relationships/hyperlink" Target="https://www.nikkei.com/article/DGXZQOGM1848U0Y5A910C2000000/" TargetMode="External"/><Relationship Id="rId2" Type="http://schemas.openxmlformats.org/officeDocument/2006/relationships/hyperlink" Target="https://www.mk.co.kr/jp/society/11435118" TargetMode="External"/><Relationship Id="rId1" Type="http://schemas.openxmlformats.org/officeDocument/2006/relationships/hyperlink" Target="https://resident.mynavi.jp/obenneben/world-medical-news/1min-worldnews/p1881" TargetMode="External"/><Relationship Id="rId6" Type="http://schemas.openxmlformats.org/officeDocument/2006/relationships/hyperlink" Target="https://edu-naigai.jiji.com/timeline/1858" TargetMode="External"/><Relationship Id="rId11" Type="http://schemas.openxmlformats.org/officeDocument/2006/relationships/printerSettings" Target="../printerSettings/printerSettings6.bin"/><Relationship Id="rId5" Type="http://schemas.openxmlformats.org/officeDocument/2006/relationships/hyperlink" Target="https://www.vietnam.vn/ja/quang-tri-tam-dinh-chi-pho-hieu-truong-sau-vu-hoc-sinh-nghi-ngo-doc" TargetMode="External"/><Relationship Id="rId10" Type="http://schemas.openxmlformats.org/officeDocument/2006/relationships/hyperlink" Target="https://news.nissyoku.co.jp/news/maruyama20250926100239270" TargetMode="External"/><Relationship Id="rId4" Type="http://schemas.openxmlformats.org/officeDocument/2006/relationships/hyperlink" Target="https://www.vietnam.vn/ja/trai-nghiem-du-thuyen-sang-trong-gan-100-nguoi-nhiem-dich-benh" TargetMode="External"/><Relationship Id="rId9" Type="http://schemas.openxmlformats.org/officeDocument/2006/relationships/hyperlink" Target="https://www.nikkei.com/article/DGXZQOGM015VC0R00C25A9000000/"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www.mhlw.go.jp/stf/covid-19/kokunainohasseijoukyou.html"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F19" sqref="A10:H19"/>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29" t="s">
        <v>3</v>
      </c>
      <c r="B3" s="630"/>
      <c r="C3" s="630"/>
      <c r="D3" s="630"/>
      <c r="E3" s="630"/>
      <c r="F3" s="630"/>
      <c r="G3" s="630"/>
      <c r="H3" s="631"/>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8" t="s">
        <v>8</v>
      </c>
      <c r="B10" s="72" t="str">
        <f>+'39　食中毒記事等 '!A2</f>
        <v>フグで食中毒、すし店経営者を食品衛生法違反の疑いで書類送検　販売が禁止されているトラフグの肝臓を調理して提供</v>
      </c>
      <c r="C10" s="72"/>
      <c r="D10" s="74"/>
      <c r="E10" s="72"/>
      <c r="F10" s="75"/>
      <c r="G10" s="73"/>
      <c r="H10" s="73"/>
      <c r="I10" s="41"/>
    </row>
    <row r="11" spans="1:9" ht="15" customHeight="1">
      <c r="A11" s="138" t="s">
        <v>9</v>
      </c>
      <c r="B11" s="72" t="str">
        <f>+'39　ノロウイルス関連情報 '!H72</f>
        <v>管理レベル「2」　</v>
      </c>
      <c r="C11" s="72"/>
      <c r="D11" s="72" t="s">
        <v>10</v>
      </c>
      <c r="E11" s="72"/>
      <c r="F11" s="74">
        <f>+'39　ノロウイルス関連情報 '!G73</f>
        <v>3.67</v>
      </c>
      <c r="G11" s="72" t="str">
        <f>+'39　ノロウイルス関連情報 '!H73</f>
        <v>　：先週より</v>
      </c>
      <c r="H11" s="165">
        <f>+'39　ノロウイルス関連情報 '!I73</f>
        <v>-0.25</v>
      </c>
      <c r="I11" s="41"/>
    </row>
    <row r="12" spans="1:9" s="49" customFormat="1" ht="15" customHeight="1">
      <c r="A12" s="76" t="s">
        <v>11</v>
      </c>
      <c r="B12" s="635" t="str">
        <f>+'39　残留農薬など'!A2</f>
        <v>日本産温州ミカンが水際検査で不合格　残留農薬の規定違反／台湾</v>
      </c>
      <c r="C12" s="635"/>
      <c r="D12" s="635"/>
      <c r="E12" s="635"/>
      <c r="F12" s="635"/>
      <c r="G12" s="635"/>
      <c r="H12" s="77"/>
      <c r="I12" s="48"/>
    </row>
    <row r="13" spans="1:9" ht="15" customHeight="1">
      <c r="A13" s="71" t="s">
        <v>12</v>
      </c>
      <c r="B13" s="635" t="str">
        <f>+'39　食品表示'!A2</f>
        <v>表示禁止事項見直した内閣府令が施行 【機能性表示食品】消費者庁 - ウェルネスデイリーニュース</v>
      </c>
      <c r="C13" s="635"/>
      <c r="D13" s="635"/>
      <c r="E13" s="635"/>
      <c r="F13" s="635"/>
      <c r="G13" s="635"/>
      <c r="H13" s="73"/>
      <c r="I13" s="41"/>
    </row>
    <row r="14" spans="1:9" ht="15" customHeight="1">
      <c r="A14" s="71" t="s">
        <v>13</v>
      </c>
      <c r="B14" s="73" t="str">
        <f>+'39 海外情報'!A5</f>
        <v xml:space="preserve">保健当局が疫学調査に乗り出した。済州市教育支援庁は2日、該当学校で生徒118人と教職員11 ... </v>
      </c>
      <c r="D14" s="73"/>
      <c r="E14" s="73"/>
      <c r="F14" s="73"/>
      <c r="G14" s="73"/>
      <c r="H14" s="73"/>
      <c r="I14" s="41"/>
    </row>
    <row r="15" spans="1:9" ht="15" customHeight="1">
      <c r="A15" s="78" t="s">
        <v>14</v>
      </c>
      <c r="B15" s="79" t="str">
        <f>+'39 海外情報'!A2</f>
        <v xml:space="preserve">ベトナムで「バインミー」食べた500人超が食中毒か 12人が重体 - マイナビResident </v>
      </c>
      <c r="C15" s="632" t="s">
        <v>15</v>
      </c>
      <c r="D15" s="632"/>
      <c r="E15" s="632"/>
      <c r="F15" s="632"/>
      <c r="G15" s="632"/>
      <c r="H15" s="633"/>
      <c r="I15" s="41"/>
    </row>
    <row r="16" spans="1:9" ht="15" customHeight="1">
      <c r="A16" s="71" t="s">
        <v>16</v>
      </c>
      <c r="B16" s="72" t="str">
        <f>+'39　感染症統計'!A23</f>
        <v>※2025年 第39週（9/22～9/28）</v>
      </c>
      <c r="C16" s="73"/>
      <c r="D16" s="72" t="s">
        <v>17</v>
      </c>
      <c r="E16" s="73"/>
      <c r="F16" s="73"/>
      <c r="G16" s="73"/>
      <c r="H16" s="73"/>
      <c r="I16" s="41"/>
    </row>
    <row r="17" spans="1:16" ht="15" customHeight="1">
      <c r="A17" s="71" t="s">
        <v>18</v>
      </c>
      <c r="B17" s="634" t="str">
        <f>+'38　国内感染症情報'!B2</f>
        <v>2025年第38週（9月15日〜9月21日）</v>
      </c>
      <c r="C17" s="634"/>
      <c r="D17" s="634"/>
      <c r="E17" s="634"/>
      <c r="F17" s="634"/>
      <c r="G17" s="634"/>
      <c r="H17" s="73"/>
      <c r="I17" s="41"/>
    </row>
    <row r="18" spans="1:16" ht="15" customHeight="1">
      <c r="A18" s="71" t="s">
        <v>19</v>
      </c>
      <c r="B18" s="80" t="str">
        <f>+'39  衛生訓話'!A2</f>
        <v>　　　　　今週のお題　(職場を広く使いましょう!!)</v>
      </c>
      <c r="F18" s="80"/>
      <c r="G18" s="73"/>
      <c r="H18" s="73"/>
      <c r="I18" s="41"/>
    </row>
    <row r="19" spans="1:16" ht="15" customHeight="1">
      <c r="A19" s="71" t="s">
        <v>20</v>
      </c>
      <c r="B19" s="632" t="s">
        <v>210</v>
      </c>
      <c r="C19" s="632"/>
      <c r="D19" s="632"/>
      <c r="E19" s="632"/>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36" t="s">
        <v>25</v>
      </c>
      <c r="B39" s="636"/>
      <c r="C39" s="636"/>
      <c r="D39" s="636"/>
      <c r="E39" s="636"/>
      <c r="F39" s="636"/>
      <c r="G39" s="636"/>
    </row>
    <row r="40" spans="1:9" ht="30.75" customHeight="1">
      <c r="A40" s="640" t="s">
        <v>26</v>
      </c>
      <c r="B40" s="640"/>
      <c r="C40" s="640"/>
      <c r="D40" s="640"/>
      <c r="E40" s="640"/>
      <c r="F40" s="640"/>
      <c r="G40" s="640"/>
    </row>
    <row r="41" spans="1:9" ht="15">
      <c r="A41" s="52"/>
    </row>
    <row r="42" spans="1:9" ht="69.75" customHeight="1">
      <c r="A42" s="638" t="s">
        <v>27</v>
      </c>
      <c r="B42" s="638"/>
      <c r="C42" s="638"/>
      <c r="D42" s="638"/>
      <c r="E42" s="638"/>
      <c r="F42" s="638"/>
      <c r="G42" s="638"/>
    </row>
    <row r="43" spans="1:9" ht="35.25" customHeight="1">
      <c r="A43" s="640" t="s">
        <v>28</v>
      </c>
      <c r="B43" s="640"/>
      <c r="C43" s="640"/>
      <c r="D43" s="640"/>
      <c r="E43" s="640"/>
      <c r="F43" s="640"/>
      <c r="G43" s="640"/>
    </row>
    <row r="44" spans="1:9" ht="59.25" customHeight="1">
      <c r="A44" s="638" t="s">
        <v>29</v>
      </c>
      <c r="B44" s="638"/>
      <c r="C44" s="638"/>
      <c r="D44" s="638"/>
      <c r="E44" s="638"/>
      <c r="F44" s="638"/>
      <c r="G44" s="638"/>
    </row>
    <row r="45" spans="1:9" ht="15">
      <c r="A45" s="53"/>
    </row>
    <row r="46" spans="1:9" ht="27.75" customHeight="1">
      <c r="A46" s="639" t="s">
        <v>30</v>
      </c>
      <c r="B46" s="639"/>
      <c r="C46" s="639"/>
      <c r="D46" s="639"/>
      <c r="E46" s="639"/>
      <c r="F46" s="639"/>
      <c r="G46" s="639"/>
    </row>
    <row r="47" spans="1:9" ht="53.25" customHeight="1">
      <c r="A47" s="637" t="s">
        <v>31</v>
      </c>
      <c r="B47" s="638"/>
      <c r="C47" s="638"/>
      <c r="D47" s="638"/>
      <c r="E47" s="638"/>
      <c r="F47" s="638"/>
      <c r="G47" s="638"/>
    </row>
    <row r="48" spans="1:9" ht="15">
      <c r="A48" s="53"/>
    </row>
    <row r="49" spans="1:7" ht="32.25" customHeight="1">
      <c r="A49" s="639" t="s">
        <v>32</v>
      </c>
      <c r="B49" s="639"/>
      <c r="C49" s="639"/>
      <c r="D49" s="639"/>
      <c r="E49" s="639"/>
      <c r="F49" s="639"/>
      <c r="G49" s="639"/>
    </row>
    <row r="50" spans="1:7" ht="15">
      <c r="A50" s="52"/>
    </row>
    <row r="51" spans="1:7" ht="87" customHeight="1">
      <c r="A51" s="637" t="s">
        <v>33</v>
      </c>
      <c r="B51" s="638"/>
      <c r="C51" s="638"/>
      <c r="D51" s="638"/>
      <c r="E51" s="638"/>
      <c r="F51" s="638"/>
      <c r="G51" s="638"/>
    </row>
    <row r="52" spans="1:7" ht="15">
      <c r="A52" s="53"/>
    </row>
    <row r="53" spans="1:7" ht="32.25" customHeight="1">
      <c r="A53" s="639" t="s">
        <v>34</v>
      </c>
      <c r="B53" s="639"/>
      <c r="C53" s="639"/>
      <c r="D53" s="639"/>
      <c r="E53" s="639"/>
      <c r="F53" s="639"/>
      <c r="G53" s="639"/>
    </row>
    <row r="54" spans="1:7" ht="29.25" customHeight="1">
      <c r="A54" s="638" t="s">
        <v>35</v>
      </c>
      <c r="B54" s="638"/>
      <c r="C54" s="638"/>
      <c r="D54" s="638"/>
      <c r="E54" s="638"/>
      <c r="F54" s="638"/>
      <c r="G54" s="638"/>
    </row>
    <row r="55" spans="1:7" ht="15">
      <c r="A55" s="53"/>
    </row>
    <row r="56" spans="1:7" s="49" customFormat="1" ht="110.25" customHeight="1">
      <c r="A56" s="641" t="s">
        <v>36</v>
      </c>
      <c r="B56" s="642"/>
      <c r="C56" s="642"/>
      <c r="D56" s="642"/>
      <c r="E56" s="642"/>
      <c r="F56" s="642"/>
      <c r="G56" s="642"/>
    </row>
    <row r="57" spans="1:7" ht="34.5" customHeight="1">
      <c r="A57" s="640" t="s">
        <v>37</v>
      </c>
      <c r="B57" s="640"/>
      <c r="C57" s="640"/>
      <c r="D57" s="640"/>
      <c r="E57" s="640"/>
      <c r="F57" s="640"/>
      <c r="G57" s="640"/>
    </row>
    <row r="58" spans="1:7" ht="114" customHeight="1">
      <c r="A58" s="637" t="s">
        <v>38</v>
      </c>
      <c r="B58" s="638"/>
      <c r="C58" s="638"/>
      <c r="D58" s="638"/>
      <c r="E58" s="638"/>
      <c r="F58" s="638"/>
      <c r="G58" s="638"/>
    </row>
    <row r="59" spans="1:7" ht="109.5" customHeight="1">
      <c r="A59" s="638"/>
      <c r="B59" s="638"/>
      <c r="C59" s="638"/>
      <c r="D59" s="638"/>
      <c r="E59" s="638"/>
      <c r="F59" s="638"/>
      <c r="G59" s="638"/>
    </row>
    <row r="60" spans="1:7" ht="15">
      <c r="A60" s="53"/>
    </row>
    <row r="61" spans="1:7" s="50" customFormat="1" ht="57.75" customHeight="1">
      <c r="A61" s="638"/>
      <c r="B61" s="638"/>
      <c r="C61" s="638"/>
      <c r="D61" s="638"/>
      <c r="E61" s="638"/>
      <c r="F61" s="638"/>
      <c r="G61" s="638"/>
    </row>
  </sheetData>
  <mergeCells count="22">
    <mergeCell ref="A59:G59"/>
    <mergeCell ref="A58:G58"/>
    <mergeCell ref="A61:G61"/>
    <mergeCell ref="A51:G51"/>
    <mergeCell ref="A49:G49"/>
    <mergeCell ref="A56:G56"/>
    <mergeCell ref="A54:G54"/>
    <mergeCell ref="A57:G57"/>
    <mergeCell ref="A47:G47"/>
    <mergeCell ref="A46:G46"/>
    <mergeCell ref="A53:G53"/>
    <mergeCell ref="A40:G40"/>
    <mergeCell ref="A42:G42"/>
    <mergeCell ref="A44:G44"/>
    <mergeCell ref="A43:G43"/>
    <mergeCell ref="A3:H3"/>
    <mergeCell ref="C15:H15"/>
    <mergeCell ref="B17:G17"/>
    <mergeCell ref="B12:G12"/>
    <mergeCell ref="A39:G39"/>
    <mergeCell ref="B13:G13"/>
    <mergeCell ref="B19:E19"/>
  </mergeCells>
  <phoneticPr fontId="29"/>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E57"/>
  <sheetViews>
    <sheetView view="pageBreakPreview" zoomScale="110" zoomScaleNormal="100" zoomScaleSheetLayoutView="110" workbookViewId="0">
      <selection activeCell="D1" sqref="D1"/>
    </sheetView>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5" ht="44.25" customHeight="1" thickTop="1" thickBot="1">
      <c r="A1" s="484" t="s">
        <v>234</v>
      </c>
      <c r="B1" s="485" t="s">
        <v>176</v>
      </c>
      <c r="C1" s="486" t="s">
        <v>316</v>
      </c>
      <c r="D1" s="487" t="s">
        <v>172</v>
      </c>
      <c r="E1" s="488" t="s">
        <v>173</v>
      </c>
    </row>
    <row r="2" spans="1:5" s="506" customFormat="1" ht="25.2" customHeight="1" thickTop="1">
      <c r="A2" s="930" t="s">
        <v>223</v>
      </c>
      <c r="B2" s="931" t="s">
        <v>245</v>
      </c>
      <c r="C2" s="932" t="s">
        <v>300</v>
      </c>
      <c r="D2" s="933">
        <v>45933</v>
      </c>
      <c r="E2" s="934">
        <v>45933</v>
      </c>
    </row>
    <row r="3" spans="1:5" s="506" customFormat="1" ht="25.2" customHeight="1">
      <c r="A3" s="603" t="s">
        <v>223</v>
      </c>
      <c r="B3" s="604" t="s">
        <v>246</v>
      </c>
      <c r="C3" s="605" t="s">
        <v>301</v>
      </c>
      <c r="D3" s="606">
        <v>45933</v>
      </c>
      <c r="E3" s="607">
        <v>45933</v>
      </c>
    </row>
    <row r="4" spans="1:5" s="506" customFormat="1" ht="25.2" customHeight="1">
      <c r="A4" s="603" t="s">
        <v>223</v>
      </c>
      <c r="B4" s="604" t="s">
        <v>247</v>
      </c>
      <c r="C4" s="605" t="s">
        <v>302</v>
      </c>
      <c r="D4" s="606">
        <v>45933</v>
      </c>
      <c r="E4" s="607">
        <v>45933</v>
      </c>
    </row>
    <row r="5" spans="1:5" s="506" customFormat="1" ht="25.2" customHeight="1">
      <c r="A5" s="930" t="s">
        <v>223</v>
      </c>
      <c r="B5" s="931" t="s">
        <v>248</v>
      </c>
      <c r="C5" s="932" t="s">
        <v>303</v>
      </c>
      <c r="D5" s="933">
        <v>45933</v>
      </c>
      <c r="E5" s="934">
        <v>45933</v>
      </c>
    </row>
    <row r="6" spans="1:5" s="506" customFormat="1" ht="25.2" customHeight="1">
      <c r="A6" s="603" t="s">
        <v>224</v>
      </c>
      <c r="B6" s="604" t="s">
        <v>249</v>
      </c>
      <c r="C6" s="605" t="s">
        <v>304</v>
      </c>
      <c r="D6" s="606">
        <v>45933</v>
      </c>
      <c r="E6" s="607">
        <v>45933</v>
      </c>
    </row>
    <row r="7" spans="1:5" s="506" customFormat="1" ht="25.2" customHeight="1">
      <c r="A7" s="493" t="s">
        <v>223</v>
      </c>
      <c r="B7" s="494" t="s">
        <v>246</v>
      </c>
      <c r="C7" s="495" t="s">
        <v>305</v>
      </c>
      <c r="D7" s="496">
        <v>45933</v>
      </c>
      <c r="E7" s="497">
        <v>45933</v>
      </c>
    </row>
    <row r="8" spans="1:5" s="506" customFormat="1" ht="25.2" customHeight="1">
      <c r="A8" s="603" t="s">
        <v>226</v>
      </c>
      <c r="B8" s="604" t="s">
        <v>250</v>
      </c>
      <c r="C8" s="605" t="s">
        <v>306</v>
      </c>
      <c r="D8" s="606">
        <v>45933</v>
      </c>
      <c r="E8" s="607">
        <v>45933</v>
      </c>
    </row>
    <row r="9" spans="1:5" s="506" customFormat="1" ht="25.2" customHeight="1">
      <c r="A9" s="608" t="s">
        <v>226</v>
      </c>
      <c r="B9" s="609" t="s">
        <v>251</v>
      </c>
      <c r="C9" s="610" t="s">
        <v>307</v>
      </c>
      <c r="D9" s="611">
        <v>45922</v>
      </c>
      <c r="E9" s="612">
        <v>45933</v>
      </c>
    </row>
    <row r="10" spans="1:5" s="506" customFormat="1" ht="25.2" customHeight="1">
      <c r="A10" s="930" t="s">
        <v>223</v>
      </c>
      <c r="B10" s="931" t="s">
        <v>252</v>
      </c>
      <c r="C10" s="932" t="s">
        <v>308</v>
      </c>
      <c r="D10" s="933">
        <v>45932</v>
      </c>
      <c r="E10" s="934">
        <v>45933</v>
      </c>
    </row>
    <row r="11" spans="1:5" s="506" customFormat="1" ht="25.2" customHeight="1">
      <c r="A11" s="493" t="s">
        <v>223</v>
      </c>
      <c r="B11" s="494" t="s">
        <v>246</v>
      </c>
      <c r="C11" s="495" t="s">
        <v>309</v>
      </c>
      <c r="D11" s="496">
        <v>45932</v>
      </c>
      <c r="E11" s="497">
        <v>45933</v>
      </c>
    </row>
    <row r="12" spans="1:5" s="506" customFormat="1" ht="25.2" customHeight="1">
      <c r="A12" s="603" t="s">
        <v>224</v>
      </c>
      <c r="B12" s="604" t="s">
        <v>253</v>
      </c>
      <c r="C12" s="605" t="s">
        <v>310</v>
      </c>
      <c r="D12" s="606">
        <v>45932</v>
      </c>
      <c r="E12" s="607">
        <v>45933</v>
      </c>
    </row>
    <row r="13" spans="1:5" s="506" customFormat="1" ht="25.2" customHeight="1">
      <c r="A13" s="930" t="s">
        <v>223</v>
      </c>
      <c r="B13" s="931" t="s">
        <v>254</v>
      </c>
      <c r="C13" s="932" t="s">
        <v>311</v>
      </c>
      <c r="D13" s="933">
        <v>45932</v>
      </c>
      <c r="E13" s="934">
        <v>45933</v>
      </c>
    </row>
    <row r="14" spans="1:5" s="506" customFormat="1" ht="25.2" customHeight="1">
      <c r="A14" s="930" t="s">
        <v>223</v>
      </c>
      <c r="B14" s="931" t="s">
        <v>221</v>
      </c>
      <c r="C14" s="932" t="s">
        <v>312</v>
      </c>
      <c r="D14" s="933">
        <v>45932</v>
      </c>
      <c r="E14" s="934">
        <v>45932</v>
      </c>
    </row>
    <row r="15" spans="1:5" s="506" customFormat="1" ht="25.2" customHeight="1">
      <c r="A15" s="603" t="s">
        <v>223</v>
      </c>
      <c r="B15" s="604" t="s">
        <v>255</v>
      </c>
      <c r="C15" s="605" t="s">
        <v>313</v>
      </c>
      <c r="D15" s="606">
        <v>45932</v>
      </c>
      <c r="E15" s="607">
        <v>45932</v>
      </c>
    </row>
    <row r="16" spans="1:5" s="506" customFormat="1" ht="25.2" customHeight="1">
      <c r="A16" s="493" t="s">
        <v>223</v>
      </c>
      <c r="B16" s="494" t="s">
        <v>256</v>
      </c>
      <c r="C16" s="495" t="s">
        <v>314</v>
      </c>
      <c r="D16" s="496">
        <v>45932</v>
      </c>
      <c r="E16" s="497">
        <v>45932</v>
      </c>
    </row>
    <row r="17" spans="1:5" s="506" customFormat="1" ht="25.2" customHeight="1">
      <c r="A17" s="603" t="s">
        <v>223</v>
      </c>
      <c r="B17" s="604" t="s">
        <v>257</v>
      </c>
      <c r="C17" s="605" t="s">
        <v>315</v>
      </c>
      <c r="D17" s="606">
        <v>45932</v>
      </c>
      <c r="E17" s="607">
        <v>45932</v>
      </c>
    </row>
    <row r="18" spans="1:5" s="506" customFormat="1" ht="25.2" customHeight="1">
      <c r="A18" s="493" t="s">
        <v>223</v>
      </c>
      <c r="B18" s="494" t="s">
        <v>258</v>
      </c>
      <c r="C18" s="495" t="s">
        <v>259</v>
      </c>
      <c r="D18" s="496">
        <v>45932</v>
      </c>
      <c r="E18" s="497">
        <v>45932</v>
      </c>
    </row>
    <row r="19" spans="1:5" s="506" customFormat="1" ht="25.2" customHeight="1">
      <c r="A19" s="603" t="s">
        <v>226</v>
      </c>
      <c r="B19" s="604" t="s">
        <v>260</v>
      </c>
      <c r="C19" s="605" t="s">
        <v>261</v>
      </c>
      <c r="D19" s="606">
        <v>45932</v>
      </c>
      <c r="E19" s="607">
        <v>45932</v>
      </c>
    </row>
    <row r="20" spans="1:5" s="506" customFormat="1" ht="25.2" customHeight="1">
      <c r="A20" s="930" t="s">
        <v>223</v>
      </c>
      <c r="B20" s="931" t="s">
        <v>220</v>
      </c>
      <c r="C20" s="932" t="s">
        <v>262</v>
      </c>
      <c r="D20" s="933">
        <v>45932</v>
      </c>
      <c r="E20" s="934">
        <v>45932</v>
      </c>
    </row>
    <row r="21" spans="1:5" s="506" customFormat="1" ht="25.2" customHeight="1">
      <c r="A21" s="930" t="s">
        <v>223</v>
      </c>
      <c r="B21" s="931" t="s">
        <v>220</v>
      </c>
      <c r="C21" s="932" t="s">
        <v>263</v>
      </c>
      <c r="D21" s="933">
        <v>45931</v>
      </c>
      <c r="E21" s="934">
        <v>45932</v>
      </c>
    </row>
    <row r="22" spans="1:5" s="506" customFormat="1" ht="25.2" customHeight="1">
      <c r="A22" s="603" t="s">
        <v>225</v>
      </c>
      <c r="B22" s="604" t="s">
        <v>264</v>
      </c>
      <c r="C22" s="605" t="s">
        <v>265</v>
      </c>
      <c r="D22" s="606">
        <v>45931</v>
      </c>
      <c r="E22" s="607">
        <v>45932</v>
      </c>
    </row>
    <row r="23" spans="1:5" s="506" customFormat="1" ht="25.2" customHeight="1">
      <c r="A23" s="603" t="s">
        <v>225</v>
      </c>
      <c r="B23" s="604" t="s">
        <v>266</v>
      </c>
      <c r="C23" s="605" t="s">
        <v>267</v>
      </c>
      <c r="D23" s="606">
        <v>45931</v>
      </c>
      <c r="E23" s="607">
        <v>45932</v>
      </c>
    </row>
    <row r="24" spans="1:5" s="506" customFormat="1" ht="25.2" customHeight="1">
      <c r="A24" s="930" t="s">
        <v>223</v>
      </c>
      <c r="B24" s="931" t="s">
        <v>268</v>
      </c>
      <c r="C24" s="932" t="s">
        <v>269</v>
      </c>
      <c r="D24" s="933">
        <v>45931</v>
      </c>
      <c r="E24" s="934">
        <v>45932</v>
      </c>
    </row>
    <row r="25" spans="1:5" s="506" customFormat="1" ht="25.2" customHeight="1">
      <c r="A25" s="618" t="s">
        <v>224</v>
      </c>
      <c r="B25" s="619" t="s">
        <v>270</v>
      </c>
      <c r="C25" s="620" t="s">
        <v>271</v>
      </c>
      <c r="D25" s="621">
        <v>45931</v>
      </c>
      <c r="E25" s="622">
        <v>45932</v>
      </c>
    </row>
    <row r="26" spans="1:5" s="506" customFormat="1" ht="25.2" customHeight="1">
      <c r="A26" s="930" t="s">
        <v>223</v>
      </c>
      <c r="B26" s="931" t="s">
        <v>258</v>
      </c>
      <c r="C26" s="932" t="s">
        <v>272</v>
      </c>
      <c r="D26" s="933">
        <v>45931</v>
      </c>
      <c r="E26" s="934">
        <v>45932</v>
      </c>
    </row>
    <row r="27" spans="1:5" s="506" customFormat="1" ht="25.2" customHeight="1">
      <c r="A27" s="603" t="s">
        <v>223</v>
      </c>
      <c r="B27" s="604" t="s">
        <v>273</v>
      </c>
      <c r="C27" s="605" t="s">
        <v>274</v>
      </c>
      <c r="D27" s="606">
        <v>45931</v>
      </c>
      <c r="E27" s="607">
        <v>45932</v>
      </c>
    </row>
    <row r="28" spans="1:5" s="506" customFormat="1" ht="25.2" customHeight="1">
      <c r="A28" s="603" t="s">
        <v>225</v>
      </c>
      <c r="B28" s="604" t="s">
        <v>275</v>
      </c>
      <c r="C28" s="605" t="s">
        <v>276</v>
      </c>
      <c r="D28" s="606">
        <v>45931</v>
      </c>
      <c r="E28" s="607">
        <v>45931</v>
      </c>
    </row>
    <row r="29" spans="1:5" s="506" customFormat="1" ht="25.2" customHeight="1">
      <c r="A29" s="603" t="s">
        <v>223</v>
      </c>
      <c r="B29" s="604" t="s">
        <v>245</v>
      </c>
      <c r="C29" s="605" t="s">
        <v>277</v>
      </c>
      <c r="D29" s="606">
        <v>45931</v>
      </c>
      <c r="E29" s="607">
        <v>45931</v>
      </c>
    </row>
    <row r="30" spans="1:5" s="506" customFormat="1" ht="25.2" customHeight="1">
      <c r="A30" s="623" t="s">
        <v>223</v>
      </c>
      <c r="B30" s="624" t="s">
        <v>222</v>
      </c>
      <c r="C30" s="625" t="s">
        <v>278</v>
      </c>
      <c r="D30" s="626">
        <v>45930</v>
      </c>
      <c r="E30" s="497">
        <v>45931</v>
      </c>
    </row>
    <row r="31" spans="1:5" s="506" customFormat="1" ht="25.2" customHeight="1">
      <c r="A31" s="603" t="s">
        <v>223</v>
      </c>
      <c r="B31" s="604" t="s">
        <v>279</v>
      </c>
      <c r="C31" s="605" t="s">
        <v>280</v>
      </c>
      <c r="D31" s="606">
        <v>45930</v>
      </c>
      <c r="E31" s="607">
        <v>45931</v>
      </c>
    </row>
    <row r="32" spans="1:5" s="506" customFormat="1" ht="25.2" customHeight="1">
      <c r="A32" s="493" t="s">
        <v>224</v>
      </c>
      <c r="B32" s="494" t="s">
        <v>281</v>
      </c>
      <c r="C32" s="495" t="s">
        <v>282</v>
      </c>
      <c r="D32" s="496">
        <v>45930</v>
      </c>
      <c r="E32" s="497">
        <v>45931</v>
      </c>
    </row>
    <row r="33" spans="1:5" s="506" customFormat="1" ht="25.2" customHeight="1">
      <c r="A33" s="603" t="s">
        <v>223</v>
      </c>
      <c r="B33" s="604" t="s">
        <v>283</v>
      </c>
      <c r="C33" s="605" t="s">
        <v>284</v>
      </c>
      <c r="D33" s="606">
        <v>45930</v>
      </c>
      <c r="E33" s="607">
        <v>45930</v>
      </c>
    </row>
    <row r="34" spans="1:5" s="506" customFormat="1" ht="25.2" customHeight="1">
      <c r="A34" s="603" t="s">
        <v>223</v>
      </c>
      <c r="B34" s="604" t="s">
        <v>285</v>
      </c>
      <c r="C34" s="605" t="s">
        <v>286</v>
      </c>
      <c r="D34" s="606">
        <v>45930</v>
      </c>
      <c r="E34" s="607">
        <v>45930</v>
      </c>
    </row>
    <row r="35" spans="1:5" s="506" customFormat="1" ht="25.2" customHeight="1">
      <c r="A35" s="930" t="s">
        <v>223</v>
      </c>
      <c r="B35" s="931" t="s">
        <v>287</v>
      </c>
      <c r="C35" s="932" t="s">
        <v>288</v>
      </c>
      <c r="D35" s="933">
        <v>45930</v>
      </c>
      <c r="E35" s="934">
        <v>45930</v>
      </c>
    </row>
    <row r="36" spans="1:5" s="506" customFormat="1" ht="25.2" customHeight="1">
      <c r="A36" s="603" t="s">
        <v>223</v>
      </c>
      <c r="B36" s="604" t="s">
        <v>220</v>
      </c>
      <c r="C36" s="605" t="s">
        <v>289</v>
      </c>
      <c r="D36" s="606">
        <v>45930</v>
      </c>
      <c r="E36" s="607">
        <v>45930</v>
      </c>
    </row>
    <row r="37" spans="1:5" s="506" customFormat="1" ht="25.2" customHeight="1">
      <c r="A37" s="608" t="s">
        <v>223</v>
      </c>
      <c r="B37" s="609" t="s">
        <v>290</v>
      </c>
      <c r="C37" s="610" t="s">
        <v>291</v>
      </c>
      <c r="D37" s="611">
        <v>45930</v>
      </c>
      <c r="E37" s="612">
        <v>45930</v>
      </c>
    </row>
    <row r="38" spans="1:5" s="506" customFormat="1" ht="25.2" customHeight="1">
      <c r="A38" s="603" t="s">
        <v>226</v>
      </c>
      <c r="B38" s="604" t="s">
        <v>292</v>
      </c>
      <c r="C38" s="605" t="s">
        <v>293</v>
      </c>
      <c r="D38" s="606">
        <v>45929</v>
      </c>
      <c r="E38" s="607">
        <v>45930</v>
      </c>
    </row>
    <row r="39" spans="1:5" s="506" customFormat="1" ht="25.2" customHeight="1">
      <c r="A39" s="618" t="s">
        <v>223</v>
      </c>
      <c r="B39" s="619" t="s">
        <v>294</v>
      </c>
      <c r="C39" s="620" t="s">
        <v>295</v>
      </c>
      <c r="D39" s="621">
        <v>45929</v>
      </c>
      <c r="E39" s="622">
        <v>45930</v>
      </c>
    </row>
    <row r="40" spans="1:5" s="506" customFormat="1" ht="25.2" customHeight="1">
      <c r="A40" s="493" t="s">
        <v>223</v>
      </c>
      <c r="B40" s="494" t="s">
        <v>296</v>
      </c>
      <c r="C40" s="495" t="s">
        <v>297</v>
      </c>
      <c r="D40" s="496">
        <v>45929</v>
      </c>
      <c r="E40" s="497">
        <v>45930</v>
      </c>
    </row>
    <row r="41" spans="1:5" s="506" customFormat="1" ht="25.2" customHeight="1">
      <c r="A41" s="613" t="s">
        <v>223</v>
      </c>
      <c r="B41" s="614" t="s">
        <v>298</v>
      </c>
      <c r="C41" s="615" t="s">
        <v>299</v>
      </c>
      <c r="D41" s="616">
        <v>45929</v>
      </c>
      <c r="E41" s="617">
        <v>45930</v>
      </c>
    </row>
    <row r="42" spans="1:5" s="506" customFormat="1" ht="25.2" customHeight="1">
      <c r="A42" s="493"/>
      <c r="B42" s="494"/>
      <c r="C42" s="495"/>
      <c r="D42" s="496"/>
      <c r="E42" s="497"/>
    </row>
    <row r="43" spans="1:5" ht="27.6" customHeight="1">
      <c r="A43" s="184" t="s">
        <v>199</v>
      </c>
      <c r="B43" s="185">
        <v>40</v>
      </c>
      <c r="C43" s="187"/>
      <c r="D43" s="127"/>
      <c r="E43" s="127"/>
    </row>
    <row r="44" spans="1:5" ht="19.2" customHeight="1">
      <c r="B44" s="302" t="s">
        <v>195</v>
      </c>
      <c r="C44" s="505"/>
      <c r="D44" s="128"/>
      <c r="E44" s="128"/>
    </row>
    <row r="45" spans="1:5" ht="30" customHeight="1">
      <c r="B45" s="318"/>
      <c r="D45" s="128"/>
      <c r="E45" s="128"/>
    </row>
    <row r="46" spans="1:5" ht="30" customHeight="1">
      <c r="B46" s="318"/>
      <c r="D46" s="128"/>
      <c r="E46" s="128"/>
    </row>
    <row r="47" spans="1:5" ht="16.95" customHeight="1">
      <c r="A47" s="111" t="s">
        <v>174</v>
      </c>
    </row>
    <row r="48" spans="1:5" ht="16.95" customHeight="1">
      <c r="A48" s="877" t="s">
        <v>175</v>
      </c>
      <c r="B48" s="877"/>
      <c r="C48" s="877"/>
    </row>
    <row r="51" s="1" customFormat="1"/>
    <row r="52" s="1" customFormat="1"/>
    <row r="53" s="1" customFormat="1"/>
    <row r="54" s="1" customFormat="1"/>
    <row r="55" s="1" customFormat="1"/>
    <row r="56" s="1" customFormat="1"/>
    <row r="57" s="1" customFormat="1"/>
  </sheetData>
  <autoFilter ref="A1:E41" xr:uid="{00000000-0001-0000-0800-000000000000}"/>
  <mergeCells count="1">
    <mergeCell ref="A48:C48"/>
  </mergeCells>
  <phoneticPr fontId="26"/>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21"/>
  <sheetViews>
    <sheetView view="pageBreakPreview" zoomScale="81" zoomScaleNormal="100" zoomScaleSheetLayoutView="81" workbookViewId="0">
      <selection activeCell="A20" sqref="A20:N21"/>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4" ht="46.2" customHeight="1" thickBot="1">
      <c r="A1" s="878" t="s">
        <v>235</v>
      </c>
      <c r="B1" s="879"/>
      <c r="C1" s="879"/>
      <c r="D1" s="879"/>
      <c r="E1" s="879"/>
      <c r="F1" s="879"/>
      <c r="G1" s="879"/>
      <c r="H1" s="879"/>
      <c r="I1" s="879"/>
      <c r="J1" s="879"/>
      <c r="K1" s="879"/>
      <c r="L1" s="879"/>
      <c r="M1" s="879"/>
      <c r="N1" s="880"/>
    </row>
    <row r="2" spans="1:14" ht="46.95" customHeight="1">
      <c r="A2" s="881" t="s">
        <v>404</v>
      </c>
      <c r="B2" s="882"/>
      <c r="C2" s="882"/>
      <c r="D2" s="882"/>
      <c r="E2" s="882"/>
      <c r="F2" s="882"/>
      <c r="G2" s="882"/>
      <c r="H2" s="882"/>
      <c r="I2" s="882"/>
      <c r="J2" s="882"/>
      <c r="K2" s="882"/>
      <c r="L2" s="882"/>
      <c r="M2" s="882"/>
      <c r="N2" s="883"/>
    </row>
    <row r="3" spans="1:14" s="346" customFormat="1" ht="115.8" customHeight="1">
      <c r="A3" s="884" t="s">
        <v>405</v>
      </c>
      <c r="B3" s="885"/>
      <c r="C3" s="885"/>
      <c r="D3" s="885"/>
      <c r="E3" s="885"/>
      <c r="F3" s="885"/>
      <c r="G3" s="885"/>
      <c r="H3" s="885"/>
      <c r="I3" s="885"/>
      <c r="J3" s="885"/>
      <c r="K3" s="885"/>
      <c r="L3" s="885"/>
      <c r="M3" s="885"/>
      <c r="N3" s="886"/>
    </row>
    <row r="4" spans="1:14" s="346" customFormat="1" ht="36.6" customHeight="1" thickBot="1">
      <c r="A4" s="887" t="s">
        <v>406</v>
      </c>
      <c r="B4" s="888"/>
      <c r="C4" s="888"/>
      <c r="D4" s="888"/>
      <c r="E4" s="888"/>
      <c r="F4" s="888"/>
      <c r="G4" s="888"/>
      <c r="H4" s="888"/>
      <c r="I4" s="888"/>
      <c r="J4" s="888"/>
      <c r="K4" s="888"/>
      <c r="L4" s="888"/>
      <c r="M4" s="888"/>
      <c r="N4" s="888"/>
    </row>
    <row r="5" spans="1:14" s="346" customFormat="1" ht="44.4" customHeight="1">
      <c r="A5" s="881" t="s">
        <v>407</v>
      </c>
      <c r="B5" s="882"/>
      <c r="C5" s="882"/>
      <c r="D5" s="882"/>
      <c r="E5" s="882"/>
      <c r="F5" s="882"/>
      <c r="G5" s="882"/>
      <c r="H5" s="882"/>
      <c r="I5" s="882"/>
      <c r="J5" s="882"/>
      <c r="K5" s="882"/>
      <c r="L5" s="882"/>
      <c r="M5" s="882"/>
      <c r="N5" s="883"/>
    </row>
    <row r="6" spans="1:14" s="346" customFormat="1" ht="91.2" customHeight="1" thickBot="1">
      <c r="A6" s="890" t="s">
        <v>408</v>
      </c>
      <c r="B6" s="890"/>
      <c r="C6" s="890"/>
      <c r="D6" s="890"/>
      <c r="E6" s="890"/>
      <c r="F6" s="890"/>
      <c r="G6" s="890"/>
      <c r="H6" s="890"/>
      <c r="I6" s="890"/>
      <c r="J6" s="890"/>
      <c r="K6" s="890"/>
      <c r="L6" s="890"/>
      <c r="M6" s="890"/>
      <c r="N6" s="890"/>
    </row>
    <row r="7" spans="1:14" s="346" customFormat="1" ht="37.200000000000003" customHeight="1" thickBot="1">
      <c r="A7" s="892" t="s">
        <v>409</v>
      </c>
      <c r="B7" s="893"/>
      <c r="C7" s="893"/>
      <c r="D7" s="893"/>
      <c r="E7" s="893"/>
      <c r="F7" s="893"/>
      <c r="G7" s="893"/>
      <c r="H7" s="893"/>
      <c r="I7" s="893"/>
      <c r="J7" s="893"/>
      <c r="K7" s="893"/>
      <c r="L7" s="893"/>
      <c r="M7" s="893"/>
      <c r="N7" s="893"/>
    </row>
    <row r="8" spans="1:14" s="346" customFormat="1" ht="43.8" hidden="1" customHeight="1">
      <c r="A8" s="891" t="e" cm="1">
        <f t="array" ref="A8">A</f>
        <v>#NAME?</v>
      </c>
      <c r="B8" s="882"/>
      <c r="C8" s="882"/>
      <c r="D8" s="882"/>
      <c r="E8" s="882"/>
      <c r="F8" s="882"/>
      <c r="G8" s="882"/>
      <c r="H8" s="882"/>
      <c r="I8" s="882"/>
      <c r="J8" s="882"/>
      <c r="K8" s="882"/>
      <c r="L8" s="882"/>
      <c r="M8" s="882"/>
      <c r="N8" s="883"/>
    </row>
    <row r="9" spans="1:14" s="346" customFormat="1" ht="188.4" hidden="1" customHeight="1" thickBot="1">
      <c r="A9" s="894"/>
      <c r="B9" s="890"/>
      <c r="C9" s="890"/>
      <c r="D9" s="890"/>
      <c r="E9" s="890"/>
      <c r="F9" s="890"/>
      <c r="G9" s="890"/>
      <c r="H9" s="890"/>
      <c r="I9" s="890"/>
      <c r="J9" s="890"/>
      <c r="K9" s="890"/>
      <c r="L9" s="890"/>
      <c r="M9" s="890"/>
      <c r="N9" s="895"/>
    </row>
    <row r="10" spans="1:14" s="346" customFormat="1" ht="42" hidden="1" customHeight="1" thickBot="1">
      <c r="A10" s="896"/>
      <c r="B10" s="897"/>
      <c r="C10" s="897"/>
      <c r="D10" s="897"/>
      <c r="E10" s="897"/>
      <c r="F10" s="897"/>
      <c r="G10" s="897"/>
      <c r="H10" s="897"/>
      <c r="I10" s="897"/>
      <c r="J10" s="897"/>
      <c r="K10" s="897"/>
      <c r="L10" s="897"/>
      <c r="M10" s="897"/>
      <c r="N10" s="898"/>
    </row>
    <row r="11" spans="1:14" s="346" customFormat="1" ht="43.8" hidden="1" customHeight="1">
      <c r="A11" s="899"/>
      <c r="B11" s="900"/>
      <c r="C11" s="900"/>
      <c r="D11" s="900"/>
      <c r="E11" s="900"/>
      <c r="F11" s="900"/>
      <c r="G11" s="900"/>
      <c r="H11" s="900"/>
      <c r="I11" s="900"/>
      <c r="J11" s="900"/>
      <c r="K11" s="900"/>
      <c r="L11" s="900"/>
      <c r="M11" s="900"/>
      <c r="N11" s="901"/>
    </row>
    <row r="12" spans="1:14" s="346" customFormat="1" ht="113.4" hidden="1" customHeight="1">
      <c r="A12" s="884"/>
      <c r="B12" s="885"/>
      <c r="C12" s="885"/>
      <c r="D12" s="885"/>
      <c r="E12" s="885"/>
      <c r="F12" s="885"/>
      <c r="G12" s="885"/>
      <c r="H12" s="885"/>
      <c r="I12" s="885"/>
      <c r="J12" s="885"/>
      <c r="K12" s="885"/>
      <c r="L12" s="885"/>
      <c r="M12" s="885"/>
      <c r="N12" s="886"/>
    </row>
    <row r="13" spans="1:14" s="346" customFormat="1" ht="36" hidden="1" customHeight="1" thickBot="1">
      <c r="A13" s="902"/>
      <c r="B13" s="903"/>
      <c r="C13" s="903"/>
      <c r="D13" s="903"/>
      <c r="E13" s="903"/>
      <c r="F13" s="903"/>
      <c r="G13" s="903"/>
      <c r="H13" s="903"/>
      <c r="I13" s="903"/>
      <c r="J13" s="903"/>
      <c r="K13" s="903"/>
      <c r="L13" s="903"/>
      <c r="M13" s="903"/>
      <c r="N13" s="904"/>
    </row>
    <row r="14" spans="1:14" s="346" customFormat="1" ht="41.4" hidden="1" customHeight="1">
      <c r="A14" s="899"/>
      <c r="B14" s="900"/>
      <c r="C14" s="900"/>
      <c r="D14" s="900"/>
      <c r="E14" s="900"/>
      <c r="F14" s="900"/>
      <c r="G14" s="900"/>
      <c r="H14" s="900"/>
      <c r="I14" s="900"/>
      <c r="J14" s="900"/>
      <c r="K14" s="900"/>
      <c r="L14" s="900"/>
      <c r="M14" s="900"/>
      <c r="N14" s="901"/>
    </row>
    <row r="15" spans="1:14" s="346" customFormat="1" ht="219.6" hidden="1" customHeight="1">
      <c r="A15" s="909"/>
      <c r="B15" s="910"/>
      <c r="C15" s="910"/>
      <c r="D15" s="910"/>
      <c r="E15" s="910"/>
      <c r="F15" s="910"/>
      <c r="G15" s="910"/>
      <c r="H15" s="910"/>
      <c r="I15" s="910"/>
      <c r="J15" s="910"/>
      <c r="K15" s="910"/>
      <c r="L15" s="910"/>
      <c r="M15" s="910"/>
      <c r="N15" s="911"/>
    </row>
    <row r="16" spans="1:14" s="346" customFormat="1" ht="36" hidden="1" customHeight="1" thickBot="1">
      <c r="A16" s="902"/>
      <c r="B16" s="903"/>
      <c r="C16" s="903"/>
      <c r="D16" s="903"/>
      <c r="E16" s="903"/>
      <c r="F16" s="903"/>
      <c r="G16" s="903"/>
      <c r="H16" s="903"/>
      <c r="I16" s="903"/>
      <c r="J16" s="903"/>
      <c r="K16" s="903"/>
      <c r="L16" s="903"/>
      <c r="M16" s="903"/>
      <c r="N16" s="904"/>
    </row>
    <row r="17" spans="1:14" s="346" customFormat="1" ht="45" hidden="1" customHeight="1">
      <c r="A17" s="908"/>
      <c r="B17" s="900"/>
      <c r="C17" s="900"/>
      <c r="D17" s="900"/>
      <c r="E17" s="900"/>
      <c r="F17" s="900"/>
      <c r="G17" s="900"/>
      <c r="H17" s="900"/>
      <c r="I17" s="900"/>
      <c r="J17" s="900"/>
      <c r="K17" s="900"/>
      <c r="L17" s="900"/>
      <c r="M17" s="900"/>
      <c r="N17" s="901"/>
    </row>
    <row r="18" spans="1:14" ht="189" hidden="1" customHeight="1">
      <c r="A18" s="905"/>
      <c r="B18" s="906"/>
      <c r="C18" s="906"/>
      <c r="D18" s="906"/>
      <c r="E18" s="906"/>
      <c r="F18" s="906"/>
      <c r="G18" s="906"/>
      <c r="H18" s="906"/>
      <c r="I18" s="906"/>
      <c r="J18" s="906"/>
      <c r="K18" s="906"/>
      <c r="L18" s="906"/>
      <c r="M18" s="906"/>
      <c r="N18" s="907"/>
    </row>
    <row r="19" spans="1:14" ht="36" hidden="1" customHeight="1" thickBot="1">
      <c r="A19" s="902"/>
      <c r="B19" s="903"/>
      <c r="C19" s="903"/>
      <c r="D19" s="903"/>
      <c r="E19" s="903"/>
      <c r="F19" s="903"/>
      <c r="G19" s="903"/>
      <c r="H19" s="903"/>
      <c r="I19" s="903"/>
      <c r="J19" s="903"/>
      <c r="K19" s="903"/>
      <c r="L19" s="903"/>
      <c r="M19" s="903"/>
      <c r="N19" s="904"/>
    </row>
    <row r="20" spans="1:14" ht="36" customHeight="1">
      <c r="A20" s="889"/>
      <c r="B20" s="889"/>
      <c r="C20" s="889"/>
      <c r="D20" s="889"/>
      <c r="E20" s="889"/>
      <c r="F20" s="889"/>
      <c r="G20" s="889"/>
      <c r="H20" s="889"/>
      <c r="I20" s="889"/>
      <c r="J20" s="889"/>
      <c r="K20" s="889"/>
      <c r="L20" s="889"/>
      <c r="M20" s="889"/>
      <c r="N20" s="889"/>
    </row>
    <row r="21" spans="1:14" ht="36" customHeight="1">
      <c r="A21" s="760"/>
      <c r="B21" s="760"/>
      <c r="C21" s="760"/>
      <c r="D21" s="760"/>
      <c r="E21" s="760"/>
      <c r="F21" s="760"/>
      <c r="G21" s="760"/>
      <c r="H21" s="760"/>
      <c r="I21" s="760"/>
      <c r="J21" s="760"/>
      <c r="K21" s="760"/>
      <c r="L21" s="760"/>
      <c r="M21" s="760"/>
      <c r="N21" s="760"/>
    </row>
  </sheetData>
  <mergeCells count="20">
    <mergeCell ref="A20:N21"/>
    <mergeCell ref="A6:N6"/>
    <mergeCell ref="A8:N8"/>
    <mergeCell ref="A7:N7"/>
    <mergeCell ref="A12:N12"/>
    <mergeCell ref="A9:N9"/>
    <mergeCell ref="A10:N10"/>
    <mergeCell ref="A11:N11"/>
    <mergeCell ref="A13:N13"/>
    <mergeCell ref="A18:N18"/>
    <mergeCell ref="A19:N19"/>
    <mergeCell ref="A17:N17"/>
    <mergeCell ref="A14:N14"/>
    <mergeCell ref="A15:N15"/>
    <mergeCell ref="A16:N16"/>
    <mergeCell ref="A1:N1"/>
    <mergeCell ref="A2:N2"/>
    <mergeCell ref="A3:N3"/>
    <mergeCell ref="A5:N5"/>
    <mergeCell ref="A4:N4"/>
  </mergeCells>
  <phoneticPr fontId="15"/>
  <hyperlinks>
    <hyperlink ref="A4" r:id="rId1" xr:uid="{1EA60956-249A-44E3-9FF1-93ADDC0676BF}"/>
    <hyperlink ref="A7" r:id="rId2" xr:uid="{62B90990-13A0-4ECA-8DFE-807747D0EA91}"/>
  </hyperlinks>
  <pageMargins left="0.7" right="0.7" top="0.75" bottom="0.75" header="0.3" footer="0.3"/>
  <pageSetup paperSize="9" scale="37" orientation="portrait" horizontalDpi="300" verticalDpi="300"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4D6C7-DC80-49A8-9AE8-9E8D47E71E83}">
  <sheetPr codeName="Sheet12">
    <tabColor theme="1"/>
  </sheetPr>
  <dimension ref="A1:C50"/>
  <sheetViews>
    <sheetView view="pageBreakPreview" zoomScale="76" zoomScaleNormal="75" zoomScaleSheetLayoutView="76" workbookViewId="0">
      <selection activeCell="A17" sqref="A17:XFD19"/>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3" s="15" customFormat="1" ht="46.2" customHeight="1" thickBot="1">
      <c r="A1" s="235" t="s">
        <v>236</v>
      </c>
      <c r="B1" s="235" t="s">
        <v>200</v>
      </c>
      <c r="C1" s="279" t="s">
        <v>201</v>
      </c>
    </row>
    <row r="2" spans="1:3" ht="46.95" customHeight="1">
      <c r="A2" s="169" t="s">
        <v>410</v>
      </c>
      <c r="B2" s="226"/>
      <c r="C2" s="912">
        <v>45932</v>
      </c>
    </row>
    <row r="3" spans="1:3" ht="250.2" customHeight="1" thickBot="1">
      <c r="A3" s="596" t="s">
        <v>411</v>
      </c>
      <c r="B3" s="227"/>
      <c r="C3" s="913"/>
    </row>
    <row r="4" spans="1:3" ht="44.4" customHeight="1" thickBot="1">
      <c r="A4" s="627" t="s">
        <v>412</v>
      </c>
      <c r="B4" s="558"/>
      <c r="C4" s="559"/>
    </row>
    <row r="5" spans="1:3" ht="44.4" customHeight="1">
      <c r="A5" s="557" t="s">
        <v>413</v>
      </c>
      <c r="B5" s="1"/>
      <c r="C5" s="334"/>
    </row>
    <row r="6" spans="1:3" ht="295.8" customHeight="1">
      <c r="A6" s="481" t="s">
        <v>414</v>
      </c>
      <c r="B6" s="1"/>
      <c r="C6" s="314">
        <v>45932</v>
      </c>
    </row>
    <row r="7" spans="1:3" ht="42.6" customHeight="1" thickBot="1">
      <c r="A7" s="480" t="s">
        <v>415</v>
      </c>
      <c r="B7" s="1"/>
      <c r="C7" s="334"/>
    </row>
    <row r="8" spans="1:3" ht="44.4" customHeight="1">
      <c r="A8" s="503" t="s">
        <v>416</v>
      </c>
      <c r="B8" s="1"/>
      <c r="C8" s="339"/>
    </row>
    <row r="9" spans="1:3" ht="109.2" customHeight="1">
      <c r="A9" s="482" t="s">
        <v>417</v>
      </c>
      <c r="B9" s="1"/>
      <c r="C9" s="314">
        <v>45931</v>
      </c>
    </row>
    <row r="10" spans="1:3" ht="46.8" customHeight="1" thickBot="1">
      <c r="A10" s="628" t="s">
        <v>418</v>
      </c>
      <c r="B10" s="1"/>
      <c r="C10" s="340"/>
    </row>
    <row r="11" spans="1:3" ht="45.6" customHeight="1">
      <c r="A11" s="560" t="s">
        <v>419</v>
      </c>
      <c r="B11" s="226"/>
      <c r="C11" s="319"/>
    </row>
    <row r="12" spans="1:3" ht="211.2" customHeight="1">
      <c r="A12" s="500" t="s">
        <v>420</v>
      </c>
      <c r="B12" s="227"/>
      <c r="C12" s="321">
        <v>45922</v>
      </c>
    </row>
    <row r="13" spans="1:3" ht="46.8" customHeight="1" thickBot="1">
      <c r="A13" s="480" t="s">
        <v>421</v>
      </c>
      <c r="B13" s="282"/>
      <c r="C13" s="283"/>
    </row>
    <row r="14" spans="1:3" ht="43.8" customHeight="1">
      <c r="A14" s="169" t="s">
        <v>422</v>
      </c>
      <c r="B14" s="226"/>
      <c r="C14" s="912">
        <v>45930</v>
      </c>
    </row>
    <row r="15" spans="1:3" ht="303.60000000000002" customHeight="1" thickBot="1">
      <c r="A15" s="483" t="s">
        <v>423</v>
      </c>
      <c r="B15" s="227"/>
      <c r="C15" s="913"/>
    </row>
    <row r="16" spans="1:3" ht="43.8" customHeight="1" thickBot="1">
      <c r="A16" s="452" t="s">
        <v>424</v>
      </c>
      <c r="B16" s="1"/>
      <c r="C16" s="280"/>
    </row>
    <row r="17" spans="1:3" ht="43.8" hidden="1" customHeight="1">
      <c r="A17" s="234"/>
      <c r="B17" s="228"/>
      <c r="C17" s="319"/>
    </row>
    <row r="18" spans="1:3" ht="112.8" hidden="1" customHeight="1">
      <c r="A18" s="584"/>
      <c r="B18" s="229"/>
      <c r="C18" s="577"/>
    </row>
    <row r="19" spans="1:3" s="136" customFormat="1" ht="43.8" hidden="1" customHeight="1" thickBot="1">
      <c r="A19" s="585"/>
      <c r="B19" s="230"/>
      <c r="C19" s="586"/>
    </row>
    <row r="20" spans="1:3" ht="48" hidden="1" customHeight="1" thickBot="1">
      <c r="A20" s="588"/>
      <c r="B20" s="225"/>
      <c r="C20" s="583"/>
    </row>
    <row r="21" spans="1:3" ht="267.60000000000002" hidden="1" customHeight="1">
      <c r="A21" s="589"/>
      <c r="B21" s="587"/>
      <c r="C21" s="583"/>
    </row>
    <row r="22" spans="1:3" s="137" customFormat="1" ht="39.6" hidden="1" customHeight="1" thickBot="1">
      <c r="A22" s="292"/>
      <c r="B22" s="188"/>
      <c r="C22" s="280"/>
    </row>
    <row r="23" spans="1:3" ht="43.8" hidden="1" customHeight="1">
      <c r="A23" s="472"/>
      <c r="B23" s="226"/>
      <c r="C23" s="915"/>
    </row>
    <row r="24" spans="1:3" ht="43.8" hidden="1" customHeight="1">
      <c r="A24" s="332"/>
      <c r="B24" s="227"/>
      <c r="C24" s="913"/>
    </row>
    <row r="25" spans="1:3" ht="43.8" hidden="1" customHeight="1" thickBot="1">
      <c r="A25" s="224"/>
      <c r="B25" s="1"/>
      <c r="C25" s="278"/>
    </row>
    <row r="26" spans="1:3" ht="43.8" hidden="1" customHeight="1">
      <c r="A26" s="341"/>
      <c r="B26" s="1"/>
      <c r="C26" s="281"/>
    </row>
    <row r="27" spans="1:3" ht="43.8" hidden="1" customHeight="1" thickBot="1">
      <c r="A27" s="333"/>
      <c r="B27" s="1"/>
      <c r="C27" s="912"/>
    </row>
    <row r="28" spans="1:3" ht="43.8" hidden="1" customHeight="1" thickBot="1">
      <c r="A28" s="232"/>
      <c r="B28" s="233"/>
      <c r="C28" s="914"/>
    </row>
    <row r="29" spans="1:3" ht="43.8" hidden="1" customHeight="1">
      <c r="A29" s="176"/>
      <c r="B29" s="1"/>
      <c r="C29" s="281"/>
    </row>
    <row r="30" spans="1:3" ht="43.8" hidden="1" customHeight="1" thickBot="1">
      <c r="A30" s="284"/>
      <c r="B30" s="1"/>
      <c r="C30" s="912"/>
    </row>
    <row r="31" spans="1:3" ht="43.8" hidden="1" customHeight="1" thickBot="1">
      <c r="A31" s="232"/>
      <c r="B31" s="233"/>
      <c r="C31" s="914"/>
    </row>
    <row r="32" spans="1:3" ht="43.8" customHeight="1">
      <c r="A32" s="1"/>
    </row>
    <row r="33" spans="1:1" ht="43.8" customHeight="1"/>
    <row r="34" spans="1:1" ht="43.8" customHeight="1"/>
    <row r="35" spans="1:1" ht="43.8" customHeight="1"/>
    <row r="36" spans="1:1" ht="43.8" customHeight="1"/>
    <row r="37" spans="1:1" ht="43.8" customHeight="1"/>
    <row r="38" spans="1:1" ht="43.8" customHeight="1"/>
    <row r="39" spans="1:1" ht="43.8" customHeight="1"/>
    <row r="40" spans="1:1" ht="43.8" customHeight="1">
      <c r="A40" s="178"/>
    </row>
    <row r="41" spans="1:1" ht="43.8" customHeight="1"/>
    <row r="42" spans="1:1" ht="43.8" customHeight="1"/>
    <row r="43" spans="1:1" ht="43.8" customHeight="1"/>
    <row r="44" spans="1:1" ht="43.8" customHeight="1"/>
    <row r="45" spans="1:1" ht="43.8" customHeight="1"/>
    <row r="46" spans="1:1" ht="43.8" customHeight="1"/>
    <row r="47" spans="1:1" ht="27" customHeight="1"/>
    <row r="48" spans="1:1" ht="27" customHeight="1"/>
    <row r="49" ht="27" customHeight="1"/>
    <row r="50" ht="27" customHeight="1"/>
  </sheetData>
  <mergeCells count="5">
    <mergeCell ref="C2:C3"/>
    <mergeCell ref="C30:C31"/>
    <mergeCell ref="C23:C24"/>
    <mergeCell ref="C27:C28"/>
    <mergeCell ref="C14:C15"/>
  </mergeCells>
  <phoneticPr fontId="81"/>
  <hyperlinks>
    <hyperlink ref="A4" r:id="rId1" xr:uid="{E276C4B7-1FF1-429F-A93B-A581CA97EFE7}"/>
    <hyperlink ref="A7" r:id="rId2" xr:uid="{E362FBA7-67CE-4A16-80F3-A644DD871981}"/>
    <hyperlink ref="A10" r:id="rId3" xr:uid="{C922331F-C465-4A30-AE06-7C2CB368AE7B}"/>
    <hyperlink ref="A13" r:id="rId4" xr:uid="{2938BCFB-D151-42C4-ACE6-00A525E8D634}"/>
    <hyperlink ref="A16" r:id="rId5" xr:uid="{7A25D1DA-57DF-466A-B511-EE6ED62EF250}"/>
  </hyperlinks>
  <pageMargins left="0" right="0" top="0.19685039370078741" bottom="0.39370078740157483" header="0" footer="0.19685039370078741"/>
  <pageSetup paperSize="9" scale="25" orientation="portrait" r:id="rId6"/>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Z51"/>
  <sheetViews>
    <sheetView view="pageBreakPreview" zoomScale="96" zoomScaleNormal="100" zoomScaleSheetLayoutView="96" workbookViewId="0">
      <selection activeCell="Y40" sqref="Y40"/>
    </sheetView>
  </sheetViews>
  <sheetFormatPr defaultRowHeight="13.2"/>
  <cols>
    <col min="1" max="2" width="7.44140625" customWidth="1"/>
    <col min="3" max="3" width="10.77734375" customWidth="1"/>
    <col min="4" max="18" width="7.44140625" customWidth="1"/>
    <col min="19" max="22" width="7.44140625" style="46" customWidth="1"/>
    <col min="23" max="23" width="5.5546875" style="46" customWidth="1"/>
    <col min="24" max="30" width="7.44140625" style="46" customWidth="1"/>
    <col min="31" max="51" width="8.88671875" style="46"/>
    <col min="52" max="52" width="8.88671875" style="342"/>
  </cols>
  <sheetData>
    <row r="1" spans="1:52" ht="28.2" customHeight="1">
      <c r="A1" s="514"/>
      <c r="B1" s="514"/>
      <c r="C1" s="514"/>
      <c r="D1" s="514"/>
      <c r="E1" s="514"/>
      <c r="F1" s="514"/>
      <c r="G1" s="514"/>
      <c r="H1" s="514"/>
      <c r="I1" s="514"/>
      <c r="J1" s="514"/>
      <c r="K1" s="514"/>
      <c r="L1" s="514"/>
      <c r="M1" s="514"/>
      <c r="N1" s="514"/>
      <c r="O1" s="514"/>
      <c r="P1" s="514"/>
      <c r="Q1" s="514"/>
      <c r="R1" s="514"/>
      <c r="S1" s="514"/>
      <c r="T1" s="514"/>
      <c r="U1" s="514"/>
      <c r="V1" s="514"/>
      <c r="W1" s="514"/>
      <c r="X1" s="514"/>
      <c r="Y1" s="514"/>
      <c r="Z1" s="514"/>
      <c r="AA1" s="514"/>
      <c r="AB1" s="498"/>
    </row>
    <row r="2" spans="1:52" ht="26.4">
      <c r="A2" s="514"/>
      <c r="B2" s="515"/>
      <c r="C2" s="514"/>
      <c r="D2" s="514"/>
      <c r="E2" s="514"/>
      <c r="F2" s="514"/>
      <c r="G2" s="514"/>
      <c r="H2" s="514"/>
      <c r="I2" s="514"/>
      <c r="J2" s="514"/>
      <c r="K2" s="514"/>
      <c r="L2" s="514"/>
      <c r="M2" s="514"/>
      <c r="N2" s="514"/>
      <c r="O2" s="514"/>
      <c r="P2" s="514"/>
      <c r="Q2" s="514"/>
      <c r="R2" s="514"/>
      <c r="S2" s="516"/>
      <c r="T2" s="643"/>
      <c r="U2" s="643"/>
      <c r="V2" s="643"/>
      <c r="W2" s="643"/>
      <c r="X2" s="643"/>
      <c r="Y2" s="643"/>
      <c r="Z2" s="516"/>
      <c r="AA2" s="517"/>
      <c r="AB2" s="498"/>
    </row>
    <row r="3" spans="1:52" ht="26.4">
      <c r="A3" s="514"/>
      <c r="B3" s="518"/>
      <c r="C3" s="519"/>
      <c r="D3" s="519"/>
      <c r="E3" s="519"/>
      <c r="F3" s="519"/>
      <c r="G3" s="519"/>
      <c r="H3" s="519"/>
      <c r="I3" s="519"/>
      <c r="J3" s="519"/>
      <c r="K3" s="519"/>
      <c r="L3" s="519"/>
      <c r="M3" s="519"/>
      <c r="N3" s="519"/>
      <c r="O3" s="514"/>
      <c r="P3" s="514"/>
      <c r="Q3" s="514"/>
      <c r="R3" s="514"/>
      <c r="S3" s="520"/>
      <c r="T3" s="643"/>
      <c r="U3" s="643"/>
      <c r="V3" s="643"/>
      <c r="W3" s="643"/>
      <c r="X3" s="643"/>
      <c r="Y3" s="643"/>
      <c r="Z3" s="520"/>
      <c r="AA3" s="517"/>
      <c r="AB3" s="498"/>
    </row>
    <row r="4" spans="1:52" ht="17.399999999999999" customHeight="1">
      <c r="A4" s="514"/>
      <c r="B4" s="518"/>
      <c r="C4" s="519"/>
      <c r="D4" s="519"/>
      <c r="E4" s="519"/>
      <c r="F4" s="519"/>
      <c r="G4" s="519"/>
      <c r="H4" s="519"/>
      <c r="I4" s="519"/>
      <c r="J4" s="519"/>
      <c r="K4" s="519"/>
      <c r="L4" s="519"/>
      <c r="M4" s="519"/>
      <c r="N4" s="519"/>
      <c r="O4" s="514"/>
      <c r="P4" s="514"/>
      <c r="Q4" s="514"/>
      <c r="R4" s="514"/>
      <c r="S4" s="520"/>
      <c r="T4" s="520"/>
      <c r="U4" s="520"/>
      <c r="V4" s="520"/>
      <c r="W4" s="520"/>
      <c r="X4" s="520"/>
      <c r="Y4" s="520"/>
      <c r="Z4" s="520"/>
      <c r="AA4" s="517"/>
      <c r="AB4" s="498"/>
      <c r="AC4" s="345"/>
      <c r="AD4" s="345"/>
      <c r="AE4" s="345"/>
      <c r="AF4" s="345"/>
      <c r="AG4" s="345"/>
      <c r="AH4" s="345"/>
      <c r="AI4" s="345"/>
      <c r="AJ4"/>
      <c r="AK4"/>
      <c r="AL4"/>
      <c r="AM4"/>
      <c r="AN4"/>
      <c r="AO4"/>
      <c r="AP4"/>
      <c r="AQ4"/>
      <c r="AR4"/>
      <c r="AS4"/>
      <c r="AT4"/>
      <c r="AU4"/>
      <c r="AV4"/>
      <c r="AW4"/>
      <c r="AX4"/>
      <c r="AY4"/>
      <c r="AZ4"/>
    </row>
    <row r="5" spans="1:52" ht="17.399999999999999" customHeight="1">
      <c r="A5" s="514"/>
      <c r="B5" s="518"/>
      <c r="C5" s="519"/>
      <c r="D5" s="519"/>
      <c r="E5" s="519"/>
      <c r="F5" s="519"/>
      <c r="G5" s="519"/>
      <c r="H5" s="519"/>
      <c r="I5" s="519"/>
      <c r="J5" s="519"/>
      <c r="K5" s="521"/>
      <c r="L5" s="521"/>
      <c r="M5" s="521"/>
      <c r="N5" s="521"/>
      <c r="O5" s="522"/>
      <c r="P5" s="522"/>
      <c r="Q5" s="522"/>
      <c r="R5" s="514"/>
      <c r="S5" s="523"/>
      <c r="T5" s="523"/>
      <c r="U5" s="523"/>
      <c r="V5" s="523"/>
      <c r="W5" s="523"/>
      <c r="X5" s="523"/>
      <c r="Y5" s="523"/>
      <c r="Z5" s="523"/>
      <c r="AA5" s="514"/>
      <c r="AB5" s="499"/>
      <c r="AC5" s="345"/>
      <c r="AD5" s="345"/>
      <c r="AE5" s="345"/>
      <c r="AF5" s="345"/>
      <c r="AG5" s="345"/>
      <c r="AH5" s="345"/>
      <c r="AI5" s="345"/>
      <c r="AJ5"/>
      <c r="AK5"/>
      <c r="AL5"/>
      <c r="AM5"/>
      <c r="AN5"/>
      <c r="AO5"/>
      <c r="AP5"/>
      <c r="AQ5"/>
      <c r="AR5"/>
      <c r="AS5"/>
      <c r="AT5"/>
      <c r="AU5"/>
      <c r="AV5"/>
      <c r="AW5"/>
      <c r="AX5"/>
      <c r="AY5"/>
      <c r="AZ5"/>
    </row>
    <row r="6" spans="1:52" ht="30.6" customHeight="1">
      <c r="A6" s="514"/>
      <c r="B6" s="524"/>
      <c r="C6" s="525"/>
      <c r="D6" s="526"/>
      <c r="E6" s="525"/>
      <c r="F6" s="525"/>
      <c r="G6" s="525"/>
      <c r="H6" s="514"/>
      <c r="I6" s="514"/>
      <c r="J6" s="514"/>
      <c r="K6" s="522"/>
      <c r="L6" s="522"/>
      <c r="M6" s="522"/>
      <c r="N6" s="522"/>
      <c r="O6" s="522"/>
      <c r="P6" s="522"/>
      <c r="Q6" s="522"/>
      <c r="R6" s="514"/>
      <c r="S6" s="523"/>
      <c r="T6" s="523"/>
      <c r="U6" s="523"/>
      <c r="V6" s="523"/>
      <c r="W6" s="523"/>
      <c r="X6" s="523"/>
      <c r="Y6" s="523"/>
      <c r="Z6" s="523"/>
      <c r="AA6" s="514"/>
      <c r="AB6" s="499"/>
      <c r="AC6" s="345"/>
      <c r="AD6" s="345"/>
      <c r="AE6" s="345"/>
      <c r="AF6" s="345"/>
      <c r="AG6" s="345"/>
      <c r="AH6" s="345"/>
      <c r="AI6" s="345"/>
      <c r="AJ6"/>
      <c r="AK6"/>
      <c r="AL6"/>
      <c r="AM6"/>
      <c r="AN6"/>
      <c r="AO6"/>
      <c r="AP6"/>
      <c r="AQ6"/>
      <c r="AR6"/>
      <c r="AS6"/>
      <c r="AT6"/>
      <c r="AU6"/>
      <c r="AV6"/>
      <c r="AW6"/>
      <c r="AX6"/>
      <c r="AY6"/>
      <c r="AZ6"/>
    </row>
    <row r="7" spans="1:52" ht="17.399999999999999" customHeight="1">
      <c r="A7" s="514"/>
      <c r="B7" s="514"/>
      <c r="C7" s="514"/>
      <c r="D7" s="514"/>
      <c r="E7" s="514"/>
      <c r="F7" s="514"/>
      <c r="G7" s="514"/>
      <c r="H7" s="514"/>
      <c r="I7" s="514"/>
      <c r="J7" s="514"/>
      <c r="K7" s="522"/>
      <c r="L7" s="522"/>
      <c r="M7" s="522"/>
      <c r="N7" s="522"/>
      <c r="O7" s="522"/>
      <c r="P7" s="522"/>
      <c r="Q7" s="522"/>
      <c r="R7" s="514"/>
      <c r="S7" s="644"/>
      <c r="T7" s="644"/>
      <c r="U7" s="644"/>
      <c r="V7" s="644"/>
      <c r="W7" s="644"/>
      <c r="X7" s="644"/>
      <c r="Y7" s="644"/>
      <c r="Z7" s="644"/>
      <c r="AA7" s="644"/>
      <c r="AB7" s="499"/>
      <c r="AC7" s="345"/>
      <c r="AD7" s="345"/>
      <c r="AE7" s="345"/>
      <c r="AF7" s="345"/>
      <c r="AG7" s="345"/>
      <c r="AH7" s="345"/>
      <c r="AI7" s="345"/>
      <c r="AJ7"/>
      <c r="AK7"/>
      <c r="AL7"/>
      <c r="AM7"/>
      <c r="AN7"/>
      <c r="AO7"/>
      <c r="AP7"/>
      <c r="AQ7"/>
      <c r="AR7"/>
      <c r="AS7"/>
      <c r="AT7"/>
      <c r="AU7"/>
      <c r="AV7"/>
      <c r="AW7"/>
      <c r="AX7"/>
      <c r="AY7"/>
      <c r="AZ7"/>
    </row>
    <row r="8" spans="1:52" ht="17.399999999999999" customHeight="1">
      <c r="A8" s="514"/>
      <c r="B8" s="527"/>
      <c r="C8" s="514"/>
      <c r="D8" s="645"/>
      <c r="E8" s="645"/>
      <c r="F8" s="645"/>
      <c r="G8" s="514"/>
      <c r="H8" s="514"/>
      <c r="I8" s="514"/>
      <c r="J8" s="514"/>
      <c r="K8" s="522"/>
      <c r="L8" s="522"/>
      <c r="M8" s="522"/>
      <c r="N8" s="522"/>
      <c r="O8" s="522"/>
      <c r="P8" s="522"/>
      <c r="Q8" s="522"/>
      <c r="R8" s="514"/>
      <c r="S8" s="644"/>
      <c r="T8" s="644"/>
      <c r="U8" s="644"/>
      <c r="V8" s="644"/>
      <c r="W8" s="644"/>
      <c r="X8" s="644"/>
      <c r="Y8" s="644"/>
      <c r="Z8" s="644"/>
      <c r="AA8" s="644"/>
      <c r="AB8" s="499"/>
      <c r="AC8" s="345"/>
      <c r="AD8" s="345"/>
      <c r="AE8" s="345"/>
      <c r="AF8" s="345"/>
      <c r="AG8" s="345"/>
      <c r="AH8" s="345"/>
      <c r="AI8" s="345"/>
      <c r="AJ8"/>
      <c r="AK8"/>
      <c r="AL8"/>
      <c r="AM8"/>
      <c r="AN8"/>
      <c r="AO8"/>
      <c r="AP8"/>
      <c r="AQ8"/>
      <c r="AR8"/>
      <c r="AS8"/>
      <c r="AT8"/>
      <c r="AU8"/>
      <c r="AV8"/>
      <c r="AW8"/>
      <c r="AX8"/>
      <c r="AY8"/>
      <c r="AZ8"/>
    </row>
    <row r="9" spans="1:52" ht="17.399999999999999" customHeight="1">
      <c r="A9" s="514"/>
      <c r="B9" s="524"/>
      <c r="C9" s="514"/>
      <c r="D9" s="645"/>
      <c r="E9" s="645"/>
      <c r="F9" s="645"/>
      <c r="G9" s="528"/>
      <c r="H9" s="528"/>
      <c r="I9" s="514"/>
      <c r="J9" s="514"/>
      <c r="K9" s="514"/>
      <c r="L9" s="529"/>
      <c r="M9" s="529"/>
      <c r="N9" s="529"/>
      <c r="O9" s="529"/>
      <c r="P9" s="528"/>
      <c r="Q9" s="528"/>
      <c r="R9" s="530"/>
      <c r="S9" s="524" t="s">
        <v>208</v>
      </c>
      <c r="T9" s="530"/>
      <c r="U9" s="530"/>
      <c r="V9" s="530"/>
      <c r="W9" s="530"/>
      <c r="X9" s="530"/>
      <c r="Y9" s="530"/>
      <c r="Z9" s="530"/>
      <c r="AA9" s="514"/>
      <c r="AB9" s="498"/>
      <c r="AC9" s="345"/>
      <c r="AD9" s="345"/>
      <c r="AE9" s="345"/>
      <c r="AF9" s="345"/>
      <c r="AG9" s="345"/>
      <c r="AH9" s="345"/>
      <c r="AI9" s="345"/>
      <c r="AJ9"/>
      <c r="AK9"/>
      <c r="AL9"/>
      <c r="AM9"/>
      <c r="AN9"/>
      <c r="AO9"/>
      <c r="AP9"/>
      <c r="AQ9"/>
      <c r="AR9"/>
      <c r="AS9"/>
      <c r="AT9"/>
      <c r="AU9"/>
      <c r="AV9"/>
      <c r="AW9"/>
      <c r="AX9"/>
      <c r="AY9"/>
      <c r="AZ9"/>
    </row>
    <row r="10" spans="1:52" ht="17.399999999999999" customHeight="1">
      <c r="A10" s="514"/>
      <c r="B10" s="524"/>
      <c r="C10" s="514"/>
      <c r="D10" s="528"/>
      <c r="E10" s="528"/>
      <c r="F10" s="528"/>
      <c r="G10" s="528"/>
      <c r="H10" s="514"/>
      <c r="I10" s="514"/>
      <c r="J10" s="514"/>
      <c r="K10" s="514"/>
      <c r="L10" s="528"/>
      <c r="M10" s="528"/>
      <c r="N10" s="528"/>
      <c r="O10" s="528"/>
      <c r="P10" s="528"/>
      <c r="Q10" s="528"/>
      <c r="R10" s="531"/>
      <c r="S10" s="524"/>
      <c r="T10" s="532"/>
      <c r="U10" s="532"/>
      <c r="V10" s="532"/>
      <c r="W10" s="532"/>
      <c r="X10" s="532"/>
      <c r="Y10" s="532"/>
      <c r="Z10" s="532"/>
      <c r="AA10" s="533"/>
      <c r="AB10" s="498"/>
      <c r="AC10" s="345"/>
      <c r="AD10" s="345"/>
      <c r="AE10" s="345"/>
      <c r="AF10" s="345"/>
      <c r="AG10" s="345"/>
      <c r="AH10" s="345"/>
      <c r="AI10" s="345"/>
      <c r="AJ10"/>
      <c r="AK10"/>
      <c r="AL10"/>
      <c r="AM10"/>
      <c r="AN10"/>
      <c r="AO10"/>
      <c r="AP10"/>
      <c r="AQ10"/>
      <c r="AR10"/>
      <c r="AS10"/>
      <c r="AT10"/>
      <c r="AU10"/>
      <c r="AV10"/>
      <c r="AW10"/>
      <c r="AX10"/>
      <c r="AY10"/>
      <c r="AZ10"/>
    </row>
    <row r="11" spans="1:52" ht="17.399999999999999" customHeight="1">
      <c r="A11" s="514"/>
      <c r="B11" s="534"/>
      <c r="C11" s="535"/>
      <c r="D11" s="646"/>
      <c r="E11" s="646"/>
      <c r="F11" s="646"/>
      <c r="G11" s="646"/>
      <c r="H11" s="536"/>
      <c r="I11" s="514"/>
      <c r="J11" s="514"/>
      <c r="K11" s="514"/>
      <c r="L11" s="528"/>
      <c r="M11" s="528"/>
      <c r="N11" s="528"/>
      <c r="O11" s="528"/>
      <c r="P11" s="528"/>
      <c r="Q11" s="528"/>
      <c r="R11" s="531"/>
      <c r="S11" s="524"/>
      <c r="T11" s="532"/>
      <c r="U11" s="532"/>
      <c r="V11" s="532"/>
      <c r="W11" s="532"/>
      <c r="X11" s="532"/>
      <c r="Y11" s="532"/>
      <c r="Z11" s="532"/>
      <c r="AA11" s="533"/>
      <c r="AB11" s="498"/>
      <c r="AC11" s="345"/>
      <c r="AD11" s="345"/>
      <c r="AE11" s="345"/>
      <c r="AF11" s="345"/>
      <c r="AG11" s="345"/>
      <c r="AH11" s="345"/>
      <c r="AI11" s="345"/>
      <c r="AJ11"/>
      <c r="AK11"/>
      <c r="AL11"/>
      <c r="AM11"/>
      <c r="AN11"/>
      <c r="AO11"/>
      <c r="AP11"/>
      <c r="AQ11"/>
      <c r="AR11"/>
      <c r="AS11"/>
      <c r="AT11"/>
      <c r="AU11"/>
      <c r="AV11"/>
      <c r="AW11"/>
      <c r="AX11"/>
      <c r="AY11"/>
      <c r="AZ11"/>
    </row>
    <row r="12" spans="1:52" ht="17.399999999999999" customHeight="1">
      <c r="A12" s="514"/>
      <c r="B12" s="534"/>
      <c r="C12" s="535"/>
      <c r="D12" s="647"/>
      <c r="E12" s="647"/>
      <c r="F12" s="647"/>
      <c r="G12" s="647"/>
      <c r="H12" s="647"/>
      <c r="I12" s="647"/>
      <c r="J12" s="514"/>
      <c r="K12" s="514"/>
      <c r="L12" s="528"/>
      <c r="M12" s="528"/>
      <c r="N12" s="528"/>
      <c r="O12" s="528"/>
      <c r="P12" s="528"/>
      <c r="Q12" s="528"/>
      <c r="R12" s="531"/>
      <c r="S12" s="524"/>
      <c r="T12" s="532"/>
      <c r="U12" s="532"/>
      <c r="V12" s="532"/>
      <c r="W12" s="532"/>
      <c r="X12" s="532"/>
      <c r="Y12" s="532"/>
      <c r="Z12" s="532"/>
      <c r="AA12" s="533"/>
      <c r="AB12" s="498"/>
      <c r="AC12" s="345"/>
      <c r="AD12" s="345"/>
      <c r="AE12" s="345"/>
      <c r="AF12" s="345"/>
      <c r="AG12" s="345"/>
      <c r="AH12" s="345"/>
      <c r="AI12" s="345"/>
      <c r="AJ12"/>
      <c r="AK12"/>
      <c r="AL12"/>
      <c r="AM12"/>
      <c r="AN12"/>
      <c r="AO12"/>
      <c r="AP12"/>
      <c r="AQ12"/>
      <c r="AR12"/>
      <c r="AS12"/>
      <c r="AT12"/>
      <c r="AU12"/>
      <c r="AV12"/>
      <c r="AW12"/>
      <c r="AX12"/>
      <c r="AY12"/>
      <c r="AZ12"/>
    </row>
    <row r="13" spans="1:52" ht="17.399999999999999" customHeight="1">
      <c r="A13" s="514"/>
      <c r="B13" s="534"/>
      <c r="C13" s="646"/>
      <c r="D13" s="646"/>
      <c r="E13" s="646"/>
      <c r="F13" s="646"/>
      <c r="G13" s="646"/>
      <c r="H13" s="646"/>
      <c r="I13" s="514"/>
      <c r="J13" s="514"/>
      <c r="K13" s="514"/>
      <c r="L13" s="528"/>
      <c r="M13" s="528"/>
      <c r="N13" s="528"/>
      <c r="O13" s="528"/>
      <c r="P13" s="528"/>
      <c r="Q13" s="528"/>
      <c r="R13" s="531"/>
      <c r="S13" s="524"/>
      <c r="T13" s="532"/>
      <c r="U13" s="532"/>
      <c r="V13" s="532"/>
      <c r="W13" s="532"/>
      <c r="X13" s="532"/>
      <c r="Y13" s="532"/>
      <c r="Z13" s="532"/>
      <c r="AA13" s="533"/>
      <c r="AB13" s="498"/>
      <c r="AC13" s="345"/>
      <c r="AD13" s="345"/>
      <c r="AE13" s="345"/>
      <c r="AF13" s="345"/>
      <c r="AG13" s="345"/>
      <c r="AH13" s="345"/>
      <c r="AI13" s="345"/>
      <c r="AJ13"/>
      <c r="AK13"/>
      <c r="AL13"/>
      <c r="AM13"/>
      <c r="AN13"/>
      <c r="AO13"/>
      <c r="AP13"/>
      <c r="AQ13"/>
      <c r="AR13"/>
      <c r="AS13"/>
      <c r="AT13"/>
      <c r="AU13"/>
      <c r="AV13"/>
      <c r="AW13"/>
      <c r="AX13"/>
      <c r="AY13"/>
      <c r="AZ13"/>
    </row>
    <row r="14" spans="1:52" ht="17.399999999999999" customHeight="1">
      <c r="A14" s="514"/>
      <c r="B14" s="534"/>
      <c r="C14" s="535"/>
      <c r="D14" s="646"/>
      <c r="E14" s="646"/>
      <c r="F14" s="646"/>
      <c r="G14" s="646"/>
      <c r="H14" s="536"/>
      <c r="I14" s="514"/>
      <c r="J14" s="514"/>
      <c r="K14" s="514"/>
      <c r="L14" s="528"/>
      <c r="M14" s="528"/>
      <c r="N14" s="528"/>
      <c r="O14" s="528"/>
      <c r="P14" s="528"/>
      <c r="Q14" s="528"/>
      <c r="R14" s="530"/>
      <c r="S14" s="524" t="s">
        <v>208</v>
      </c>
      <c r="T14" s="530"/>
      <c r="U14" s="530"/>
      <c r="V14" s="530"/>
      <c r="W14" s="530"/>
      <c r="X14" s="530"/>
      <c r="Y14" s="530"/>
      <c r="Z14" s="530"/>
      <c r="AA14" s="514"/>
      <c r="AB14" s="498"/>
      <c r="AC14" s="345"/>
      <c r="AD14" s="345"/>
      <c r="AE14" s="345"/>
      <c r="AF14" s="345"/>
      <c r="AG14" s="345"/>
      <c r="AH14" s="345"/>
      <c r="AI14" s="345"/>
      <c r="AJ14"/>
      <c r="AK14"/>
      <c r="AL14"/>
      <c r="AM14"/>
      <c r="AN14"/>
      <c r="AO14"/>
      <c r="AP14"/>
      <c r="AQ14"/>
      <c r="AR14"/>
      <c r="AS14"/>
      <c r="AT14"/>
      <c r="AU14"/>
      <c r="AV14"/>
      <c r="AW14"/>
      <c r="AX14"/>
      <c r="AY14"/>
      <c r="AZ14"/>
    </row>
    <row r="15" spans="1:52" ht="17.399999999999999" customHeight="1">
      <c r="A15" s="514"/>
      <c r="B15" s="514"/>
      <c r="C15" s="535"/>
      <c r="D15" s="646"/>
      <c r="E15" s="646"/>
      <c r="F15" s="646"/>
      <c r="G15" s="646"/>
      <c r="H15" s="646"/>
      <c r="I15" s="514"/>
      <c r="J15" s="514"/>
      <c r="K15" s="514"/>
      <c r="L15" s="528"/>
      <c r="M15" s="528"/>
      <c r="N15" s="528"/>
      <c r="O15" s="528"/>
      <c r="P15" s="528"/>
      <c r="Q15" s="528"/>
      <c r="R15" s="530"/>
      <c r="S15" s="516"/>
      <c r="T15" s="643"/>
      <c r="U15" s="643"/>
      <c r="V15" s="643"/>
      <c r="W15" s="643"/>
      <c r="X15" s="643"/>
      <c r="Y15" s="643"/>
      <c r="Z15" s="516"/>
      <c r="AA15" s="517"/>
      <c r="AB15" s="498"/>
      <c r="AC15" s="345"/>
      <c r="AD15" s="345"/>
      <c r="AE15" s="345"/>
      <c r="AF15" s="345"/>
      <c r="AG15" s="345"/>
      <c r="AH15" s="345"/>
      <c r="AI15" s="345"/>
      <c r="AJ15"/>
      <c r="AK15"/>
      <c r="AL15"/>
      <c r="AM15"/>
      <c r="AN15"/>
      <c r="AO15"/>
      <c r="AP15"/>
      <c r="AQ15"/>
      <c r="AR15"/>
      <c r="AS15"/>
      <c r="AT15"/>
      <c r="AU15"/>
      <c r="AV15"/>
      <c r="AW15"/>
      <c r="AX15"/>
      <c r="AY15"/>
      <c r="AZ15"/>
    </row>
    <row r="16" spans="1:52" ht="17.399999999999999" customHeight="1">
      <c r="A16" s="514"/>
      <c r="B16" s="514"/>
      <c r="C16" s="514"/>
      <c r="D16" s="537"/>
      <c r="E16" s="537"/>
      <c r="F16" s="537"/>
      <c r="G16" s="537"/>
      <c r="H16" s="537"/>
      <c r="I16" s="514"/>
      <c r="J16" s="514"/>
      <c r="K16" s="514"/>
      <c r="L16" s="528"/>
      <c r="M16" s="528"/>
      <c r="N16" s="528"/>
      <c r="O16" s="528"/>
      <c r="P16" s="528"/>
      <c r="Q16" s="528"/>
      <c r="R16" s="523"/>
      <c r="S16" s="520"/>
      <c r="T16" s="643"/>
      <c r="U16" s="643"/>
      <c r="V16" s="643"/>
      <c r="W16" s="643"/>
      <c r="X16" s="643"/>
      <c r="Y16" s="643"/>
      <c r="Z16" s="520"/>
      <c r="AA16" s="517"/>
      <c r="AB16" s="498"/>
      <c r="AC16" s="345"/>
      <c r="AD16" s="345"/>
      <c r="AE16" s="345"/>
      <c r="AF16" s="345"/>
      <c r="AG16" s="345"/>
      <c r="AH16" s="345"/>
      <c r="AI16" s="345"/>
      <c r="AJ16"/>
      <c r="AK16"/>
      <c r="AL16"/>
      <c r="AM16"/>
      <c r="AN16"/>
      <c r="AO16"/>
      <c r="AP16"/>
      <c r="AQ16"/>
      <c r="AR16"/>
      <c r="AS16"/>
      <c r="AT16"/>
      <c r="AU16"/>
      <c r="AV16"/>
      <c r="AW16"/>
      <c r="AX16"/>
      <c r="AY16"/>
      <c r="AZ16"/>
    </row>
    <row r="17" spans="1:52" ht="17.399999999999999" customHeight="1">
      <c r="A17" s="514"/>
      <c r="B17" s="514"/>
      <c r="C17" s="514"/>
      <c r="D17" s="514"/>
      <c r="E17" s="514"/>
      <c r="F17" s="514"/>
      <c r="G17" s="514"/>
      <c r="H17" s="514"/>
      <c r="I17" s="514"/>
      <c r="J17" s="514"/>
      <c r="K17" s="514"/>
      <c r="L17" s="528"/>
      <c r="M17" s="528"/>
      <c r="N17" s="528"/>
      <c r="O17" s="528"/>
      <c r="P17" s="528"/>
      <c r="Q17" s="528"/>
      <c r="R17" s="523"/>
      <c r="S17" s="520"/>
      <c r="T17" s="520"/>
      <c r="U17" s="520"/>
      <c r="V17" s="520"/>
      <c r="W17" s="520"/>
      <c r="X17" s="520"/>
      <c r="Y17" s="520"/>
      <c r="Z17" s="520"/>
      <c r="AA17" s="517"/>
      <c r="AB17" s="498"/>
      <c r="AC17" s="345"/>
      <c r="AD17" s="345"/>
      <c r="AE17" s="345"/>
      <c r="AF17" s="345"/>
      <c r="AG17" s="345"/>
      <c r="AH17" s="345"/>
      <c r="AI17" s="345"/>
      <c r="AJ17"/>
      <c r="AK17"/>
      <c r="AL17"/>
      <c r="AM17"/>
      <c r="AN17"/>
      <c r="AO17"/>
      <c r="AP17"/>
      <c r="AQ17"/>
      <c r="AR17"/>
      <c r="AS17"/>
      <c r="AT17"/>
      <c r="AU17"/>
      <c r="AV17"/>
      <c r="AW17"/>
      <c r="AX17"/>
      <c r="AY17"/>
      <c r="AZ17"/>
    </row>
    <row r="18" spans="1:52" ht="17.399999999999999" customHeight="1">
      <c r="A18" s="514"/>
      <c r="B18" s="514"/>
      <c r="C18" s="514"/>
      <c r="D18" s="514"/>
      <c r="E18" s="514"/>
      <c r="F18" s="514"/>
      <c r="G18" s="514"/>
      <c r="H18" s="514"/>
      <c r="I18" s="514"/>
      <c r="J18" s="514"/>
      <c r="K18" s="514"/>
      <c r="L18" s="650"/>
      <c r="M18" s="650"/>
      <c r="N18" s="650"/>
      <c r="O18" s="528"/>
      <c r="P18" s="528"/>
      <c r="Q18" s="528"/>
      <c r="R18" s="523"/>
      <c r="S18" s="523"/>
      <c r="T18" s="523"/>
      <c r="U18" s="523"/>
      <c r="V18" s="523"/>
      <c r="W18" s="523"/>
      <c r="X18" s="523"/>
      <c r="Y18" s="523"/>
      <c r="Z18" s="523"/>
      <c r="AA18" s="514"/>
      <c r="AB18" s="498"/>
      <c r="AC18" s="345"/>
      <c r="AD18" s="345"/>
      <c r="AE18" s="345"/>
      <c r="AF18" s="345"/>
      <c r="AG18" s="345"/>
      <c r="AH18" s="345"/>
      <c r="AI18" s="345"/>
      <c r="AJ18"/>
      <c r="AK18"/>
      <c r="AL18"/>
      <c r="AM18"/>
      <c r="AN18"/>
      <c r="AO18"/>
      <c r="AP18"/>
      <c r="AQ18"/>
      <c r="AR18"/>
      <c r="AS18"/>
      <c r="AT18"/>
      <c r="AU18"/>
      <c r="AV18"/>
      <c r="AW18"/>
      <c r="AX18"/>
      <c r="AY18"/>
      <c r="AZ18"/>
    </row>
    <row r="19" spans="1:52" ht="17.399999999999999" customHeight="1">
      <c r="A19" s="514"/>
      <c r="B19" s="514"/>
      <c r="C19" s="514"/>
      <c r="D19" s="514"/>
      <c r="E19" s="514"/>
      <c r="F19" s="652"/>
      <c r="G19" s="652"/>
      <c r="H19" s="652"/>
      <c r="I19" s="514"/>
      <c r="J19" s="514"/>
      <c r="K19" s="514"/>
      <c r="L19" s="528"/>
      <c r="M19" s="528"/>
      <c r="N19" s="528"/>
      <c r="O19" s="528"/>
      <c r="P19" s="528"/>
      <c r="Q19" s="528"/>
      <c r="R19" s="523"/>
      <c r="S19" s="523"/>
      <c r="T19" s="523"/>
      <c r="U19" s="523"/>
      <c r="V19" s="523"/>
      <c r="W19" s="523"/>
      <c r="X19" s="523"/>
      <c r="Y19" s="523"/>
      <c r="Z19" s="523"/>
      <c r="AA19" s="514"/>
      <c r="AB19" s="498"/>
      <c r="AC19" s="345"/>
      <c r="AD19" s="345"/>
      <c r="AE19" s="345"/>
      <c r="AF19" s="345"/>
      <c r="AG19" s="345"/>
      <c r="AH19" s="345"/>
      <c r="AI19" s="345"/>
      <c r="AJ19"/>
      <c r="AK19"/>
      <c r="AL19"/>
      <c r="AM19"/>
      <c r="AN19"/>
      <c r="AO19"/>
      <c r="AP19"/>
      <c r="AQ19"/>
      <c r="AR19"/>
      <c r="AS19"/>
      <c r="AT19"/>
      <c r="AU19"/>
      <c r="AV19"/>
      <c r="AW19"/>
      <c r="AX19"/>
      <c r="AY19"/>
      <c r="AZ19"/>
    </row>
    <row r="20" spans="1:52" s="46" customFormat="1" ht="17.399999999999999" hidden="1" customHeight="1">
      <c r="F20" s="652"/>
      <c r="G20" s="652"/>
      <c r="H20" s="652"/>
      <c r="L20" s="574"/>
      <c r="M20" s="574"/>
      <c r="N20" s="574"/>
      <c r="O20" s="574"/>
      <c r="P20" s="574"/>
      <c r="Q20" s="574"/>
      <c r="R20" s="575"/>
      <c r="S20" s="651"/>
      <c r="T20" s="651"/>
      <c r="U20" s="651"/>
      <c r="V20" s="651"/>
      <c r="W20" s="651"/>
      <c r="X20" s="651"/>
      <c r="Y20" s="651"/>
      <c r="Z20" s="651"/>
      <c r="AA20" s="651"/>
    </row>
    <row r="21" spans="1:52" s="46" customFormat="1" ht="17.399999999999999" hidden="1" customHeight="1">
      <c r="F21" s="652"/>
      <c r="G21" s="652"/>
      <c r="H21" s="652"/>
      <c r="L21" s="574"/>
      <c r="M21" s="574"/>
      <c r="N21" s="574"/>
      <c r="O21" s="574"/>
      <c r="P21" s="574"/>
      <c r="Q21" s="574"/>
      <c r="R21" s="574"/>
      <c r="S21" s="651"/>
      <c r="T21" s="651"/>
      <c r="U21" s="651"/>
      <c r="V21" s="651"/>
      <c r="W21" s="651"/>
      <c r="X21" s="651"/>
      <c r="Y21" s="651"/>
      <c r="Z21" s="651"/>
      <c r="AA21" s="651"/>
    </row>
    <row r="22" spans="1:52" s="46" customFormat="1" ht="17.399999999999999" hidden="1" customHeight="1">
      <c r="Q22" s="574"/>
      <c r="R22" s="574"/>
    </row>
    <row r="23" spans="1:52" s="46" customFormat="1" ht="17.399999999999999" hidden="1" customHeight="1">
      <c r="L23" s="574"/>
      <c r="M23" s="574"/>
      <c r="N23" s="574"/>
      <c r="O23" s="574"/>
      <c r="P23" s="574"/>
      <c r="Q23" s="574"/>
      <c r="R23" s="574"/>
    </row>
    <row r="24" spans="1:52" s="46" customFormat="1" ht="13.2" hidden="1" customHeight="1">
      <c r="L24" s="650"/>
      <c r="M24" s="650"/>
      <c r="N24" s="650"/>
      <c r="O24" s="650"/>
      <c r="P24" s="650"/>
      <c r="Q24" s="650"/>
      <c r="R24" s="650"/>
      <c r="S24" s="650"/>
    </row>
    <row r="25" spans="1:52" s="46" customFormat="1" ht="13.2" hidden="1" customHeight="1">
      <c r="L25" s="650"/>
      <c r="M25" s="650"/>
      <c r="N25" s="650"/>
      <c r="O25" s="650"/>
      <c r="P25" s="650"/>
      <c r="Q25" s="650"/>
      <c r="R25" s="650"/>
      <c r="S25" s="650"/>
    </row>
    <row r="26" spans="1:52">
      <c r="A26" s="514"/>
      <c r="B26" s="514"/>
      <c r="C26" s="514"/>
      <c r="D26" s="514"/>
      <c r="E26" s="514"/>
      <c r="F26" s="514"/>
      <c r="G26" s="514"/>
      <c r="H26" s="514"/>
      <c r="I26" s="514"/>
      <c r="J26" s="514"/>
      <c r="K26" s="514"/>
      <c r="L26" s="650"/>
      <c r="M26" s="650"/>
      <c r="N26" s="650"/>
      <c r="O26" s="650"/>
      <c r="P26" s="650"/>
      <c r="Q26" s="650"/>
      <c r="R26" s="650"/>
      <c r="S26" s="650"/>
      <c r="T26" s="514"/>
      <c r="U26" s="514"/>
      <c r="V26" s="514"/>
      <c r="W26" s="514"/>
      <c r="X26" s="514"/>
      <c r="Y26" s="514"/>
      <c r="Z26" s="514"/>
      <c r="AA26" s="514"/>
      <c r="AB26" s="498"/>
      <c r="AC26" s="345"/>
      <c r="AD26" s="345"/>
      <c r="AE26" s="345"/>
      <c r="AF26" s="345"/>
      <c r="AG26" s="345"/>
      <c r="AH26" s="345"/>
      <c r="AI26" s="345"/>
      <c r="AJ26"/>
      <c r="AK26"/>
      <c r="AL26"/>
      <c r="AM26"/>
      <c r="AN26"/>
      <c r="AO26"/>
      <c r="AP26"/>
      <c r="AQ26"/>
      <c r="AR26"/>
      <c r="AS26"/>
      <c r="AT26"/>
      <c r="AU26"/>
      <c r="AV26"/>
      <c r="AW26"/>
      <c r="AX26"/>
      <c r="AY26"/>
      <c r="AZ26"/>
    </row>
    <row r="27" spans="1:52" ht="19.2">
      <c r="A27" s="514"/>
      <c r="B27" s="514"/>
      <c r="C27" s="514"/>
      <c r="D27" s="514"/>
      <c r="E27" s="514"/>
      <c r="F27" s="514"/>
      <c r="G27" s="514"/>
      <c r="H27" s="514"/>
      <c r="I27" s="514"/>
      <c r="J27" s="514"/>
      <c r="K27" s="514"/>
      <c r="L27" s="528"/>
      <c r="M27" s="528"/>
      <c r="N27" s="528"/>
      <c r="O27" s="528"/>
      <c r="P27" s="528"/>
      <c r="Q27" s="528"/>
      <c r="R27" s="528"/>
      <c r="S27" s="514"/>
      <c r="T27" s="514"/>
      <c r="U27" s="514"/>
      <c r="V27" s="514"/>
      <c r="W27" s="514"/>
      <c r="X27" s="514"/>
      <c r="Y27" s="514"/>
      <c r="Z27" s="514"/>
      <c r="AA27" s="514"/>
      <c r="AB27" s="498"/>
      <c r="AC27" s="345"/>
      <c r="AD27" s="345"/>
      <c r="AE27" s="345"/>
      <c r="AF27" s="345"/>
      <c r="AG27" s="345"/>
      <c r="AH27" s="345"/>
      <c r="AI27" s="345"/>
      <c r="AJ27"/>
      <c r="AK27"/>
      <c r="AL27"/>
      <c r="AM27"/>
      <c r="AN27"/>
      <c r="AO27"/>
      <c r="AP27"/>
      <c r="AQ27"/>
      <c r="AR27"/>
      <c r="AS27"/>
      <c r="AT27"/>
      <c r="AU27"/>
      <c r="AV27"/>
      <c r="AW27"/>
      <c r="AX27"/>
      <c r="AY27"/>
      <c r="AZ27"/>
    </row>
    <row r="28" spans="1:52" ht="19.2">
      <c r="A28" s="514"/>
      <c r="B28" s="514"/>
      <c r="C28" s="514"/>
      <c r="D28" s="514"/>
      <c r="E28" s="514"/>
      <c r="F28" s="514"/>
      <c r="G28" s="514"/>
      <c r="H28" s="514"/>
      <c r="I28" s="514"/>
      <c r="J28" s="514"/>
      <c r="K28" s="514"/>
      <c r="L28" s="528"/>
      <c r="M28" s="528"/>
      <c r="N28" s="528"/>
      <c r="O28" s="528"/>
      <c r="P28" s="528"/>
      <c r="Q28" s="528"/>
      <c r="R28" s="528"/>
      <c r="S28" s="514"/>
      <c r="T28" s="514"/>
      <c r="U28" s="514"/>
      <c r="V28" s="514"/>
      <c r="W28" s="514"/>
      <c r="X28" s="514"/>
      <c r="Y28" s="514"/>
      <c r="Z28" s="514"/>
      <c r="AA28" s="514"/>
      <c r="AB28" s="498"/>
      <c r="AC28" s="345"/>
      <c r="AD28" s="345"/>
      <c r="AE28" s="345"/>
      <c r="AF28" s="345"/>
      <c r="AG28" s="345"/>
      <c r="AH28" s="345"/>
      <c r="AI28" s="345"/>
      <c r="AJ28"/>
      <c r="AK28"/>
      <c r="AL28"/>
      <c r="AM28"/>
      <c r="AN28"/>
      <c r="AO28"/>
      <c r="AP28"/>
      <c r="AQ28"/>
      <c r="AR28"/>
      <c r="AS28"/>
      <c r="AT28"/>
      <c r="AU28"/>
      <c r="AV28"/>
      <c r="AW28"/>
      <c r="AX28"/>
      <c r="AY28"/>
      <c r="AZ28"/>
    </row>
    <row r="29" spans="1:52" ht="19.2">
      <c r="A29" s="514"/>
      <c r="B29" s="514"/>
      <c r="C29" s="538" t="s">
        <v>202</v>
      </c>
      <c r="D29" s="538"/>
      <c r="E29" s="538"/>
      <c r="F29" s="538"/>
      <c r="G29" s="514"/>
      <c r="H29" s="514"/>
      <c r="I29" s="514"/>
      <c r="J29" s="514"/>
      <c r="K29" s="514"/>
      <c r="L29" s="528"/>
      <c r="M29" s="528"/>
      <c r="N29" s="528"/>
      <c r="O29" s="528"/>
      <c r="P29" s="528"/>
      <c r="Q29" s="528"/>
      <c r="R29" s="528"/>
      <c r="S29" s="514"/>
      <c r="T29" s="514"/>
      <c r="U29" s="514"/>
      <c r="V29" s="514"/>
      <c r="W29" s="514"/>
      <c r="X29" s="514"/>
      <c r="Y29" s="514"/>
      <c r="Z29" s="514"/>
      <c r="AA29" s="514"/>
      <c r="AB29" s="498"/>
      <c r="AC29" s="345"/>
      <c r="AD29" s="345"/>
      <c r="AE29" s="345"/>
      <c r="AF29" s="345"/>
      <c r="AG29" s="345"/>
      <c r="AH29" s="345"/>
      <c r="AI29" s="345"/>
      <c r="AJ29"/>
      <c r="AK29"/>
      <c r="AL29"/>
      <c r="AM29"/>
      <c r="AN29"/>
      <c r="AO29"/>
      <c r="AP29"/>
      <c r="AQ29"/>
      <c r="AR29"/>
      <c r="AS29"/>
      <c r="AT29"/>
      <c r="AU29"/>
      <c r="AV29"/>
      <c r="AW29"/>
      <c r="AX29"/>
      <c r="AY29"/>
      <c r="AZ29"/>
    </row>
    <row r="30" spans="1:52" ht="13.2" customHeight="1">
      <c r="A30" s="514"/>
      <c r="B30" s="514"/>
      <c r="C30" s="538"/>
      <c r="D30" s="538"/>
      <c r="E30" s="538"/>
      <c r="F30" s="538"/>
      <c r="G30" s="514"/>
      <c r="H30" s="514"/>
      <c r="I30" s="514"/>
      <c r="J30" s="514"/>
      <c r="K30" s="514"/>
      <c r="L30" s="514"/>
      <c r="M30" s="514"/>
      <c r="N30" s="514"/>
      <c r="O30" s="514"/>
      <c r="P30" s="514"/>
      <c r="Q30" s="539"/>
      <c r="R30" s="540"/>
      <c r="S30" s="540"/>
      <c r="T30" s="540"/>
      <c r="U30" s="540"/>
      <c r="V30" s="540"/>
      <c r="W30" s="540"/>
      <c r="X30" s="540"/>
      <c r="Y30" s="540"/>
      <c r="Z30" s="540"/>
      <c r="AA30" s="540"/>
      <c r="AB30" s="498"/>
      <c r="AC30" s="345"/>
      <c r="AD30" s="345"/>
      <c r="AE30" s="345"/>
      <c r="AF30" s="345"/>
      <c r="AG30" s="345"/>
      <c r="AH30" s="345"/>
      <c r="AI30" s="345"/>
      <c r="AJ30"/>
      <c r="AK30"/>
      <c r="AL30"/>
      <c r="AM30"/>
      <c r="AN30"/>
      <c r="AO30"/>
      <c r="AP30"/>
      <c r="AQ30"/>
      <c r="AR30"/>
      <c r="AS30"/>
      <c r="AT30"/>
      <c r="AU30"/>
      <c r="AV30"/>
      <c r="AW30"/>
      <c r="AX30"/>
      <c r="AY30"/>
      <c r="AZ30"/>
    </row>
    <row r="31" spans="1:52">
      <c r="A31" s="514"/>
      <c r="B31" s="514"/>
      <c r="C31" s="538"/>
      <c r="D31" s="538"/>
      <c r="E31" s="538"/>
      <c r="F31" s="538"/>
      <c r="G31" s="514"/>
      <c r="H31" s="514"/>
      <c r="I31" s="514"/>
      <c r="J31" s="514"/>
      <c r="K31" s="514"/>
      <c r="L31" s="514"/>
      <c r="M31" s="514"/>
      <c r="N31" s="514"/>
      <c r="O31" s="514"/>
      <c r="P31" s="514"/>
      <c r="Q31" s="540"/>
      <c r="R31" s="540"/>
      <c r="S31" s="540"/>
      <c r="T31" s="540"/>
      <c r="U31" s="540"/>
      <c r="V31" s="540"/>
      <c r="W31" s="540"/>
      <c r="X31" s="540"/>
      <c r="Y31" s="540"/>
      <c r="Z31" s="540"/>
      <c r="AA31" s="540"/>
      <c r="AB31" s="498"/>
      <c r="AC31" s="345"/>
      <c r="AD31" s="345"/>
      <c r="AE31" s="345"/>
      <c r="AF31" s="345"/>
      <c r="AG31" s="345"/>
      <c r="AH31" s="345"/>
      <c r="AI31" s="345"/>
      <c r="AJ31"/>
      <c r="AK31"/>
      <c r="AL31"/>
      <c r="AM31"/>
      <c r="AN31"/>
      <c r="AO31"/>
      <c r="AP31"/>
      <c r="AQ31"/>
      <c r="AR31"/>
      <c r="AS31"/>
      <c r="AT31"/>
      <c r="AU31"/>
      <c r="AV31"/>
      <c r="AW31"/>
      <c r="AX31"/>
      <c r="AY31"/>
      <c r="AZ31"/>
    </row>
    <row r="32" spans="1:52">
      <c r="A32" s="514"/>
      <c r="B32" s="514"/>
      <c r="C32" s="514"/>
      <c r="D32" s="514"/>
      <c r="E32" s="514"/>
      <c r="F32" s="514"/>
      <c r="G32" s="514"/>
      <c r="H32" s="514"/>
      <c r="I32" s="514"/>
      <c r="J32" s="514"/>
      <c r="K32" s="514"/>
      <c r="L32" s="514"/>
      <c r="M32" s="514"/>
      <c r="N32" s="514"/>
      <c r="O32" s="514"/>
      <c r="P32" s="514"/>
      <c r="Q32" s="540"/>
      <c r="R32" s="540"/>
      <c r="S32" s="540"/>
      <c r="T32" s="540"/>
      <c r="U32" s="540"/>
      <c r="V32" s="540"/>
      <c r="W32" s="540"/>
      <c r="X32" s="540"/>
      <c r="Y32" s="540"/>
      <c r="Z32" s="540"/>
      <c r="AA32" s="540"/>
      <c r="AB32" s="498"/>
      <c r="AC32" s="345"/>
      <c r="AD32" s="345"/>
      <c r="AE32" s="345"/>
      <c r="AF32" s="345"/>
      <c r="AG32" s="345"/>
      <c r="AH32" s="345"/>
      <c r="AI32" s="345"/>
    </row>
    <row r="33" spans="1:35">
      <c r="A33" s="514"/>
      <c r="B33" s="514"/>
      <c r="C33" s="514"/>
      <c r="D33" s="514"/>
      <c r="E33" s="514"/>
      <c r="F33" s="514"/>
      <c r="G33" s="514"/>
      <c r="H33" s="514"/>
      <c r="I33" s="514"/>
      <c r="J33" s="514"/>
      <c r="K33" s="514"/>
      <c r="L33" s="514"/>
      <c r="M33" s="514"/>
      <c r="N33" s="514"/>
      <c r="O33" s="514"/>
      <c r="P33" s="514"/>
      <c r="Q33" s="514"/>
      <c r="R33" s="514"/>
      <c r="S33" s="514"/>
      <c r="T33" s="514"/>
      <c r="U33" s="514"/>
      <c r="V33" s="514"/>
      <c r="W33" s="514"/>
      <c r="X33" s="514"/>
      <c r="Y33" s="514"/>
      <c r="Z33" s="514"/>
      <c r="AA33" s="514"/>
      <c r="AB33" s="345"/>
      <c r="AC33" s="345"/>
      <c r="AD33" s="345"/>
      <c r="AE33" s="345"/>
      <c r="AF33" s="345"/>
      <c r="AG33" s="345"/>
      <c r="AH33" s="345"/>
      <c r="AI33" s="345"/>
    </row>
    <row r="34" spans="1:35">
      <c r="A34" s="514"/>
      <c r="B34" s="514"/>
      <c r="C34" s="514"/>
      <c r="D34" s="514"/>
      <c r="E34" s="514"/>
      <c r="F34" s="514"/>
      <c r="G34" s="514"/>
      <c r="H34" s="514"/>
      <c r="I34" s="514"/>
      <c r="J34" s="514"/>
      <c r="K34" s="514"/>
      <c r="L34" s="514"/>
      <c r="M34" s="514"/>
      <c r="N34" s="514"/>
      <c r="O34" s="514"/>
      <c r="P34" s="514"/>
      <c r="Q34" s="514"/>
      <c r="R34" s="514"/>
      <c r="S34" s="514"/>
      <c r="T34" s="514"/>
      <c r="U34" s="514"/>
      <c r="V34" s="514"/>
      <c r="W34" s="514"/>
      <c r="X34" s="514"/>
      <c r="Y34" s="514"/>
      <c r="Z34" s="514"/>
      <c r="AA34" s="514"/>
      <c r="AB34" s="345"/>
      <c r="AC34" s="345"/>
      <c r="AD34" s="345"/>
      <c r="AE34" s="345"/>
      <c r="AF34" s="345"/>
      <c r="AG34" s="345"/>
      <c r="AH34" s="345"/>
      <c r="AI34" s="345"/>
    </row>
    <row r="35" spans="1:35">
      <c r="A35" s="514"/>
      <c r="B35" s="514"/>
      <c r="C35" s="514"/>
      <c r="D35" s="514"/>
      <c r="E35" s="514"/>
      <c r="F35" s="514"/>
      <c r="G35" s="514"/>
      <c r="H35" s="514"/>
      <c r="I35" s="514"/>
      <c r="J35" s="514"/>
      <c r="K35" s="514"/>
      <c r="L35" s="514"/>
      <c r="M35" s="514"/>
      <c r="N35" s="514"/>
      <c r="O35" s="514"/>
      <c r="P35" s="514"/>
      <c r="Q35" s="514"/>
      <c r="R35" s="514"/>
      <c r="S35" s="514"/>
      <c r="T35" s="514"/>
      <c r="U35" s="514"/>
      <c r="V35" s="514"/>
      <c r="W35" s="514"/>
      <c r="X35" s="514"/>
      <c r="Y35" s="514"/>
      <c r="Z35" s="514"/>
      <c r="AA35" s="514"/>
    </row>
    <row r="36" spans="1:35">
      <c r="A36" s="514"/>
      <c r="B36" s="514"/>
      <c r="C36" s="514"/>
      <c r="D36" s="514"/>
      <c r="E36" s="514"/>
      <c r="F36" s="514"/>
      <c r="G36" s="514"/>
      <c r="H36" s="514"/>
      <c r="I36" s="514"/>
      <c r="J36" s="514"/>
      <c r="K36" s="514"/>
      <c r="L36" s="514"/>
      <c r="M36" s="514"/>
      <c r="N36" s="514"/>
      <c r="O36" s="514"/>
      <c r="P36" s="514"/>
      <c r="Q36" s="514"/>
      <c r="R36" s="514"/>
      <c r="S36" s="514"/>
      <c r="T36" s="514"/>
      <c r="U36" s="514"/>
      <c r="V36" s="514"/>
      <c r="W36" s="514"/>
      <c r="X36" s="514"/>
      <c r="Y36" s="514"/>
      <c r="Z36" s="514"/>
      <c r="AA36" s="514"/>
    </row>
    <row r="37" spans="1:35">
      <c r="A37" s="514"/>
      <c r="B37" s="514"/>
      <c r="C37" s="514"/>
      <c r="D37" s="514"/>
      <c r="E37" s="514"/>
      <c r="F37" s="514"/>
      <c r="G37" s="514"/>
      <c r="H37" s="514"/>
      <c r="I37" s="514"/>
      <c r="J37" s="514"/>
      <c r="K37" s="514"/>
      <c r="L37" s="514"/>
      <c r="M37" s="514"/>
      <c r="N37" s="514"/>
      <c r="O37" s="514"/>
      <c r="P37" s="514"/>
      <c r="Q37" s="514"/>
      <c r="R37" s="514"/>
      <c r="S37" s="514"/>
      <c r="T37" s="514"/>
      <c r="U37" s="514"/>
      <c r="V37" s="514"/>
      <c r="W37" s="514"/>
      <c r="X37" s="514"/>
      <c r="Y37" s="514"/>
      <c r="Z37" s="514"/>
      <c r="AA37" s="514"/>
    </row>
    <row r="38" spans="1:35">
      <c r="A38" s="514"/>
      <c r="B38" s="514"/>
      <c r="C38" s="514"/>
      <c r="D38" s="514"/>
      <c r="E38" s="514"/>
      <c r="F38" s="514"/>
      <c r="G38" s="514"/>
      <c r="H38" s="514"/>
      <c r="I38" s="514"/>
      <c r="J38" s="514"/>
      <c r="K38" s="514"/>
      <c r="L38" s="514"/>
      <c r="M38" s="514"/>
      <c r="N38" s="514"/>
      <c r="O38" s="514"/>
      <c r="P38" s="514"/>
      <c r="Q38" s="514"/>
      <c r="R38" s="514"/>
      <c r="S38" s="514"/>
      <c r="T38" s="514"/>
      <c r="U38" s="514"/>
      <c r="V38" s="514"/>
      <c r="W38" s="514"/>
      <c r="X38" s="514"/>
      <c r="Y38" s="514"/>
      <c r="Z38" s="514"/>
      <c r="AA38" s="514"/>
    </row>
    <row r="39" spans="1:35">
      <c r="A39" s="514"/>
      <c r="B39" s="514"/>
      <c r="C39" s="514"/>
      <c r="D39" s="514"/>
      <c r="E39" s="514"/>
      <c r="F39" s="514"/>
      <c r="G39" s="514"/>
      <c r="H39" s="514"/>
      <c r="I39" s="514"/>
      <c r="J39" s="514"/>
      <c r="K39" s="514"/>
      <c r="L39" s="514"/>
      <c r="M39" s="514"/>
      <c r="N39" s="514"/>
      <c r="O39" s="514"/>
      <c r="P39" s="514"/>
      <c r="Q39" s="514"/>
      <c r="R39" s="514"/>
      <c r="S39" s="514"/>
      <c r="T39" s="514"/>
      <c r="U39" s="514"/>
      <c r="V39" s="514"/>
      <c r="W39" s="514"/>
      <c r="X39" s="514"/>
      <c r="Y39" s="514"/>
      <c r="Z39" s="514"/>
      <c r="AA39" s="514"/>
    </row>
    <row r="40" spans="1:35">
      <c r="A40" s="514"/>
      <c r="B40" s="514"/>
      <c r="C40" s="514"/>
      <c r="D40" s="514"/>
      <c r="E40" s="514"/>
      <c r="F40" s="514"/>
      <c r="G40" s="514"/>
      <c r="H40" s="514"/>
      <c r="I40" s="514"/>
      <c r="J40" s="514"/>
      <c r="K40" s="514"/>
      <c r="L40" s="514"/>
      <c r="M40" s="514"/>
      <c r="N40" s="514"/>
      <c r="O40" s="514"/>
      <c r="P40" s="514"/>
      <c r="Q40" s="514"/>
      <c r="R40" s="514"/>
      <c r="S40" s="514"/>
      <c r="T40" s="514"/>
      <c r="U40" s="514"/>
      <c r="V40" s="514"/>
      <c r="W40" s="514"/>
      <c r="X40" s="514"/>
      <c r="Y40" s="514"/>
      <c r="Z40" s="514"/>
      <c r="AA40" s="514"/>
    </row>
    <row r="41" spans="1:35">
      <c r="A41" s="514"/>
      <c r="B41" s="514"/>
      <c r="C41" s="514"/>
      <c r="D41" s="514"/>
      <c r="E41" s="514"/>
      <c r="F41" s="514"/>
      <c r="G41" s="514"/>
      <c r="H41" s="514"/>
      <c r="I41" s="514"/>
      <c r="J41" s="514"/>
      <c r="K41" s="514"/>
      <c r="L41" s="514"/>
      <c r="M41" s="514"/>
      <c r="N41" s="514"/>
      <c r="O41" s="514"/>
      <c r="P41" s="514"/>
      <c r="Q41" s="514"/>
      <c r="R41" s="514"/>
      <c r="S41" s="514"/>
      <c r="T41" s="514"/>
      <c r="U41" s="514"/>
      <c r="V41" s="514"/>
      <c r="W41" s="514"/>
      <c r="X41" s="514"/>
      <c r="Y41" s="514"/>
      <c r="Z41" s="514"/>
      <c r="AA41" s="514"/>
    </row>
    <row r="42" spans="1:35">
      <c r="A42" s="514"/>
      <c r="B42" s="514"/>
      <c r="C42" s="514"/>
      <c r="D42" s="514"/>
      <c r="E42" s="514"/>
      <c r="F42" s="514"/>
      <c r="G42" s="514"/>
      <c r="H42" s="514"/>
      <c r="I42" s="514"/>
      <c r="J42" s="514"/>
      <c r="K42" s="514"/>
      <c r="L42" s="514"/>
      <c r="M42" s="514"/>
      <c r="N42" s="514"/>
      <c r="O42" s="514"/>
      <c r="P42" s="514"/>
      <c r="Q42" s="514"/>
      <c r="R42" s="514"/>
      <c r="S42" s="514"/>
      <c r="T42" s="514"/>
      <c r="U42" s="514"/>
      <c r="V42" s="514"/>
      <c r="W42" s="514"/>
      <c r="X42" s="514"/>
      <c r="Y42" s="514"/>
      <c r="Z42" s="514"/>
      <c r="AA42" s="514"/>
    </row>
    <row r="43" spans="1:35">
      <c r="A43" s="514"/>
      <c r="B43" s="514"/>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row>
    <row r="44" spans="1:35" ht="4.2" customHeight="1">
      <c r="A44" s="514"/>
      <c r="B44" s="514"/>
      <c r="C44" s="514"/>
      <c r="D44" s="514"/>
      <c r="E44" s="514"/>
      <c r="F44" s="514"/>
      <c r="G44" s="514"/>
      <c r="H44" s="514"/>
      <c r="I44" s="514"/>
      <c r="J44" s="514"/>
      <c r="K44" s="514"/>
      <c r="L44" s="514"/>
      <c r="M44" s="514"/>
      <c r="N44" s="514"/>
      <c r="O44" s="514"/>
      <c r="P44" s="514"/>
      <c r="Q44" s="514"/>
      <c r="R44" s="514"/>
      <c r="S44" s="514"/>
      <c r="T44" s="514"/>
      <c r="U44" s="514"/>
      <c r="V44" s="514"/>
      <c r="W44" s="514"/>
      <c r="X44" s="514"/>
      <c r="Y44" s="514"/>
      <c r="Z44" s="514"/>
      <c r="AA44" s="514"/>
    </row>
    <row r="45" spans="1:35">
      <c r="L45" s="576"/>
      <c r="M45" s="576"/>
      <c r="N45" s="576"/>
      <c r="O45" s="576"/>
      <c r="P45" s="576"/>
      <c r="Q45" s="576"/>
      <c r="R45" s="576"/>
      <c r="S45" s="576"/>
      <c r="T45" s="576"/>
      <c r="U45" s="576"/>
      <c r="V45" s="576"/>
      <c r="W45" s="576"/>
    </row>
    <row r="46" spans="1:35">
      <c r="L46" s="576"/>
      <c r="M46" s="648" t="s">
        <v>211</v>
      </c>
      <c r="N46" s="649"/>
      <c r="O46" s="649"/>
      <c r="P46" s="649"/>
      <c r="Q46" s="649"/>
      <c r="R46" s="649"/>
      <c r="S46" s="649"/>
      <c r="T46" s="649"/>
      <c r="U46" s="649"/>
      <c r="V46" s="649"/>
      <c r="W46" s="576"/>
    </row>
    <row r="47" spans="1:35">
      <c r="L47" s="576"/>
      <c r="M47" s="649"/>
      <c r="N47" s="649"/>
      <c r="O47" s="649"/>
      <c r="P47" s="649"/>
      <c r="Q47" s="649"/>
      <c r="R47" s="649"/>
      <c r="S47" s="649"/>
      <c r="T47" s="649"/>
      <c r="U47" s="649"/>
      <c r="V47" s="649"/>
      <c r="W47" s="576"/>
    </row>
    <row r="48" spans="1:35">
      <c r="L48" s="576"/>
      <c r="M48" s="649"/>
      <c r="N48" s="649"/>
      <c r="O48" s="649"/>
      <c r="P48" s="649"/>
      <c r="Q48" s="649"/>
      <c r="R48" s="649"/>
      <c r="S48" s="649"/>
      <c r="T48" s="649"/>
      <c r="U48" s="649"/>
      <c r="V48" s="649"/>
      <c r="W48" s="576"/>
    </row>
    <row r="49" spans="12:23">
      <c r="L49" s="576"/>
      <c r="M49" s="649"/>
      <c r="N49" s="649"/>
      <c r="O49" s="649"/>
      <c r="P49" s="649"/>
      <c r="Q49" s="649"/>
      <c r="R49" s="649"/>
      <c r="S49" s="649"/>
      <c r="T49" s="649"/>
      <c r="U49" s="649"/>
      <c r="V49" s="649"/>
      <c r="W49" s="576"/>
    </row>
    <row r="50" spans="12:23">
      <c r="L50" s="576"/>
      <c r="M50" s="576"/>
      <c r="N50" s="576"/>
      <c r="O50" s="576"/>
      <c r="P50" s="576"/>
      <c r="Q50" s="576"/>
      <c r="R50" s="576"/>
      <c r="S50" s="576"/>
      <c r="T50" s="576"/>
      <c r="U50" s="576"/>
      <c r="V50" s="576"/>
      <c r="W50" s="576"/>
    </row>
    <row r="51" spans="12:23">
      <c r="L51" s="576"/>
      <c r="M51" s="576"/>
      <c r="N51" s="576"/>
      <c r="O51" s="576"/>
      <c r="P51" s="576"/>
      <c r="Q51" s="576"/>
      <c r="R51" s="576"/>
      <c r="S51" s="576"/>
      <c r="T51" s="576"/>
      <c r="U51" s="576"/>
      <c r="V51" s="576"/>
      <c r="W51" s="576"/>
    </row>
  </sheetData>
  <sheetProtection formatCells="0" formatColumns="0" formatRows="0" insertColumns="0" insertRows="0" insertHyperlinks="0" deleteColumns="0" deleteRows="0" sort="0" autoFilter="0" pivotTables="0"/>
  <mergeCells count="14">
    <mergeCell ref="M46:V49"/>
    <mergeCell ref="L24:S26"/>
    <mergeCell ref="C13:H13"/>
    <mergeCell ref="D14:G14"/>
    <mergeCell ref="T15:Y16"/>
    <mergeCell ref="S20:AA21"/>
    <mergeCell ref="D15:H15"/>
    <mergeCell ref="L18:N18"/>
    <mergeCell ref="F19:H21"/>
    <mergeCell ref="T2:Y3"/>
    <mergeCell ref="S7:AA8"/>
    <mergeCell ref="D8:F9"/>
    <mergeCell ref="D11:G11"/>
    <mergeCell ref="D12:I12"/>
  </mergeCells>
  <phoneticPr fontId="81"/>
  <hyperlinks>
    <hyperlink ref="M46:V49" r:id="rId1" display="mailto:hy_food-safety@kxf.biglobe.ne.jp" xr:uid="{AA45A176-F1E1-41B3-A1CD-2E4E348016C6}"/>
  </hyperlinks>
  <pageMargins left="0.7" right="0.7" top="0.75" bottom="0.75" header="0.3" footer="0.3"/>
  <pageSetup paperSize="9" scale="32"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87"/>
  <sheetViews>
    <sheetView tabSelected="1" zoomScaleNormal="100" zoomScaleSheetLayoutView="100" workbookViewId="0">
      <selection activeCell="P18" sqref="P18"/>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 style="23"/>
    <col min="16" max="16384" width="9" style="22"/>
  </cols>
  <sheetData>
    <row r="1" spans="1:16" ht="26.25" customHeight="1" thickTop="1">
      <c r="A1" s="17" t="s">
        <v>39</v>
      </c>
      <c r="B1" s="18"/>
      <c r="C1" s="18"/>
      <c r="D1" s="19"/>
      <c r="E1" s="19"/>
      <c r="F1" s="20"/>
      <c r="G1" s="21"/>
      <c r="H1" s="139"/>
      <c r="I1" s="140" t="s">
        <v>40</v>
      </c>
      <c r="J1" s="141"/>
      <c r="K1" s="142"/>
      <c r="L1" s="143"/>
      <c r="M1" s="144"/>
    </row>
    <row r="2" spans="1:16" ht="17.399999999999999">
      <c r="A2" s="24"/>
      <c r="B2" s="81"/>
      <c r="C2" s="81"/>
      <c r="D2" s="81"/>
      <c r="E2" s="81"/>
      <c r="F2" s="81"/>
      <c r="G2" s="25"/>
      <c r="H2" s="145"/>
      <c r="I2" s="743" t="s">
        <v>197</v>
      </c>
      <c r="J2" s="743"/>
      <c r="K2" s="743"/>
      <c r="L2" s="743"/>
      <c r="M2" s="743"/>
      <c r="N2" s="69"/>
      <c r="O2" s="23" t="s">
        <v>202</v>
      </c>
      <c r="P2" s="54"/>
    </row>
    <row r="3" spans="1:16" ht="17.399999999999999">
      <c r="A3" s="758" t="e" vm="1">
        <v>#VALUE!</v>
      </c>
      <c r="B3" s="758"/>
      <c r="C3" s="759"/>
      <c r="D3" s="82"/>
      <c r="E3" s="82"/>
      <c r="F3" s="741" t="e" vm="1">
        <v>#VALUE!</v>
      </c>
      <c r="G3" s="742"/>
      <c r="H3" s="46"/>
      <c r="I3" s="148"/>
      <c r="J3" s="149"/>
      <c r="K3" s="150"/>
      <c r="L3" s="142"/>
      <c r="M3" s="151"/>
    </row>
    <row r="4" spans="1:16" ht="17.399999999999999">
      <c r="A4" s="758"/>
      <c r="B4" s="758"/>
      <c r="C4" s="759"/>
      <c r="D4" s="82"/>
      <c r="E4" s="82"/>
      <c r="F4" s="741"/>
      <c r="G4" s="742"/>
      <c r="H4" s="152"/>
      <c r="I4" s="152"/>
      <c r="J4" s="141"/>
      <c r="K4" s="150"/>
      <c r="L4" s="142"/>
      <c r="M4" s="151"/>
      <c r="N4" s="108"/>
    </row>
    <row r="5" spans="1:16">
      <c r="A5" s="758"/>
      <c r="B5" s="758"/>
      <c r="C5" s="759"/>
      <c r="D5" s="82"/>
      <c r="E5" s="27"/>
      <c r="F5" s="741"/>
      <c r="G5" s="742"/>
      <c r="H5"/>
      <c r="I5" s="153"/>
      <c r="J5" s="141"/>
      <c r="K5" s="150"/>
      <c r="L5" s="150"/>
      <c r="M5" s="151"/>
      <c r="N5" s="22" t="s">
        <v>203</v>
      </c>
    </row>
    <row r="6" spans="1:16">
      <c r="A6" s="758"/>
      <c r="B6" s="758"/>
      <c r="C6" s="759"/>
      <c r="D6" s="82"/>
      <c r="E6" s="83"/>
      <c r="F6" s="741"/>
      <c r="G6" s="742"/>
      <c r="H6"/>
      <c r="I6" s="154"/>
      <c r="J6" s="141"/>
      <c r="K6" s="150"/>
      <c r="L6" s="150"/>
      <c r="M6" s="151"/>
      <c r="P6" s="22" t="s">
        <v>207</v>
      </c>
    </row>
    <row r="7" spans="1:16">
      <c r="A7" s="758"/>
      <c r="B7" s="758"/>
      <c r="C7" s="759"/>
      <c r="D7" s="82"/>
      <c r="E7" s="83"/>
      <c r="F7" s="741"/>
      <c r="G7" s="742"/>
      <c r="H7" s="155"/>
      <c r="I7" s="153"/>
      <c r="J7" s="141"/>
      <c r="K7" s="150"/>
      <c r="L7" s="150"/>
      <c r="M7" s="151"/>
    </row>
    <row r="8" spans="1:16">
      <c r="A8" s="758"/>
      <c r="B8" s="758"/>
      <c r="C8" s="759"/>
      <c r="D8" s="82"/>
      <c r="E8" s="83"/>
      <c r="F8" s="741"/>
      <c r="G8" s="742"/>
      <c r="H8" s="146"/>
      <c r="I8" s="156"/>
      <c r="J8" s="156"/>
      <c r="K8" s="156"/>
      <c r="L8" s="150"/>
      <c r="M8" s="157"/>
      <c r="N8" s="29" t="s">
        <v>42</v>
      </c>
    </row>
    <row r="9" spans="1:16">
      <c r="A9" s="758"/>
      <c r="B9" s="758"/>
      <c r="C9" s="759"/>
      <c r="D9" s="82"/>
      <c r="E9" s="83"/>
      <c r="F9" s="741"/>
      <c r="G9" s="742"/>
      <c r="H9" s="156"/>
      <c r="I9" s="156"/>
      <c r="J9" s="156"/>
      <c r="K9" s="156"/>
      <c r="L9" s="150"/>
      <c r="M9" s="157"/>
      <c r="N9" s="29"/>
    </row>
    <row r="10" spans="1:16">
      <c r="A10" s="758"/>
      <c r="B10" s="758"/>
      <c r="C10" s="759"/>
      <c r="D10" s="82"/>
      <c r="E10" s="83"/>
      <c r="F10" s="741"/>
      <c r="G10" s="742"/>
      <c r="H10" s="156"/>
      <c r="I10" s="156"/>
      <c r="J10" s="156"/>
      <c r="K10" s="156"/>
      <c r="L10" s="150"/>
      <c r="M10" s="157"/>
      <c r="N10" s="29" t="s">
        <v>43</v>
      </c>
    </row>
    <row r="11" spans="1:16">
      <c r="A11" s="758"/>
      <c r="B11" s="758"/>
      <c r="C11" s="759"/>
      <c r="D11" s="82"/>
      <c r="E11" s="83"/>
      <c r="F11" s="741"/>
      <c r="G11" s="742"/>
      <c r="H11" s="156"/>
      <c r="I11" s="156"/>
      <c r="J11" s="156"/>
      <c r="K11" s="156"/>
      <c r="L11" s="150"/>
      <c r="M11" s="157"/>
    </row>
    <row r="12" spans="1:16">
      <c r="A12" s="758"/>
      <c r="B12" s="758"/>
      <c r="C12" s="759"/>
      <c r="D12" s="82"/>
      <c r="E12" s="83"/>
      <c r="F12" s="741"/>
      <c r="G12" s="742"/>
      <c r="H12" s="156"/>
      <c r="I12" s="156"/>
      <c r="J12" s="156"/>
      <c r="K12" s="156"/>
      <c r="L12" s="150"/>
      <c r="M12" s="157"/>
      <c r="O12" s="117"/>
    </row>
    <row r="13" spans="1:16">
      <c r="A13" s="758"/>
      <c r="B13" s="758"/>
      <c r="C13" s="759"/>
      <c r="D13" s="82"/>
      <c r="E13" s="83"/>
      <c r="F13" s="741"/>
      <c r="G13" s="742"/>
      <c r="H13" s="156"/>
      <c r="I13" s="156"/>
      <c r="J13" s="156"/>
      <c r="K13" s="156"/>
      <c r="L13" s="150"/>
      <c r="M13" s="157"/>
      <c r="N13" s="129" t="s">
        <v>44</v>
      </c>
    </row>
    <row r="14" spans="1:16">
      <c r="A14" s="758"/>
      <c r="B14" s="758"/>
      <c r="C14" s="759"/>
      <c r="D14" s="82"/>
      <c r="E14" s="83"/>
      <c r="F14" s="741"/>
      <c r="G14" s="742"/>
      <c r="H14" s="156"/>
      <c r="I14" s="156"/>
      <c r="J14" s="156"/>
      <c r="K14" s="156"/>
      <c r="L14" s="150"/>
      <c r="M14" s="157"/>
    </row>
    <row r="15" spans="1:16">
      <c r="A15" s="758"/>
      <c r="B15" s="758"/>
      <c r="C15" s="759"/>
      <c r="D15" s="82"/>
      <c r="E15" s="82" t="s">
        <v>17</v>
      </c>
      <c r="F15" s="741"/>
      <c r="G15" s="742"/>
      <c r="H15" s="155"/>
      <c r="I15" s="153"/>
      <c r="J15" s="146"/>
      <c r="K15" s="150"/>
      <c r="L15" s="150"/>
      <c r="M15" s="157"/>
      <c r="N15" s="109" t="s">
        <v>45</v>
      </c>
    </row>
    <row r="16" spans="1:16">
      <c r="A16" s="758"/>
      <c r="B16" s="758"/>
      <c r="C16" s="759"/>
      <c r="D16" s="82"/>
      <c r="E16" s="82"/>
      <c r="F16" s="741"/>
      <c r="G16" s="742"/>
      <c r="H16" s="141"/>
      <c r="I16" s="153"/>
      <c r="J16" s="141"/>
      <c r="K16" s="150"/>
      <c r="L16" s="150"/>
      <c r="M16" s="157"/>
      <c r="N16" s="84" t="s">
        <v>46</v>
      </c>
    </row>
    <row r="17" spans="1:19" ht="20.25" customHeight="1" thickBot="1">
      <c r="A17" s="744" t="s">
        <v>229</v>
      </c>
      <c r="B17" s="745"/>
      <c r="C17" s="745"/>
      <c r="D17" s="85"/>
      <c r="E17" s="86"/>
      <c r="F17" s="746" t="s">
        <v>230</v>
      </c>
      <c r="G17" s="747"/>
      <c r="H17" s="155"/>
      <c r="I17" s="153"/>
      <c r="J17" s="146"/>
      <c r="K17" s="150"/>
      <c r="L17" s="147"/>
      <c r="M17" s="151"/>
    </row>
    <row r="18" spans="1:19" ht="39" customHeight="1" thickTop="1">
      <c r="A18" s="748" t="s">
        <v>47</v>
      </c>
      <c r="B18" s="749"/>
      <c r="C18" s="750"/>
      <c r="D18" s="87" t="s">
        <v>48</v>
      </c>
      <c r="E18" s="303" t="s">
        <v>209</v>
      </c>
      <c r="F18" s="751" t="s">
        <v>49</v>
      </c>
      <c r="G18" s="752"/>
      <c r="H18" s="141"/>
      <c r="I18" s="153"/>
      <c r="J18" s="141"/>
      <c r="K18" s="150"/>
      <c r="L18" s="150"/>
      <c r="M18" s="151"/>
      <c r="Q18" s="22" t="s">
        <v>3</v>
      </c>
      <c r="S18" s="22" t="s">
        <v>17</v>
      </c>
    </row>
    <row r="19" spans="1:19" ht="30" customHeight="1">
      <c r="A19" s="753" t="s">
        <v>177</v>
      </c>
      <c r="B19" s="753"/>
      <c r="C19" s="753"/>
      <c r="D19" s="753"/>
      <c r="E19" s="753"/>
      <c r="F19" s="753"/>
      <c r="G19" s="753"/>
      <c r="H19" s="158"/>
      <c r="I19" s="159" t="s">
        <v>50</v>
      </c>
      <c r="J19" s="159"/>
      <c r="K19" s="159"/>
      <c r="L19" s="147"/>
      <c r="M19" s="151"/>
    </row>
    <row r="20" spans="1:19" ht="17.399999999999999">
      <c r="E20" s="88" t="s">
        <v>51</v>
      </c>
      <c r="F20" s="89" t="s">
        <v>52</v>
      </c>
      <c r="H20" s="118" t="s">
        <v>41</v>
      </c>
      <c r="I20" s="153"/>
      <c r="J20" s="141" t="s">
        <v>17</v>
      </c>
      <c r="K20" s="160" t="s">
        <v>17</v>
      </c>
      <c r="L20" s="150"/>
      <c r="M20" s="151"/>
    </row>
    <row r="21" spans="1:19" ht="16.8" thickBot="1">
      <c r="A21" s="90"/>
      <c r="B21" s="754">
        <v>45935</v>
      </c>
      <c r="C21" s="755"/>
      <c r="D21" s="190" t="s">
        <v>53</v>
      </c>
      <c r="E21" s="756" t="s">
        <v>54</v>
      </c>
      <c r="F21" s="757"/>
      <c r="G21" s="26" t="s">
        <v>55</v>
      </c>
      <c r="H21" s="729" t="s">
        <v>228</v>
      </c>
      <c r="I21" s="730"/>
      <c r="J21" s="730"/>
      <c r="K21" s="730"/>
      <c r="L21" s="730"/>
      <c r="M21" s="161">
        <v>8</v>
      </c>
      <c r="N21" s="163">
        <v>9</v>
      </c>
    </row>
    <row r="22" spans="1:19" ht="36" customHeight="1" thickTop="1" thickBot="1">
      <c r="A22" s="191" t="s">
        <v>56</v>
      </c>
      <c r="B22" s="731" t="s">
        <v>57</v>
      </c>
      <c r="C22" s="732"/>
      <c r="D22" s="733"/>
      <c r="E22" s="192" t="s">
        <v>215</v>
      </c>
      <c r="F22" s="192" t="s">
        <v>231</v>
      </c>
      <c r="G22" s="193"/>
      <c r="H22" s="734" t="s">
        <v>58</v>
      </c>
      <c r="I22" s="735"/>
      <c r="J22" s="735"/>
      <c r="K22" s="735"/>
      <c r="L22" s="736"/>
      <c r="M22" s="162" t="s">
        <v>59</v>
      </c>
      <c r="N22" s="164" t="s">
        <v>60</v>
      </c>
      <c r="R22" s="22" t="s">
        <v>3</v>
      </c>
    </row>
    <row r="23" spans="1:19" ht="71.400000000000006" customHeight="1" thickBot="1">
      <c r="A23" s="170" t="s">
        <v>61</v>
      </c>
      <c r="B23" s="653" t="str">
        <f>IF(G23&gt;5,"☆☆☆☆",IF(AND(G23&gt;=2.39,G23&lt;5),"☆☆☆",IF(AND(G23&gt;=1.39,G23&lt;2.4),"☆☆",IF(AND(G23&gt;0,G23&lt;1.4),"☆",IF(AND(G23&gt;=-1.39,G23&lt;0),"★",IF(AND(G23&gt;=-2.39,G23&lt;-1.4),"★★",IF(AND(G23&gt;=-3.39,G23&lt;-2.4),"★★★")))))))</f>
        <v>★</v>
      </c>
      <c r="C23" s="654"/>
      <c r="D23" s="655"/>
      <c r="E23" s="456">
        <v>1.94</v>
      </c>
      <c r="F23" s="456">
        <v>1.83</v>
      </c>
      <c r="G23" s="120">
        <f t="shared" ref="G23:G69" si="0">F23-E23</f>
        <v>-0.10999999999999988</v>
      </c>
      <c r="H23" s="737"/>
      <c r="I23" s="715"/>
      <c r="J23" s="715"/>
      <c r="K23" s="715"/>
      <c r="L23" s="716"/>
      <c r="M23" s="578"/>
      <c r="N23" s="579"/>
      <c r="O23" s="113" t="s">
        <v>62</v>
      </c>
    </row>
    <row r="24" spans="1:19" ht="61.2" customHeight="1" thickBot="1">
      <c r="A24" s="91" t="s">
        <v>63</v>
      </c>
      <c r="B24" s="653" t="str">
        <f>IF(G24&gt;5,"☆☆☆☆",IF(AND(G24&gt;=2.39,G24&lt;5),"☆☆☆",IF(AND(G24&gt;=1.39,G24&lt;2.4),"☆☆",IF(AND(G24&gt;0,G24&lt;1.4),"☆",IF(AND(G24&gt;=-1.39,G24&lt;0),"★",IF(AND(G24&gt;=-2.39,G24&lt;-1.4),"★★",IF(AND(G24&gt;=-3.39,G24&lt;-2.4),"★★★")))))))</f>
        <v>★</v>
      </c>
      <c r="C24" s="654"/>
      <c r="D24" s="655"/>
      <c r="E24" s="456">
        <v>2.38</v>
      </c>
      <c r="F24" s="456">
        <v>1.85</v>
      </c>
      <c r="G24" s="120">
        <f t="shared" si="0"/>
        <v>-0.5299999999999998</v>
      </c>
      <c r="H24" s="738"/>
      <c r="I24" s="739"/>
      <c r="J24" s="739"/>
      <c r="K24" s="739"/>
      <c r="L24" s="740"/>
      <c r="M24" s="458"/>
      <c r="N24" s="459"/>
      <c r="O24" s="113" t="s">
        <v>63</v>
      </c>
      <c r="Q24" s="22" t="s">
        <v>3</v>
      </c>
    </row>
    <row r="25" spans="1:19" ht="65.400000000000006" customHeight="1" thickBot="1">
      <c r="A25" s="196" t="s">
        <v>64</v>
      </c>
      <c r="B25" s="653" t="str">
        <f t="shared" ref="B25:B67" si="1">IF(G25&gt;5,"☆☆☆☆",IF(AND(G25&gt;=2.39,G25&lt;5),"☆☆☆",IF(AND(G25&gt;=1.39,G25&lt;2.4),"☆☆",IF(AND(G25&gt;0,G25&lt;1.4),"☆",IF(AND(G25&gt;=-1.39,G25&lt;0),"★",IF(AND(G25&gt;=-2.39,G25&lt;-1.4),"★★",IF(AND(G25&gt;=-3.39,G25&lt;-2.4),"★★★")))))))</f>
        <v>★</v>
      </c>
      <c r="C25" s="654"/>
      <c r="D25" s="655"/>
      <c r="E25" s="337">
        <v>4.96</v>
      </c>
      <c r="F25" s="337">
        <v>4.78</v>
      </c>
      <c r="G25" s="120">
        <f t="shared" si="0"/>
        <v>-0.17999999999999972</v>
      </c>
      <c r="H25" s="714"/>
      <c r="I25" s="715"/>
      <c r="J25" s="715"/>
      <c r="K25" s="715"/>
      <c r="L25" s="716"/>
      <c r="M25" s="477"/>
      <c r="N25" s="459"/>
      <c r="O25" s="113" t="s">
        <v>64</v>
      </c>
    </row>
    <row r="26" spans="1:19" ht="61.2" customHeight="1" thickBot="1">
      <c r="A26" s="196" t="s">
        <v>65</v>
      </c>
      <c r="B26" s="653" t="str">
        <f t="shared" si="1"/>
        <v>☆</v>
      </c>
      <c r="C26" s="654"/>
      <c r="D26" s="655"/>
      <c r="E26" s="337">
        <v>3.84</v>
      </c>
      <c r="F26" s="337">
        <v>5.0599999999999996</v>
      </c>
      <c r="G26" s="120">
        <f t="shared" si="0"/>
        <v>1.2199999999999998</v>
      </c>
      <c r="H26" s="659"/>
      <c r="I26" s="657"/>
      <c r="J26" s="657"/>
      <c r="K26" s="657"/>
      <c r="L26" s="658"/>
      <c r="M26" s="194"/>
      <c r="N26" s="195"/>
      <c r="O26" s="113" t="s">
        <v>65</v>
      </c>
    </row>
    <row r="27" spans="1:19" ht="61.2" customHeight="1" thickBot="1">
      <c r="A27" s="196" t="s">
        <v>66</v>
      </c>
      <c r="B27" s="653" t="str">
        <f t="shared" si="1"/>
        <v>★</v>
      </c>
      <c r="C27" s="654"/>
      <c r="D27" s="655"/>
      <c r="E27" s="456">
        <v>2.15</v>
      </c>
      <c r="F27" s="456">
        <v>1.23</v>
      </c>
      <c r="G27" s="120">
        <f t="shared" si="0"/>
        <v>-0.91999999999999993</v>
      </c>
      <c r="H27" s="656"/>
      <c r="I27" s="657"/>
      <c r="J27" s="657"/>
      <c r="K27" s="657"/>
      <c r="L27" s="658"/>
      <c r="M27" s="194"/>
      <c r="N27" s="197"/>
      <c r="O27" s="113" t="s">
        <v>66</v>
      </c>
    </row>
    <row r="28" spans="1:19" ht="61.2" customHeight="1" thickBot="1">
      <c r="A28" s="196" t="s">
        <v>67</v>
      </c>
      <c r="B28" s="653" t="str">
        <f t="shared" si="1"/>
        <v>☆</v>
      </c>
      <c r="C28" s="654"/>
      <c r="D28" s="655"/>
      <c r="E28" s="337">
        <v>4.12</v>
      </c>
      <c r="F28" s="337">
        <v>4.5</v>
      </c>
      <c r="G28" s="120">
        <f t="shared" si="0"/>
        <v>0.37999999999999989</v>
      </c>
      <c r="H28" s="717"/>
      <c r="I28" s="718"/>
      <c r="J28" s="718"/>
      <c r="K28" s="718"/>
      <c r="L28" s="719"/>
      <c r="M28" s="194"/>
      <c r="N28" s="195"/>
      <c r="O28" s="113" t="s">
        <v>67</v>
      </c>
    </row>
    <row r="29" spans="1:19" ht="61.2" customHeight="1" thickBot="1">
      <c r="A29" s="196" t="s">
        <v>206</v>
      </c>
      <c r="B29" s="653" t="str">
        <f t="shared" si="1"/>
        <v>★</v>
      </c>
      <c r="C29" s="654"/>
      <c r="D29" s="655"/>
      <c r="E29" s="337">
        <v>3.25</v>
      </c>
      <c r="F29" s="456">
        <v>2.5</v>
      </c>
      <c r="G29" s="120">
        <f t="shared" si="0"/>
        <v>-0.75</v>
      </c>
      <c r="H29" s="717"/>
      <c r="I29" s="718"/>
      <c r="J29" s="718"/>
      <c r="K29" s="718"/>
      <c r="L29" s="719"/>
      <c r="M29" s="194"/>
      <c r="N29" s="195"/>
      <c r="O29" s="113" t="s">
        <v>68</v>
      </c>
    </row>
    <row r="30" spans="1:19" ht="61.2" customHeight="1" thickBot="1">
      <c r="A30" s="196" t="s">
        <v>69</v>
      </c>
      <c r="B30" s="653" t="str">
        <f t="shared" si="1"/>
        <v>★</v>
      </c>
      <c r="C30" s="654"/>
      <c r="D30" s="655"/>
      <c r="E30" s="337">
        <v>3.84</v>
      </c>
      <c r="F30" s="337">
        <v>3.34</v>
      </c>
      <c r="G30" s="120">
        <f t="shared" si="0"/>
        <v>-0.5</v>
      </c>
      <c r="H30" s="717"/>
      <c r="I30" s="718"/>
      <c r="J30" s="718"/>
      <c r="K30" s="718"/>
      <c r="L30" s="719"/>
      <c r="M30" s="327"/>
      <c r="N30" s="195"/>
      <c r="O30" s="113" t="s">
        <v>69</v>
      </c>
    </row>
    <row r="31" spans="1:19" ht="61.2" customHeight="1" thickBot="1">
      <c r="A31" s="196" t="s">
        <v>70</v>
      </c>
      <c r="B31" s="653" t="str">
        <f t="shared" si="1"/>
        <v>★</v>
      </c>
      <c r="C31" s="654"/>
      <c r="D31" s="655"/>
      <c r="E31" s="337">
        <v>3.04</v>
      </c>
      <c r="F31" s="456">
        <v>1.89</v>
      </c>
      <c r="G31" s="120">
        <f t="shared" si="0"/>
        <v>-1.1500000000000001</v>
      </c>
      <c r="H31" s="671"/>
      <c r="I31" s="672"/>
      <c r="J31" s="672"/>
      <c r="K31" s="672"/>
      <c r="L31" s="673"/>
      <c r="M31" s="194"/>
      <c r="N31" s="459"/>
      <c r="O31" s="113" t="s">
        <v>70</v>
      </c>
    </row>
    <row r="32" spans="1:19" ht="61.2" customHeight="1" thickBot="1">
      <c r="A32" s="198" t="s">
        <v>71</v>
      </c>
      <c r="B32" s="653" t="str">
        <f t="shared" si="1"/>
        <v>★</v>
      </c>
      <c r="C32" s="654"/>
      <c r="D32" s="655"/>
      <c r="E32" s="338">
        <v>6.6</v>
      </c>
      <c r="F32" s="337">
        <v>5.64</v>
      </c>
      <c r="G32" s="120">
        <f t="shared" si="0"/>
        <v>-0.96</v>
      </c>
      <c r="H32" s="659"/>
      <c r="I32" s="657"/>
      <c r="J32" s="657"/>
      <c r="K32" s="657"/>
      <c r="L32" s="658"/>
      <c r="M32" s="194"/>
      <c r="N32" s="328"/>
      <c r="O32" s="113" t="s">
        <v>71</v>
      </c>
    </row>
    <row r="33" spans="1:16" ht="61.2" customHeight="1" thickBot="1">
      <c r="A33" s="199" t="s">
        <v>72</v>
      </c>
      <c r="B33" s="653" t="str">
        <f t="shared" si="1"/>
        <v>★</v>
      </c>
      <c r="C33" s="654"/>
      <c r="D33" s="655"/>
      <c r="E33" s="337">
        <v>3.99</v>
      </c>
      <c r="F33" s="337">
        <v>3.73</v>
      </c>
      <c r="G33" s="120">
        <f t="shared" si="0"/>
        <v>-0.26000000000000023</v>
      </c>
      <c r="H33" s="659"/>
      <c r="I33" s="657"/>
      <c r="J33" s="657"/>
      <c r="K33" s="657"/>
      <c r="L33" s="658"/>
      <c r="M33" s="194"/>
      <c r="N33" s="195"/>
      <c r="O33" s="113" t="s">
        <v>72</v>
      </c>
    </row>
    <row r="34" spans="1:16" ht="61.2" customHeight="1" thickBot="1">
      <c r="A34" s="91" t="s">
        <v>73</v>
      </c>
      <c r="B34" s="653" t="str">
        <f t="shared" si="1"/>
        <v>☆</v>
      </c>
      <c r="C34" s="654"/>
      <c r="D34" s="655"/>
      <c r="E34" s="337">
        <v>3.26</v>
      </c>
      <c r="F34" s="337">
        <v>3.78</v>
      </c>
      <c r="G34" s="120">
        <f t="shared" si="0"/>
        <v>0.52</v>
      </c>
      <c r="H34" s="726"/>
      <c r="I34" s="727"/>
      <c r="J34" s="727"/>
      <c r="K34" s="727"/>
      <c r="L34" s="728"/>
      <c r="M34" s="489"/>
      <c r="N34" s="490"/>
      <c r="O34" s="113" t="s">
        <v>73</v>
      </c>
    </row>
    <row r="35" spans="1:16" ht="61.2" customHeight="1" thickBot="1">
      <c r="A35" s="200" t="s">
        <v>74</v>
      </c>
      <c r="B35" s="653" t="str">
        <f t="shared" si="1"/>
        <v>★</v>
      </c>
      <c r="C35" s="654"/>
      <c r="D35" s="655"/>
      <c r="E35" s="337">
        <v>4.4400000000000004</v>
      </c>
      <c r="F35" s="337">
        <v>3.92</v>
      </c>
      <c r="G35" s="120">
        <f t="shared" si="0"/>
        <v>-0.52000000000000046</v>
      </c>
      <c r="H35" s="723"/>
      <c r="I35" s="669"/>
      <c r="J35" s="669"/>
      <c r="K35" s="669"/>
      <c r="L35" s="670"/>
      <c r="M35" s="460"/>
      <c r="N35" s="461"/>
      <c r="O35" s="113" t="s">
        <v>74</v>
      </c>
    </row>
    <row r="36" spans="1:16" ht="61.2" customHeight="1" thickBot="1">
      <c r="A36" s="201" t="s">
        <v>75</v>
      </c>
      <c r="B36" s="653" t="str">
        <f t="shared" si="1"/>
        <v>☆</v>
      </c>
      <c r="C36" s="654"/>
      <c r="D36" s="655"/>
      <c r="E36" s="337">
        <v>3.21</v>
      </c>
      <c r="F36" s="337">
        <v>3.25</v>
      </c>
      <c r="G36" s="120">
        <f t="shared" si="0"/>
        <v>4.0000000000000036E-2</v>
      </c>
      <c r="H36" s="714"/>
      <c r="I36" s="715"/>
      <c r="J36" s="715"/>
      <c r="K36" s="715"/>
      <c r="L36" s="716"/>
      <c r="M36" s="460"/>
      <c r="N36" s="590"/>
      <c r="O36" s="113" t="s">
        <v>75</v>
      </c>
    </row>
    <row r="37" spans="1:16" ht="70.2" customHeight="1" thickBot="1">
      <c r="A37" s="196" t="s">
        <v>76</v>
      </c>
      <c r="B37" s="653" t="str">
        <f t="shared" si="1"/>
        <v>★</v>
      </c>
      <c r="C37" s="654"/>
      <c r="D37" s="655"/>
      <c r="E37" s="337">
        <v>4.13</v>
      </c>
      <c r="F37" s="337">
        <v>3.7</v>
      </c>
      <c r="G37" s="120">
        <f t="shared" si="0"/>
        <v>-0.42999999999999972</v>
      </c>
      <c r="H37" s="717"/>
      <c r="I37" s="718"/>
      <c r="J37" s="718"/>
      <c r="K37" s="718"/>
      <c r="L37" s="719"/>
      <c r="M37" s="194"/>
      <c r="N37" s="195"/>
      <c r="O37" s="113" t="s">
        <v>76</v>
      </c>
    </row>
    <row r="38" spans="1:16" ht="61.2" customHeight="1" thickBot="1">
      <c r="A38" s="196" t="s">
        <v>77</v>
      </c>
      <c r="B38" s="653" t="str">
        <f t="shared" si="1"/>
        <v>★</v>
      </c>
      <c r="C38" s="654"/>
      <c r="D38" s="655"/>
      <c r="E38" s="337">
        <v>3.66</v>
      </c>
      <c r="F38" s="337">
        <v>3.45</v>
      </c>
      <c r="G38" s="120">
        <f t="shared" si="0"/>
        <v>-0.20999999999999996</v>
      </c>
      <c r="H38" s="717"/>
      <c r="I38" s="718"/>
      <c r="J38" s="718"/>
      <c r="K38" s="718"/>
      <c r="L38" s="719"/>
      <c r="M38" s="194"/>
      <c r="N38" s="195"/>
      <c r="O38" s="113" t="s">
        <v>77</v>
      </c>
    </row>
    <row r="39" spans="1:16" ht="61.2" customHeight="1" thickBot="1">
      <c r="A39" s="196" t="s">
        <v>78</v>
      </c>
      <c r="B39" s="653" t="str">
        <f t="shared" si="1"/>
        <v>★</v>
      </c>
      <c r="C39" s="654"/>
      <c r="D39" s="655"/>
      <c r="E39" s="338">
        <v>6.07</v>
      </c>
      <c r="F39" s="337">
        <v>5.46</v>
      </c>
      <c r="G39" s="120">
        <f t="shared" si="0"/>
        <v>-0.61000000000000032</v>
      </c>
      <c r="H39" s="717"/>
      <c r="I39" s="718"/>
      <c r="J39" s="718"/>
      <c r="K39" s="718"/>
      <c r="L39" s="719"/>
      <c r="M39" s="343"/>
      <c r="N39" s="197"/>
      <c r="O39" s="113" t="s">
        <v>78</v>
      </c>
    </row>
    <row r="40" spans="1:16" ht="61.2" customHeight="1" thickBot="1">
      <c r="A40" s="196" t="s">
        <v>79</v>
      </c>
      <c r="B40" s="653" t="str">
        <f t="shared" si="1"/>
        <v>★</v>
      </c>
      <c r="C40" s="654"/>
      <c r="D40" s="655"/>
      <c r="E40" s="338">
        <v>6.4</v>
      </c>
      <c r="F40" s="337">
        <v>5.12</v>
      </c>
      <c r="G40" s="120">
        <f t="shared" si="0"/>
        <v>-1.2800000000000002</v>
      </c>
      <c r="H40" s="659"/>
      <c r="I40" s="657"/>
      <c r="J40" s="657"/>
      <c r="K40" s="657"/>
      <c r="L40" s="658"/>
      <c r="M40" s="194"/>
      <c r="N40" s="195"/>
      <c r="O40" s="113" t="s">
        <v>79</v>
      </c>
    </row>
    <row r="41" spans="1:16" ht="75" customHeight="1" thickBot="1">
      <c r="A41" s="196" t="s">
        <v>80</v>
      </c>
      <c r="B41" s="653" t="str">
        <f t="shared" si="1"/>
        <v>☆</v>
      </c>
      <c r="C41" s="654"/>
      <c r="D41" s="655"/>
      <c r="E41" s="456">
        <v>2.5499999999999998</v>
      </c>
      <c r="F41" s="456">
        <v>2.9</v>
      </c>
      <c r="G41" s="120">
        <f t="shared" si="0"/>
        <v>0.35000000000000009</v>
      </c>
      <c r="H41" s="720"/>
      <c r="I41" s="721"/>
      <c r="J41" s="721"/>
      <c r="K41" s="721"/>
      <c r="L41" s="722"/>
      <c r="M41" s="194"/>
      <c r="N41" s="195"/>
      <c r="O41" s="113" t="s">
        <v>80</v>
      </c>
    </row>
    <row r="42" spans="1:16" ht="61.2" customHeight="1" thickBot="1">
      <c r="A42" s="196" t="s">
        <v>81</v>
      </c>
      <c r="B42" s="653" t="str">
        <f t="shared" si="1"/>
        <v>★</v>
      </c>
      <c r="C42" s="654"/>
      <c r="D42" s="655"/>
      <c r="E42" s="337">
        <v>3.82</v>
      </c>
      <c r="F42" s="337">
        <v>3.12</v>
      </c>
      <c r="G42" s="120">
        <f t="shared" si="0"/>
        <v>-0.69999999999999973</v>
      </c>
      <c r="H42" s="659"/>
      <c r="I42" s="657"/>
      <c r="J42" s="657"/>
      <c r="K42" s="657"/>
      <c r="L42" s="658"/>
      <c r="M42" s="343"/>
      <c r="N42" s="195"/>
      <c r="O42" s="113" t="s">
        <v>81</v>
      </c>
      <c r="P42" s="22" t="s">
        <v>41</v>
      </c>
    </row>
    <row r="43" spans="1:16" ht="69" customHeight="1" thickBot="1">
      <c r="A43" s="196" t="s">
        <v>82</v>
      </c>
      <c r="B43" s="653" t="str">
        <f t="shared" si="1"/>
        <v>☆</v>
      </c>
      <c r="C43" s="654"/>
      <c r="D43" s="655"/>
      <c r="E43" s="337">
        <v>5.41</v>
      </c>
      <c r="F43" s="338">
        <v>6.59</v>
      </c>
      <c r="G43" s="120">
        <f t="shared" si="0"/>
        <v>1.1799999999999997</v>
      </c>
      <c r="H43" s="714"/>
      <c r="I43" s="715"/>
      <c r="J43" s="715"/>
      <c r="K43" s="715"/>
      <c r="L43" s="716"/>
      <c r="M43" s="458"/>
      <c r="N43" s="459"/>
      <c r="O43" s="113" t="s">
        <v>82</v>
      </c>
    </row>
    <row r="44" spans="1:16" ht="61.2" customHeight="1" thickBot="1">
      <c r="A44" s="202" t="s">
        <v>179</v>
      </c>
      <c r="B44" s="653" t="str">
        <f t="shared" si="1"/>
        <v>★</v>
      </c>
      <c r="C44" s="654"/>
      <c r="D44" s="655"/>
      <c r="E44" s="337">
        <v>3.67</v>
      </c>
      <c r="F44" s="337">
        <v>3.07</v>
      </c>
      <c r="G44" s="120">
        <f t="shared" si="0"/>
        <v>-0.60000000000000009</v>
      </c>
      <c r="H44" s="724"/>
      <c r="I44" s="725"/>
      <c r="J44" s="725"/>
      <c r="K44" s="725"/>
      <c r="L44" s="725"/>
      <c r="M44" s="501"/>
      <c r="N44" s="459"/>
      <c r="O44" s="22" t="s">
        <v>179</v>
      </c>
    </row>
    <row r="45" spans="1:16" ht="61.2" customHeight="1" thickBot="1">
      <c r="A45" s="196" t="s">
        <v>83</v>
      </c>
      <c r="B45" s="653" t="str">
        <f t="shared" si="1"/>
        <v>★</v>
      </c>
      <c r="C45" s="654"/>
      <c r="D45" s="655"/>
      <c r="E45" s="337">
        <v>4.13</v>
      </c>
      <c r="F45" s="337">
        <v>3.73</v>
      </c>
      <c r="G45" s="120">
        <f t="shared" si="0"/>
        <v>-0.39999999999999991</v>
      </c>
      <c r="H45" s="916" t="s">
        <v>238</v>
      </c>
      <c r="I45" s="917"/>
      <c r="J45" s="917"/>
      <c r="K45" s="917"/>
      <c r="L45" s="918"/>
      <c r="M45" s="919" t="s">
        <v>239</v>
      </c>
      <c r="N45" s="920">
        <v>45934</v>
      </c>
      <c r="O45" s="113" t="s">
        <v>83</v>
      </c>
    </row>
    <row r="46" spans="1:16" ht="69" customHeight="1" thickBot="1">
      <c r="A46" s="196" t="s">
        <v>84</v>
      </c>
      <c r="B46" s="653" t="str">
        <f t="shared" si="1"/>
        <v>★</v>
      </c>
      <c r="C46" s="654"/>
      <c r="D46" s="655"/>
      <c r="E46" s="337">
        <v>3.77</v>
      </c>
      <c r="F46" s="337">
        <v>3.61</v>
      </c>
      <c r="G46" s="120">
        <f t="shared" si="0"/>
        <v>-0.16000000000000014</v>
      </c>
      <c r="H46" s="656"/>
      <c r="I46" s="657"/>
      <c r="J46" s="657"/>
      <c r="K46" s="657"/>
      <c r="L46" s="658"/>
      <c r="M46" s="194"/>
      <c r="N46" s="195"/>
      <c r="O46" s="113" t="s">
        <v>84</v>
      </c>
    </row>
    <row r="47" spans="1:16" ht="61.2" customHeight="1" thickBot="1">
      <c r="A47" s="196" t="s">
        <v>85</v>
      </c>
      <c r="B47" s="653" t="str">
        <f t="shared" si="1"/>
        <v>★</v>
      </c>
      <c r="C47" s="654"/>
      <c r="D47" s="655"/>
      <c r="E47" s="337">
        <v>4.0599999999999996</v>
      </c>
      <c r="F47" s="337">
        <v>3.34</v>
      </c>
      <c r="G47" s="120">
        <f t="shared" si="0"/>
        <v>-0.71999999999999975</v>
      </c>
      <c r="H47" s="659"/>
      <c r="I47" s="657"/>
      <c r="J47" s="657"/>
      <c r="K47" s="657"/>
      <c r="L47" s="658"/>
      <c r="M47" s="194"/>
      <c r="N47" s="195"/>
      <c r="O47" s="113" t="s">
        <v>85</v>
      </c>
    </row>
    <row r="48" spans="1:16" ht="61.2" customHeight="1" thickBot="1">
      <c r="A48" s="196" t="s">
        <v>86</v>
      </c>
      <c r="B48" s="653" t="str">
        <f t="shared" si="1"/>
        <v>☆</v>
      </c>
      <c r="C48" s="654"/>
      <c r="D48" s="655"/>
      <c r="E48" s="456">
        <v>2.81</v>
      </c>
      <c r="F48" s="337">
        <v>3.03</v>
      </c>
      <c r="G48" s="120">
        <f t="shared" si="0"/>
        <v>0.21999999999999975</v>
      </c>
      <c r="H48" s="663"/>
      <c r="I48" s="664"/>
      <c r="J48" s="664"/>
      <c r="K48" s="664"/>
      <c r="L48" s="665"/>
      <c r="M48" s="458"/>
      <c r="N48" s="459"/>
      <c r="O48" s="113" t="s">
        <v>86</v>
      </c>
    </row>
    <row r="49" spans="1:15" ht="61.2" customHeight="1" thickBot="1">
      <c r="A49" s="196" t="s">
        <v>87</v>
      </c>
      <c r="B49" s="653" t="str">
        <f t="shared" si="1"/>
        <v>★</v>
      </c>
      <c r="C49" s="654"/>
      <c r="D49" s="655"/>
      <c r="E49" s="337">
        <v>3.03</v>
      </c>
      <c r="F49" s="456">
        <v>2.92</v>
      </c>
      <c r="G49" s="120">
        <f t="shared" si="0"/>
        <v>-0.10999999999999988</v>
      </c>
      <c r="H49" s="714"/>
      <c r="I49" s="715"/>
      <c r="J49" s="715"/>
      <c r="K49" s="715"/>
      <c r="L49" s="716"/>
      <c r="M49" s="458"/>
      <c r="N49" s="459"/>
      <c r="O49" s="113" t="s">
        <v>87</v>
      </c>
    </row>
    <row r="50" spans="1:15" ht="75.599999999999994" customHeight="1" thickBot="1">
      <c r="A50" s="196" t="s">
        <v>88</v>
      </c>
      <c r="B50" s="653" t="str">
        <f t="shared" si="1"/>
        <v>★</v>
      </c>
      <c r="C50" s="654"/>
      <c r="D50" s="655"/>
      <c r="E50" s="337">
        <v>4.6100000000000003</v>
      </c>
      <c r="F50" s="337">
        <v>4.13</v>
      </c>
      <c r="G50" s="120">
        <f t="shared" si="0"/>
        <v>-0.48000000000000043</v>
      </c>
      <c r="H50" s="663"/>
      <c r="I50" s="664"/>
      <c r="J50" s="664"/>
      <c r="K50" s="664"/>
      <c r="L50" s="665"/>
      <c r="M50" s="458"/>
      <c r="N50" s="492"/>
      <c r="O50" s="113" t="s">
        <v>88</v>
      </c>
    </row>
    <row r="51" spans="1:15" ht="61.2" customHeight="1" thickBot="1">
      <c r="A51" s="196" t="s">
        <v>89</v>
      </c>
      <c r="B51" s="653" t="str">
        <f t="shared" si="1"/>
        <v>★</v>
      </c>
      <c r="C51" s="654"/>
      <c r="D51" s="655"/>
      <c r="E51" s="337">
        <v>4.79</v>
      </c>
      <c r="F51" s="337">
        <v>4.42</v>
      </c>
      <c r="G51" s="120">
        <f t="shared" si="0"/>
        <v>-0.37000000000000011</v>
      </c>
      <c r="H51" s="659"/>
      <c r="I51" s="657"/>
      <c r="J51" s="657"/>
      <c r="K51" s="657"/>
      <c r="L51" s="658"/>
      <c r="M51" s="194"/>
      <c r="N51" s="195"/>
      <c r="O51" s="113" t="s">
        <v>89</v>
      </c>
    </row>
    <row r="52" spans="1:15" ht="61.2" customHeight="1" thickBot="1">
      <c r="A52" s="196" t="s">
        <v>90</v>
      </c>
      <c r="B52" s="653" t="str">
        <f t="shared" si="1"/>
        <v>★</v>
      </c>
      <c r="C52" s="654"/>
      <c r="D52" s="655"/>
      <c r="E52" s="337">
        <v>3.11</v>
      </c>
      <c r="F52" s="456">
        <v>2.67</v>
      </c>
      <c r="G52" s="120">
        <f t="shared" si="0"/>
        <v>-0.43999999999999995</v>
      </c>
      <c r="H52" s="717"/>
      <c r="I52" s="718"/>
      <c r="J52" s="718"/>
      <c r="K52" s="718"/>
      <c r="L52" s="719"/>
      <c r="M52" s="194"/>
      <c r="N52" s="195"/>
      <c r="O52" s="113" t="s">
        <v>90</v>
      </c>
    </row>
    <row r="53" spans="1:15" ht="61.2" customHeight="1" thickBot="1">
      <c r="A53" s="196" t="s">
        <v>91</v>
      </c>
      <c r="B53" s="653" t="str">
        <f t="shared" si="1"/>
        <v>★</v>
      </c>
      <c r="C53" s="654"/>
      <c r="D53" s="655"/>
      <c r="E53" s="337">
        <v>5.42</v>
      </c>
      <c r="F53" s="337">
        <v>5.32</v>
      </c>
      <c r="G53" s="120">
        <f t="shared" si="0"/>
        <v>-9.9999999999999645E-2</v>
      </c>
      <c r="H53" s="659"/>
      <c r="I53" s="657"/>
      <c r="J53" s="657"/>
      <c r="K53" s="657"/>
      <c r="L53" s="658"/>
      <c r="M53" s="336"/>
      <c r="N53" s="195"/>
      <c r="O53" s="113" t="s">
        <v>91</v>
      </c>
    </row>
    <row r="54" spans="1:15" ht="61.2" customHeight="1" thickBot="1">
      <c r="A54" s="196" t="s">
        <v>92</v>
      </c>
      <c r="B54" s="653" t="s">
        <v>237</v>
      </c>
      <c r="C54" s="654"/>
      <c r="D54" s="655"/>
      <c r="E54" s="337">
        <v>5.27</v>
      </c>
      <c r="F54" s="337">
        <v>5.27</v>
      </c>
      <c r="G54" s="120">
        <f t="shared" si="0"/>
        <v>0</v>
      </c>
      <c r="H54" s="659"/>
      <c r="I54" s="657"/>
      <c r="J54" s="657"/>
      <c r="K54" s="657"/>
      <c r="L54" s="658"/>
      <c r="M54" s="194"/>
      <c r="N54" s="195"/>
      <c r="O54" s="113" t="s">
        <v>92</v>
      </c>
    </row>
    <row r="55" spans="1:15" ht="61.2" customHeight="1" thickBot="1">
      <c r="A55" s="196" t="s">
        <v>93</v>
      </c>
      <c r="B55" s="653" t="str">
        <f t="shared" si="1"/>
        <v>★★</v>
      </c>
      <c r="C55" s="654"/>
      <c r="D55" s="655"/>
      <c r="E55" s="337">
        <v>4.6100000000000003</v>
      </c>
      <c r="F55" s="337">
        <v>3.14</v>
      </c>
      <c r="G55" s="120">
        <f t="shared" si="0"/>
        <v>-1.4700000000000002</v>
      </c>
      <c r="H55" s="714"/>
      <c r="I55" s="715"/>
      <c r="J55" s="715"/>
      <c r="K55" s="715"/>
      <c r="L55" s="716"/>
      <c r="M55" s="458"/>
      <c r="N55" s="459"/>
      <c r="O55" s="113" t="s">
        <v>93</v>
      </c>
    </row>
    <row r="56" spans="1:15" ht="73.2" customHeight="1" thickBot="1">
      <c r="A56" s="196" t="s">
        <v>94</v>
      </c>
      <c r="B56" s="653" t="str">
        <f t="shared" si="1"/>
        <v>★</v>
      </c>
      <c r="C56" s="654"/>
      <c r="D56" s="655"/>
      <c r="E56" s="337">
        <v>4</v>
      </c>
      <c r="F56" s="337">
        <v>3.7</v>
      </c>
      <c r="G56" s="120">
        <f t="shared" si="0"/>
        <v>-0.29999999999999982</v>
      </c>
      <c r="H56" s="921" t="s">
        <v>240</v>
      </c>
      <c r="I56" s="922"/>
      <c r="J56" s="922"/>
      <c r="K56" s="922"/>
      <c r="L56" s="923"/>
      <c r="M56" s="919" t="s">
        <v>241</v>
      </c>
      <c r="N56" s="924">
        <v>45930</v>
      </c>
      <c r="O56" s="113" t="s">
        <v>94</v>
      </c>
    </row>
    <row r="57" spans="1:15" ht="61.2" customHeight="1" thickBot="1">
      <c r="A57" s="196" t="s">
        <v>95</v>
      </c>
      <c r="B57" s="653" t="str">
        <f t="shared" si="1"/>
        <v>★</v>
      </c>
      <c r="C57" s="654"/>
      <c r="D57" s="655"/>
      <c r="E57" s="337">
        <v>3.83</v>
      </c>
      <c r="F57" s="456">
        <v>2.75</v>
      </c>
      <c r="G57" s="120">
        <f t="shared" si="0"/>
        <v>-1.08</v>
      </c>
      <c r="H57" s="656"/>
      <c r="I57" s="657"/>
      <c r="J57" s="657"/>
      <c r="K57" s="657"/>
      <c r="L57" s="658"/>
      <c r="M57" s="194"/>
      <c r="N57" s="195"/>
      <c r="O57" s="113" t="s">
        <v>95</v>
      </c>
    </row>
    <row r="58" spans="1:15" ht="61.2" customHeight="1" thickBot="1">
      <c r="A58" s="196" t="s">
        <v>96</v>
      </c>
      <c r="B58" s="653" t="str">
        <f t="shared" si="1"/>
        <v>☆</v>
      </c>
      <c r="C58" s="654"/>
      <c r="D58" s="655"/>
      <c r="E58" s="337">
        <v>3.19</v>
      </c>
      <c r="F58" s="337">
        <v>4.24</v>
      </c>
      <c r="G58" s="120">
        <f t="shared" si="0"/>
        <v>1.0500000000000003</v>
      </c>
      <c r="H58" s="659"/>
      <c r="I58" s="657"/>
      <c r="J58" s="657"/>
      <c r="K58" s="657"/>
      <c r="L58" s="658"/>
      <c r="M58" s="194"/>
      <c r="N58" s="195"/>
      <c r="O58" s="113" t="s">
        <v>96</v>
      </c>
    </row>
    <row r="59" spans="1:15" ht="61.2" customHeight="1" thickBot="1">
      <c r="A59" s="196" t="s">
        <v>97</v>
      </c>
      <c r="B59" s="653" t="str">
        <f t="shared" si="1"/>
        <v>☆</v>
      </c>
      <c r="C59" s="654"/>
      <c r="D59" s="655"/>
      <c r="E59" s="337">
        <v>4.8099999999999996</v>
      </c>
      <c r="F59" s="337">
        <v>5.19</v>
      </c>
      <c r="G59" s="120">
        <f t="shared" si="0"/>
        <v>0.38000000000000078</v>
      </c>
      <c r="H59" s="659"/>
      <c r="I59" s="657"/>
      <c r="J59" s="657"/>
      <c r="K59" s="657"/>
      <c r="L59" s="658"/>
      <c r="M59" s="194"/>
      <c r="N59" s="195"/>
      <c r="O59" s="113" t="s">
        <v>97</v>
      </c>
    </row>
    <row r="60" spans="1:15" ht="61.2" customHeight="1" thickBot="1">
      <c r="A60" s="196" t="s">
        <v>98</v>
      </c>
      <c r="B60" s="653" t="str">
        <f t="shared" si="1"/>
        <v>☆</v>
      </c>
      <c r="C60" s="654"/>
      <c r="D60" s="655"/>
      <c r="E60" s="337">
        <v>4.57</v>
      </c>
      <c r="F60" s="337">
        <v>4.8499999999999996</v>
      </c>
      <c r="G60" s="120">
        <f t="shared" si="0"/>
        <v>0.27999999999999936</v>
      </c>
      <c r="H60" s="656"/>
      <c r="I60" s="657"/>
      <c r="J60" s="657"/>
      <c r="K60" s="657"/>
      <c r="L60" s="658"/>
      <c r="M60" s="194"/>
      <c r="N60" s="195"/>
      <c r="O60" s="113" t="s">
        <v>98</v>
      </c>
    </row>
    <row r="61" spans="1:15" ht="61.2" customHeight="1" thickBot="1">
      <c r="A61" s="196" t="s">
        <v>99</v>
      </c>
      <c r="B61" s="653" t="str">
        <f t="shared" si="1"/>
        <v>☆</v>
      </c>
      <c r="C61" s="654"/>
      <c r="D61" s="655"/>
      <c r="E61" s="456">
        <v>1.55</v>
      </c>
      <c r="F61" s="456">
        <v>1.7</v>
      </c>
      <c r="G61" s="120">
        <f t="shared" si="0"/>
        <v>0.14999999999999991</v>
      </c>
      <c r="H61" s="666"/>
      <c r="I61" s="667"/>
      <c r="J61" s="667"/>
      <c r="K61" s="667"/>
      <c r="L61" s="668"/>
      <c r="M61" s="454"/>
      <c r="N61" s="455"/>
      <c r="O61" s="113" t="s">
        <v>99</v>
      </c>
    </row>
    <row r="62" spans="1:15" ht="69" customHeight="1" thickBot="1">
      <c r="A62" s="196" t="s">
        <v>100</v>
      </c>
      <c r="B62" s="653" t="str">
        <f t="shared" si="1"/>
        <v>★</v>
      </c>
      <c r="C62" s="654"/>
      <c r="D62" s="655"/>
      <c r="E62" s="337">
        <v>5.64</v>
      </c>
      <c r="F62" s="337">
        <v>5.04</v>
      </c>
      <c r="G62" s="120">
        <f t="shared" si="0"/>
        <v>-0.59999999999999964</v>
      </c>
      <c r="H62" s="925" t="s">
        <v>242</v>
      </c>
      <c r="I62" s="926"/>
      <c r="J62" s="926"/>
      <c r="K62" s="926"/>
      <c r="L62" s="927"/>
      <c r="M62" s="928" t="s">
        <v>244</v>
      </c>
      <c r="N62" s="929" t="s">
        <v>243</v>
      </c>
      <c r="O62" s="113" t="s">
        <v>100</v>
      </c>
    </row>
    <row r="63" spans="1:15" ht="61.2" customHeight="1" thickBot="1">
      <c r="A63" s="196" t="s">
        <v>101</v>
      </c>
      <c r="B63" s="653" t="str">
        <f t="shared" si="1"/>
        <v>☆</v>
      </c>
      <c r="C63" s="654"/>
      <c r="D63" s="655"/>
      <c r="E63" s="456">
        <v>2.75</v>
      </c>
      <c r="F63" s="337">
        <v>3.42</v>
      </c>
      <c r="G63" s="120">
        <f t="shared" si="0"/>
        <v>0.66999999999999993</v>
      </c>
      <c r="H63" s="671"/>
      <c r="I63" s="672"/>
      <c r="J63" s="672"/>
      <c r="K63" s="672"/>
      <c r="L63" s="673"/>
      <c r="M63" s="462"/>
      <c r="N63" s="459"/>
      <c r="O63" s="113" t="s">
        <v>101</v>
      </c>
    </row>
    <row r="64" spans="1:15" ht="61.2" customHeight="1" thickBot="1">
      <c r="A64" s="196" t="s">
        <v>102</v>
      </c>
      <c r="B64" s="653" t="str">
        <f t="shared" si="1"/>
        <v>☆</v>
      </c>
      <c r="C64" s="654"/>
      <c r="D64" s="655"/>
      <c r="E64" s="456">
        <v>2.4500000000000002</v>
      </c>
      <c r="F64" s="337">
        <v>3.13</v>
      </c>
      <c r="G64" s="120">
        <f t="shared" si="0"/>
        <v>0.67999999999999972</v>
      </c>
      <c r="H64" s="663"/>
      <c r="I64" s="664"/>
      <c r="J64" s="664"/>
      <c r="K64" s="664"/>
      <c r="L64" s="665"/>
      <c r="M64" s="458"/>
      <c r="N64" s="459"/>
      <c r="O64" s="113" t="s">
        <v>102</v>
      </c>
    </row>
    <row r="65" spans="1:18" ht="61.2" customHeight="1" thickBot="1">
      <c r="A65" s="196" t="s">
        <v>103</v>
      </c>
      <c r="B65" s="653" t="str">
        <f t="shared" si="1"/>
        <v>☆</v>
      </c>
      <c r="C65" s="654"/>
      <c r="D65" s="655"/>
      <c r="E65" s="337">
        <v>4.0599999999999996</v>
      </c>
      <c r="F65" s="337">
        <v>4.17</v>
      </c>
      <c r="G65" s="120">
        <f t="shared" si="0"/>
        <v>0.11000000000000032</v>
      </c>
      <c r="H65" s="663"/>
      <c r="I65" s="664"/>
      <c r="J65" s="664"/>
      <c r="K65" s="664"/>
      <c r="L65" s="665"/>
      <c r="M65" s="453"/>
      <c r="N65" s="459"/>
      <c r="O65" s="113" t="s">
        <v>103</v>
      </c>
    </row>
    <row r="66" spans="1:18" ht="61.2" customHeight="1" thickBot="1">
      <c r="A66" s="196" t="s">
        <v>104</v>
      </c>
      <c r="B66" s="653" t="str">
        <f t="shared" si="1"/>
        <v>★</v>
      </c>
      <c r="C66" s="654"/>
      <c r="D66" s="655"/>
      <c r="E66" s="338">
        <v>7.56</v>
      </c>
      <c r="F66" s="338">
        <v>6.64</v>
      </c>
      <c r="G66" s="120">
        <f t="shared" si="0"/>
        <v>-0.91999999999999993</v>
      </c>
      <c r="H66" s="656"/>
      <c r="I66" s="657"/>
      <c r="J66" s="657"/>
      <c r="K66" s="657"/>
      <c r="L66" s="658"/>
      <c r="M66" s="194"/>
      <c r="N66" s="195"/>
      <c r="O66" s="113" t="s">
        <v>104</v>
      </c>
    </row>
    <row r="67" spans="1:18" ht="61.2" customHeight="1" thickBot="1">
      <c r="A67" s="196" t="s">
        <v>105</v>
      </c>
      <c r="B67" s="653" t="str">
        <f t="shared" si="1"/>
        <v>★</v>
      </c>
      <c r="C67" s="654"/>
      <c r="D67" s="655"/>
      <c r="E67" s="338">
        <v>6.4</v>
      </c>
      <c r="F67" s="337">
        <v>5.67</v>
      </c>
      <c r="G67" s="120">
        <f t="shared" si="0"/>
        <v>-0.73000000000000043</v>
      </c>
      <c r="H67" s="656"/>
      <c r="I67" s="657"/>
      <c r="J67" s="657"/>
      <c r="K67" s="657"/>
      <c r="L67" s="658"/>
      <c r="M67" s="194"/>
      <c r="N67" s="195"/>
      <c r="O67" s="113" t="s">
        <v>105</v>
      </c>
    </row>
    <row r="68" spans="1:18" ht="61.2" customHeight="1" thickBot="1">
      <c r="A68" s="201" t="s">
        <v>106</v>
      </c>
      <c r="B68" s="653" t="str">
        <f t="shared" ref="B25:B70" si="2">IF(G68&gt;5,"☆☆☆☆",IF(AND(G68&gt;=2.39,G68&lt;5),"☆☆☆",IF(AND(G68&gt;=1.39,G68&lt;2.4),"☆☆",IF(AND(G68&gt;0,G68&lt;1.4),"☆",IF(AND(G68&gt;=-1.39,G68&lt;0),"★",IF(AND(G68&gt;=-2.39,G68&lt;-1.4),"★★",IF(AND(G68&gt;=-3.39,G68&lt;-2.4),"★★★")))))))</f>
        <v>★</v>
      </c>
      <c r="C68" s="654"/>
      <c r="D68" s="655"/>
      <c r="E68" s="337">
        <v>4.3499999999999996</v>
      </c>
      <c r="F68" s="337">
        <v>3.65</v>
      </c>
      <c r="G68" s="120">
        <f t="shared" si="0"/>
        <v>-0.69999999999999973</v>
      </c>
      <c r="H68" s="659"/>
      <c r="I68" s="657"/>
      <c r="J68" s="657"/>
      <c r="K68" s="657"/>
      <c r="L68" s="658"/>
      <c r="M68" s="194"/>
      <c r="N68" s="195"/>
      <c r="O68" s="113" t="s">
        <v>106</v>
      </c>
    </row>
    <row r="69" spans="1:18" ht="61.2" customHeight="1" thickBot="1">
      <c r="A69" s="198" t="s">
        <v>107</v>
      </c>
      <c r="B69" s="653" t="str">
        <f t="shared" si="2"/>
        <v>☆</v>
      </c>
      <c r="C69" s="654"/>
      <c r="D69" s="655"/>
      <c r="E69" s="347">
        <v>3.16</v>
      </c>
      <c r="F69" s="347">
        <v>3.6</v>
      </c>
      <c r="G69" s="120">
        <f t="shared" si="0"/>
        <v>0.43999999999999995</v>
      </c>
      <c r="H69" s="660"/>
      <c r="I69" s="661"/>
      <c r="J69" s="661"/>
      <c r="K69" s="661"/>
      <c r="L69" s="662"/>
      <c r="M69" s="194"/>
      <c r="N69" s="195"/>
      <c r="O69" s="113" t="s">
        <v>107</v>
      </c>
    </row>
    <row r="70" spans="1:18" ht="61.2" customHeight="1" thickBot="1">
      <c r="A70" s="322" t="s">
        <v>108</v>
      </c>
      <c r="B70" s="653" t="str">
        <f t="shared" si="2"/>
        <v>★</v>
      </c>
      <c r="C70" s="654"/>
      <c r="D70" s="655"/>
      <c r="E70" s="337">
        <v>3.92</v>
      </c>
      <c r="F70" s="337">
        <v>3.67</v>
      </c>
      <c r="G70" s="323">
        <f t="shared" ref="G70" si="3">F70-E70</f>
        <v>-0.25</v>
      </c>
      <c r="H70" s="704"/>
      <c r="I70" s="705"/>
      <c r="J70" s="705"/>
      <c r="K70" s="705"/>
      <c r="L70" s="706"/>
      <c r="M70" s="203"/>
      <c r="N70" s="324"/>
      <c r="O70" s="113"/>
    </row>
    <row r="71" spans="1:18" ht="42.75" customHeight="1" thickBot="1">
      <c r="A71" s="92"/>
      <c r="B71" s="92"/>
      <c r="C71" s="92"/>
      <c r="D71" s="92"/>
      <c r="E71" s="707"/>
      <c r="F71" s="707"/>
      <c r="G71" s="707"/>
      <c r="H71" s="707"/>
      <c r="I71" s="707"/>
      <c r="J71" s="707"/>
      <c r="K71" s="707"/>
      <c r="L71" s="707"/>
      <c r="M71" s="23">
        <f>COUNTIF(E24:E70,"&gt;=10")</f>
        <v>0</v>
      </c>
      <c r="N71" s="23">
        <f>COUNTIF(F24:F70,"&gt;=10")</f>
        <v>0</v>
      </c>
      <c r="O71" s="23" t="s">
        <v>3</v>
      </c>
    </row>
    <row r="72" spans="1:18" ht="36.75" customHeight="1" thickBot="1">
      <c r="A72" s="204" t="s">
        <v>17</v>
      </c>
      <c r="B72" s="205"/>
      <c r="C72" s="285"/>
      <c r="D72" s="285"/>
      <c r="E72" s="708" t="s">
        <v>109</v>
      </c>
      <c r="F72" s="708"/>
      <c r="G72" s="708"/>
      <c r="H72" s="552" t="s">
        <v>214</v>
      </c>
      <c r="I72" s="553"/>
      <c r="J72" s="285"/>
      <c r="K72" s="206"/>
      <c r="L72" s="206"/>
      <c r="M72" s="207"/>
      <c r="N72" s="208"/>
    </row>
    <row r="73" spans="1:18" ht="36.75" customHeight="1" thickBot="1">
      <c r="A73" s="31"/>
      <c r="B73" s="471"/>
      <c r="C73" s="711" t="s">
        <v>110</v>
      </c>
      <c r="D73" s="712"/>
      <c r="E73" s="712"/>
      <c r="F73" s="713"/>
      <c r="G73" s="209">
        <f>+F70</f>
        <v>3.67</v>
      </c>
      <c r="H73" s="210" t="s">
        <v>111</v>
      </c>
      <c r="I73" s="709">
        <f>+G70</f>
        <v>-0.25</v>
      </c>
      <c r="J73" s="710"/>
      <c r="K73" s="94"/>
      <c r="L73" s="94"/>
      <c r="M73" s="95"/>
      <c r="N73" s="32"/>
    </row>
    <row r="74" spans="1:18" ht="36.75" customHeight="1" thickBot="1">
      <c r="A74" s="31"/>
      <c r="B74" s="93"/>
      <c r="C74" s="674" t="s">
        <v>112</v>
      </c>
      <c r="D74" s="675"/>
      <c r="E74" s="675"/>
      <c r="F74" s="676"/>
      <c r="G74" s="211">
        <f>+F35</f>
        <v>3.92</v>
      </c>
      <c r="H74" s="212" t="s">
        <v>113</v>
      </c>
      <c r="I74" s="677">
        <f>+G35</f>
        <v>-0.52000000000000046</v>
      </c>
      <c r="J74" s="678"/>
      <c r="K74" s="94"/>
      <c r="L74" s="94"/>
      <c r="M74" s="95"/>
      <c r="N74" s="32"/>
      <c r="R74" s="213" t="s">
        <v>17</v>
      </c>
    </row>
    <row r="75" spans="1:18" ht="36.75" customHeight="1" thickBot="1">
      <c r="A75" s="31"/>
      <c r="B75" s="93"/>
      <c r="C75" s="679" t="s">
        <v>114</v>
      </c>
      <c r="D75" s="680"/>
      <c r="E75" s="680"/>
      <c r="F75" s="214" t="str">
        <f>VLOOKUP(G75,F:P,10,0)</f>
        <v>大分県</v>
      </c>
      <c r="G75" s="215">
        <f>MAX(F23:F69)</f>
        <v>6.64</v>
      </c>
      <c r="H75" s="681" t="s">
        <v>115</v>
      </c>
      <c r="I75" s="682"/>
      <c r="J75" s="682"/>
      <c r="K75" s="216">
        <f>+N71</f>
        <v>0</v>
      </c>
      <c r="L75" s="217" t="s">
        <v>116</v>
      </c>
      <c r="M75" s="320">
        <f>N71-M71</f>
        <v>0</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9"/>
      <c r="N78" s="99"/>
    </row>
    <row r="79" spans="1:18" ht="24.75" customHeight="1" thickTop="1">
      <c r="A79" s="683">
        <v>2</v>
      </c>
      <c r="B79" s="686" t="s">
        <v>212</v>
      </c>
      <c r="C79" s="687"/>
      <c r="D79" s="687"/>
      <c r="E79" s="687"/>
      <c r="F79" s="688"/>
      <c r="G79" s="695" t="s">
        <v>213</v>
      </c>
      <c r="H79" s="696"/>
      <c r="I79" s="696"/>
      <c r="J79" s="696"/>
      <c r="K79" s="696"/>
      <c r="L79" s="696"/>
      <c r="M79" s="696"/>
      <c r="N79" s="697"/>
    </row>
    <row r="80" spans="1:18" ht="24.75" customHeight="1">
      <c r="A80" s="684"/>
      <c r="B80" s="689"/>
      <c r="C80" s="690"/>
      <c r="D80" s="690"/>
      <c r="E80" s="690"/>
      <c r="F80" s="691"/>
      <c r="G80" s="698"/>
      <c r="H80" s="699"/>
      <c r="I80" s="699"/>
      <c r="J80" s="699"/>
      <c r="K80" s="699"/>
      <c r="L80" s="699"/>
      <c r="M80" s="699"/>
      <c r="N80" s="700"/>
      <c r="O80" s="101" t="s">
        <v>3</v>
      </c>
      <c r="P80" s="101"/>
    </row>
    <row r="81" spans="1:16" ht="24.75" customHeight="1">
      <c r="A81" s="684"/>
      <c r="B81" s="689"/>
      <c r="C81" s="690"/>
      <c r="D81" s="690"/>
      <c r="E81" s="690"/>
      <c r="F81" s="691"/>
      <c r="G81" s="698"/>
      <c r="H81" s="699"/>
      <c r="I81" s="699"/>
      <c r="J81" s="699"/>
      <c r="K81" s="699"/>
      <c r="L81" s="699"/>
      <c r="M81" s="699"/>
      <c r="N81" s="700"/>
      <c r="O81" s="101" t="s">
        <v>17</v>
      </c>
      <c r="P81" s="101" t="s">
        <v>117</v>
      </c>
    </row>
    <row r="82" spans="1:16" ht="24.75" customHeight="1">
      <c r="A82" s="684"/>
      <c r="B82" s="689"/>
      <c r="C82" s="690"/>
      <c r="D82" s="690"/>
      <c r="E82" s="690"/>
      <c r="F82" s="691"/>
      <c r="G82" s="698"/>
      <c r="H82" s="699"/>
      <c r="I82" s="699"/>
      <c r="J82" s="699"/>
      <c r="K82" s="699"/>
      <c r="L82" s="699"/>
      <c r="M82" s="699"/>
      <c r="N82" s="700"/>
      <c r="O82" s="102"/>
      <c r="P82" s="101"/>
    </row>
    <row r="83" spans="1:16" ht="46.2" customHeight="1" thickBot="1">
      <c r="A83" s="685"/>
      <c r="B83" s="692"/>
      <c r="C83" s="693"/>
      <c r="D83" s="693"/>
      <c r="E83" s="693"/>
      <c r="F83" s="694"/>
      <c r="G83" s="701"/>
      <c r="H83" s="702"/>
      <c r="I83" s="702"/>
      <c r="J83" s="702"/>
      <c r="K83" s="702"/>
      <c r="L83" s="702"/>
      <c r="M83" s="702"/>
      <c r="N83" s="703"/>
    </row>
    <row r="84" spans="1:16" ht="13.8" thickTop="1"/>
    <row r="87" spans="1:16">
      <c r="B87" s="22" t="s">
        <v>21</v>
      </c>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20">
    <mergeCell ref="F3:G16"/>
    <mergeCell ref="I2:M2"/>
    <mergeCell ref="A17:C17"/>
    <mergeCell ref="F17:G17"/>
    <mergeCell ref="A18:C18"/>
    <mergeCell ref="F18:G18"/>
    <mergeCell ref="A19:G19"/>
    <mergeCell ref="B21:C21"/>
    <mergeCell ref="E21:F21"/>
    <mergeCell ref="A3:C16"/>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39:D39"/>
    <mergeCell ref="H39:L39"/>
    <mergeCell ref="H35:L35"/>
    <mergeCell ref="B36:D36"/>
    <mergeCell ref="H36:L36"/>
    <mergeCell ref="B43:D43"/>
    <mergeCell ref="H43:L43"/>
    <mergeCell ref="H44:L44"/>
    <mergeCell ref="B35:D35"/>
    <mergeCell ref="B44:D44"/>
    <mergeCell ref="B45:D45"/>
    <mergeCell ref="H45:L45"/>
    <mergeCell ref="B40:D40"/>
    <mergeCell ref="H40:L40"/>
    <mergeCell ref="B41:D41"/>
    <mergeCell ref="H42:L42"/>
    <mergeCell ref="B42:D42"/>
    <mergeCell ref="B49:D49"/>
    <mergeCell ref="H49:L49"/>
    <mergeCell ref="H41:L41"/>
    <mergeCell ref="B50:D50"/>
    <mergeCell ref="H50:L50"/>
    <mergeCell ref="B51:D51"/>
    <mergeCell ref="H51:L51"/>
    <mergeCell ref="B46:D46"/>
    <mergeCell ref="H46:L46"/>
    <mergeCell ref="B47:D47"/>
    <mergeCell ref="H47:L47"/>
    <mergeCell ref="B48:D48"/>
    <mergeCell ref="H48:L48"/>
    <mergeCell ref="B55:D55"/>
    <mergeCell ref="H55:L55"/>
    <mergeCell ref="B56:D56"/>
    <mergeCell ref="H56:L56"/>
    <mergeCell ref="B57:D57"/>
    <mergeCell ref="B52:D52"/>
    <mergeCell ref="H52:L52"/>
    <mergeCell ref="B53:D53"/>
    <mergeCell ref="H53:L53"/>
    <mergeCell ref="B54:D54"/>
    <mergeCell ref="H54:L54"/>
    <mergeCell ref="C74:F74"/>
    <mergeCell ref="I74:J74"/>
    <mergeCell ref="C75:E75"/>
    <mergeCell ref="H75:J75"/>
    <mergeCell ref="A79:A83"/>
    <mergeCell ref="B79:F83"/>
    <mergeCell ref="G79:N83"/>
    <mergeCell ref="B70:D70"/>
    <mergeCell ref="H70:L70"/>
    <mergeCell ref="E71:L71"/>
    <mergeCell ref="E72:G72"/>
    <mergeCell ref="I73:J73"/>
    <mergeCell ref="C73:F73"/>
    <mergeCell ref="B69:D69"/>
    <mergeCell ref="H69:L69"/>
    <mergeCell ref="B64:D64"/>
    <mergeCell ref="H64:L64"/>
    <mergeCell ref="B65:D65"/>
    <mergeCell ref="B66:D66"/>
    <mergeCell ref="H65:L65"/>
    <mergeCell ref="B61:D61"/>
    <mergeCell ref="H61:L61"/>
    <mergeCell ref="B62:D62"/>
    <mergeCell ref="H62:L62"/>
    <mergeCell ref="B63:D63"/>
    <mergeCell ref="H63:L63"/>
    <mergeCell ref="B58:D58"/>
    <mergeCell ref="H57:L57"/>
    <mergeCell ref="B59:D59"/>
    <mergeCell ref="H59:L59"/>
    <mergeCell ref="H60:L60"/>
    <mergeCell ref="B67:D67"/>
    <mergeCell ref="H67:L67"/>
    <mergeCell ref="B68:D68"/>
    <mergeCell ref="H68:L68"/>
    <mergeCell ref="B60:D60"/>
    <mergeCell ref="H58:L58"/>
    <mergeCell ref="H66:L66"/>
  </mergeCells>
  <phoneticPr fontId="81"/>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32" orientation="portrait" horizontalDpi="300" verticalDpi="300" r:id="rId2"/>
  <headerFooter scaleWithDoc="0"/>
  <rowBreaks count="1" manualBreakCount="1">
    <brk id="70"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4D9D9-9F87-40F6-8F28-91E808ED67B3}">
  <sheetPr>
    <pageSetUpPr fitToPage="1"/>
  </sheetPr>
  <dimension ref="A1:R22"/>
  <sheetViews>
    <sheetView zoomScaleNormal="100" zoomScaleSheetLayoutView="95" workbookViewId="0">
      <selection activeCell="P20" sqref="P20"/>
    </sheetView>
  </sheetViews>
  <sheetFormatPr defaultColWidth="9" defaultRowHeight="13.2"/>
  <cols>
    <col min="1" max="1" width="4.88671875" style="330" customWidth="1"/>
    <col min="2" max="7" width="9" style="330"/>
    <col min="8" max="10" width="16.109375" style="330" customWidth="1"/>
    <col min="11" max="11" width="5.88671875" style="330" customWidth="1"/>
    <col min="12" max="12" width="18.21875" style="330" customWidth="1"/>
    <col min="13" max="13" width="4.21875" style="330" customWidth="1"/>
    <col min="14" max="14" width="3.44140625" style="330" customWidth="1"/>
    <col min="15" max="256" width="9" style="330"/>
    <col min="257" max="257" width="4.88671875" style="330" customWidth="1"/>
    <col min="258" max="264" width="9" style="330"/>
    <col min="265" max="265" width="6" style="330" customWidth="1"/>
    <col min="266" max="266" width="9" style="330"/>
    <col min="267" max="267" width="5.88671875" style="330" customWidth="1"/>
    <col min="268" max="268" width="25" style="330" customWidth="1"/>
    <col min="269" max="269" width="4.21875" style="330" customWidth="1"/>
    <col min="270" max="270" width="3.44140625" style="330" customWidth="1"/>
    <col min="271" max="512" width="9" style="330"/>
    <col min="513" max="513" width="4.88671875" style="330" customWidth="1"/>
    <col min="514" max="520" width="9" style="330"/>
    <col min="521" max="521" width="6" style="330" customWidth="1"/>
    <col min="522" max="522" width="9" style="330"/>
    <col min="523" max="523" width="5.88671875" style="330" customWidth="1"/>
    <col min="524" max="524" width="25" style="330" customWidth="1"/>
    <col min="525" max="525" width="4.21875" style="330" customWidth="1"/>
    <col min="526" max="526" width="3.44140625" style="330" customWidth="1"/>
    <col min="527" max="768" width="9" style="330"/>
    <col min="769" max="769" width="4.88671875" style="330" customWidth="1"/>
    <col min="770" max="776" width="9" style="330"/>
    <col min="777" max="777" width="6" style="330" customWidth="1"/>
    <col min="778" max="778" width="9" style="330"/>
    <col min="779" max="779" width="5.88671875" style="330" customWidth="1"/>
    <col min="780" max="780" width="25" style="330" customWidth="1"/>
    <col min="781" max="781" width="4.21875" style="330" customWidth="1"/>
    <col min="782" max="782" width="3.44140625" style="330" customWidth="1"/>
    <col min="783" max="1024" width="9" style="330"/>
    <col min="1025" max="1025" width="4.88671875" style="330" customWidth="1"/>
    <col min="1026" max="1032" width="9" style="330"/>
    <col min="1033" max="1033" width="6" style="330" customWidth="1"/>
    <col min="1034" max="1034" width="9" style="330"/>
    <col min="1035" max="1035" width="5.88671875" style="330" customWidth="1"/>
    <col min="1036" max="1036" width="25" style="330" customWidth="1"/>
    <col min="1037" max="1037" width="4.21875" style="330" customWidth="1"/>
    <col min="1038" max="1038" width="3.44140625" style="330" customWidth="1"/>
    <col min="1039" max="1280" width="9" style="330"/>
    <col min="1281" max="1281" width="4.88671875" style="330" customWidth="1"/>
    <col min="1282" max="1288" width="9" style="330"/>
    <col min="1289" max="1289" width="6" style="330" customWidth="1"/>
    <col min="1290" max="1290" width="9" style="330"/>
    <col min="1291" max="1291" width="5.88671875" style="330" customWidth="1"/>
    <col min="1292" max="1292" width="25" style="330" customWidth="1"/>
    <col min="1293" max="1293" width="4.21875" style="330" customWidth="1"/>
    <col min="1294" max="1294" width="3.44140625" style="330" customWidth="1"/>
    <col min="1295" max="1536" width="9" style="330"/>
    <col min="1537" max="1537" width="4.88671875" style="330" customWidth="1"/>
    <col min="1538" max="1544" width="9" style="330"/>
    <col min="1545" max="1545" width="6" style="330" customWidth="1"/>
    <col min="1546" max="1546" width="9" style="330"/>
    <col min="1547" max="1547" width="5.88671875" style="330" customWidth="1"/>
    <col min="1548" max="1548" width="25" style="330" customWidth="1"/>
    <col min="1549" max="1549" width="4.21875" style="330" customWidth="1"/>
    <col min="1550" max="1550" width="3.44140625" style="330" customWidth="1"/>
    <col min="1551" max="1792" width="9" style="330"/>
    <col min="1793" max="1793" width="4.88671875" style="330" customWidth="1"/>
    <col min="1794" max="1800" width="9" style="330"/>
    <col min="1801" max="1801" width="6" style="330" customWidth="1"/>
    <col min="1802" max="1802" width="9" style="330"/>
    <col min="1803" max="1803" width="5.88671875" style="330" customWidth="1"/>
    <col min="1804" max="1804" width="25" style="330" customWidth="1"/>
    <col min="1805" max="1805" width="4.21875" style="330" customWidth="1"/>
    <col min="1806" max="1806" width="3.44140625" style="330" customWidth="1"/>
    <col min="1807" max="2048" width="9" style="330"/>
    <col min="2049" max="2049" width="4.88671875" style="330" customWidth="1"/>
    <col min="2050" max="2056" width="9" style="330"/>
    <col min="2057" max="2057" width="6" style="330" customWidth="1"/>
    <col min="2058" max="2058" width="9" style="330"/>
    <col min="2059" max="2059" width="5.88671875" style="330" customWidth="1"/>
    <col min="2060" max="2060" width="25" style="330" customWidth="1"/>
    <col min="2061" max="2061" width="4.21875" style="330" customWidth="1"/>
    <col min="2062" max="2062" width="3.44140625" style="330" customWidth="1"/>
    <col min="2063" max="2304" width="9" style="330"/>
    <col min="2305" max="2305" width="4.88671875" style="330" customWidth="1"/>
    <col min="2306" max="2312" width="9" style="330"/>
    <col min="2313" max="2313" width="6" style="330" customWidth="1"/>
    <col min="2314" max="2314" width="9" style="330"/>
    <col min="2315" max="2315" width="5.88671875" style="330" customWidth="1"/>
    <col min="2316" max="2316" width="25" style="330" customWidth="1"/>
    <col min="2317" max="2317" width="4.21875" style="330" customWidth="1"/>
    <col min="2318" max="2318" width="3.44140625" style="330" customWidth="1"/>
    <col min="2319" max="2560" width="9" style="330"/>
    <col min="2561" max="2561" width="4.88671875" style="330" customWidth="1"/>
    <col min="2562" max="2568" width="9" style="330"/>
    <col min="2569" max="2569" width="6" style="330" customWidth="1"/>
    <col min="2570" max="2570" width="9" style="330"/>
    <col min="2571" max="2571" width="5.88671875" style="330" customWidth="1"/>
    <col min="2572" max="2572" width="25" style="330" customWidth="1"/>
    <col min="2573" max="2573" width="4.21875" style="330" customWidth="1"/>
    <col min="2574" max="2574" width="3.44140625" style="330" customWidth="1"/>
    <col min="2575" max="2816" width="9" style="330"/>
    <col min="2817" max="2817" width="4.88671875" style="330" customWidth="1"/>
    <col min="2818" max="2824" width="9" style="330"/>
    <col min="2825" max="2825" width="6" style="330" customWidth="1"/>
    <col min="2826" max="2826" width="9" style="330"/>
    <col min="2827" max="2827" width="5.88671875" style="330" customWidth="1"/>
    <col min="2828" max="2828" width="25" style="330" customWidth="1"/>
    <col min="2829" max="2829" width="4.21875" style="330" customWidth="1"/>
    <col min="2830" max="2830" width="3.44140625" style="330" customWidth="1"/>
    <col min="2831" max="3072" width="9" style="330"/>
    <col min="3073" max="3073" width="4.88671875" style="330" customWidth="1"/>
    <col min="3074" max="3080" width="9" style="330"/>
    <col min="3081" max="3081" width="6" style="330" customWidth="1"/>
    <col min="3082" max="3082" width="9" style="330"/>
    <col min="3083" max="3083" width="5.88671875" style="330" customWidth="1"/>
    <col min="3084" max="3084" width="25" style="330" customWidth="1"/>
    <col min="3085" max="3085" width="4.21875" style="330" customWidth="1"/>
    <col min="3086" max="3086" width="3.44140625" style="330" customWidth="1"/>
    <col min="3087" max="3328" width="9" style="330"/>
    <col min="3329" max="3329" width="4.88671875" style="330" customWidth="1"/>
    <col min="3330" max="3336" width="9" style="330"/>
    <col min="3337" max="3337" width="6" style="330" customWidth="1"/>
    <col min="3338" max="3338" width="9" style="330"/>
    <col min="3339" max="3339" width="5.88671875" style="330" customWidth="1"/>
    <col min="3340" max="3340" width="25" style="330" customWidth="1"/>
    <col min="3341" max="3341" width="4.21875" style="330" customWidth="1"/>
    <col min="3342" max="3342" width="3.44140625" style="330" customWidth="1"/>
    <col min="3343" max="3584" width="9" style="330"/>
    <col min="3585" max="3585" width="4.88671875" style="330" customWidth="1"/>
    <col min="3586" max="3592" width="9" style="330"/>
    <col min="3593" max="3593" width="6" style="330" customWidth="1"/>
    <col min="3594" max="3594" width="9" style="330"/>
    <col min="3595" max="3595" width="5.88671875" style="330" customWidth="1"/>
    <col min="3596" max="3596" width="25" style="330" customWidth="1"/>
    <col min="3597" max="3597" width="4.21875" style="330" customWidth="1"/>
    <col min="3598" max="3598" width="3.44140625" style="330" customWidth="1"/>
    <col min="3599" max="3840" width="9" style="330"/>
    <col min="3841" max="3841" width="4.88671875" style="330" customWidth="1"/>
    <col min="3842" max="3848" width="9" style="330"/>
    <col min="3849" max="3849" width="6" style="330" customWidth="1"/>
    <col min="3850" max="3850" width="9" style="330"/>
    <col min="3851" max="3851" width="5.88671875" style="330" customWidth="1"/>
    <col min="3852" max="3852" width="25" style="330" customWidth="1"/>
    <col min="3853" max="3853" width="4.21875" style="330" customWidth="1"/>
    <col min="3854" max="3854" width="3.44140625" style="330" customWidth="1"/>
    <col min="3855" max="4096" width="9" style="330"/>
    <col min="4097" max="4097" width="4.88671875" style="330" customWidth="1"/>
    <col min="4098" max="4104" width="9" style="330"/>
    <col min="4105" max="4105" width="6" style="330" customWidth="1"/>
    <col min="4106" max="4106" width="9" style="330"/>
    <col min="4107" max="4107" width="5.88671875" style="330" customWidth="1"/>
    <col min="4108" max="4108" width="25" style="330" customWidth="1"/>
    <col min="4109" max="4109" width="4.21875" style="330" customWidth="1"/>
    <col min="4110" max="4110" width="3.44140625" style="330" customWidth="1"/>
    <col min="4111" max="4352" width="9" style="330"/>
    <col min="4353" max="4353" width="4.88671875" style="330" customWidth="1"/>
    <col min="4354" max="4360" width="9" style="330"/>
    <col min="4361" max="4361" width="6" style="330" customWidth="1"/>
    <col min="4362" max="4362" width="9" style="330"/>
    <col min="4363" max="4363" width="5.88671875" style="330" customWidth="1"/>
    <col min="4364" max="4364" width="25" style="330" customWidth="1"/>
    <col min="4365" max="4365" width="4.21875" style="330" customWidth="1"/>
    <col min="4366" max="4366" width="3.44140625" style="330" customWidth="1"/>
    <col min="4367" max="4608" width="9" style="330"/>
    <col min="4609" max="4609" width="4.88671875" style="330" customWidth="1"/>
    <col min="4610" max="4616" width="9" style="330"/>
    <col min="4617" max="4617" width="6" style="330" customWidth="1"/>
    <col min="4618" max="4618" width="9" style="330"/>
    <col min="4619" max="4619" width="5.88671875" style="330" customWidth="1"/>
    <col min="4620" max="4620" width="25" style="330" customWidth="1"/>
    <col min="4621" max="4621" width="4.21875" style="330" customWidth="1"/>
    <col min="4622" max="4622" width="3.44140625" style="330" customWidth="1"/>
    <col min="4623" max="4864" width="9" style="330"/>
    <col min="4865" max="4865" width="4.88671875" style="330" customWidth="1"/>
    <col min="4866" max="4872" width="9" style="330"/>
    <col min="4873" max="4873" width="6" style="330" customWidth="1"/>
    <col min="4874" max="4874" width="9" style="330"/>
    <col min="4875" max="4875" width="5.88671875" style="330" customWidth="1"/>
    <col min="4876" max="4876" width="25" style="330" customWidth="1"/>
    <col min="4877" max="4877" width="4.21875" style="330" customWidth="1"/>
    <col min="4878" max="4878" width="3.44140625" style="330" customWidth="1"/>
    <col min="4879" max="5120" width="9" style="330"/>
    <col min="5121" max="5121" width="4.88671875" style="330" customWidth="1"/>
    <col min="5122" max="5128" width="9" style="330"/>
    <col min="5129" max="5129" width="6" style="330" customWidth="1"/>
    <col min="5130" max="5130" width="9" style="330"/>
    <col min="5131" max="5131" width="5.88671875" style="330" customWidth="1"/>
    <col min="5132" max="5132" width="25" style="330" customWidth="1"/>
    <col min="5133" max="5133" width="4.21875" style="330" customWidth="1"/>
    <col min="5134" max="5134" width="3.44140625" style="330" customWidth="1"/>
    <col min="5135" max="5376" width="9" style="330"/>
    <col min="5377" max="5377" width="4.88671875" style="330" customWidth="1"/>
    <col min="5378" max="5384" width="9" style="330"/>
    <col min="5385" max="5385" width="6" style="330" customWidth="1"/>
    <col min="5386" max="5386" width="9" style="330"/>
    <col min="5387" max="5387" width="5.88671875" style="330" customWidth="1"/>
    <col min="5388" max="5388" width="25" style="330" customWidth="1"/>
    <col min="5389" max="5389" width="4.21875" style="330" customWidth="1"/>
    <col min="5390" max="5390" width="3.44140625" style="330" customWidth="1"/>
    <col min="5391" max="5632" width="9" style="330"/>
    <col min="5633" max="5633" width="4.88671875" style="330" customWidth="1"/>
    <col min="5634" max="5640" width="9" style="330"/>
    <col min="5641" max="5641" width="6" style="330" customWidth="1"/>
    <col min="5642" max="5642" width="9" style="330"/>
    <col min="5643" max="5643" width="5.88671875" style="330" customWidth="1"/>
    <col min="5644" max="5644" width="25" style="330" customWidth="1"/>
    <col min="5645" max="5645" width="4.21875" style="330" customWidth="1"/>
    <col min="5646" max="5646" width="3.44140625" style="330" customWidth="1"/>
    <col min="5647" max="5888" width="9" style="330"/>
    <col min="5889" max="5889" width="4.88671875" style="330" customWidth="1"/>
    <col min="5890" max="5896" width="9" style="330"/>
    <col min="5897" max="5897" width="6" style="330" customWidth="1"/>
    <col min="5898" max="5898" width="9" style="330"/>
    <col min="5899" max="5899" width="5.88671875" style="330" customWidth="1"/>
    <col min="5900" max="5900" width="25" style="330" customWidth="1"/>
    <col min="5901" max="5901" width="4.21875" style="330" customWidth="1"/>
    <col min="5902" max="5902" width="3.44140625" style="330" customWidth="1"/>
    <col min="5903" max="6144" width="9" style="330"/>
    <col min="6145" max="6145" width="4.88671875" style="330" customWidth="1"/>
    <col min="6146" max="6152" width="9" style="330"/>
    <col min="6153" max="6153" width="6" style="330" customWidth="1"/>
    <col min="6154" max="6154" width="9" style="330"/>
    <col min="6155" max="6155" width="5.88671875" style="330" customWidth="1"/>
    <col min="6156" max="6156" width="25" style="330" customWidth="1"/>
    <col min="6157" max="6157" width="4.21875" style="330" customWidth="1"/>
    <col min="6158" max="6158" width="3.44140625" style="330" customWidth="1"/>
    <col min="6159" max="6400" width="9" style="330"/>
    <col min="6401" max="6401" width="4.88671875" style="330" customWidth="1"/>
    <col min="6402" max="6408" width="9" style="330"/>
    <col min="6409" max="6409" width="6" style="330" customWidth="1"/>
    <col min="6410" max="6410" width="9" style="330"/>
    <col min="6411" max="6411" width="5.88671875" style="330" customWidth="1"/>
    <col min="6412" max="6412" width="25" style="330" customWidth="1"/>
    <col min="6413" max="6413" width="4.21875" style="330" customWidth="1"/>
    <col min="6414" max="6414" width="3.44140625" style="330" customWidth="1"/>
    <col min="6415" max="6656" width="9" style="330"/>
    <col min="6657" max="6657" width="4.88671875" style="330" customWidth="1"/>
    <col min="6658" max="6664" width="9" style="330"/>
    <col min="6665" max="6665" width="6" style="330" customWidth="1"/>
    <col min="6666" max="6666" width="9" style="330"/>
    <col min="6667" max="6667" width="5.88671875" style="330" customWidth="1"/>
    <col min="6668" max="6668" width="25" style="330" customWidth="1"/>
    <col min="6669" max="6669" width="4.21875" style="330" customWidth="1"/>
    <col min="6670" max="6670" width="3.44140625" style="330" customWidth="1"/>
    <col min="6671" max="6912" width="9" style="330"/>
    <col min="6913" max="6913" width="4.88671875" style="330" customWidth="1"/>
    <col min="6914" max="6920" width="9" style="330"/>
    <col min="6921" max="6921" width="6" style="330" customWidth="1"/>
    <col min="6922" max="6922" width="9" style="330"/>
    <col min="6923" max="6923" width="5.88671875" style="330" customWidth="1"/>
    <col min="6924" max="6924" width="25" style="330" customWidth="1"/>
    <col min="6925" max="6925" width="4.21875" style="330" customWidth="1"/>
    <col min="6926" max="6926" width="3.44140625" style="330" customWidth="1"/>
    <col min="6927" max="7168" width="9" style="330"/>
    <col min="7169" max="7169" width="4.88671875" style="330" customWidth="1"/>
    <col min="7170" max="7176" width="9" style="330"/>
    <col min="7177" max="7177" width="6" style="330" customWidth="1"/>
    <col min="7178" max="7178" width="9" style="330"/>
    <col min="7179" max="7179" width="5.88671875" style="330" customWidth="1"/>
    <col min="7180" max="7180" width="25" style="330" customWidth="1"/>
    <col min="7181" max="7181" width="4.21875" style="330" customWidth="1"/>
    <col min="7182" max="7182" width="3.44140625" style="330" customWidth="1"/>
    <col min="7183" max="7424" width="9" style="330"/>
    <col min="7425" max="7425" width="4.88671875" style="330" customWidth="1"/>
    <col min="7426" max="7432" width="9" style="330"/>
    <col min="7433" max="7433" width="6" style="330" customWidth="1"/>
    <col min="7434" max="7434" width="9" style="330"/>
    <col min="7435" max="7435" width="5.88671875" style="330" customWidth="1"/>
    <col min="7436" max="7436" width="25" style="330" customWidth="1"/>
    <col min="7437" max="7437" width="4.21875" style="330" customWidth="1"/>
    <col min="7438" max="7438" width="3.44140625" style="330" customWidth="1"/>
    <col min="7439" max="7680" width="9" style="330"/>
    <col min="7681" max="7681" width="4.88671875" style="330" customWidth="1"/>
    <col min="7682" max="7688" width="9" style="330"/>
    <col min="7689" max="7689" width="6" style="330" customWidth="1"/>
    <col min="7690" max="7690" width="9" style="330"/>
    <col min="7691" max="7691" width="5.88671875" style="330" customWidth="1"/>
    <col min="7692" max="7692" width="25" style="330" customWidth="1"/>
    <col min="7693" max="7693" width="4.21875" style="330" customWidth="1"/>
    <col min="7694" max="7694" width="3.44140625" style="330" customWidth="1"/>
    <col min="7695" max="7936" width="9" style="330"/>
    <col min="7937" max="7937" width="4.88671875" style="330" customWidth="1"/>
    <col min="7938" max="7944" width="9" style="330"/>
    <col min="7945" max="7945" width="6" style="330" customWidth="1"/>
    <col min="7946" max="7946" width="9" style="330"/>
    <col min="7947" max="7947" width="5.88671875" style="330" customWidth="1"/>
    <col min="7948" max="7948" width="25" style="330" customWidth="1"/>
    <col min="7949" max="7949" width="4.21875" style="330" customWidth="1"/>
    <col min="7950" max="7950" width="3.44140625" style="330" customWidth="1"/>
    <col min="7951" max="8192" width="9" style="330"/>
    <col min="8193" max="8193" width="4.88671875" style="330" customWidth="1"/>
    <col min="8194" max="8200" width="9" style="330"/>
    <col min="8201" max="8201" width="6" style="330" customWidth="1"/>
    <col min="8202" max="8202" width="9" style="330"/>
    <col min="8203" max="8203" width="5.88671875" style="330" customWidth="1"/>
    <col min="8204" max="8204" width="25" style="330" customWidth="1"/>
    <col min="8205" max="8205" width="4.21875" style="330" customWidth="1"/>
    <col min="8206" max="8206" width="3.44140625" style="330" customWidth="1"/>
    <col min="8207" max="8448" width="9" style="330"/>
    <col min="8449" max="8449" width="4.88671875" style="330" customWidth="1"/>
    <col min="8450" max="8456" width="9" style="330"/>
    <col min="8457" max="8457" width="6" style="330" customWidth="1"/>
    <col min="8458" max="8458" width="9" style="330"/>
    <col min="8459" max="8459" width="5.88671875" style="330" customWidth="1"/>
    <col min="8460" max="8460" width="25" style="330" customWidth="1"/>
    <col min="8461" max="8461" width="4.21875" style="330" customWidth="1"/>
    <col min="8462" max="8462" width="3.44140625" style="330" customWidth="1"/>
    <col min="8463" max="8704" width="9" style="330"/>
    <col min="8705" max="8705" width="4.88671875" style="330" customWidth="1"/>
    <col min="8706" max="8712" width="9" style="330"/>
    <col min="8713" max="8713" width="6" style="330" customWidth="1"/>
    <col min="8714" max="8714" width="9" style="330"/>
    <col min="8715" max="8715" width="5.88671875" style="330" customWidth="1"/>
    <col min="8716" max="8716" width="25" style="330" customWidth="1"/>
    <col min="8717" max="8717" width="4.21875" style="330" customWidth="1"/>
    <col min="8718" max="8718" width="3.44140625" style="330" customWidth="1"/>
    <col min="8719" max="8960" width="9" style="330"/>
    <col min="8961" max="8961" width="4.88671875" style="330" customWidth="1"/>
    <col min="8962" max="8968" width="9" style="330"/>
    <col min="8969" max="8969" width="6" style="330" customWidth="1"/>
    <col min="8970" max="8970" width="9" style="330"/>
    <col min="8971" max="8971" width="5.88671875" style="330" customWidth="1"/>
    <col min="8972" max="8972" width="25" style="330" customWidth="1"/>
    <col min="8973" max="8973" width="4.21875" style="330" customWidth="1"/>
    <col min="8974" max="8974" width="3.44140625" style="330" customWidth="1"/>
    <col min="8975" max="9216" width="9" style="330"/>
    <col min="9217" max="9217" width="4.88671875" style="330" customWidth="1"/>
    <col min="9218" max="9224" width="9" style="330"/>
    <col min="9225" max="9225" width="6" style="330" customWidth="1"/>
    <col min="9226" max="9226" width="9" style="330"/>
    <col min="9227" max="9227" width="5.88671875" style="330" customWidth="1"/>
    <col min="9228" max="9228" width="25" style="330" customWidth="1"/>
    <col min="9229" max="9229" width="4.21875" style="330" customWidth="1"/>
    <col min="9230" max="9230" width="3.44140625" style="330" customWidth="1"/>
    <col min="9231" max="9472" width="9" style="330"/>
    <col min="9473" max="9473" width="4.88671875" style="330" customWidth="1"/>
    <col min="9474" max="9480" width="9" style="330"/>
    <col min="9481" max="9481" width="6" style="330" customWidth="1"/>
    <col min="9482" max="9482" width="9" style="330"/>
    <col min="9483" max="9483" width="5.88671875" style="330" customWidth="1"/>
    <col min="9484" max="9484" width="25" style="330" customWidth="1"/>
    <col min="9485" max="9485" width="4.21875" style="330" customWidth="1"/>
    <col min="9486" max="9486" width="3.44140625" style="330" customWidth="1"/>
    <col min="9487" max="9728" width="9" style="330"/>
    <col min="9729" max="9729" width="4.88671875" style="330" customWidth="1"/>
    <col min="9730" max="9736" width="9" style="330"/>
    <col min="9737" max="9737" width="6" style="330" customWidth="1"/>
    <col min="9738" max="9738" width="9" style="330"/>
    <col min="9739" max="9739" width="5.88671875" style="330" customWidth="1"/>
    <col min="9740" max="9740" width="25" style="330" customWidth="1"/>
    <col min="9741" max="9741" width="4.21875" style="330" customWidth="1"/>
    <col min="9742" max="9742" width="3.44140625" style="330" customWidth="1"/>
    <col min="9743" max="9984" width="9" style="330"/>
    <col min="9985" max="9985" width="4.88671875" style="330" customWidth="1"/>
    <col min="9986" max="9992" width="9" style="330"/>
    <col min="9993" max="9993" width="6" style="330" customWidth="1"/>
    <col min="9994" max="9994" width="9" style="330"/>
    <col min="9995" max="9995" width="5.88671875" style="330" customWidth="1"/>
    <col min="9996" max="9996" width="25" style="330" customWidth="1"/>
    <col min="9997" max="9997" width="4.21875" style="330" customWidth="1"/>
    <col min="9998" max="9998" width="3.44140625" style="330" customWidth="1"/>
    <col min="9999" max="10240" width="9" style="330"/>
    <col min="10241" max="10241" width="4.88671875" style="330" customWidth="1"/>
    <col min="10242" max="10248" width="9" style="330"/>
    <col min="10249" max="10249" width="6" style="330" customWidth="1"/>
    <col min="10250" max="10250" width="9" style="330"/>
    <col min="10251" max="10251" width="5.88671875" style="330" customWidth="1"/>
    <col min="10252" max="10252" width="25" style="330" customWidth="1"/>
    <col min="10253" max="10253" width="4.21875" style="330" customWidth="1"/>
    <col min="10254" max="10254" width="3.44140625" style="330" customWidth="1"/>
    <col min="10255" max="10496" width="9" style="330"/>
    <col min="10497" max="10497" width="4.88671875" style="330" customWidth="1"/>
    <col min="10498" max="10504" width="9" style="330"/>
    <col min="10505" max="10505" width="6" style="330" customWidth="1"/>
    <col min="10506" max="10506" width="9" style="330"/>
    <col min="10507" max="10507" width="5.88671875" style="330" customWidth="1"/>
    <col min="10508" max="10508" width="25" style="330" customWidth="1"/>
    <col min="10509" max="10509" width="4.21875" style="330" customWidth="1"/>
    <col min="10510" max="10510" width="3.44140625" style="330" customWidth="1"/>
    <col min="10511" max="10752" width="9" style="330"/>
    <col min="10753" max="10753" width="4.88671875" style="330" customWidth="1"/>
    <col min="10754" max="10760" width="9" style="330"/>
    <col min="10761" max="10761" width="6" style="330" customWidth="1"/>
    <col min="10762" max="10762" width="9" style="330"/>
    <col min="10763" max="10763" width="5.88671875" style="330" customWidth="1"/>
    <col min="10764" max="10764" width="25" style="330" customWidth="1"/>
    <col min="10765" max="10765" width="4.21875" style="330" customWidth="1"/>
    <col min="10766" max="10766" width="3.44140625" style="330" customWidth="1"/>
    <col min="10767" max="11008" width="9" style="330"/>
    <col min="11009" max="11009" width="4.88671875" style="330" customWidth="1"/>
    <col min="11010" max="11016" width="9" style="330"/>
    <col min="11017" max="11017" width="6" style="330" customWidth="1"/>
    <col min="11018" max="11018" width="9" style="330"/>
    <col min="11019" max="11019" width="5.88671875" style="330" customWidth="1"/>
    <col min="11020" max="11020" width="25" style="330" customWidth="1"/>
    <col min="11021" max="11021" width="4.21875" style="330" customWidth="1"/>
    <col min="11022" max="11022" width="3.44140625" style="330" customWidth="1"/>
    <col min="11023" max="11264" width="9" style="330"/>
    <col min="11265" max="11265" width="4.88671875" style="330" customWidth="1"/>
    <col min="11266" max="11272" width="9" style="330"/>
    <col min="11273" max="11273" width="6" style="330" customWidth="1"/>
    <col min="11274" max="11274" width="9" style="330"/>
    <col min="11275" max="11275" width="5.88671875" style="330" customWidth="1"/>
    <col min="11276" max="11276" width="25" style="330" customWidth="1"/>
    <col min="11277" max="11277" width="4.21875" style="330" customWidth="1"/>
    <col min="11278" max="11278" width="3.44140625" style="330" customWidth="1"/>
    <col min="11279" max="11520" width="9" style="330"/>
    <col min="11521" max="11521" width="4.88671875" style="330" customWidth="1"/>
    <col min="11522" max="11528" width="9" style="330"/>
    <col min="11529" max="11529" width="6" style="330" customWidth="1"/>
    <col min="11530" max="11530" width="9" style="330"/>
    <col min="11531" max="11531" width="5.88671875" style="330" customWidth="1"/>
    <col min="11532" max="11532" width="25" style="330" customWidth="1"/>
    <col min="11533" max="11533" width="4.21875" style="330" customWidth="1"/>
    <col min="11534" max="11534" width="3.44140625" style="330" customWidth="1"/>
    <col min="11535" max="11776" width="9" style="330"/>
    <col min="11777" max="11777" width="4.88671875" style="330" customWidth="1"/>
    <col min="11778" max="11784" width="9" style="330"/>
    <col min="11785" max="11785" width="6" style="330" customWidth="1"/>
    <col min="11786" max="11786" width="9" style="330"/>
    <col min="11787" max="11787" width="5.88671875" style="330" customWidth="1"/>
    <col min="11788" max="11788" width="25" style="330" customWidth="1"/>
    <col min="11789" max="11789" width="4.21875" style="330" customWidth="1"/>
    <col min="11790" max="11790" width="3.44140625" style="330" customWidth="1"/>
    <col min="11791" max="12032" width="9" style="330"/>
    <col min="12033" max="12033" width="4.88671875" style="330" customWidth="1"/>
    <col min="12034" max="12040" width="9" style="330"/>
    <col min="12041" max="12041" width="6" style="330" customWidth="1"/>
    <col min="12042" max="12042" width="9" style="330"/>
    <col min="12043" max="12043" width="5.88671875" style="330" customWidth="1"/>
    <col min="12044" max="12044" width="25" style="330" customWidth="1"/>
    <col min="12045" max="12045" width="4.21875" style="330" customWidth="1"/>
    <col min="12046" max="12046" width="3.44140625" style="330" customWidth="1"/>
    <col min="12047" max="12288" width="9" style="330"/>
    <col min="12289" max="12289" width="4.88671875" style="330" customWidth="1"/>
    <col min="12290" max="12296" width="9" style="330"/>
    <col min="12297" max="12297" width="6" style="330" customWidth="1"/>
    <col min="12298" max="12298" width="9" style="330"/>
    <col min="12299" max="12299" width="5.88671875" style="330" customWidth="1"/>
    <col min="12300" max="12300" width="25" style="330" customWidth="1"/>
    <col min="12301" max="12301" width="4.21875" style="330" customWidth="1"/>
    <col min="12302" max="12302" width="3.44140625" style="330" customWidth="1"/>
    <col min="12303" max="12544" width="9" style="330"/>
    <col min="12545" max="12545" width="4.88671875" style="330" customWidth="1"/>
    <col min="12546" max="12552" width="9" style="330"/>
    <col min="12553" max="12553" width="6" style="330" customWidth="1"/>
    <col min="12554" max="12554" width="9" style="330"/>
    <col min="12555" max="12555" width="5.88671875" style="330" customWidth="1"/>
    <col min="12556" max="12556" width="25" style="330" customWidth="1"/>
    <col min="12557" max="12557" width="4.21875" style="330" customWidth="1"/>
    <col min="12558" max="12558" width="3.44140625" style="330" customWidth="1"/>
    <col min="12559" max="12800" width="9" style="330"/>
    <col min="12801" max="12801" width="4.88671875" style="330" customWidth="1"/>
    <col min="12802" max="12808" width="9" style="330"/>
    <col min="12809" max="12809" width="6" style="330" customWidth="1"/>
    <col min="12810" max="12810" width="9" style="330"/>
    <col min="12811" max="12811" width="5.88671875" style="330" customWidth="1"/>
    <col min="12812" max="12812" width="25" style="330" customWidth="1"/>
    <col min="12813" max="12813" width="4.21875" style="330" customWidth="1"/>
    <col min="12814" max="12814" width="3.44140625" style="330" customWidth="1"/>
    <col min="12815" max="13056" width="9" style="330"/>
    <col min="13057" max="13057" width="4.88671875" style="330" customWidth="1"/>
    <col min="13058" max="13064" width="9" style="330"/>
    <col min="13065" max="13065" width="6" style="330" customWidth="1"/>
    <col min="13066" max="13066" width="9" style="330"/>
    <col min="13067" max="13067" width="5.88671875" style="330" customWidth="1"/>
    <col min="13068" max="13068" width="25" style="330" customWidth="1"/>
    <col min="13069" max="13069" width="4.21875" style="330" customWidth="1"/>
    <col min="13070" max="13070" width="3.44140625" style="330" customWidth="1"/>
    <col min="13071" max="13312" width="9" style="330"/>
    <col min="13313" max="13313" width="4.88671875" style="330" customWidth="1"/>
    <col min="13314" max="13320" width="9" style="330"/>
    <col min="13321" max="13321" width="6" style="330" customWidth="1"/>
    <col min="13322" max="13322" width="9" style="330"/>
    <col min="13323" max="13323" width="5.88671875" style="330" customWidth="1"/>
    <col min="13324" max="13324" width="25" style="330" customWidth="1"/>
    <col min="13325" max="13325" width="4.21875" style="330" customWidth="1"/>
    <col min="13326" max="13326" width="3.44140625" style="330" customWidth="1"/>
    <col min="13327" max="13568" width="9" style="330"/>
    <col min="13569" max="13569" width="4.88671875" style="330" customWidth="1"/>
    <col min="13570" max="13576" width="9" style="330"/>
    <col min="13577" max="13577" width="6" style="330" customWidth="1"/>
    <col min="13578" max="13578" width="9" style="330"/>
    <col min="13579" max="13579" width="5.88671875" style="330" customWidth="1"/>
    <col min="13580" max="13580" width="25" style="330" customWidth="1"/>
    <col min="13581" max="13581" width="4.21875" style="330" customWidth="1"/>
    <col min="13582" max="13582" width="3.44140625" style="330" customWidth="1"/>
    <col min="13583" max="13824" width="9" style="330"/>
    <col min="13825" max="13825" width="4.88671875" style="330" customWidth="1"/>
    <col min="13826" max="13832" width="9" style="330"/>
    <col min="13833" max="13833" width="6" style="330" customWidth="1"/>
    <col min="13834" max="13834" width="9" style="330"/>
    <col min="13835" max="13835" width="5.88671875" style="330" customWidth="1"/>
    <col min="13836" max="13836" width="25" style="330" customWidth="1"/>
    <col min="13837" max="13837" width="4.21875" style="330" customWidth="1"/>
    <col min="13838" max="13838" width="3.44140625" style="330" customWidth="1"/>
    <col min="13839" max="14080" width="9" style="330"/>
    <col min="14081" max="14081" width="4.88671875" style="330" customWidth="1"/>
    <col min="14082" max="14088" width="9" style="330"/>
    <col min="14089" max="14089" width="6" style="330" customWidth="1"/>
    <col min="14090" max="14090" width="9" style="330"/>
    <col min="14091" max="14091" width="5.88671875" style="330" customWidth="1"/>
    <col min="14092" max="14092" width="25" style="330" customWidth="1"/>
    <col min="14093" max="14093" width="4.21875" style="330" customWidth="1"/>
    <col min="14094" max="14094" width="3.44140625" style="330" customWidth="1"/>
    <col min="14095" max="14336" width="9" style="330"/>
    <col min="14337" max="14337" width="4.88671875" style="330" customWidth="1"/>
    <col min="14338" max="14344" width="9" style="330"/>
    <col min="14345" max="14345" width="6" style="330" customWidth="1"/>
    <col min="14346" max="14346" width="9" style="330"/>
    <col min="14347" max="14347" width="5.88671875" style="330" customWidth="1"/>
    <col min="14348" max="14348" width="25" style="330" customWidth="1"/>
    <col min="14349" max="14349" width="4.21875" style="330" customWidth="1"/>
    <col min="14350" max="14350" width="3.44140625" style="330" customWidth="1"/>
    <col min="14351" max="14592" width="9" style="330"/>
    <col min="14593" max="14593" width="4.88671875" style="330" customWidth="1"/>
    <col min="14594" max="14600" width="9" style="330"/>
    <col min="14601" max="14601" width="6" style="330" customWidth="1"/>
    <col min="14602" max="14602" width="9" style="330"/>
    <col min="14603" max="14603" width="5.88671875" style="330" customWidth="1"/>
    <col min="14604" max="14604" width="25" style="330" customWidth="1"/>
    <col min="14605" max="14605" width="4.21875" style="330" customWidth="1"/>
    <col min="14606" max="14606" width="3.44140625" style="330" customWidth="1"/>
    <col min="14607" max="14848" width="9" style="330"/>
    <col min="14849" max="14849" width="4.88671875" style="330" customWidth="1"/>
    <col min="14850" max="14856" width="9" style="330"/>
    <col min="14857" max="14857" width="6" style="330" customWidth="1"/>
    <col min="14858" max="14858" width="9" style="330"/>
    <col min="14859" max="14859" width="5.88671875" style="330" customWidth="1"/>
    <col min="14860" max="14860" width="25" style="330" customWidth="1"/>
    <col min="14861" max="14861" width="4.21875" style="330" customWidth="1"/>
    <col min="14862" max="14862" width="3.44140625" style="330" customWidth="1"/>
    <col min="14863" max="15104" width="9" style="330"/>
    <col min="15105" max="15105" width="4.88671875" style="330" customWidth="1"/>
    <col min="15106" max="15112" width="9" style="330"/>
    <col min="15113" max="15113" width="6" style="330" customWidth="1"/>
    <col min="15114" max="15114" width="9" style="330"/>
    <col min="15115" max="15115" width="5.88671875" style="330" customWidth="1"/>
    <col min="15116" max="15116" width="25" style="330" customWidth="1"/>
    <col min="15117" max="15117" width="4.21875" style="330" customWidth="1"/>
    <col min="15118" max="15118" width="3.44140625" style="330" customWidth="1"/>
    <col min="15119" max="15360" width="9" style="330"/>
    <col min="15361" max="15361" width="4.88671875" style="330" customWidth="1"/>
    <col min="15362" max="15368" width="9" style="330"/>
    <col min="15369" max="15369" width="6" style="330" customWidth="1"/>
    <col min="15370" max="15370" width="9" style="330"/>
    <col min="15371" max="15371" width="5.88671875" style="330" customWidth="1"/>
    <col min="15372" max="15372" width="25" style="330" customWidth="1"/>
    <col min="15373" max="15373" width="4.21875" style="330" customWidth="1"/>
    <col min="15374" max="15374" width="3.44140625" style="330" customWidth="1"/>
    <col min="15375" max="15616" width="9" style="330"/>
    <col min="15617" max="15617" width="4.88671875" style="330" customWidth="1"/>
    <col min="15618" max="15624" width="9" style="330"/>
    <col min="15625" max="15625" width="6" style="330" customWidth="1"/>
    <col min="15626" max="15626" width="9" style="330"/>
    <col min="15627" max="15627" width="5.88671875" style="330" customWidth="1"/>
    <col min="15628" max="15628" width="25" style="330" customWidth="1"/>
    <col min="15629" max="15629" width="4.21875" style="330" customWidth="1"/>
    <col min="15630" max="15630" width="3.44140625" style="330" customWidth="1"/>
    <col min="15631" max="15872" width="9" style="330"/>
    <col min="15873" max="15873" width="4.88671875" style="330" customWidth="1"/>
    <col min="15874" max="15880" width="9" style="330"/>
    <col min="15881" max="15881" width="6" style="330" customWidth="1"/>
    <col min="15882" max="15882" width="9" style="330"/>
    <col min="15883" max="15883" width="5.88671875" style="330" customWidth="1"/>
    <col min="15884" max="15884" width="25" style="330" customWidth="1"/>
    <col min="15885" max="15885" width="4.21875" style="330" customWidth="1"/>
    <col min="15886" max="15886" width="3.44140625" style="330" customWidth="1"/>
    <col min="15887" max="16128" width="9" style="330"/>
    <col min="16129" max="16129" width="4.88671875" style="330" customWidth="1"/>
    <col min="16130" max="16136" width="9" style="330"/>
    <col min="16137" max="16137" width="6" style="330" customWidth="1"/>
    <col min="16138" max="16138" width="9" style="330"/>
    <col min="16139" max="16139" width="5.88671875" style="330" customWidth="1"/>
    <col min="16140" max="16140" width="25" style="330" customWidth="1"/>
    <col min="16141" max="16141" width="4.21875" style="330" customWidth="1"/>
    <col min="16142" max="16142" width="3.44140625" style="330" customWidth="1"/>
    <col min="16143" max="16384" width="9" style="330"/>
  </cols>
  <sheetData>
    <row r="1" spans="1:18" ht="23.4">
      <c r="A1" s="937" t="s">
        <v>196</v>
      </c>
      <c r="B1" s="937"/>
      <c r="C1" s="937"/>
      <c r="D1" s="937"/>
      <c r="E1" s="937"/>
      <c r="F1" s="937"/>
      <c r="G1" s="937"/>
      <c r="H1" s="937"/>
      <c r="I1" s="937"/>
      <c r="J1" s="938"/>
      <c r="K1" s="938"/>
      <c r="L1" s="938"/>
      <c r="M1" s="938"/>
      <c r="O1" s="939"/>
      <c r="Q1" s="939"/>
    </row>
    <row r="2" spans="1:18" ht="19.2">
      <c r="A2" s="940" t="s">
        <v>425</v>
      </c>
      <c r="B2" s="940"/>
      <c r="C2" s="940"/>
      <c r="D2" s="940"/>
      <c r="E2" s="940"/>
      <c r="F2" s="940"/>
      <c r="G2" s="940"/>
      <c r="H2" s="940"/>
      <c r="I2" s="940"/>
      <c r="J2" s="941"/>
      <c r="K2" s="941"/>
      <c r="L2" s="941"/>
      <c r="M2" s="941"/>
      <c r="N2" s="942"/>
      <c r="O2" s="480"/>
      <c r="P2" s="943"/>
      <c r="Q2" s="480"/>
    </row>
    <row r="3" spans="1:18" ht="24.75" customHeight="1">
      <c r="A3" s="944" t="s">
        <v>426</v>
      </c>
      <c r="B3" s="944"/>
      <c r="C3" s="944"/>
      <c r="D3" s="944"/>
      <c r="E3" s="944"/>
      <c r="F3" s="944"/>
      <c r="G3" s="944"/>
      <c r="H3" s="944"/>
      <c r="I3" s="944"/>
      <c r="J3" s="945"/>
      <c r="K3" s="945"/>
      <c r="L3" s="945"/>
      <c r="M3" s="945"/>
      <c r="N3" s="946"/>
      <c r="O3" s="939" t="s">
        <v>3</v>
      </c>
      <c r="P3" s="943"/>
      <c r="Q3" s="939"/>
    </row>
    <row r="4" spans="1:18" ht="17.399999999999999">
      <c r="A4" s="947" t="s">
        <v>427</v>
      </c>
      <c r="B4" s="947"/>
      <c r="C4" s="947"/>
      <c r="D4" s="947"/>
      <c r="E4" s="947"/>
      <c r="F4" s="947"/>
      <c r="G4" s="947"/>
      <c r="H4" s="947"/>
      <c r="I4" s="947"/>
      <c r="J4" s="948"/>
      <c r="K4" s="948"/>
      <c r="L4" s="948"/>
      <c r="M4" s="948"/>
      <c r="N4" s="946"/>
      <c r="O4" s="939"/>
      <c r="P4" s="939"/>
      <c r="Q4" s="939"/>
    </row>
    <row r="5" spans="1:18" ht="16.2">
      <c r="A5" s="949"/>
      <c r="B5" s="950"/>
      <c r="C5" s="951"/>
      <c r="D5" s="951"/>
      <c r="E5" s="951"/>
      <c r="F5" s="951"/>
      <c r="G5" s="951"/>
      <c r="H5" s="951"/>
      <c r="I5" s="951"/>
      <c r="J5" s="951"/>
      <c r="K5" s="951"/>
      <c r="L5" s="951"/>
      <c r="M5" s="951"/>
      <c r="N5" s="946"/>
      <c r="O5" s="952"/>
      <c r="P5" s="480"/>
    </row>
    <row r="6" spans="1:18" ht="21.75" customHeight="1">
      <c r="A6" s="951"/>
      <c r="B6" s="953"/>
      <c r="C6" s="954"/>
      <c r="D6" s="954"/>
      <c r="E6" s="954"/>
      <c r="F6" s="951"/>
      <c r="G6" s="951" t="s">
        <v>17</v>
      </c>
      <c r="H6" s="955" t="s">
        <v>428</v>
      </c>
      <c r="I6" s="956"/>
      <c r="J6" s="956"/>
      <c r="K6" s="956"/>
      <c r="L6" s="956"/>
      <c r="M6" s="951"/>
      <c r="N6" s="946"/>
      <c r="O6" s="939"/>
      <c r="P6" s="939"/>
      <c r="R6" s="939"/>
    </row>
    <row r="7" spans="1:18" ht="21.75" customHeight="1">
      <c r="A7" s="951"/>
      <c r="B7" s="957"/>
      <c r="C7" s="957"/>
      <c r="D7" s="957"/>
      <c r="E7" s="957"/>
      <c r="F7" s="951"/>
      <c r="G7" s="951"/>
      <c r="H7" s="956"/>
      <c r="I7" s="956"/>
      <c r="J7" s="956"/>
      <c r="K7" s="956"/>
      <c r="L7" s="956"/>
      <c r="M7" s="951"/>
      <c r="N7" s="946"/>
      <c r="O7" s="939"/>
      <c r="P7" s="958" t="s">
        <v>17</v>
      </c>
    </row>
    <row r="8" spans="1:18" ht="21.75" customHeight="1">
      <c r="A8" s="951"/>
      <c r="B8" s="957"/>
      <c r="C8" s="957"/>
      <c r="D8" s="957"/>
      <c r="E8" s="957"/>
      <c r="F8" s="951"/>
      <c r="G8" s="951"/>
      <c r="H8" s="956"/>
      <c r="I8" s="956"/>
      <c r="J8" s="956"/>
      <c r="K8" s="956"/>
      <c r="L8" s="956"/>
      <c r="M8" s="951"/>
      <c r="O8" s="480"/>
      <c r="P8" s="943"/>
    </row>
    <row r="9" spans="1:18" ht="21.75" customHeight="1">
      <c r="A9" s="951"/>
      <c r="B9" s="957"/>
      <c r="C9" s="957"/>
      <c r="D9" s="957"/>
      <c r="E9" s="957"/>
      <c r="F9" s="951"/>
      <c r="G9" s="951"/>
      <c r="H9" s="956"/>
      <c r="I9" s="956"/>
      <c r="J9" s="956"/>
      <c r="K9" s="956"/>
      <c r="L9" s="956"/>
      <c r="M9" s="951"/>
      <c r="O9" s="939"/>
      <c r="P9" s="943"/>
    </row>
    <row r="10" spans="1:18" ht="21.75" customHeight="1">
      <c r="A10" s="951"/>
      <c r="B10" s="957"/>
      <c r="C10" s="957"/>
      <c r="D10" s="957"/>
      <c r="E10" s="957"/>
      <c r="F10" s="951"/>
      <c r="G10" s="951"/>
      <c r="H10" s="956"/>
      <c r="I10" s="956"/>
      <c r="J10" s="956"/>
      <c r="K10" s="956"/>
      <c r="L10" s="956"/>
      <c r="M10" s="951"/>
      <c r="O10" s="939"/>
      <c r="P10" s="943"/>
    </row>
    <row r="11" spans="1:18" ht="21.75" customHeight="1">
      <c r="A11" s="951"/>
      <c r="B11" s="957"/>
      <c r="C11" s="957"/>
      <c r="D11" s="957"/>
      <c r="E11" s="957"/>
      <c r="F11" s="959"/>
      <c r="G11" s="959"/>
      <c r="H11" s="956"/>
      <c r="I11" s="956"/>
      <c r="J11" s="956"/>
      <c r="K11" s="956"/>
      <c r="L11" s="956"/>
      <c r="M11" s="951"/>
      <c r="O11" s="939"/>
      <c r="P11" s="943"/>
    </row>
    <row r="12" spans="1:18" ht="21.75" customHeight="1">
      <c r="A12" s="951"/>
      <c r="B12" s="957"/>
      <c r="C12" s="957"/>
      <c r="D12" s="957"/>
      <c r="E12" s="957"/>
      <c r="F12" s="960"/>
      <c r="G12" s="960"/>
      <c r="H12" s="956"/>
      <c r="I12" s="956"/>
      <c r="J12" s="956"/>
      <c r="K12" s="956"/>
      <c r="L12" s="956"/>
      <c r="M12" s="951"/>
      <c r="O12" s="480"/>
      <c r="P12" s="943"/>
    </row>
    <row r="13" spans="1:18" ht="21.75" customHeight="1">
      <c r="A13" s="951"/>
      <c r="B13" s="961"/>
      <c r="C13" s="961"/>
      <c r="D13" s="961"/>
      <c r="E13" s="961"/>
      <c r="F13" s="960"/>
      <c r="G13" s="960"/>
      <c r="H13" s="956"/>
      <c r="I13" s="956"/>
      <c r="J13" s="956"/>
      <c r="K13" s="956"/>
      <c r="L13" s="956"/>
      <c r="M13" s="951"/>
      <c r="O13" s="939"/>
      <c r="P13" s="943"/>
    </row>
    <row r="14" spans="1:18" ht="21.75" customHeight="1">
      <c r="A14" s="951"/>
      <c r="B14" s="961"/>
      <c r="C14" s="961"/>
      <c r="D14" s="961"/>
      <c r="E14" s="961"/>
      <c r="F14" s="959"/>
      <c r="G14" s="959"/>
      <c r="H14" s="956"/>
      <c r="I14" s="956"/>
      <c r="J14" s="956"/>
      <c r="K14" s="956"/>
      <c r="L14" s="956"/>
      <c r="M14" s="951"/>
      <c r="P14" s="943"/>
    </row>
    <row r="15" spans="1:18" ht="21.75" customHeight="1">
      <c r="A15" s="962"/>
      <c r="B15" s="951"/>
      <c r="C15" s="951"/>
      <c r="D15" s="951"/>
      <c r="E15" s="951"/>
      <c r="F15" s="951"/>
      <c r="G15" s="951"/>
      <c r="H15" s="951"/>
      <c r="I15" s="951"/>
      <c r="J15" s="951"/>
      <c r="K15" s="951"/>
      <c r="L15" s="951"/>
      <c r="M15" s="951"/>
      <c r="P15" s="943"/>
    </row>
    <row r="16" spans="1:18" s="966" customFormat="1" ht="21" customHeight="1">
      <c r="A16" s="963"/>
      <c r="B16" s="964" t="s">
        <v>429</v>
      </c>
      <c r="C16" s="965"/>
      <c r="D16" s="965"/>
      <c r="E16" s="965"/>
      <c r="F16" s="965"/>
      <c r="G16" s="965"/>
      <c r="H16" s="965"/>
      <c r="I16" s="965"/>
      <c r="J16" s="965"/>
      <c r="K16" s="965"/>
      <c r="L16" s="965"/>
      <c r="M16" s="963"/>
      <c r="P16" s="943"/>
    </row>
    <row r="17" spans="1:16" s="966" customFormat="1" ht="21" customHeight="1">
      <c r="A17" s="963"/>
      <c r="B17" s="965"/>
      <c r="C17" s="965"/>
      <c r="D17" s="965"/>
      <c r="E17" s="965"/>
      <c r="F17" s="965"/>
      <c r="G17" s="965"/>
      <c r="H17" s="965"/>
      <c r="I17" s="965"/>
      <c r="J17" s="965"/>
      <c r="K17" s="965"/>
      <c r="L17" s="965"/>
      <c r="M17" s="963"/>
      <c r="P17" s="943"/>
    </row>
    <row r="18" spans="1:16" s="966" customFormat="1" ht="21" customHeight="1">
      <c r="A18" s="963"/>
      <c r="B18" s="965"/>
      <c r="C18" s="965"/>
      <c r="D18" s="965"/>
      <c r="E18" s="965"/>
      <c r="F18" s="965"/>
      <c r="G18" s="965"/>
      <c r="H18" s="965"/>
      <c r="I18" s="965"/>
      <c r="J18" s="965"/>
      <c r="K18" s="965"/>
      <c r="L18" s="965"/>
      <c r="M18" s="963"/>
      <c r="P18" s="943"/>
    </row>
    <row r="19" spans="1:16" s="966" customFormat="1" ht="21" customHeight="1">
      <c r="A19" s="963"/>
      <c r="B19" s="965"/>
      <c r="C19" s="965"/>
      <c r="D19" s="965"/>
      <c r="E19" s="965"/>
      <c r="F19" s="965"/>
      <c r="G19" s="965"/>
      <c r="H19" s="965"/>
      <c r="I19" s="965"/>
      <c r="J19" s="965"/>
      <c r="K19" s="965"/>
      <c r="L19" s="965"/>
      <c r="M19" s="963"/>
      <c r="P19" s="943"/>
    </row>
    <row r="20" spans="1:16" s="966" customFormat="1" ht="21" customHeight="1">
      <c r="A20" s="963"/>
      <c r="B20" s="965"/>
      <c r="C20" s="965"/>
      <c r="D20" s="965"/>
      <c r="E20" s="965"/>
      <c r="F20" s="965"/>
      <c r="G20" s="965"/>
      <c r="H20" s="965"/>
      <c r="I20" s="965"/>
      <c r="J20" s="965"/>
      <c r="K20" s="965"/>
      <c r="L20" s="965"/>
      <c r="M20" s="963"/>
      <c r="P20" s="943"/>
    </row>
    <row r="21" spans="1:16" s="966" customFormat="1" ht="21" customHeight="1">
      <c r="A21" s="963"/>
      <c r="B21" s="965"/>
      <c r="C21" s="965"/>
      <c r="D21" s="965"/>
      <c r="E21" s="965"/>
      <c r="F21" s="965"/>
      <c r="G21" s="965"/>
      <c r="H21" s="965"/>
      <c r="I21" s="965"/>
      <c r="J21" s="965"/>
      <c r="K21" s="965"/>
      <c r="L21" s="965"/>
      <c r="M21" s="963"/>
      <c r="P21" s="943"/>
    </row>
    <row r="22" spans="1:16">
      <c r="A22" s="967"/>
      <c r="B22" s="967"/>
      <c r="C22" s="967"/>
      <c r="D22" s="967"/>
      <c r="E22" s="967"/>
      <c r="F22" s="967"/>
      <c r="G22" s="967"/>
      <c r="H22" s="967"/>
      <c r="I22" s="967"/>
      <c r="J22" s="967"/>
      <c r="K22" s="967"/>
      <c r="L22" s="967"/>
      <c r="M22" s="967"/>
    </row>
  </sheetData>
  <mergeCells count="7">
    <mergeCell ref="B16:L21"/>
    <mergeCell ref="A1:M1"/>
    <mergeCell ref="A2:M2"/>
    <mergeCell ref="A3:M3"/>
    <mergeCell ref="A4:M4"/>
    <mergeCell ref="B6:E14"/>
    <mergeCell ref="H6:L14"/>
  </mergeCells>
  <phoneticPr fontId="81"/>
  <pageMargins left="0.74803149606299213" right="0.74803149606299213" top="0.98425196850393704" bottom="0.98425196850393704" header="0.51181102362204722" footer="0.51181102362204722"/>
  <pageSetup paperSize="9" scale="97" orientation="landscape" horizontalDpi="200" verticalDpi="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53"/>
  <sheetViews>
    <sheetView showGridLines="0" view="pageBreakPreview" zoomScale="79" zoomScaleNormal="100" zoomScaleSheetLayoutView="79" workbookViewId="0">
      <selection activeCell="A21" sqref="A21:XFD29"/>
    </sheetView>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306" t="s">
        <v>232</v>
      </c>
      <c r="B1" s="307" t="s">
        <v>118</v>
      </c>
      <c r="C1" s="308" t="s">
        <v>119</v>
      </c>
      <c r="D1" s="309" t="s">
        <v>120</v>
      </c>
    </row>
    <row r="2" spans="1:4" s="15" customFormat="1" ht="45.6" customHeight="1">
      <c r="A2" s="317" t="s">
        <v>331</v>
      </c>
      <c r="B2" s="276"/>
      <c r="C2" s="240"/>
      <c r="D2" s="304"/>
    </row>
    <row r="3" spans="1:4" s="15" customFormat="1" ht="141" customHeight="1" thickBot="1">
      <c r="A3" s="543" t="s">
        <v>333</v>
      </c>
      <c r="B3" s="293" t="s">
        <v>332</v>
      </c>
      <c r="C3" s="544" t="s">
        <v>335</v>
      </c>
      <c r="D3" s="305">
        <v>45932</v>
      </c>
    </row>
    <row r="4" spans="1:4" s="15" customFormat="1" ht="45.6" customHeight="1" thickBot="1">
      <c r="A4" s="569" t="s">
        <v>334</v>
      </c>
      <c r="B4" s="310"/>
      <c r="C4" s="311"/>
      <c r="D4" s="305"/>
    </row>
    <row r="5" spans="1:4" s="15" customFormat="1" ht="45.6" customHeight="1">
      <c r="A5" s="317" t="s">
        <v>336</v>
      </c>
      <c r="B5" s="276"/>
      <c r="C5" s="240"/>
      <c r="D5" s="304"/>
    </row>
    <row r="6" spans="1:4" s="15" customFormat="1" ht="203.4" customHeight="1" thickBot="1">
      <c r="A6" s="543" t="s">
        <v>338</v>
      </c>
      <c r="B6" s="293" t="s">
        <v>337</v>
      </c>
      <c r="C6" s="544" t="s">
        <v>340</v>
      </c>
      <c r="D6" s="305">
        <v>45932</v>
      </c>
    </row>
    <row r="7" spans="1:4" s="15" customFormat="1" ht="45.6" customHeight="1" thickBot="1">
      <c r="A7" s="569" t="s">
        <v>339</v>
      </c>
      <c r="B7" s="310"/>
      <c r="C7" s="311"/>
      <c r="D7" s="305"/>
    </row>
    <row r="8" spans="1:4" s="15" customFormat="1" ht="45.6" customHeight="1">
      <c r="A8" s="317" t="s">
        <v>341</v>
      </c>
      <c r="B8" s="276"/>
      <c r="C8" s="240"/>
      <c r="D8" s="304"/>
    </row>
    <row r="9" spans="1:4" s="15" customFormat="1" ht="143.4" customHeight="1" thickBot="1">
      <c r="A9" s="543" t="s">
        <v>342</v>
      </c>
      <c r="B9" s="293" t="s">
        <v>219</v>
      </c>
      <c r="C9" s="544" t="s">
        <v>344</v>
      </c>
      <c r="D9" s="305">
        <v>45932</v>
      </c>
    </row>
    <row r="10" spans="1:4" s="15" customFormat="1" ht="45" customHeight="1" thickBot="1">
      <c r="A10" s="569" t="s">
        <v>343</v>
      </c>
      <c r="B10" s="310"/>
      <c r="C10" s="311"/>
      <c r="D10" s="305"/>
    </row>
    <row r="11" spans="1:4" s="15" customFormat="1" ht="45.6" customHeight="1">
      <c r="A11" s="317" t="s">
        <v>346</v>
      </c>
      <c r="B11" s="276"/>
      <c r="C11" s="240"/>
      <c r="D11" s="304"/>
    </row>
    <row r="12" spans="1:4" s="15" customFormat="1" ht="90.6" customHeight="1" thickBot="1">
      <c r="A12" s="543" t="s">
        <v>347</v>
      </c>
      <c r="B12" s="293" t="s">
        <v>348</v>
      </c>
      <c r="C12" s="544" t="s">
        <v>345</v>
      </c>
      <c r="D12" s="305">
        <v>45932</v>
      </c>
    </row>
    <row r="13" spans="1:4" s="15" customFormat="1" ht="45.6" customHeight="1" thickBot="1">
      <c r="A13" s="569" t="s">
        <v>349</v>
      </c>
      <c r="B13" s="310"/>
      <c r="C13" s="311"/>
      <c r="D13" s="305"/>
    </row>
    <row r="14" spans="1:4" s="15" customFormat="1" ht="31.2" hidden="1" customHeight="1">
      <c r="A14" s="306"/>
      <c r="B14" s="307"/>
      <c r="C14" s="308"/>
      <c r="D14" s="309"/>
    </row>
    <row r="15" spans="1:4" s="15" customFormat="1" ht="42" customHeight="1">
      <c r="A15" s="317" t="s">
        <v>350</v>
      </c>
      <c r="B15" s="276"/>
      <c r="C15" s="240"/>
      <c r="D15" s="304"/>
    </row>
    <row r="16" spans="1:4" s="15" customFormat="1" ht="62.4" customHeight="1" thickBot="1">
      <c r="A16" s="543" t="s">
        <v>351</v>
      </c>
      <c r="B16" s="293" t="s">
        <v>218</v>
      </c>
      <c r="C16" s="544" t="s">
        <v>353</v>
      </c>
      <c r="D16" s="305">
        <v>45928</v>
      </c>
    </row>
    <row r="17" spans="1:19" s="15" customFormat="1" ht="42" customHeight="1" thickBot="1">
      <c r="A17" s="569" t="s">
        <v>352</v>
      </c>
      <c r="B17" s="310"/>
      <c r="C17" s="311"/>
      <c r="D17" s="305"/>
    </row>
    <row r="18" spans="1:19" s="15" customFormat="1" ht="42" customHeight="1">
      <c r="A18" s="513" t="s">
        <v>359</v>
      </c>
      <c r="B18" s="761" t="s">
        <v>363</v>
      </c>
      <c r="C18" s="774" t="s">
        <v>360</v>
      </c>
      <c r="D18" s="777">
        <v>45933</v>
      </c>
      <c r="E18" s="1"/>
      <c r="F18" s="1"/>
      <c r="G18" s="1"/>
      <c r="H18" s="1"/>
      <c r="I18" s="1"/>
      <c r="J18" s="1"/>
      <c r="K18" s="1"/>
    </row>
    <row r="19" spans="1:19" s="15" customFormat="1" ht="409.6" customHeight="1">
      <c r="A19" s="545" t="s">
        <v>361</v>
      </c>
      <c r="B19" s="762"/>
      <c r="C19" s="775"/>
      <c r="D19" s="778"/>
      <c r="E19" s="1"/>
      <c r="F19" s="1"/>
      <c r="G19" s="1"/>
      <c r="H19" s="1"/>
      <c r="I19" s="1"/>
      <c r="J19" s="1"/>
      <c r="K19" s="1"/>
    </row>
    <row r="20" spans="1:19" s="15" customFormat="1" ht="42" customHeight="1" thickBot="1">
      <c r="A20" s="512" t="s">
        <v>362</v>
      </c>
      <c r="B20" s="763"/>
      <c r="C20" s="776"/>
      <c r="D20" s="779"/>
      <c r="E20" s="1"/>
      <c r="F20" s="1"/>
      <c r="G20" s="1"/>
      <c r="H20" s="1"/>
      <c r="I20" s="1"/>
      <c r="J20" s="1"/>
      <c r="K20" s="1"/>
    </row>
    <row r="21" spans="1:19" s="15" customFormat="1" ht="45.6" hidden="1" customHeight="1">
      <c r="A21" s="344"/>
      <c r="B21" s="765"/>
      <c r="C21" s="167"/>
      <c r="D21" s="304"/>
    </row>
    <row r="22" spans="1:19" s="15" customFormat="1" ht="249" hidden="1" customHeight="1">
      <c r="A22" s="596"/>
      <c r="B22" s="765"/>
      <c r="C22" s="231"/>
      <c r="D22" s="315"/>
    </row>
    <row r="23" spans="1:19" s="15" customFormat="1" ht="39" hidden="1" customHeight="1" thickBot="1">
      <c r="A23" s="597"/>
      <c r="B23" s="784"/>
      <c r="C23" s="168"/>
      <c r="D23" s="313"/>
    </row>
    <row r="24" spans="1:19" s="15" customFormat="1" ht="45.6" hidden="1" customHeight="1">
      <c r="A24" s="508"/>
      <c r="B24" s="794"/>
      <c r="C24" s="794"/>
      <c r="D24" s="791"/>
    </row>
    <row r="25" spans="1:19" s="15" customFormat="1" ht="120.6" hidden="1" customHeight="1">
      <c r="A25" s="510"/>
      <c r="B25" s="795"/>
      <c r="C25" s="795"/>
      <c r="D25" s="792"/>
    </row>
    <row r="26" spans="1:19" s="15" customFormat="1" ht="45.6" hidden="1" customHeight="1" thickBot="1">
      <c r="A26" s="511"/>
      <c r="B26" s="796"/>
      <c r="C26" s="796"/>
      <c r="D26" s="793"/>
    </row>
    <row r="27" spans="1:19" s="15" customFormat="1" ht="49.2" hidden="1" customHeight="1">
      <c r="A27" s="570"/>
      <c r="B27" s="764"/>
      <c r="C27" s="166"/>
      <c r="D27" s="304"/>
    </row>
    <row r="28" spans="1:19" s="15" customFormat="1" ht="117" hidden="1" customHeight="1">
      <c r="A28" s="547"/>
      <c r="B28" s="765"/>
      <c r="C28" s="231"/>
      <c r="D28" s="314"/>
    </row>
    <row r="29" spans="1:19" s="15" customFormat="1" ht="39.6" hidden="1" customHeight="1" thickBot="1">
      <c r="A29" s="504"/>
      <c r="B29" s="766"/>
      <c r="C29" s="325"/>
      <c r="D29" s="326"/>
    </row>
    <row r="30" spans="1:19" s="15" customFormat="1" ht="49.8" hidden="1" customHeight="1">
      <c r="A30" s="478"/>
      <c r="B30" s="767"/>
      <c r="C30" s="782"/>
      <c r="D30" s="780"/>
      <c r="S30" s="174"/>
    </row>
    <row r="31" spans="1:19" s="15" customFormat="1" ht="145.19999999999999" hidden="1" customHeight="1">
      <c r="A31" s="548"/>
      <c r="B31" s="768"/>
      <c r="C31" s="782"/>
      <c r="D31" s="780"/>
      <c r="S31" s="174"/>
    </row>
    <row r="32" spans="1:19" s="15" customFormat="1" ht="34.950000000000003" hidden="1" customHeight="1" thickBot="1">
      <c r="A32" s="571"/>
      <c r="B32" s="769"/>
      <c r="C32" s="783"/>
      <c r="D32" s="781"/>
      <c r="E32" s="15" t="s">
        <v>204</v>
      </c>
      <c r="H32" s="299"/>
      <c r="I32" s="299"/>
      <c r="J32" s="299"/>
      <c r="K32" s="299"/>
      <c r="L32" s="299"/>
      <c r="M32" s="299"/>
      <c r="N32" s="300"/>
    </row>
    <row r="33" spans="1:4" s="15" customFormat="1" ht="49.2" hidden="1" customHeight="1">
      <c r="A33" s="344"/>
      <c r="B33" s="770"/>
      <c r="C33" s="782"/>
      <c r="D33" s="772"/>
    </row>
    <row r="34" spans="1:4" s="15" customFormat="1" ht="377.4" hidden="1" customHeight="1">
      <c r="A34" s="549"/>
      <c r="B34" s="768"/>
      <c r="C34" s="782"/>
      <c r="D34" s="772"/>
    </row>
    <row r="35" spans="1:4" s="15" customFormat="1" ht="42.6" hidden="1" customHeight="1" thickBot="1">
      <c r="A35" s="502"/>
      <c r="B35" s="771"/>
      <c r="C35" s="783"/>
      <c r="D35" s="773"/>
    </row>
    <row r="36" spans="1:4" ht="48" hidden="1" customHeight="1" thickTop="1">
      <c r="A36" s="572"/>
      <c r="B36" s="802"/>
      <c r="C36" s="800"/>
      <c r="D36" s="797"/>
    </row>
    <row r="37" spans="1:4" ht="142.19999999999999" hidden="1" customHeight="1">
      <c r="A37" s="550"/>
      <c r="B37" s="803"/>
      <c r="C37" s="801"/>
      <c r="D37" s="798"/>
    </row>
    <row r="38" spans="1:4" ht="36.6" hidden="1" customHeight="1" thickBot="1">
      <c r="A38" s="189"/>
      <c r="B38" s="804"/>
      <c r="C38" s="805"/>
      <c r="D38" s="799"/>
    </row>
    <row r="39" spans="1:4" ht="43.8" hidden="1" customHeight="1" thickTop="1">
      <c r="A39" s="573"/>
      <c r="B39" s="121"/>
      <c r="C39" s="800"/>
      <c r="D39" s="123"/>
    </row>
    <row r="40" spans="1:4" ht="202.2" hidden="1" customHeight="1">
      <c r="A40" s="550"/>
      <c r="B40" s="551"/>
      <c r="C40" s="801"/>
      <c r="D40" s="175"/>
    </row>
    <row r="41" spans="1:4" ht="39" hidden="1" customHeight="1" thickBot="1">
      <c r="A41" s="189"/>
      <c r="B41" s="181"/>
      <c r="C41" s="180"/>
      <c r="D41" s="122"/>
    </row>
    <row r="42" spans="1:4" s="15" customFormat="1" ht="45.6" hidden="1" customHeight="1" thickTop="1">
      <c r="A42" s="316"/>
      <c r="B42" s="171"/>
      <c r="C42" s="167"/>
      <c r="D42" s="304"/>
    </row>
    <row r="43" spans="1:4" s="15" customFormat="1" ht="89.4" hidden="1" customHeight="1">
      <c r="A43" s="546"/>
      <c r="B43" s="293"/>
      <c r="C43" s="231"/>
      <c r="D43" s="315"/>
    </row>
    <row r="44" spans="1:4" s="15" customFormat="1" ht="38.4" hidden="1" customHeight="1" thickBot="1">
      <c r="A44" s="480"/>
      <c r="B44" s="301"/>
      <c r="C44" s="168"/>
      <c r="D44" s="313"/>
    </row>
    <row r="45" spans="1:4" s="15" customFormat="1" ht="45.6" hidden="1" customHeight="1">
      <c r="A45" s="316"/>
      <c r="B45" s="171"/>
      <c r="C45" s="167"/>
      <c r="D45" s="304"/>
    </row>
    <row r="46" spans="1:4" s="15" customFormat="1" ht="89.4" hidden="1" customHeight="1">
      <c r="A46" s="546"/>
      <c r="B46" s="293"/>
      <c r="C46" s="231"/>
      <c r="D46" s="315"/>
    </row>
    <row r="47" spans="1:4" s="15" customFormat="1" ht="38.4" hidden="1" customHeight="1" thickBot="1">
      <c r="A47" s="480"/>
      <c r="B47" s="301"/>
      <c r="C47" s="168"/>
      <c r="D47" s="313"/>
    </row>
    <row r="48" spans="1:4" s="15" customFormat="1" ht="45.6" hidden="1" customHeight="1">
      <c r="A48" s="316"/>
      <c r="B48" s="171"/>
      <c r="C48" s="167"/>
      <c r="D48" s="304"/>
    </row>
    <row r="49" spans="1:4" s="15" customFormat="1" ht="141" hidden="1" customHeight="1">
      <c r="A49" s="546"/>
      <c r="B49" s="785"/>
      <c r="C49" s="787"/>
      <c r="D49" s="789"/>
    </row>
    <row r="50" spans="1:4" s="556" customFormat="1" ht="38.4" hidden="1" customHeight="1" thickBot="1">
      <c r="A50" s="555"/>
      <c r="B50" s="786"/>
      <c r="C50" s="788"/>
      <c r="D50" s="790"/>
    </row>
    <row r="51" spans="1:4" s="15" customFormat="1" ht="45.6" hidden="1" customHeight="1" thickTop="1">
      <c r="A51" s="554"/>
      <c r="B51" s="171"/>
      <c r="C51" s="167"/>
      <c r="D51" s="305"/>
    </row>
    <row r="52" spans="1:4" s="15" customFormat="1" ht="89.4" hidden="1" customHeight="1">
      <c r="A52" s="546"/>
      <c r="B52" s="293"/>
      <c r="C52" s="231"/>
      <c r="D52" s="315"/>
    </row>
    <row r="53" spans="1:4" s="15" customFormat="1" ht="38.4" hidden="1" customHeight="1" thickBot="1">
      <c r="A53" s="480"/>
      <c r="B53" s="301"/>
      <c r="C53" s="168"/>
      <c r="D53" s="313"/>
    </row>
  </sheetData>
  <protectedRanges>
    <protectedRange sqref="A49:D49 A52:D52 A43:D43 A46:D46 B22:D22" name="範囲1"/>
  </protectedRanges>
  <mergeCells count="21">
    <mergeCell ref="B49:B50"/>
    <mergeCell ref="C49:C50"/>
    <mergeCell ref="D49:D50"/>
    <mergeCell ref="D24:D26"/>
    <mergeCell ref="C24:C26"/>
    <mergeCell ref="B24:B26"/>
    <mergeCell ref="D36:D38"/>
    <mergeCell ref="C39:C40"/>
    <mergeCell ref="C33:C35"/>
    <mergeCell ref="B36:B38"/>
    <mergeCell ref="C36:C38"/>
    <mergeCell ref="B18:B20"/>
    <mergeCell ref="B27:B29"/>
    <mergeCell ref="B30:B32"/>
    <mergeCell ref="B33:B35"/>
    <mergeCell ref="D33:D35"/>
    <mergeCell ref="C18:C20"/>
    <mergeCell ref="D18:D20"/>
    <mergeCell ref="D30:D32"/>
    <mergeCell ref="C30:C32"/>
    <mergeCell ref="B21:B23"/>
  </mergeCells>
  <phoneticPr fontId="15"/>
  <hyperlinks>
    <hyperlink ref="A4" r:id="rId1" xr:uid="{47CA55F0-1285-48C9-B981-08DFF4C58B38}"/>
    <hyperlink ref="A7" r:id="rId2" xr:uid="{5F80BCD4-33ED-44D7-B656-4DF4F6E03363}"/>
    <hyperlink ref="A10" r:id="rId3" xr:uid="{819C805D-B5C5-4426-9B90-17C96635F900}"/>
    <hyperlink ref="A13" r:id="rId4" xr:uid="{00AB25C0-64B1-4B71-B603-53D3E14F67BA}"/>
    <hyperlink ref="A17" r:id="rId5" location=":~:text=%E5%B2%90%E9%98%9C%E7%9C%8C%E3%81%AF28%E6%97%A5,%E3%81%AE%E7%97%87%E7%8A%B6%E3%82%92%E8%A8%B4%E3%81%88%E3%81%9F%E3%80%82" xr:uid="{E8633401-2659-4692-9CE9-53FA42441E77}"/>
    <hyperlink ref="A20" r:id="rId6" xr:uid="{8D73F433-4B24-47BF-8D26-88B036878BC8}"/>
  </hyperlinks>
  <pageMargins left="0" right="0" top="0.19685039370078741" bottom="0.39370078740157483" header="0" footer="0.19685039370078741"/>
  <pageSetup paperSize="8" scale="56" orientation="portrait" horizontalDpi="300" verticalDpi="300" r:id="rId7"/>
  <headerFooter alignWithMargins="0"/>
  <rowBreaks count="3" manualBreakCount="3">
    <brk id="17" max="3" man="1"/>
    <brk id="29" max="3" man="1"/>
    <brk id="47"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45"/>
  <sheetViews>
    <sheetView defaultGridColor="0" view="pageBreakPreview" colorId="56" zoomScale="79" zoomScaleNormal="66" zoomScaleSheetLayoutView="79" workbookViewId="0">
      <selection activeCell="A48" sqref="A48"/>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22" t="s">
        <v>233</v>
      </c>
      <c r="B1" s="223" t="s">
        <v>134</v>
      </c>
      <c r="C1" s="470" t="s">
        <v>120</v>
      </c>
    </row>
    <row r="2" spans="1:3" ht="40.200000000000003" customHeight="1">
      <c r="A2" s="598" t="s">
        <v>355</v>
      </c>
      <c r="B2" s="172"/>
      <c r="C2" s="166"/>
    </row>
    <row r="3" spans="1:3" ht="138.6" customHeight="1">
      <c r="A3" s="546" t="s">
        <v>356</v>
      </c>
      <c r="B3" s="507" t="s">
        <v>358</v>
      </c>
      <c r="C3" s="167">
        <v>45934</v>
      </c>
    </row>
    <row r="4" spans="1:3" ht="40.200000000000003" customHeight="1" thickBot="1">
      <c r="A4" s="581" t="s">
        <v>357</v>
      </c>
      <c r="B4" s="171"/>
      <c r="C4" s="167"/>
    </row>
    <row r="5" spans="1:3" ht="39" customHeight="1">
      <c r="A5" s="599" t="s">
        <v>364</v>
      </c>
      <c r="B5" s="172"/>
      <c r="C5" s="166"/>
    </row>
    <row r="6" spans="1:3" ht="321.60000000000002" customHeight="1">
      <c r="A6" s="591" t="s">
        <v>366</v>
      </c>
      <c r="B6" s="507" t="s">
        <v>365</v>
      </c>
      <c r="C6" s="167">
        <v>45932</v>
      </c>
    </row>
    <row r="7" spans="1:3" ht="32.4" customHeight="1" thickBot="1">
      <c r="A7" s="186" t="s">
        <v>367</v>
      </c>
      <c r="B7" s="171"/>
      <c r="C7" s="167"/>
    </row>
    <row r="8" spans="1:3" ht="48" customHeight="1">
      <c r="A8" s="600" t="s">
        <v>368</v>
      </c>
      <c r="B8" s="277"/>
      <c r="C8" s="271"/>
    </row>
    <row r="9" spans="1:3" ht="409.2" customHeight="1">
      <c r="A9" s="935" t="s">
        <v>369</v>
      </c>
      <c r="B9" s="936" t="s">
        <v>358</v>
      </c>
      <c r="C9" s="272">
        <v>45932</v>
      </c>
    </row>
    <row r="10" spans="1:3" ht="36" customHeight="1" thickBot="1">
      <c r="A10" s="275" t="s">
        <v>370</v>
      </c>
      <c r="B10" s="273"/>
      <c r="C10" s="274"/>
    </row>
    <row r="11" spans="1:3" ht="40.200000000000003" customHeight="1">
      <c r="A11" s="601" t="s">
        <v>371</v>
      </c>
      <c r="B11" s="286"/>
      <c r="C11" s="289"/>
    </row>
    <row r="12" spans="1:3" ht="375.6" customHeight="1">
      <c r="A12" s="593" t="s">
        <v>373</v>
      </c>
      <c r="B12" s="331"/>
      <c r="C12" s="290">
        <v>45932</v>
      </c>
    </row>
    <row r="13" spans="1:3" ht="40.200000000000003" customHeight="1" thickBot="1">
      <c r="A13" s="468" t="s">
        <v>372</v>
      </c>
      <c r="B13" s="288"/>
      <c r="C13" s="291"/>
    </row>
    <row r="14" spans="1:3" ht="40.200000000000003" customHeight="1" thickTop="1">
      <c r="A14" s="479" t="s">
        <v>374</v>
      </c>
      <c r="B14" s="810" t="s">
        <v>358</v>
      </c>
      <c r="C14" s="808">
        <v>45932</v>
      </c>
    </row>
    <row r="15" spans="1:3" ht="333" customHeight="1">
      <c r="A15" s="602" t="s">
        <v>375</v>
      </c>
      <c r="B15" s="811"/>
      <c r="C15" s="809"/>
    </row>
    <row r="16" spans="1:3" ht="37.950000000000003" customHeight="1" thickBot="1">
      <c r="A16" s="238" t="s">
        <v>376</v>
      </c>
      <c r="B16" s="236"/>
      <c r="C16" s="237"/>
    </row>
    <row r="17" spans="1:3" ht="40.200000000000003" customHeight="1" thickTop="1">
      <c r="A17" s="335" t="s">
        <v>377</v>
      </c>
      <c r="B17" s="815" t="s">
        <v>380</v>
      </c>
      <c r="C17" s="812">
        <v>45930</v>
      </c>
    </row>
    <row r="18" spans="1:3" ht="145.19999999999999" customHeight="1">
      <c r="A18" s="594" t="s">
        <v>378</v>
      </c>
      <c r="B18" s="806"/>
      <c r="C18" s="813"/>
    </row>
    <row r="19" spans="1:3" ht="34.799999999999997" customHeight="1" thickBot="1">
      <c r="A19" s="476" t="s">
        <v>379</v>
      </c>
      <c r="B19" s="288"/>
      <c r="C19" s="814"/>
    </row>
    <row r="20" spans="1:3" ht="40.200000000000003" customHeight="1">
      <c r="A20" s="469" t="s">
        <v>381</v>
      </c>
      <c r="B20" s="286"/>
      <c r="C20" s="289"/>
    </row>
    <row r="21" spans="1:3" ht="409.2" customHeight="1">
      <c r="A21" s="592" t="s">
        <v>382</v>
      </c>
      <c r="B21" s="595" t="s">
        <v>380</v>
      </c>
      <c r="C21" s="290">
        <v>45930</v>
      </c>
    </row>
    <row r="22" spans="1:3" ht="40.200000000000003" customHeight="1" thickBot="1">
      <c r="A22" s="467" t="s">
        <v>391</v>
      </c>
      <c r="B22" s="288"/>
      <c r="C22" s="291"/>
    </row>
    <row r="23" spans="1:3" ht="40.200000000000003" customHeight="1">
      <c r="A23" s="469" t="s">
        <v>383</v>
      </c>
      <c r="B23" s="286"/>
      <c r="C23" s="289"/>
    </row>
    <row r="24" spans="1:3" ht="68.400000000000006" customHeight="1">
      <c r="A24" s="592" t="s">
        <v>392</v>
      </c>
      <c r="B24" s="287" t="s">
        <v>394</v>
      </c>
      <c r="C24" s="290">
        <v>45930</v>
      </c>
    </row>
    <row r="25" spans="1:3" ht="40.200000000000003" customHeight="1" thickBot="1">
      <c r="A25" s="480" t="s">
        <v>393</v>
      </c>
      <c r="B25" s="288"/>
      <c r="C25" s="291"/>
    </row>
    <row r="26" spans="1:3" ht="40.200000000000003" customHeight="1">
      <c r="A26" s="469" t="s">
        <v>384</v>
      </c>
      <c r="B26" s="286"/>
      <c r="C26" s="289"/>
    </row>
    <row r="27" spans="1:3" ht="222.6" customHeight="1">
      <c r="A27" s="592" t="s">
        <v>396</v>
      </c>
      <c r="B27" s="287" t="s">
        <v>397</v>
      </c>
      <c r="C27" s="290">
        <v>45932</v>
      </c>
    </row>
    <row r="28" spans="1:3" ht="40.200000000000003" customHeight="1" thickBot="1">
      <c r="A28" s="467" t="s">
        <v>395</v>
      </c>
      <c r="B28" s="288"/>
      <c r="C28" s="291"/>
    </row>
    <row r="29" spans="1:3" ht="40.200000000000003" hidden="1" customHeight="1">
      <c r="A29" s="469" t="s">
        <v>385</v>
      </c>
      <c r="B29" s="286"/>
      <c r="C29" s="289"/>
    </row>
    <row r="30" spans="1:3" ht="40.200000000000003" hidden="1" customHeight="1">
      <c r="A30" s="312"/>
      <c r="B30" s="287"/>
      <c r="C30" s="290"/>
    </row>
    <row r="31" spans="1:3" ht="40.200000000000003" hidden="1" customHeight="1" thickBot="1">
      <c r="A31" s="466" t="s">
        <v>386</v>
      </c>
      <c r="B31" s="288"/>
      <c r="C31" s="291"/>
    </row>
    <row r="32" spans="1:3" ht="40.200000000000003" customHeight="1">
      <c r="A32" s="469" t="s">
        <v>387</v>
      </c>
      <c r="B32" s="286"/>
      <c r="C32" s="289"/>
    </row>
    <row r="33" spans="1:3" ht="89.4" customHeight="1">
      <c r="A33" s="592" t="s">
        <v>398</v>
      </c>
      <c r="B33" s="806" t="s">
        <v>400</v>
      </c>
      <c r="C33" s="290">
        <v>45901</v>
      </c>
    </row>
    <row r="34" spans="1:3" ht="37.200000000000003" customHeight="1" thickBot="1">
      <c r="A34" s="467" t="s">
        <v>399</v>
      </c>
      <c r="B34" s="807"/>
      <c r="C34" s="291"/>
    </row>
    <row r="35" spans="1:3" ht="40.200000000000003" hidden="1" customHeight="1">
      <c r="A35" s="469" t="s">
        <v>388</v>
      </c>
      <c r="B35" s="286"/>
      <c r="C35" s="289"/>
    </row>
    <row r="36" spans="1:3" ht="193.8" hidden="1" customHeight="1">
      <c r="A36" s="312"/>
      <c r="B36" s="806"/>
      <c r="C36" s="290"/>
    </row>
    <row r="37" spans="1:3" ht="40.200000000000003" hidden="1" customHeight="1" thickBot="1">
      <c r="A37" s="467" t="s">
        <v>389</v>
      </c>
      <c r="B37" s="807"/>
      <c r="C37" s="291"/>
    </row>
    <row r="38" spans="1:3" ht="40.200000000000003" customHeight="1">
      <c r="A38" s="469" t="s">
        <v>390</v>
      </c>
      <c r="B38" s="286"/>
      <c r="C38" s="289"/>
    </row>
    <row r="39" spans="1:3" ht="92.4" customHeight="1">
      <c r="A39" s="592" t="s">
        <v>402</v>
      </c>
      <c r="B39" s="806" t="s">
        <v>403</v>
      </c>
      <c r="C39" s="290">
        <v>45929</v>
      </c>
    </row>
    <row r="40" spans="1:3" ht="40.200000000000003" customHeight="1" thickBot="1">
      <c r="A40" s="467" t="s">
        <v>401</v>
      </c>
      <c r="B40" s="807"/>
      <c r="C40" s="291"/>
    </row>
    <row r="41" spans="1:3" ht="40.200000000000003" customHeight="1">
      <c r="A41" s="119" t="s">
        <v>178</v>
      </c>
    </row>
    <row r="45" spans="1:3" ht="40.200000000000003" customHeight="1">
      <c r="A45" s="582"/>
    </row>
  </sheetData>
  <protectedRanges>
    <protectedRange sqref="A3" name="範囲1"/>
  </protectedRanges>
  <mergeCells count="7">
    <mergeCell ref="B39:B40"/>
    <mergeCell ref="B36:B37"/>
    <mergeCell ref="C14:C15"/>
    <mergeCell ref="B14:B15"/>
    <mergeCell ref="C17:C19"/>
    <mergeCell ref="B17:B18"/>
    <mergeCell ref="B33:B34"/>
  </mergeCells>
  <phoneticPr fontId="81"/>
  <hyperlinks>
    <hyperlink ref="A4" r:id="rId1" xr:uid="{A3FE275B-2C96-4170-80C4-9F9892A49846}"/>
    <hyperlink ref="A7" r:id="rId2" xr:uid="{FC9EBA14-0E09-40DC-8AA3-3109947FC01B}"/>
    <hyperlink ref="A10" r:id="rId3" xr:uid="{CE811C27-B5B0-41B0-8AFF-46DA4EF62985}"/>
    <hyperlink ref="A13" r:id="rId4" xr:uid="{C3682416-BF74-453C-B5B5-C1BBEF8D585F}"/>
    <hyperlink ref="A16" r:id="rId5" xr:uid="{C345B4D9-E11C-4C8B-A619-ACC7C7A26B31}"/>
    <hyperlink ref="A19" r:id="rId6" xr:uid="{72A1BB7A-5E0E-4BA3-9810-DBE57554E124}"/>
    <hyperlink ref="A22" r:id="rId7" xr:uid="{FFE0596F-4607-41E9-8581-F70C77171CCE}"/>
    <hyperlink ref="A28" r:id="rId8" xr:uid="{7EF9FBF6-9299-4D19-B15E-A7A8878ACA7D}"/>
    <hyperlink ref="A34" r:id="rId9" xr:uid="{FF814578-41FB-49AC-98F4-BFA62AB0345C}"/>
    <hyperlink ref="A40" r:id="rId10" xr:uid="{71626C6F-BB95-4BFA-AA06-74DFBF116130}"/>
  </hyperlinks>
  <pageMargins left="0.74803149606299213" right="0.74803149606299213" top="0.98425196850393704" bottom="0.98425196850393704" header="0.51181102362204722" footer="0.51181102362204722"/>
  <pageSetup paperSize="9" scale="14" fitToHeight="3" orientation="portrait" r:id="rId11"/>
  <headerFooter alignWithMargins="0"/>
  <rowBreaks count="1" manualBreakCount="1">
    <brk id="16"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4" zoomScale="96" zoomScaleNormal="112" zoomScaleSheetLayoutView="96" workbookViewId="0">
      <selection activeCell="D32" sqref="D32"/>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121</v>
      </c>
    </row>
    <row r="2" spans="1:7" ht="17.25" customHeight="1" thickBot="1">
      <c r="B2" s="837" t="s">
        <v>318</v>
      </c>
      <c r="C2" s="837"/>
      <c r="D2" s="816" t="str">
        <f>+D24</f>
        <v>対前週
インフルエンザ 　　     　       　　-12%   減少
新型コロナウイルス          　  　   16%　 増加</v>
      </c>
    </row>
    <row r="3" spans="1:7" ht="34.799999999999997" customHeight="1" thickBot="1">
      <c r="B3" s="561" t="s">
        <v>122</v>
      </c>
      <c r="C3" s="562" t="s">
        <v>123</v>
      </c>
      <c r="D3" s="816"/>
    </row>
    <row r="4" spans="1:7" ht="22.2" customHeight="1" thickBot="1">
      <c r="B4" s="563" t="s">
        <v>124</v>
      </c>
      <c r="C4" s="564" t="s">
        <v>319</v>
      </c>
      <c r="D4" s="40"/>
    </row>
    <row r="5" spans="1:7" ht="67.2" customHeight="1">
      <c r="B5" s="822" t="s">
        <v>125</v>
      </c>
      <c r="C5" s="825" t="s">
        <v>126</v>
      </c>
      <c r="D5" s="826"/>
    </row>
    <row r="6" spans="1:7" ht="19.2" customHeight="1">
      <c r="B6" s="823"/>
      <c r="C6" s="827" t="s">
        <v>127</v>
      </c>
      <c r="D6" s="828"/>
      <c r="G6" s="68"/>
    </row>
    <row r="7" spans="1:7" ht="19.95" customHeight="1">
      <c r="B7" s="823"/>
      <c r="C7" s="565" t="s">
        <v>128</v>
      </c>
      <c r="D7" s="566"/>
      <c r="G7" s="68"/>
    </row>
    <row r="8" spans="1:7" ht="24" customHeight="1" thickBot="1">
      <c r="B8" s="824"/>
      <c r="C8" s="567" t="s">
        <v>129</v>
      </c>
      <c r="D8" s="568"/>
      <c r="G8" s="68"/>
    </row>
    <row r="9" spans="1:7" ht="27" customHeight="1">
      <c r="B9" s="833" t="s">
        <v>321</v>
      </c>
      <c r="C9" s="838" t="s">
        <v>320</v>
      </c>
      <c r="D9" s="839"/>
      <c r="G9" s="68"/>
    </row>
    <row r="10" spans="1:7" ht="15" customHeight="1" thickBot="1">
      <c r="B10" s="834"/>
      <c r="C10" s="840"/>
      <c r="D10" s="841"/>
    </row>
    <row r="11" spans="1:7" ht="75" customHeight="1" thickBot="1">
      <c r="B11" s="835" t="s">
        <v>130</v>
      </c>
      <c r="C11" s="829" t="s">
        <v>323</v>
      </c>
      <c r="D11" s="830"/>
    </row>
    <row r="12" spans="1:7" ht="61.2" customHeight="1" thickBot="1">
      <c r="B12" s="836"/>
      <c r="C12" s="218" t="s">
        <v>324</v>
      </c>
      <c r="D12" s="219" t="s">
        <v>325</v>
      </c>
      <c r="F12" s="1" t="s">
        <v>17</v>
      </c>
    </row>
    <row r="13" spans="1:7" ht="37.950000000000003" customHeight="1" thickBot="1">
      <c r="B13" s="473" t="s">
        <v>217</v>
      </c>
      <c r="C13" s="831" t="s">
        <v>322</v>
      </c>
      <c r="D13" s="832"/>
    </row>
    <row r="14" spans="1:7" ht="118.2" customHeight="1" thickBot="1">
      <c r="B14" s="474" t="s">
        <v>131</v>
      </c>
      <c r="C14" s="220" t="s">
        <v>326</v>
      </c>
      <c r="D14" s="221" t="s">
        <v>327</v>
      </c>
      <c r="F14" t="s">
        <v>3</v>
      </c>
    </row>
    <row r="15" spans="1:7" ht="70.8" customHeight="1" thickBot="1">
      <c r="A15" t="s">
        <v>41</v>
      </c>
      <c r="B15" s="475" t="s">
        <v>205</v>
      </c>
      <c r="C15" s="820" t="s">
        <v>328</v>
      </c>
      <c r="D15" s="821"/>
    </row>
    <row r="16" spans="1:7" ht="17.25" customHeight="1"/>
    <row r="17" spans="2:5" ht="17.25" customHeight="1">
      <c r="B17" s="817" t="s">
        <v>132</v>
      </c>
      <c r="C17" s="124"/>
      <c r="D17" s="1" t="s">
        <v>41</v>
      </c>
    </row>
    <row r="18" spans="2:5">
      <c r="B18" s="817"/>
      <c r="C18"/>
    </row>
    <row r="19" spans="2:5">
      <c r="B19" s="817"/>
      <c r="E19" s="1" t="s">
        <v>17</v>
      </c>
    </row>
    <row r="20" spans="2:5">
      <c r="B20" s="817"/>
    </row>
    <row r="21" spans="2:5">
      <c r="B21" s="817"/>
    </row>
    <row r="22" spans="2:5" ht="16.2">
      <c r="B22" s="817"/>
      <c r="D22" s="173" t="s">
        <v>133</v>
      </c>
    </row>
    <row r="23" spans="2:5">
      <c r="B23" s="817"/>
    </row>
    <row r="24" spans="2:5">
      <c r="B24" s="817"/>
      <c r="D24" s="818" t="s">
        <v>354</v>
      </c>
    </row>
    <row r="25" spans="2:5">
      <c r="B25" s="817"/>
      <c r="D25" s="819"/>
    </row>
    <row r="26" spans="2:5">
      <c r="B26" s="817"/>
      <c r="D26" s="819"/>
    </row>
    <row r="27" spans="2:5">
      <c r="B27" s="817"/>
      <c r="D27" s="819"/>
    </row>
    <row r="28" spans="2:5">
      <c r="B28" s="817"/>
      <c r="D28" s="819"/>
    </row>
    <row r="29" spans="2:5">
      <c r="B29" s="817"/>
    </row>
    <row r="30" spans="2:5">
      <c r="B30" s="817"/>
      <c r="D30" s="1" t="s">
        <v>41</v>
      </c>
    </row>
    <row r="31" spans="2:5">
      <c r="B31" s="817"/>
      <c r="D31" s="1" t="s">
        <v>41</v>
      </c>
    </row>
    <row r="32" spans="2:5">
      <c r="B32" s="817"/>
    </row>
    <row r="33" spans="2:2">
      <c r="B33" s="817"/>
    </row>
    <row r="34" spans="2:2">
      <c r="B34" s="817"/>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1"/>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E41"/>
  <sheetViews>
    <sheetView topLeftCell="A10" zoomScale="90" zoomScaleNormal="90" zoomScaleSheetLayoutView="100" workbookViewId="0">
      <selection activeCell="F25" sqref="F25"/>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1" ht="15" customHeight="1">
      <c r="A1" s="850" t="s">
        <v>181</v>
      </c>
      <c r="B1" s="851"/>
      <c r="C1" s="851"/>
      <c r="D1" s="851"/>
      <c r="E1" s="851"/>
      <c r="F1" s="851"/>
      <c r="G1" s="851"/>
      <c r="H1" s="851"/>
      <c r="I1" s="851"/>
      <c r="J1" s="851"/>
      <c r="K1" s="851"/>
      <c r="L1" s="851"/>
      <c r="M1" s="851"/>
      <c r="N1" s="852"/>
      <c r="P1" s="850" t="s">
        <v>135</v>
      </c>
      <c r="Q1" s="851"/>
      <c r="R1" s="851"/>
      <c r="S1" s="851"/>
      <c r="T1" s="851"/>
      <c r="U1" s="851"/>
      <c r="V1" s="851"/>
      <c r="W1" s="851"/>
      <c r="X1" s="851"/>
      <c r="Y1" s="851"/>
      <c r="Z1" s="851"/>
      <c r="AA1" s="851"/>
      <c r="AB1" s="851"/>
      <c r="AC1" s="852"/>
    </row>
    <row r="2" spans="1:31" ht="18" customHeight="1" thickBot="1">
      <c r="A2" s="853" t="s">
        <v>3</v>
      </c>
      <c r="B2" s="854"/>
      <c r="C2" s="854"/>
      <c r="D2" s="854"/>
      <c r="E2" s="854"/>
      <c r="F2" s="854"/>
      <c r="G2" s="854"/>
      <c r="H2" s="854"/>
      <c r="I2" s="854"/>
      <c r="J2" s="854"/>
      <c r="K2" s="854"/>
      <c r="L2" s="854"/>
      <c r="M2" s="854"/>
      <c r="N2" s="855"/>
      <c r="P2" s="856" t="s">
        <v>136</v>
      </c>
      <c r="Q2" s="854"/>
      <c r="R2" s="854"/>
      <c r="S2" s="854"/>
      <c r="T2" s="854"/>
      <c r="U2" s="854"/>
      <c r="V2" s="854"/>
      <c r="W2" s="854"/>
      <c r="X2" s="854"/>
      <c r="Y2" s="854"/>
      <c r="Z2" s="854"/>
      <c r="AA2" s="854"/>
      <c r="AB2" s="854"/>
      <c r="AC2" s="857"/>
    </row>
    <row r="3" spans="1:31" ht="13.8" thickBot="1">
      <c r="A3" s="348" t="s">
        <v>3</v>
      </c>
      <c r="B3" s="349" t="s">
        <v>137</v>
      </c>
      <c r="C3" s="349" t="s">
        <v>138</v>
      </c>
      <c r="D3" s="349" t="s">
        <v>139</v>
      </c>
      <c r="E3" s="349" t="s">
        <v>140</v>
      </c>
      <c r="F3" s="349" t="s">
        <v>141</v>
      </c>
      <c r="G3" s="349" t="s">
        <v>142</v>
      </c>
      <c r="H3" s="349" t="s">
        <v>143</v>
      </c>
      <c r="I3" s="349" t="s">
        <v>144</v>
      </c>
      <c r="J3" s="350" t="s">
        <v>145</v>
      </c>
      <c r="K3" s="351" t="s">
        <v>146</v>
      </c>
      <c r="L3" s="351" t="s">
        <v>147</v>
      </c>
      <c r="M3" s="351" t="s">
        <v>148</v>
      </c>
      <c r="N3" s="352" t="s">
        <v>149</v>
      </c>
      <c r="P3" s="351"/>
      <c r="Q3" s="349" t="s">
        <v>137</v>
      </c>
      <c r="R3" s="349" t="s">
        <v>138</v>
      </c>
      <c r="S3" s="349" t="s">
        <v>139</v>
      </c>
      <c r="T3" s="349" t="s">
        <v>140</v>
      </c>
      <c r="U3" s="349" t="s">
        <v>141</v>
      </c>
      <c r="V3" s="349" t="s">
        <v>142</v>
      </c>
      <c r="W3" s="349" t="s">
        <v>143</v>
      </c>
      <c r="X3" s="349" t="s">
        <v>144</v>
      </c>
      <c r="Y3" s="350" t="s">
        <v>145</v>
      </c>
      <c r="Z3" s="351" t="s">
        <v>146</v>
      </c>
      <c r="AA3" s="351" t="s">
        <v>147</v>
      </c>
      <c r="AB3" s="351" t="s">
        <v>148</v>
      </c>
      <c r="AC3" s="353" t="s">
        <v>150</v>
      </c>
    </row>
    <row r="4" spans="1:31" ht="13.8" thickBot="1">
      <c r="A4" s="354" t="s">
        <v>3</v>
      </c>
      <c r="B4" s="355">
        <f>SUM(B7:B13)</f>
        <v>687</v>
      </c>
      <c r="C4" s="355">
        <f t="shared" ref="C4:M4" si="0">SUM(C7:C13)</f>
        <v>531</v>
      </c>
      <c r="D4" s="355">
        <f t="shared" si="0"/>
        <v>579</v>
      </c>
      <c r="E4" s="355">
        <f t="shared" si="0"/>
        <v>739</v>
      </c>
      <c r="F4" s="355">
        <f t="shared" ref="F4:G4" si="1">SUM(F7:F13)</f>
        <v>1458</v>
      </c>
      <c r="G4" s="355">
        <f t="shared" si="1"/>
        <v>2649</v>
      </c>
      <c r="H4" s="355">
        <f t="shared" ref="H4" si="2">SUM(H7:H13)</f>
        <v>4151</v>
      </c>
      <c r="I4" s="355">
        <f t="shared" si="0"/>
        <v>4488</v>
      </c>
      <c r="J4" s="355">
        <f t="shared" ref="J4" si="3">SUM(J7:J13)</f>
        <v>3547</v>
      </c>
      <c r="K4" s="355">
        <f t="shared" si="0"/>
        <v>2324</v>
      </c>
      <c r="L4" s="355">
        <f t="shared" si="0"/>
        <v>1302</v>
      </c>
      <c r="M4" s="355">
        <f t="shared" si="0"/>
        <v>943</v>
      </c>
      <c r="N4" s="355">
        <f>SUM(B4:M4)</f>
        <v>23398</v>
      </c>
      <c r="O4" s="4"/>
      <c r="P4" s="356" t="str">
        <f>+A4</f>
        <v xml:space="preserve"> </v>
      </c>
      <c r="Q4" s="355">
        <f>SUM(Q7:Q13)</f>
        <v>31</v>
      </c>
      <c r="R4" s="355">
        <f t="shared" ref="R4:AB4" si="4">SUM(R7:R13)</f>
        <v>24</v>
      </c>
      <c r="S4" s="355">
        <f t="shared" si="4"/>
        <v>51</v>
      </c>
      <c r="T4" s="355">
        <f t="shared" si="4"/>
        <v>21</v>
      </c>
      <c r="U4" s="355">
        <f t="shared" ref="U4:V4" si="5">SUM(U7:U13)</f>
        <v>33</v>
      </c>
      <c r="V4" s="355">
        <f t="shared" si="5"/>
        <v>22</v>
      </c>
      <c r="W4" s="355">
        <f t="shared" ref="W4:X4" si="6">SUM(W7:W13)</f>
        <v>27</v>
      </c>
      <c r="X4" s="355">
        <f t="shared" si="6"/>
        <v>46</v>
      </c>
      <c r="Y4" s="355">
        <f t="shared" ref="Y4" si="7">SUM(Y7:Y13)</f>
        <v>27</v>
      </c>
      <c r="Z4" s="355">
        <f t="shared" si="4"/>
        <v>49</v>
      </c>
      <c r="AA4" s="355">
        <f t="shared" si="4"/>
        <v>31</v>
      </c>
      <c r="AB4" s="355">
        <f t="shared" si="4"/>
        <v>50</v>
      </c>
      <c r="AC4" s="355">
        <f>SUM(Q4:AB4)</f>
        <v>412</v>
      </c>
    </row>
    <row r="5" spans="1:31" ht="19.95" customHeight="1" thickBot="1">
      <c r="A5" s="357" t="s">
        <v>3</v>
      </c>
      <c r="B5" s="357" t="s">
        <v>3</v>
      </c>
      <c r="C5" s="357" t="s">
        <v>3</v>
      </c>
      <c r="D5" s="357" t="s">
        <v>3</v>
      </c>
      <c r="E5" s="357" t="s">
        <v>3</v>
      </c>
      <c r="F5" s="357" t="s">
        <v>3</v>
      </c>
      <c r="G5" s="357" t="s">
        <v>3</v>
      </c>
      <c r="H5" s="361"/>
      <c r="I5" s="361"/>
      <c r="J5" s="358" t="s">
        <v>151</v>
      </c>
      <c r="K5" s="357" t="s" ph="1">
        <v>17</v>
      </c>
      <c r="L5" s="357" ph="1"/>
      <c r="M5" s="357" t="s" ph="1">
        <v>17</v>
      </c>
      <c r="N5" s="359"/>
      <c r="O5" s="45"/>
      <c r="P5" s="298"/>
      <c r="Q5" s="298"/>
      <c r="R5" s="298"/>
      <c r="S5" s="298"/>
      <c r="T5" s="298"/>
      <c r="U5" s="298"/>
      <c r="V5" s="298"/>
      <c r="W5" s="298"/>
      <c r="X5" s="298"/>
      <c r="Y5" s="358" t="s">
        <v>151</v>
      </c>
      <c r="Z5" s="298"/>
      <c r="AA5" s="298"/>
      <c r="AB5" s="298"/>
      <c r="AC5" s="359"/>
      <c r="AE5" s="1" t="s">
        <v>178</v>
      </c>
    </row>
    <row r="6" spans="1:31" ht="19.95" customHeight="1" thickBot="1">
      <c r="A6" s="357"/>
      <c r="B6" s="357"/>
      <c r="C6" s="357"/>
      <c r="D6" s="357"/>
      <c r="E6" s="357"/>
      <c r="F6" s="357" t="s">
        <v>178</v>
      </c>
      <c r="G6" s="357" t="s">
        <v>178</v>
      </c>
      <c r="H6" s="361" t="s">
        <v>178</v>
      </c>
      <c r="I6" s="361" t="s">
        <v>178</v>
      </c>
      <c r="J6" s="509">
        <v>111</v>
      </c>
      <c r="K6" s="297"/>
      <c r="L6" s="297"/>
      <c r="M6" s="297"/>
      <c r="N6" s="130"/>
      <c r="O6" s="45"/>
      <c r="P6" s="297"/>
      <c r="Q6" s="297"/>
      <c r="R6" s="297"/>
      <c r="S6" s="297"/>
      <c r="T6" s="297"/>
      <c r="U6" s="297"/>
      <c r="V6" s="297"/>
      <c r="W6" s="297"/>
      <c r="X6" s="297"/>
      <c r="Y6" s="542">
        <v>2</v>
      </c>
      <c r="Z6" s="297"/>
      <c r="AA6" s="297"/>
      <c r="AB6" s="297"/>
      <c r="AC6" s="130"/>
    </row>
    <row r="7" spans="1:31" ht="19.95" customHeight="1" thickBot="1">
      <c r="A7" s="360" t="s">
        <v>198</v>
      </c>
      <c r="B7" s="464">
        <v>142</v>
      </c>
      <c r="C7" s="457">
        <v>95</v>
      </c>
      <c r="D7" s="457">
        <v>86</v>
      </c>
      <c r="E7" s="465">
        <v>111</v>
      </c>
      <c r="F7" s="465">
        <v>217</v>
      </c>
      <c r="G7" s="491">
        <v>306</v>
      </c>
      <c r="H7" s="491">
        <v>813</v>
      </c>
      <c r="I7" s="580">
        <v>690</v>
      </c>
      <c r="J7" s="509">
        <v>614</v>
      </c>
      <c r="K7" s="297"/>
      <c r="L7" s="297"/>
      <c r="M7" s="297"/>
      <c r="N7" s="362">
        <f t="shared" ref="N7:N21" si="8">SUM(B7:M7)</f>
        <v>3074</v>
      </c>
      <c r="O7" s="45"/>
      <c r="P7" s="360" t="s">
        <v>198</v>
      </c>
      <c r="Q7" s="541">
        <v>2</v>
      </c>
      <c r="R7" s="541">
        <v>4</v>
      </c>
      <c r="S7" s="541">
        <v>6</v>
      </c>
      <c r="T7" s="541">
        <v>4</v>
      </c>
      <c r="U7" s="541">
        <v>8</v>
      </c>
      <c r="V7" s="541">
        <v>0</v>
      </c>
      <c r="W7" s="541">
        <v>5</v>
      </c>
      <c r="X7" s="541">
        <v>7</v>
      </c>
      <c r="Y7" s="542">
        <v>5</v>
      </c>
      <c r="Z7" s="297"/>
      <c r="AA7" s="297"/>
      <c r="AB7" s="297"/>
      <c r="AC7" s="363">
        <f>SUM(Q7:AB7)</f>
        <v>41</v>
      </c>
    </row>
    <row r="8" spans="1:31" ht="19.95" customHeight="1" thickBot="1">
      <c r="A8" s="360" t="s">
        <v>180</v>
      </c>
      <c r="B8" s="239">
        <v>103</v>
      </c>
      <c r="C8" s="329">
        <v>102</v>
      </c>
      <c r="D8" s="329">
        <v>114</v>
      </c>
      <c r="E8" s="177">
        <v>122</v>
      </c>
      <c r="F8" s="364">
        <v>257</v>
      </c>
      <c r="G8" s="365">
        <v>308</v>
      </c>
      <c r="H8" s="365">
        <v>519</v>
      </c>
      <c r="I8" s="366">
        <v>708</v>
      </c>
      <c r="J8" s="367">
        <v>541</v>
      </c>
      <c r="K8" s="368">
        <v>533</v>
      </c>
      <c r="L8" s="367">
        <v>277</v>
      </c>
      <c r="M8" s="367">
        <v>158</v>
      </c>
      <c r="N8" s="362">
        <f t="shared" si="8"/>
        <v>3742</v>
      </c>
      <c r="O8" s="45"/>
      <c r="P8" s="369" t="s">
        <v>152</v>
      </c>
      <c r="Q8" s="361">
        <v>4</v>
      </c>
      <c r="R8" s="369">
        <v>4</v>
      </c>
      <c r="S8" s="369">
        <v>4</v>
      </c>
      <c r="T8" s="370">
        <v>8</v>
      </c>
      <c r="U8" s="369">
        <v>1</v>
      </c>
      <c r="V8" s="369">
        <v>2</v>
      </c>
      <c r="W8" s="369">
        <v>6</v>
      </c>
      <c r="X8" s="371">
        <v>21</v>
      </c>
      <c r="Y8" s="372">
        <v>12</v>
      </c>
      <c r="Z8" s="369">
        <v>8</v>
      </c>
      <c r="AA8" s="369">
        <v>0</v>
      </c>
      <c r="AB8" s="369">
        <v>4</v>
      </c>
      <c r="AC8" s="363">
        <f>SUM(Q8:AB8)</f>
        <v>74</v>
      </c>
    </row>
    <row r="9" spans="1:31" ht="18" customHeight="1" thickBot="1">
      <c r="A9" s="360" t="s">
        <v>153</v>
      </c>
      <c r="B9" s="373">
        <v>84</v>
      </c>
      <c r="C9" s="374">
        <v>62</v>
      </c>
      <c r="D9" s="374">
        <v>99</v>
      </c>
      <c r="E9" s="374">
        <v>112</v>
      </c>
      <c r="F9" s="375">
        <v>224</v>
      </c>
      <c r="G9" s="375">
        <v>526</v>
      </c>
      <c r="H9" s="375">
        <v>521</v>
      </c>
      <c r="I9" s="376">
        <v>768</v>
      </c>
      <c r="J9" s="377">
        <v>454</v>
      </c>
      <c r="K9" s="377">
        <v>390</v>
      </c>
      <c r="L9" s="377">
        <v>416</v>
      </c>
      <c r="M9" s="378">
        <v>154</v>
      </c>
      <c r="N9" s="379">
        <f t="shared" si="8"/>
        <v>3810</v>
      </c>
      <c r="O9" s="4"/>
      <c r="P9" s="380" t="s">
        <v>153</v>
      </c>
      <c r="Q9" s="381">
        <v>1</v>
      </c>
      <c r="R9" s="382">
        <v>1</v>
      </c>
      <c r="S9" s="382">
        <v>4</v>
      </c>
      <c r="T9" s="382">
        <v>2</v>
      </c>
      <c r="U9" s="382">
        <v>2</v>
      </c>
      <c r="V9" s="374">
        <v>7</v>
      </c>
      <c r="W9" s="374">
        <v>7</v>
      </c>
      <c r="X9" s="374">
        <v>3</v>
      </c>
      <c r="Y9" s="374">
        <v>1</v>
      </c>
      <c r="Z9" s="383">
        <v>7</v>
      </c>
      <c r="AA9" s="383">
        <v>7</v>
      </c>
      <c r="AB9" s="384">
        <v>5</v>
      </c>
      <c r="AC9" s="385">
        <f>SUM(Q9:AB9)</f>
        <v>47</v>
      </c>
    </row>
    <row r="10" spans="1:31" ht="18" customHeight="1" thickBot="1">
      <c r="A10" s="386" t="s">
        <v>154</v>
      </c>
      <c r="B10" s="131">
        <v>81</v>
      </c>
      <c r="C10" s="132">
        <v>39</v>
      </c>
      <c r="D10" s="132">
        <v>72</v>
      </c>
      <c r="E10" s="133">
        <v>89</v>
      </c>
      <c r="F10" s="133">
        <v>258</v>
      </c>
      <c r="G10" s="133">
        <v>416</v>
      </c>
      <c r="H10" s="183">
        <v>554</v>
      </c>
      <c r="I10" s="183">
        <v>568</v>
      </c>
      <c r="J10" s="182">
        <v>578</v>
      </c>
      <c r="K10" s="133">
        <v>337</v>
      </c>
      <c r="L10" s="133">
        <v>169</v>
      </c>
      <c r="M10" s="133">
        <v>168</v>
      </c>
      <c r="N10" s="134">
        <f t="shared" si="8"/>
        <v>3329</v>
      </c>
      <c r="O10" s="47" t="s">
        <v>17</v>
      </c>
      <c r="P10" s="387" t="s">
        <v>154</v>
      </c>
      <c r="Q10" s="388">
        <v>0</v>
      </c>
      <c r="R10" s="389">
        <v>5</v>
      </c>
      <c r="S10" s="389">
        <v>4</v>
      </c>
      <c r="T10" s="389">
        <v>1</v>
      </c>
      <c r="U10" s="389">
        <v>1</v>
      </c>
      <c r="V10" s="389">
        <v>1</v>
      </c>
      <c r="W10" s="389">
        <v>1</v>
      </c>
      <c r="X10" s="389">
        <v>1</v>
      </c>
      <c r="Y10" s="388">
        <v>0</v>
      </c>
      <c r="Z10" s="388">
        <v>0</v>
      </c>
      <c r="AA10" s="388">
        <v>0</v>
      </c>
      <c r="AB10" s="388">
        <v>2</v>
      </c>
      <c r="AC10" s="390">
        <f t="shared" ref="AC10:AC21" si="9">SUM(Q10:AB10)</f>
        <v>16</v>
      </c>
    </row>
    <row r="11" spans="1:31" ht="18" customHeight="1" thickBot="1">
      <c r="A11" s="386" t="s">
        <v>155</v>
      </c>
      <c r="B11" s="294">
        <v>81</v>
      </c>
      <c r="C11" s="294">
        <v>48</v>
      </c>
      <c r="D11" s="295">
        <v>71</v>
      </c>
      <c r="E11" s="294">
        <v>128</v>
      </c>
      <c r="F11" s="294">
        <v>171</v>
      </c>
      <c r="G11" s="294">
        <v>350</v>
      </c>
      <c r="H11" s="294">
        <v>569</v>
      </c>
      <c r="I11" s="294">
        <v>553</v>
      </c>
      <c r="J11" s="294">
        <v>458</v>
      </c>
      <c r="K11" s="294">
        <v>306</v>
      </c>
      <c r="L11" s="463">
        <v>221</v>
      </c>
      <c r="M11" s="295">
        <v>229</v>
      </c>
      <c r="N11" s="391">
        <f t="shared" si="8"/>
        <v>3185</v>
      </c>
      <c r="O11" s="110"/>
      <c r="P11" s="387" t="s">
        <v>155</v>
      </c>
      <c r="Q11" s="392">
        <v>1</v>
      </c>
      <c r="R11" s="392">
        <v>2</v>
      </c>
      <c r="S11" s="392">
        <v>1</v>
      </c>
      <c r="T11" s="392">
        <v>0</v>
      </c>
      <c r="U11" s="392">
        <v>0</v>
      </c>
      <c r="V11" s="392">
        <v>0</v>
      </c>
      <c r="W11" s="392">
        <v>1</v>
      </c>
      <c r="X11" s="392">
        <v>1</v>
      </c>
      <c r="Y11" s="392">
        <v>0</v>
      </c>
      <c r="Z11" s="392">
        <v>1</v>
      </c>
      <c r="AA11" s="392">
        <v>0</v>
      </c>
      <c r="AB11" s="392">
        <v>0</v>
      </c>
      <c r="AC11" s="393">
        <f t="shared" si="9"/>
        <v>7</v>
      </c>
    </row>
    <row r="12" spans="1:31" ht="18" customHeight="1" thickBot="1">
      <c r="A12" s="394" t="s">
        <v>156</v>
      </c>
      <c r="B12" s="395">
        <v>112</v>
      </c>
      <c r="C12" s="395">
        <v>85</v>
      </c>
      <c r="D12" s="395">
        <v>60</v>
      </c>
      <c r="E12" s="395">
        <v>97</v>
      </c>
      <c r="F12" s="395">
        <v>95</v>
      </c>
      <c r="G12" s="395">
        <v>305</v>
      </c>
      <c r="H12" s="395">
        <v>544</v>
      </c>
      <c r="I12" s="395">
        <v>449</v>
      </c>
      <c r="J12" s="395">
        <v>475</v>
      </c>
      <c r="K12" s="395">
        <v>505</v>
      </c>
      <c r="L12" s="395">
        <v>219</v>
      </c>
      <c r="M12" s="396">
        <v>98</v>
      </c>
      <c r="N12" s="296">
        <f t="shared" si="8"/>
        <v>3044</v>
      </c>
      <c r="O12" s="47"/>
      <c r="P12" s="386" t="s">
        <v>156</v>
      </c>
      <c r="Q12" s="397">
        <v>16</v>
      </c>
      <c r="R12" s="397">
        <v>1</v>
      </c>
      <c r="S12" s="397">
        <v>19</v>
      </c>
      <c r="T12" s="397">
        <v>3</v>
      </c>
      <c r="U12" s="397">
        <v>13</v>
      </c>
      <c r="V12" s="397">
        <v>1</v>
      </c>
      <c r="W12" s="397">
        <v>2</v>
      </c>
      <c r="X12" s="397">
        <v>2</v>
      </c>
      <c r="Y12" s="397">
        <v>0</v>
      </c>
      <c r="Z12" s="398">
        <v>24</v>
      </c>
      <c r="AA12" s="397">
        <v>4</v>
      </c>
      <c r="AB12" s="397">
        <v>2</v>
      </c>
      <c r="AC12" s="399">
        <f t="shared" si="9"/>
        <v>87</v>
      </c>
    </row>
    <row r="13" spans="1:31" ht="18" hidden="1" customHeight="1" thickBot="1">
      <c r="A13" s="400" t="s">
        <v>157</v>
      </c>
      <c r="B13" s="401">
        <v>84</v>
      </c>
      <c r="C13" s="401">
        <v>100</v>
      </c>
      <c r="D13" s="402">
        <v>77</v>
      </c>
      <c r="E13" s="402">
        <v>80</v>
      </c>
      <c r="F13" s="403">
        <v>236</v>
      </c>
      <c r="G13" s="403">
        <v>438</v>
      </c>
      <c r="H13" s="404">
        <v>631</v>
      </c>
      <c r="I13" s="405">
        <v>752</v>
      </c>
      <c r="J13" s="403">
        <v>427</v>
      </c>
      <c r="K13" s="406">
        <v>253</v>
      </c>
      <c r="L13" s="406"/>
      <c r="M13" s="407">
        <v>136</v>
      </c>
      <c r="N13" s="408">
        <f t="shared" si="8"/>
        <v>3214</v>
      </c>
      <c r="O13" s="47"/>
      <c r="P13" s="409" t="s">
        <v>158</v>
      </c>
      <c r="Q13" s="410">
        <v>7</v>
      </c>
      <c r="R13" s="410">
        <v>7</v>
      </c>
      <c r="S13" s="411">
        <v>13</v>
      </c>
      <c r="T13" s="411">
        <v>3</v>
      </c>
      <c r="U13" s="411">
        <v>8</v>
      </c>
      <c r="V13" s="411">
        <v>11</v>
      </c>
      <c r="W13" s="410">
        <v>5</v>
      </c>
      <c r="X13" s="411">
        <v>11</v>
      </c>
      <c r="Y13" s="411">
        <v>9</v>
      </c>
      <c r="Z13" s="411">
        <v>9</v>
      </c>
      <c r="AA13" s="412">
        <v>20</v>
      </c>
      <c r="AB13" s="412">
        <v>37</v>
      </c>
      <c r="AC13" s="399">
        <f t="shared" si="9"/>
        <v>140</v>
      </c>
    </row>
    <row r="14" spans="1:31" ht="18" hidden="1" customHeight="1">
      <c r="A14" s="400" t="s">
        <v>159</v>
      </c>
      <c r="B14" s="411">
        <v>41</v>
      </c>
      <c r="C14" s="411">
        <v>44</v>
      </c>
      <c r="D14" s="411">
        <v>67</v>
      </c>
      <c r="E14" s="411">
        <v>103</v>
      </c>
      <c r="F14" s="397">
        <v>311</v>
      </c>
      <c r="G14" s="411">
        <v>415</v>
      </c>
      <c r="H14" s="411">
        <v>539</v>
      </c>
      <c r="I14" s="398">
        <v>1165</v>
      </c>
      <c r="J14" s="411">
        <v>297</v>
      </c>
      <c r="K14" s="410">
        <v>205</v>
      </c>
      <c r="L14" s="410"/>
      <c r="M14" s="413">
        <v>92</v>
      </c>
      <c r="N14" s="399">
        <f t="shared" si="8"/>
        <v>3279</v>
      </c>
      <c r="O14" s="47"/>
      <c r="P14" s="414" t="s">
        <v>159</v>
      </c>
      <c r="Q14" s="411">
        <v>9</v>
      </c>
      <c r="R14" s="411">
        <v>22</v>
      </c>
      <c r="S14" s="410">
        <v>18</v>
      </c>
      <c r="T14" s="411">
        <v>9</v>
      </c>
      <c r="U14" s="415">
        <v>21</v>
      </c>
      <c r="V14" s="411">
        <v>14</v>
      </c>
      <c r="W14" s="411">
        <v>6</v>
      </c>
      <c r="X14" s="411">
        <v>13</v>
      </c>
      <c r="Y14" s="411">
        <v>7</v>
      </c>
      <c r="Z14" s="416">
        <v>81</v>
      </c>
      <c r="AA14" s="415">
        <v>31</v>
      </c>
      <c r="AB14" s="416">
        <v>37</v>
      </c>
      <c r="AC14" s="399">
        <f t="shared" si="9"/>
        <v>268</v>
      </c>
    </row>
    <row r="15" spans="1:31" ht="18" hidden="1" customHeight="1">
      <c r="A15" s="400" t="s">
        <v>160</v>
      </c>
      <c r="B15" s="411">
        <v>57</v>
      </c>
      <c r="C15" s="410">
        <v>35</v>
      </c>
      <c r="D15" s="411">
        <v>95</v>
      </c>
      <c r="E15" s="410">
        <v>112</v>
      </c>
      <c r="F15" s="411">
        <v>131</v>
      </c>
      <c r="G15" s="417">
        <v>340</v>
      </c>
      <c r="H15" s="417">
        <v>483</v>
      </c>
      <c r="I15" s="418">
        <v>1339</v>
      </c>
      <c r="J15" s="417">
        <v>349</v>
      </c>
      <c r="K15" s="417">
        <v>236</v>
      </c>
      <c r="L15" s="417"/>
      <c r="M15" s="419">
        <v>68</v>
      </c>
      <c r="N15" s="408">
        <f t="shared" si="8"/>
        <v>3245</v>
      </c>
      <c r="O15" s="47"/>
      <c r="P15" s="414" t="s">
        <v>160</v>
      </c>
      <c r="Q15" s="411">
        <v>19</v>
      </c>
      <c r="R15" s="411">
        <v>12</v>
      </c>
      <c r="S15" s="411">
        <v>8</v>
      </c>
      <c r="T15" s="410">
        <v>12</v>
      </c>
      <c r="U15" s="411">
        <v>7</v>
      </c>
      <c r="V15" s="411">
        <v>15</v>
      </c>
      <c r="W15" s="417">
        <v>16</v>
      </c>
      <c r="X15" s="419">
        <v>12</v>
      </c>
      <c r="Y15" s="410">
        <v>16</v>
      </c>
      <c r="Z15" s="411">
        <v>6</v>
      </c>
      <c r="AA15" s="410">
        <v>12</v>
      </c>
      <c r="AB15" s="410">
        <v>6</v>
      </c>
      <c r="AC15" s="399">
        <f t="shared" si="9"/>
        <v>141</v>
      </c>
    </row>
    <row r="16" spans="1:31" ht="18" hidden="1" customHeight="1">
      <c r="A16" s="400" t="s">
        <v>161</v>
      </c>
      <c r="B16" s="420">
        <v>68</v>
      </c>
      <c r="C16" s="411">
        <v>42</v>
      </c>
      <c r="D16" s="411">
        <v>44</v>
      </c>
      <c r="E16" s="410">
        <v>75</v>
      </c>
      <c r="F16" s="410">
        <v>135</v>
      </c>
      <c r="G16" s="410">
        <v>448</v>
      </c>
      <c r="H16" s="411">
        <v>507</v>
      </c>
      <c r="I16" s="411">
        <v>808</v>
      </c>
      <c r="J16" s="410">
        <v>313</v>
      </c>
      <c r="K16" s="410">
        <v>246</v>
      </c>
      <c r="L16" s="410"/>
      <c r="M16" s="410">
        <v>143</v>
      </c>
      <c r="N16" s="421">
        <f t="shared" si="8"/>
        <v>2829</v>
      </c>
      <c r="O16" s="47"/>
      <c r="P16" s="414" t="s">
        <v>161</v>
      </c>
      <c r="Q16" s="422">
        <v>9</v>
      </c>
      <c r="R16" s="411">
        <v>16</v>
      </c>
      <c r="S16" s="411">
        <v>12</v>
      </c>
      <c r="T16" s="410">
        <v>6</v>
      </c>
      <c r="U16" s="423">
        <v>7</v>
      </c>
      <c r="V16" s="423">
        <v>14</v>
      </c>
      <c r="W16" s="411">
        <v>9</v>
      </c>
      <c r="X16" s="411">
        <v>14</v>
      </c>
      <c r="Y16" s="411">
        <v>9</v>
      </c>
      <c r="Z16" s="411">
        <v>9</v>
      </c>
      <c r="AA16" s="423">
        <v>8</v>
      </c>
      <c r="AB16" s="423">
        <v>7</v>
      </c>
      <c r="AC16" s="424">
        <f t="shared" si="9"/>
        <v>120</v>
      </c>
    </row>
    <row r="17" spans="1:30" ht="18" hidden="1" customHeight="1">
      <c r="A17" s="425" t="s">
        <v>162</v>
      </c>
      <c r="B17" s="426">
        <v>71</v>
      </c>
      <c r="C17" s="426">
        <v>97</v>
      </c>
      <c r="D17" s="426">
        <v>61</v>
      </c>
      <c r="E17" s="427">
        <v>105</v>
      </c>
      <c r="F17" s="427">
        <v>198</v>
      </c>
      <c r="G17" s="427">
        <v>442</v>
      </c>
      <c r="H17" s="428">
        <v>790</v>
      </c>
      <c r="I17" s="429">
        <v>674</v>
      </c>
      <c r="J17" s="427">
        <v>275</v>
      </c>
      <c r="K17" s="427">
        <v>133</v>
      </c>
      <c r="L17" s="427"/>
      <c r="M17" s="427">
        <v>108</v>
      </c>
      <c r="N17" s="421">
        <f t="shared" si="8"/>
        <v>2954</v>
      </c>
      <c r="O17" s="4"/>
      <c r="P17" s="430" t="s">
        <v>162</v>
      </c>
      <c r="Q17" s="426">
        <v>7</v>
      </c>
      <c r="R17" s="426">
        <v>13</v>
      </c>
      <c r="S17" s="426">
        <v>12</v>
      </c>
      <c r="T17" s="427">
        <v>11</v>
      </c>
      <c r="U17" s="427">
        <v>12</v>
      </c>
      <c r="V17" s="427">
        <v>15</v>
      </c>
      <c r="W17" s="427">
        <v>20</v>
      </c>
      <c r="X17" s="427">
        <v>15</v>
      </c>
      <c r="Y17" s="427">
        <v>15</v>
      </c>
      <c r="Z17" s="427">
        <v>20</v>
      </c>
      <c r="AA17" s="427">
        <v>9</v>
      </c>
      <c r="AB17" s="427">
        <v>7</v>
      </c>
      <c r="AC17" s="431">
        <f t="shared" si="9"/>
        <v>156</v>
      </c>
    </row>
    <row r="18" spans="1:30" ht="13.8" hidden="1" thickBot="1">
      <c r="A18" s="432" t="s">
        <v>163</v>
      </c>
      <c r="B18" s="422">
        <v>38</v>
      </c>
      <c r="C18" s="427">
        <v>19</v>
      </c>
      <c r="D18" s="427">
        <v>38</v>
      </c>
      <c r="E18" s="427">
        <v>203</v>
      </c>
      <c r="F18" s="427">
        <v>146</v>
      </c>
      <c r="G18" s="427">
        <v>439</v>
      </c>
      <c r="H18" s="428">
        <v>964</v>
      </c>
      <c r="I18" s="428">
        <v>1154</v>
      </c>
      <c r="J18" s="427">
        <v>388</v>
      </c>
      <c r="K18" s="427">
        <v>176</v>
      </c>
      <c r="L18" s="427"/>
      <c r="M18" s="427">
        <v>143</v>
      </c>
      <c r="N18" s="433">
        <f t="shared" si="8"/>
        <v>3708</v>
      </c>
      <c r="O18" s="4"/>
      <c r="P18" s="434" t="s">
        <v>163</v>
      </c>
      <c r="Q18" s="427">
        <v>7</v>
      </c>
      <c r="R18" s="427">
        <v>7</v>
      </c>
      <c r="S18" s="427">
        <v>8</v>
      </c>
      <c r="T18" s="427">
        <v>12</v>
      </c>
      <c r="U18" s="427">
        <v>9</v>
      </c>
      <c r="V18" s="427">
        <v>6</v>
      </c>
      <c r="W18" s="427">
        <v>11</v>
      </c>
      <c r="X18" s="427">
        <v>8</v>
      </c>
      <c r="Y18" s="427">
        <v>16</v>
      </c>
      <c r="Z18" s="427">
        <v>40</v>
      </c>
      <c r="AA18" s="427">
        <v>17</v>
      </c>
      <c r="AB18" s="427">
        <v>16</v>
      </c>
      <c r="AC18" s="427">
        <f t="shared" si="9"/>
        <v>157</v>
      </c>
    </row>
    <row r="19" spans="1:30" ht="13.8" hidden="1" thickBot="1">
      <c r="A19" s="435" t="s">
        <v>164</v>
      </c>
      <c r="B19" s="429">
        <v>49</v>
      </c>
      <c r="C19" s="429">
        <v>63</v>
      </c>
      <c r="D19" s="429">
        <v>50</v>
      </c>
      <c r="E19" s="429">
        <v>71</v>
      </c>
      <c r="F19" s="429">
        <v>144</v>
      </c>
      <c r="G19" s="429">
        <v>374</v>
      </c>
      <c r="H19" s="436">
        <v>729</v>
      </c>
      <c r="I19" s="436">
        <v>1097</v>
      </c>
      <c r="J19" s="429">
        <v>397</v>
      </c>
      <c r="K19" s="429">
        <v>192</v>
      </c>
      <c r="L19" s="429"/>
      <c r="M19" s="429">
        <v>217</v>
      </c>
      <c r="N19" s="433">
        <f t="shared" si="8"/>
        <v>3383</v>
      </c>
      <c r="O19" s="4"/>
      <c r="P19" s="437" t="s">
        <v>164</v>
      </c>
      <c r="Q19" s="429">
        <v>10</v>
      </c>
      <c r="R19" s="429">
        <v>6</v>
      </c>
      <c r="S19" s="429">
        <v>14</v>
      </c>
      <c r="T19" s="429">
        <v>10</v>
      </c>
      <c r="U19" s="429">
        <v>10</v>
      </c>
      <c r="V19" s="429">
        <v>19</v>
      </c>
      <c r="W19" s="429">
        <v>11</v>
      </c>
      <c r="X19" s="429">
        <v>20</v>
      </c>
      <c r="Y19" s="429">
        <v>15</v>
      </c>
      <c r="Z19" s="429">
        <v>8</v>
      </c>
      <c r="AA19" s="429">
        <v>11</v>
      </c>
      <c r="AB19" s="429">
        <v>8</v>
      </c>
      <c r="AC19" s="427">
        <f t="shared" si="9"/>
        <v>142</v>
      </c>
    </row>
    <row r="20" spans="1:30" ht="13.8" hidden="1" thickBot="1">
      <c r="A20" s="432" t="s">
        <v>165</v>
      </c>
      <c r="B20" s="429">
        <v>53</v>
      </c>
      <c r="C20" s="429">
        <v>39</v>
      </c>
      <c r="D20" s="429">
        <v>74</v>
      </c>
      <c r="E20" s="429">
        <v>64</v>
      </c>
      <c r="F20" s="429">
        <v>208</v>
      </c>
      <c r="G20" s="429">
        <v>491</v>
      </c>
      <c r="H20" s="429">
        <v>454</v>
      </c>
      <c r="I20" s="436">
        <v>1068</v>
      </c>
      <c r="J20" s="429">
        <v>407</v>
      </c>
      <c r="K20" s="429">
        <v>228</v>
      </c>
      <c r="L20" s="429"/>
      <c r="M20" s="429">
        <v>81</v>
      </c>
      <c r="N20" s="438">
        <f t="shared" si="8"/>
        <v>3167</v>
      </c>
      <c r="O20" s="4"/>
      <c r="P20" s="434" t="s">
        <v>165</v>
      </c>
      <c r="Q20" s="429">
        <v>12</v>
      </c>
      <c r="R20" s="429">
        <v>13</v>
      </c>
      <c r="S20" s="429">
        <v>46</v>
      </c>
      <c r="T20" s="429">
        <v>9</v>
      </c>
      <c r="U20" s="429">
        <v>20</v>
      </c>
      <c r="V20" s="429">
        <v>4</v>
      </c>
      <c r="W20" s="429">
        <v>8</v>
      </c>
      <c r="X20" s="429">
        <v>30</v>
      </c>
      <c r="Y20" s="429">
        <v>22</v>
      </c>
      <c r="Z20" s="429">
        <v>20</v>
      </c>
      <c r="AA20" s="429">
        <v>16</v>
      </c>
      <c r="AB20" s="429">
        <v>12</v>
      </c>
      <c r="AC20" s="439">
        <f t="shared" si="9"/>
        <v>212</v>
      </c>
    </row>
    <row r="21" spans="1:30" ht="13.8" hidden="1" thickBot="1">
      <c r="A21" s="432" t="s">
        <v>166</v>
      </c>
      <c r="B21" s="440">
        <v>67</v>
      </c>
      <c r="C21" s="440">
        <v>62</v>
      </c>
      <c r="D21" s="440">
        <v>57</v>
      </c>
      <c r="E21" s="440">
        <v>77</v>
      </c>
      <c r="F21" s="440">
        <v>473</v>
      </c>
      <c r="G21" s="440">
        <v>468</v>
      </c>
      <c r="H21" s="441">
        <v>659</v>
      </c>
      <c r="I21" s="440">
        <v>851</v>
      </c>
      <c r="J21" s="440">
        <v>270</v>
      </c>
      <c r="K21" s="440">
        <v>208</v>
      </c>
      <c r="L21" s="440"/>
      <c r="M21" s="440">
        <v>174</v>
      </c>
      <c r="N21" s="442">
        <f t="shared" si="8"/>
        <v>3366</v>
      </c>
      <c r="O21" s="4" t="s">
        <v>3</v>
      </c>
      <c r="P21" s="437" t="s">
        <v>166</v>
      </c>
      <c r="Q21" s="429">
        <v>6</v>
      </c>
      <c r="R21" s="429">
        <v>25</v>
      </c>
      <c r="S21" s="429">
        <v>29</v>
      </c>
      <c r="T21" s="429">
        <v>4</v>
      </c>
      <c r="U21" s="429">
        <v>17</v>
      </c>
      <c r="V21" s="429">
        <v>19</v>
      </c>
      <c r="W21" s="429">
        <v>14</v>
      </c>
      <c r="X21" s="429">
        <v>37</v>
      </c>
      <c r="Y21" s="443">
        <v>76</v>
      </c>
      <c r="Z21" s="429">
        <v>34</v>
      </c>
      <c r="AA21" s="429">
        <v>17</v>
      </c>
      <c r="AB21" s="429">
        <v>18</v>
      </c>
      <c r="AC21" s="439">
        <f t="shared" si="9"/>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858" t="s">
        <v>317</v>
      </c>
      <c r="B23" s="859"/>
      <c r="C23" s="859"/>
      <c r="D23" s="859"/>
      <c r="E23" s="859"/>
      <c r="F23" s="859"/>
      <c r="G23" s="859"/>
      <c r="H23" s="859"/>
      <c r="I23" s="859"/>
      <c r="J23" s="859"/>
      <c r="K23" s="859"/>
      <c r="L23" s="859"/>
      <c r="M23" s="859"/>
      <c r="N23" s="860"/>
      <c r="O23" s="4"/>
      <c r="P23" s="861" t="str">
        <f>+A23</f>
        <v>※2025年 第39週（9/22～9/28）</v>
      </c>
      <c r="Q23" s="862"/>
      <c r="R23" s="862"/>
      <c r="S23" s="862"/>
      <c r="T23" s="862"/>
      <c r="U23" s="862"/>
      <c r="V23" s="862"/>
      <c r="W23" s="862"/>
      <c r="X23" s="862"/>
      <c r="Y23" s="862"/>
      <c r="Z23" s="862"/>
      <c r="AA23" s="862"/>
      <c r="AB23" s="862"/>
      <c r="AC23" s="863"/>
    </row>
    <row r="24" spans="1:30" ht="13.8" thickBot="1">
      <c r="A24" s="125" t="s">
        <v>41</v>
      </c>
      <c r="B24" s="4"/>
      <c r="C24" s="4"/>
      <c r="D24" s="4"/>
      <c r="E24" s="4"/>
      <c r="F24" s="4"/>
      <c r="G24" s="4" t="s">
        <v>17</v>
      </c>
      <c r="H24" s="4"/>
      <c r="I24" s="4"/>
      <c r="J24" s="4"/>
      <c r="K24" s="4"/>
      <c r="L24" s="4"/>
      <c r="M24" s="4"/>
      <c r="N24" s="10"/>
      <c r="O24" s="4"/>
      <c r="P24" s="126"/>
      <c r="Q24" s="4"/>
      <c r="R24" s="4"/>
      <c r="S24" s="4"/>
      <c r="T24" s="4"/>
      <c r="U24" s="4"/>
      <c r="V24" s="4"/>
      <c r="W24" s="4"/>
      <c r="X24" s="4"/>
      <c r="Y24" s="4"/>
      <c r="Z24" s="4"/>
      <c r="AA24" s="4"/>
      <c r="AB24" s="4"/>
      <c r="AC24" s="12"/>
    </row>
    <row r="25" spans="1:30" ht="33" customHeight="1" thickBot="1">
      <c r="A25" s="842" t="s">
        <v>167</v>
      </c>
      <c r="B25" s="843"/>
      <c r="C25" s="844"/>
      <c r="D25" s="845" t="s">
        <v>330</v>
      </c>
      <c r="E25" s="846"/>
      <c r="F25" s="4" t="s">
        <v>41</v>
      </c>
      <c r="G25" s="4" t="s">
        <v>17</v>
      </c>
      <c r="H25" s="4"/>
      <c r="I25" s="4"/>
      <c r="J25" s="4"/>
      <c r="K25" s="4"/>
      <c r="L25" s="4"/>
      <c r="M25" s="4"/>
      <c r="N25" s="10"/>
      <c r="O25" s="47" t="s">
        <v>17</v>
      </c>
      <c r="P25" s="67"/>
      <c r="Q25" s="444" t="s">
        <v>168</v>
      </c>
      <c r="R25" s="847" t="s">
        <v>216</v>
      </c>
      <c r="S25" s="848"/>
      <c r="T25" s="849"/>
      <c r="U25" s="4"/>
      <c r="V25" s="4"/>
      <c r="W25" s="4"/>
      <c r="X25" s="4"/>
      <c r="Y25" s="4"/>
      <c r="Z25" s="4"/>
      <c r="AA25" s="4"/>
      <c r="AB25" s="4"/>
      <c r="AC25" s="12"/>
    </row>
    <row r="26" spans="1:30" ht="15" customHeight="1">
      <c r="A26" s="9" t="s">
        <v>178</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5" t="s">
        <v>169</v>
      </c>
      <c r="B32" s="4"/>
      <c r="C32" s="4"/>
      <c r="D32" s="4"/>
      <c r="E32" s="4"/>
      <c r="F32" s="4"/>
      <c r="G32" s="4"/>
      <c r="H32" s="4"/>
      <c r="I32" s="4"/>
      <c r="J32" s="4"/>
      <c r="K32" s="4"/>
      <c r="L32" s="4"/>
      <c r="M32" s="4"/>
      <c r="N32" s="10"/>
      <c r="O32" s="4"/>
      <c r="P32" s="5"/>
      <c r="AC32" s="13"/>
    </row>
    <row r="33" spans="1:29" ht="13.8" thickBot="1">
      <c r="A33" s="445"/>
      <c r="B33" s="446"/>
      <c r="C33" s="446"/>
      <c r="D33" s="446"/>
      <c r="E33" s="446"/>
      <c r="F33" s="446"/>
      <c r="G33" s="446"/>
      <c r="H33" s="446"/>
      <c r="I33" s="446"/>
      <c r="J33" s="446"/>
      <c r="K33" s="446"/>
      <c r="L33" s="446"/>
      <c r="M33" s="446"/>
      <c r="N33" s="447"/>
      <c r="O33" s="4"/>
      <c r="P33" s="448"/>
      <c r="Q33" s="449"/>
      <c r="R33" s="449"/>
      <c r="S33" s="449"/>
      <c r="T33" s="449"/>
      <c r="U33" s="449"/>
      <c r="V33" s="449"/>
      <c r="W33" s="449"/>
      <c r="X33" s="449"/>
      <c r="Y33" s="449"/>
      <c r="Z33" s="449"/>
      <c r="AA33" s="449"/>
      <c r="AB33" s="449"/>
      <c r="AC33" s="450"/>
    </row>
    <row r="34" spans="1:29">
      <c r="A34" s="451"/>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170</v>
      </c>
      <c r="R40" s="55"/>
      <c r="S40" s="55"/>
      <c r="T40" s="55"/>
      <c r="U40" s="55"/>
      <c r="V40" s="55"/>
      <c r="W40" s="55"/>
      <c r="X40" s="55"/>
    </row>
    <row r="41" spans="1:29">
      <c r="Q41" s="55" t="s">
        <v>171</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1"/>
  <pageMargins left="0.75" right="0.75" top="1" bottom="1" header="0.51200000000000001" footer="0.51200000000000001"/>
  <pageSetup paperSize="9" scale="44" orientation="portrait" horizontalDpi="1200" verticalDpi="12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zoomScale="110" zoomScaleNormal="110" workbookViewId="0">
      <selection activeCell="U20" sqref="U20"/>
    </sheetView>
  </sheetViews>
  <sheetFormatPr defaultRowHeight="13.2"/>
  <cols>
    <col min="4" max="9" width="7.21875" customWidth="1"/>
    <col min="14" max="14" width="9.44140625" bestFit="1" customWidth="1"/>
  </cols>
  <sheetData>
    <row r="2" spans="1:26">
      <c r="A2" s="241"/>
      <c r="D2" t="s">
        <v>182</v>
      </c>
      <c r="E2" s="242" t="s">
        <v>183</v>
      </c>
      <c r="F2" t="s">
        <v>184</v>
      </c>
      <c r="G2" t="s">
        <v>185</v>
      </c>
      <c r="H2" t="s">
        <v>186</v>
      </c>
      <c r="I2" t="s">
        <v>187</v>
      </c>
      <c r="J2" t="s">
        <v>188</v>
      </c>
    </row>
    <row r="4" spans="1:26">
      <c r="D4" s="243">
        <v>18</v>
      </c>
      <c r="E4" s="243">
        <v>11</v>
      </c>
      <c r="F4" s="244">
        <v>2</v>
      </c>
      <c r="G4" s="245">
        <v>2</v>
      </c>
      <c r="H4" s="244">
        <v>1</v>
      </c>
      <c r="I4" s="244">
        <v>0</v>
      </c>
      <c r="J4" s="244">
        <v>6</v>
      </c>
      <c r="L4" s="246"/>
      <c r="M4">
        <f>SUM(D4:L4)</f>
        <v>40</v>
      </c>
    </row>
    <row r="5" spans="1:26">
      <c r="D5" s="247">
        <f>+D4/$M$4</f>
        <v>0.45</v>
      </c>
      <c r="E5" s="247">
        <f t="shared" ref="E5:J5" si="0">+E4/$M$4</f>
        <v>0.27500000000000002</v>
      </c>
      <c r="F5" s="248">
        <f t="shared" si="0"/>
        <v>0.05</v>
      </c>
      <c r="G5" s="249">
        <f t="shared" si="0"/>
        <v>0.05</v>
      </c>
      <c r="H5" s="248">
        <f t="shared" si="0"/>
        <v>2.5000000000000001E-2</v>
      </c>
      <c r="I5" s="248">
        <f t="shared" si="0"/>
        <v>0</v>
      </c>
      <c r="J5" s="248">
        <f t="shared" si="0"/>
        <v>0.15</v>
      </c>
      <c r="S5" t="s">
        <v>178</v>
      </c>
    </row>
    <row r="8" spans="1:26" ht="13.8" thickBot="1"/>
    <row r="9" spans="1:26" ht="13.8" thickBot="1">
      <c r="J9" t="s">
        <v>41</v>
      </c>
      <c r="M9" t="s">
        <v>178</v>
      </c>
      <c r="N9" s="869" t="s">
        <v>227</v>
      </c>
      <c r="O9" s="870"/>
      <c r="P9" s="124"/>
      <c r="Q9" s="124"/>
      <c r="R9" s="124"/>
      <c r="S9" s="124"/>
    </row>
    <row r="10" spans="1:26" ht="13.8" thickBot="1">
      <c r="N10" s="871" t="s">
        <v>189</v>
      </c>
      <c r="O10" s="872"/>
      <c r="P10" s="873"/>
      <c r="Q10" s="874" t="s">
        <v>190</v>
      </c>
      <c r="R10" s="875"/>
      <c r="S10" s="876"/>
    </row>
    <row r="11" spans="1:26" ht="13.8" thickBot="1">
      <c r="N11" s="250" t="s">
        <v>191</v>
      </c>
      <c r="O11" s="251" t="s">
        <v>191</v>
      </c>
      <c r="P11" s="252" t="s">
        <v>191</v>
      </c>
      <c r="Q11" s="250" t="s">
        <v>191</v>
      </c>
      <c r="R11" s="251" t="s">
        <v>191</v>
      </c>
      <c r="S11" s="253" t="s">
        <v>191</v>
      </c>
    </row>
    <row r="12" spans="1:26" ht="13.8" thickTop="1">
      <c r="N12" s="254" t="s">
        <v>192</v>
      </c>
      <c r="O12" s="255" t="s">
        <v>193</v>
      </c>
      <c r="P12" s="256" t="s">
        <v>194</v>
      </c>
      <c r="Q12" s="254" t="s">
        <v>192</v>
      </c>
      <c r="R12" s="255" t="s">
        <v>193</v>
      </c>
      <c r="S12" s="257" t="s">
        <v>194</v>
      </c>
    </row>
    <row r="13" spans="1:26" ht="13.8" thickBot="1">
      <c r="N13" s="258">
        <f>+U13</f>
        <v>3073</v>
      </c>
      <c r="O13" s="259">
        <f t="shared" ref="O13:S13" si="1">+V13</f>
        <v>1590</v>
      </c>
      <c r="P13" s="260">
        <f t="shared" si="1"/>
        <v>1483</v>
      </c>
      <c r="Q13" s="261">
        <f t="shared" si="1"/>
        <v>26631</v>
      </c>
      <c r="R13" s="259">
        <f t="shared" si="1"/>
        <v>12863</v>
      </c>
      <c r="S13" s="262">
        <f t="shared" si="1"/>
        <v>13768</v>
      </c>
      <c r="U13">
        <v>3073</v>
      </c>
      <c r="V13">
        <v>1590</v>
      </c>
      <c r="W13">
        <v>1483</v>
      </c>
      <c r="X13">
        <v>26631</v>
      </c>
      <c r="Y13">
        <v>12863</v>
      </c>
      <c r="Z13">
        <v>13768</v>
      </c>
    </row>
    <row r="15" spans="1:26" ht="13.8" thickBot="1"/>
    <row r="16" spans="1:26" ht="13.8" thickBot="1">
      <c r="N16" s="869" t="s">
        <v>329</v>
      </c>
      <c r="O16" s="870"/>
      <c r="P16" s="124"/>
      <c r="Q16" s="124"/>
      <c r="R16" s="124"/>
      <c r="S16" s="124"/>
    </row>
    <row r="17" spans="14:26" ht="13.8" thickBot="1">
      <c r="N17" s="871" t="s">
        <v>189</v>
      </c>
      <c r="O17" s="872"/>
      <c r="P17" s="873"/>
      <c r="Q17" s="874" t="s">
        <v>190</v>
      </c>
      <c r="R17" s="875"/>
      <c r="S17" s="876"/>
    </row>
    <row r="18" spans="14:26" ht="13.8" thickBot="1">
      <c r="N18" s="250" t="s">
        <v>191</v>
      </c>
      <c r="O18" s="251" t="s">
        <v>191</v>
      </c>
      <c r="P18" s="252" t="s">
        <v>191</v>
      </c>
      <c r="Q18" s="250" t="s">
        <v>191</v>
      </c>
      <c r="R18" s="251" t="s">
        <v>191</v>
      </c>
      <c r="S18" s="253" t="s">
        <v>191</v>
      </c>
    </row>
    <row r="19" spans="14:26" ht="13.8" thickTop="1">
      <c r="N19" s="254" t="s">
        <v>192</v>
      </c>
      <c r="O19" s="255" t="s">
        <v>193</v>
      </c>
      <c r="P19" s="256" t="s">
        <v>194</v>
      </c>
      <c r="Q19" s="254" t="s">
        <v>192</v>
      </c>
      <c r="R19" s="255" t="s">
        <v>193</v>
      </c>
      <c r="S19" s="257" t="s">
        <v>194</v>
      </c>
    </row>
    <row r="20" spans="14:26" ht="13.8" thickBot="1">
      <c r="N20" s="259">
        <f t="shared" ref="N20:S20" si="2">+U20</f>
        <v>2732</v>
      </c>
      <c r="O20" s="259">
        <f t="shared" si="2"/>
        <v>1432</v>
      </c>
      <c r="P20" s="260">
        <f t="shared" si="2"/>
        <v>1300</v>
      </c>
      <c r="Q20" s="261">
        <f t="shared" si="2"/>
        <v>31831</v>
      </c>
      <c r="R20" s="259">
        <f t="shared" si="2"/>
        <v>15454</v>
      </c>
      <c r="S20" s="262">
        <f t="shared" si="2"/>
        <v>16377</v>
      </c>
      <c r="U20">
        <v>2732</v>
      </c>
      <c r="V20">
        <v>1432</v>
      </c>
      <c r="W20">
        <v>1300</v>
      </c>
      <c r="X20">
        <v>31831</v>
      </c>
      <c r="Y20">
        <v>15454</v>
      </c>
      <c r="Z20">
        <v>16377</v>
      </c>
    </row>
    <row r="22" spans="14:26" ht="13.8" thickBot="1"/>
    <row r="23" spans="14:26" ht="13.8" thickBot="1">
      <c r="N23" s="864" t="s">
        <v>189</v>
      </c>
      <c r="O23" s="865"/>
      <c r="P23" s="865"/>
      <c r="Q23" s="866" t="s">
        <v>190</v>
      </c>
      <c r="R23" s="867"/>
      <c r="S23" s="868"/>
    </row>
    <row r="24" spans="14:26">
      <c r="N24" s="263" t="s">
        <v>192</v>
      </c>
      <c r="O24" s="264" t="s">
        <v>193</v>
      </c>
      <c r="P24" s="265" t="s">
        <v>194</v>
      </c>
      <c r="Q24" s="263" t="s">
        <v>192</v>
      </c>
      <c r="R24" s="264" t="s">
        <v>193</v>
      </c>
      <c r="S24" s="266" t="s">
        <v>194</v>
      </c>
    </row>
    <row r="25" spans="14:26" ht="13.8" thickBot="1">
      <c r="N25" s="267">
        <f>(N20-N13)/N20</f>
        <v>-0.12481698389458272</v>
      </c>
      <c r="O25" s="268">
        <f t="shared" ref="O25:S25" si="3">(O20-O13)/O20</f>
        <v>-0.11033519553072625</v>
      </c>
      <c r="P25" s="269">
        <f t="shared" si="3"/>
        <v>-0.14076923076923076</v>
      </c>
      <c r="Q25" s="267">
        <f>(Q20-Q13)/Q20</f>
        <v>0.16336275957400018</v>
      </c>
      <c r="R25" s="268">
        <f t="shared" si="3"/>
        <v>0.16765885854794876</v>
      </c>
      <c r="S25" s="270">
        <f t="shared" si="3"/>
        <v>0.15930878671307322</v>
      </c>
    </row>
  </sheetData>
  <mergeCells count="8">
    <mergeCell ref="N23:P23"/>
    <mergeCell ref="Q23:S23"/>
    <mergeCell ref="N9:O9"/>
    <mergeCell ref="N10:P10"/>
    <mergeCell ref="Q10:S10"/>
    <mergeCell ref="N16:O16"/>
    <mergeCell ref="N17:P17"/>
    <mergeCell ref="Q17:S17"/>
  </mergeCells>
  <phoneticPr fontId="8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ヘッドライン</vt:lpstr>
      <vt:lpstr>スポンサー公告 </vt:lpstr>
      <vt:lpstr>39　ノロウイルス関連情報 </vt:lpstr>
      <vt:lpstr>39  衛生訓話</vt:lpstr>
      <vt:lpstr>39　食中毒記事等 </vt:lpstr>
      <vt:lpstr>39 海外情報</vt:lpstr>
      <vt:lpstr>38　国内感染症情報</vt:lpstr>
      <vt:lpstr>39　感染症統計</vt:lpstr>
      <vt:lpstr>Sheet1</vt:lpstr>
      <vt:lpstr>39　食品回収</vt:lpstr>
      <vt:lpstr>39　残留農薬など</vt:lpstr>
      <vt:lpstr>39　食品表示</vt:lpstr>
      <vt:lpstr>'38　国内感染症情報'!Print_Area</vt:lpstr>
      <vt:lpstr>'39  衛生訓話'!Print_Area</vt:lpstr>
      <vt:lpstr>'39　ノロウイルス関連情報 '!Print_Area</vt:lpstr>
      <vt:lpstr>'39 海外情報'!Print_Area</vt:lpstr>
      <vt:lpstr>'39　感染症統計'!Print_Area</vt:lpstr>
      <vt:lpstr>'39　残留農薬など'!Print_Area</vt:lpstr>
      <vt:lpstr>'39　食中毒記事等 '!Print_Area</vt:lpstr>
      <vt:lpstr>'39　食品回収'!Print_Area</vt:lpstr>
      <vt:lpstr>'39　食品表示'!Print_Area</vt:lpstr>
      <vt:lpstr>'スポンサー公告 '!Print_Area</vt:lpstr>
      <vt:lpstr>'39　食中毒記事等 '!Print_Titles</vt:lpstr>
      <vt:lpstr>'39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2025-10-05T14:51:43Z</dcterms:modified>
  <cp:category/>
  <cp:contentStatus/>
</cp:coreProperties>
</file>