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hidePivotFieldList="1"/>
  <xr:revisionPtr revIDLastSave="0" documentId="13_ncr:1_{9F86DC9C-8955-496D-9B6C-23E8E9591BD8}" xr6:coauthVersionLast="47" xr6:coauthVersionMax="47" xr10:uidLastSave="{00000000-0000-0000-0000-000000000000}"/>
  <bookViews>
    <workbookView xWindow="-108" yWindow="-108" windowWidth="23256" windowHeight="12456" tabRatio="615" activeTab="2" xr2:uid="{00000000-000D-0000-FFFF-FFFF00000000}"/>
  </bookViews>
  <sheets>
    <sheet name="ヘッドライン" sheetId="78" r:id="rId1"/>
    <sheet name="スポンサー公告 " sheetId="252" r:id="rId2"/>
    <sheet name="37　ノロウイルス関連情報 " sheetId="101" r:id="rId3"/>
    <sheet name="37  衛生訓話 " sheetId="274" r:id="rId4"/>
    <sheet name="37　食中毒記事等 " sheetId="29" r:id="rId5"/>
    <sheet name="37 海外情報" sheetId="123" r:id="rId6"/>
    <sheet name="35　国内感染症情報" sheetId="124" r:id="rId7"/>
    <sheet name="37　感染症統計" sheetId="240" r:id="rId8"/>
    <sheet name="Sheet1" sheetId="209" state="hidden" r:id="rId9"/>
    <sheet name="37　食品回収" sheetId="60" r:id="rId10"/>
    <sheet name="37　残留農薬など" sheetId="34" r:id="rId11"/>
    <sheet name="37　食品表示" sheetId="156" r:id="rId12"/>
  </sheets>
  <definedNames>
    <definedName name="_xlnm._FilterDatabase" localSheetId="2" hidden="1">'37　ノロウイルス関連情報 '!$A$22:$G$75</definedName>
    <definedName name="_xlnm._FilterDatabase" localSheetId="4" hidden="1">'37　食中毒記事等 '!$A$14:$D$14</definedName>
    <definedName name="_xlnm._FilterDatabase" localSheetId="9" hidden="1">'37　食品回収'!$A$1:$E$42</definedName>
    <definedName name="_xlnm._FilterDatabase" localSheetId="11" hidden="1">'37　食品表示'!$A$1:$C$1</definedName>
    <definedName name="_xlnm.Print_Area" localSheetId="6">'35　国内感染症情報'!$A$1:$D$34</definedName>
    <definedName name="_xlnm.Print_Area" localSheetId="3">'37  衛生訓話 '!$A$1:$M$27</definedName>
    <definedName name="_xlnm.Print_Area" localSheetId="2">'37　ノロウイルス関連情報 '!$A$19:$N$84</definedName>
    <definedName name="_xlnm.Print_Area" localSheetId="5">'37 海外情報'!$A$1:$C$37</definedName>
    <definedName name="_xlnm.Print_Area" localSheetId="7">'37　感染症統計'!$A$1:$AC$39</definedName>
    <definedName name="_xlnm.Print_Area" localSheetId="10">'37　残留農薬など'!$A$1:$N$21</definedName>
    <definedName name="_xlnm.Print_Area" localSheetId="4">'37　食中毒記事等 '!$A$1:$D$55</definedName>
    <definedName name="_xlnm.Print_Area" localSheetId="9">'37　食品回収'!$A$1:$E$46</definedName>
    <definedName name="_xlnm.Print_Area" localSheetId="11">'37　食品表示'!$A$1:$C$33</definedName>
    <definedName name="_xlnm.Print_Area" localSheetId="1">'スポンサー公告 '!$A$1:$W$51</definedName>
    <definedName name="_xlnm.Print_Titles" localSheetId="4">'37　食中毒記事等 '!$14:$14</definedName>
    <definedName name="_xlnm.Print_Titles" localSheetId="11">'37　食品表示'!$1:$1</definedName>
    <definedName name="x__Hlk126489292" localSheetId="8">#REF!</definedName>
    <definedName name="x__Hlk12648929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78" l="1"/>
  <c r="B18" i="78"/>
  <c r="B25" i="101"/>
  <c r="B26" i="101"/>
  <c r="B27" i="101"/>
  <c r="B28" i="101"/>
  <c r="B29" i="101"/>
  <c r="B30" i="101"/>
  <c r="B31" i="101"/>
  <c r="B32" i="101"/>
  <c r="B33" i="101"/>
  <c r="B34" i="101"/>
  <c r="B35" i="101"/>
  <c r="B36" i="101"/>
  <c r="B37" i="101"/>
  <c r="B38" i="101"/>
  <c r="B39" i="101"/>
  <c r="B40" i="101"/>
  <c r="B41" i="101"/>
  <c r="B42" i="101"/>
  <c r="B43" i="101"/>
  <c r="B44" i="101"/>
  <c r="B45" i="101"/>
  <c r="B46" i="101"/>
  <c r="B47" i="101"/>
  <c r="B48" i="101"/>
  <c r="B49" i="101"/>
  <c r="B50" i="101"/>
  <c r="B51" i="101"/>
  <c r="B52" i="101"/>
  <c r="B53" i="101"/>
  <c r="B54" i="101"/>
  <c r="B55" i="101"/>
  <c r="B56" i="101"/>
  <c r="B57" i="101"/>
  <c r="B58" i="101"/>
  <c r="B59" i="101"/>
  <c r="B60" i="101"/>
  <c r="B61" i="101"/>
  <c r="B62" i="101"/>
  <c r="B63" i="101"/>
  <c r="B64" i="101"/>
  <c r="B65" i="101"/>
  <c r="B66" i="101"/>
  <c r="B67" i="101"/>
  <c r="B68" i="101"/>
  <c r="B69" i="101"/>
  <c r="B70" i="101"/>
  <c r="J4" i="240" l="1"/>
  <c r="Y4" i="240"/>
  <c r="B11" i="78"/>
  <c r="D2" i="124" l="1"/>
  <c r="X4" i="240" l="1"/>
  <c r="G23" i="101" l="1"/>
  <c r="G24" i="101"/>
  <c r="B24" i="101" s="1"/>
  <c r="V4" i="240" l="1"/>
  <c r="G4" i="240"/>
  <c r="H4" i="240"/>
  <c r="W4" i="240"/>
  <c r="B15" i="78" l="1"/>
  <c r="B14" i="78"/>
  <c r="F4" i="240"/>
  <c r="U4" i="240"/>
  <c r="N20" i="209"/>
  <c r="N13" i="209"/>
  <c r="B13" i="78" l="1"/>
  <c r="B16" i="78"/>
  <c r="L4" i="240"/>
  <c r="G52" i="101" l="1"/>
  <c r="P23" i="240"/>
  <c r="AC21" i="240"/>
  <c r="N21" i="240"/>
  <c r="AC20" i="240"/>
  <c r="N20" i="240"/>
  <c r="AC19" i="240"/>
  <c r="N19" i="240"/>
  <c r="AC18" i="240"/>
  <c r="N18" i="240"/>
  <c r="AC17" i="240"/>
  <c r="N17" i="240"/>
  <c r="AC16" i="240"/>
  <c r="N16" i="240"/>
  <c r="AC15" i="240"/>
  <c r="N15" i="240"/>
  <c r="AC14" i="240"/>
  <c r="N14" i="240"/>
  <c r="AC13" i="240"/>
  <c r="N13" i="240"/>
  <c r="AC12" i="240"/>
  <c r="N12" i="240"/>
  <c r="AC11" i="240"/>
  <c r="N11" i="240"/>
  <c r="AC10" i="240"/>
  <c r="N10" i="240"/>
  <c r="AC9" i="240"/>
  <c r="N9" i="240"/>
  <c r="AC8" i="240"/>
  <c r="N8" i="240"/>
  <c r="AC7" i="240"/>
  <c r="N7" i="240"/>
  <c r="AB4" i="240"/>
  <c r="AA4" i="240"/>
  <c r="Z4" i="240"/>
  <c r="T4" i="240"/>
  <c r="S4" i="240"/>
  <c r="R4" i="240"/>
  <c r="Q4" i="240"/>
  <c r="P4" i="240"/>
  <c r="M4" i="240"/>
  <c r="K4" i="240"/>
  <c r="I4" i="240"/>
  <c r="E4" i="240"/>
  <c r="D4" i="240"/>
  <c r="C4" i="240"/>
  <c r="B4" i="240"/>
  <c r="N4" i="240" l="1"/>
  <c r="AC4" i="240"/>
  <c r="M4" i="209" l="1"/>
  <c r="S13" i="209" l="1"/>
  <c r="R13" i="209"/>
  <c r="Q13" i="209"/>
  <c r="P13" i="209"/>
  <c r="O13" i="209"/>
  <c r="S20" i="209"/>
  <c r="R20" i="209"/>
  <c r="Q20" i="209"/>
  <c r="P20" i="209"/>
  <c r="O20" i="209"/>
  <c r="G25" i="101"/>
  <c r="G26" i="101"/>
  <c r="G70" i="101" l="1"/>
  <c r="Q25" i="209" l="1"/>
  <c r="N25" i="209"/>
  <c r="R25" i="209"/>
  <c r="O25" i="209"/>
  <c r="D5" i="209"/>
  <c r="G5" i="209"/>
  <c r="P25" i="209"/>
  <c r="S25" i="209"/>
  <c r="E5" i="209"/>
  <c r="F5" i="209"/>
  <c r="H5" i="209"/>
  <c r="I5" i="209"/>
  <c r="J5" i="209"/>
  <c r="B12" i="78" l="1"/>
  <c r="G27" i="101" l="1"/>
  <c r="G28" i="101"/>
  <c r="G29" i="101"/>
  <c r="G30" i="101"/>
  <c r="G31" i="101"/>
  <c r="G32" i="101"/>
  <c r="G33" i="101"/>
  <c r="G34" i="101"/>
  <c r="G35" i="101"/>
  <c r="G36" i="101"/>
  <c r="G37" i="101"/>
  <c r="G38" i="101"/>
  <c r="G39" i="101"/>
  <c r="G40" i="101"/>
  <c r="G41" i="101"/>
  <c r="G42" i="101"/>
  <c r="G43" i="101"/>
  <c r="G44" i="101"/>
  <c r="G45" i="101"/>
  <c r="G46" i="101"/>
  <c r="G47" i="101"/>
  <c r="G48" i="101"/>
  <c r="G49" i="101"/>
  <c r="G50" i="101"/>
  <c r="G51" i="101"/>
  <c r="G53" i="101"/>
  <c r="G54" i="101"/>
  <c r="G55" i="101"/>
  <c r="G56" i="101"/>
  <c r="G57" i="101"/>
  <c r="G58" i="101"/>
  <c r="G59" i="101"/>
  <c r="G60" i="101"/>
  <c r="G61" i="101"/>
  <c r="G62" i="101"/>
  <c r="G63" i="101"/>
  <c r="G64" i="101"/>
  <c r="G65" i="101"/>
  <c r="G66" i="101"/>
  <c r="G67" i="101"/>
  <c r="G68" i="101"/>
  <c r="G69" i="101"/>
  <c r="B23" i="101"/>
  <c r="M71" i="101"/>
  <c r="N71" i="101"/>
  <c r="G75" i="101"/>
  <c r="G74" i="101"/>
  <c r="G73" i="101"/>
  <c r="M75" i="101" l="1"/>
  <c r="B17" i="78"/>
  <c r="G11" i="78" l="1"/>
  <c r="F11" i="78" l="1"/>
  <c r="I74" i="101" l="1"/>
  <c r="I73" i="101"/>
  <c r="H11" i="78" s="1"/>
  <c r="K75" i="101"/>
  <c r="F75" i="10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0" authorId="0" shapeId="0" xr:uid="{EB2F2F72-B6C7-4C76-B268-7F746CB481E2}">
      <text>
        <r>
          <rPr>
            <b/>
            <sz val="9"/>
            <color indexed="81"/>
            <rFont val="ＭＳ Ｐゴシック"/>
            <family val="3"/>
            <charset val="128"/>
          </rPr>
          <t>作成者:</t>
        </r>
        <r>
          <rPr>
            <sz val="9"/>
            <color indexed="81"/>
            <rFont val="ＭＳ Ｐゴシック"/>
            <family val="3"/>
            <charset val="128"/>
          </rPr>
          <t xml:space="preserve">
コロナ流行時期</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<sst xmlns="http://schemas.openxmlformats.org/spreadsheetml/2006/main" count="650" uniqueCount="443">
  <si>
    <t>皆様  週刊情報2024-10(9)を配信いたします</t>
    <phoneticPr fontId="5"/>
  </si>
  <si>
    <t>l</t>
    <phoneticPr fontId="29"/>
  </si>
  <si>
    <t>　　　　◆商業的目的を理由とする無断転用を禁止します</t>
    <phoneticPr fontId="5"/>
  </si>
  <si>
    <t xml:space="preserve"> </t>
    <phoneticPr fontId="5"/>
  </si>
  <si>
    <t>　　　　フード・セーフティー　http://www7b.biglobe.ne.jp/~food-safty/　　更新2023/12/10</t>
    <phoneticPr fontId="5"/>
  </si>
  <si>
    <t>　　　　◆配信停止・お客様情報の変更◆ 本メールへの返信でご連絡ください</t>
    <phoneticPr fontId="5"/>
  </si>
  <si>
    <t xml:space="preserve">　　週刊情報の概要 </t>
    <phoneticPr fontId="5"/>
  </si>
  <si>
    <t>************************************************************************</t>
    <phoneticPr fontId="5"/>
  </si>
  <si>
    <t>1.　食中毒</t>
    <rPh sb="3" eb="6">
      <t>ショクチュウドク</t>
    </rPh>
    <phoneticPr fontId="29"/>
  </si>
  <si>
    <t>2.　ノロウイルス</t>
    <phoneticPr fontId="29"/>
  </si>
  <si>
    <t xml:space="preserve"> 全国指数</t>
    <phoneticPr fontId="5"/>
  </si>
  <si>
    <t xml:space="preserve">3．残留農薬等  　　         </t>
    <phoneticPr fontId="5"/>
  </si>
  <si>
    <t xml:space="preserve">4．食品表示 　　   　      </t>
    <phoneticPr fontId="5"/>
  </si>
  <si>
    <t>5．海外情報              　</t>
    <phoneticPr fontId="5"/>
  </si>
  <si>
    <t>　　　　　　　　　　　　　=+'44　海外情報'!B18</t>
    <phoneticPr fontId="5"/>
  </si>
  <si>
    <t>　</t>
    <phoneticPr fontId="29"/>
  </si>
  <si>
    <t xml:space="preserve">6．感染症統計        </t>
    <phoneticPr fontId="5"/>
  </si>
  <si>
    <t>　</t>
    <phoneticPr fontId="5"/>
  </si>
  <si>
    <t>7．感染症情報       　    　</t>
    <phoneticPr fontId="5"/>
  </si>
  <si>
    <t>8．衛生訓話</t>
    <rPh sb="2" eb="4">
      <t>エイセイ</t>
    </rPh>
    <rPh sb="4" eb="6">
      <t>クンワ</t>
    </rPh>
    <phoneticPr fontId="5"/>
  </si>
  <si>
    <t>9．スポンサー広告</t>
    <rPh sb="7" eb="9">
      <t>コウコク</t>
    </rPh>
    <phoneticPr fontId="5"/>
  </si>
  <si>
    <t>　</t>
  </si>
  <si>
    <t>以下に貼り付け</t>
    <rPh sb="0" eb="2">
      <t>イカ</t>
    </rPh>
    <rPh sb="3" eb="4">
      <t>ハ</t>
    </rPh>
    <rPh sb="5" eb="6">
      <t>ツ</t>
    </rPh>
    <phoneticPr fontId="5"/>
  </si>
  <si>
    <t xml:space="preserve"> </t>
    <phoneticPr fontId="29"/>
  </si>
  <si>
    <t>飲食店で食中毒が発生したらどうなる？実際に起こりうるトラブル</t>
  </si>
  <si>
    <t>トップページ ＞ 食中毒が発生したらどうなる</t>
  </si>
  <si>
    <t>食中毒の危険性はどこでもあるもの</t>
  </si>
  <si>
    <r>
      <rPr>
        <sz val="12"/>
        <color rgb="FF333333"/>
        <rFont val="ＭＳ Ｐゴシック"/>
        <family val="3"/>
        <charset val="128"/>
      </rPr>
      <t>飲食店経営者ならば誰でも</t>
    </r>
    <r>
      <rPr>
        <b/>
        <sz val="12"/>
        <color rgb="FFFF0A0A"/>
        <rFont val="ＭＳ Ｐゴシック"/>
        <family val="3"/>
        <charset val="128"/>
      </rPr>
      <t>食中毒</t>
    </r>
    <r>
      <rPr>
        <sz val="12"/>
        <color rgb="FF333333"/>
        <rFont val="ＭＳ Ｐゴシック"/>
        <family val="3"/>
        <charset val="128"/>
      </rPr>
      <t>を危惧しているものです。しかし、生魚、生野菜、生肉以外にも焼き鳥やハンバーガーなど</t>
    </r>
    <r>
      <rPr>
        <sz val="12"/>
        <color rgb="FF333333"/>
        <rFont val="&amp;quot"/>
        <family val="2"/>
      </rPr>
      <t>…</t>
    </r>
    <r>
      <rPr>
        <sz val="12"/>
        <color rgb="FF333333"/>
        <rFont val="ＭＳ Ｐゴシック"/>
        <family val="3"/>
        <charset val="128"/>
      </rPr>
      <t>様々な飲食店から食中毒は散見されます。どのような食材、調理方法でも確実に防げるというわけではない病気であるだけに、</t>
    </r>
    <r>
      <rPr>
        <sz val="12"/>
        <color rgb="FF333333"/>
        <rFont val="&amp;quot"/>
        <family val="2"/>
      </rPr>
      <t>24</t>
    </r>
    <r>
      <rPr>
        <sz val="12"/>
        <color rgb="FF333333"/>
        <rFont val="ＭＳ Ｐゴシック"/>
        <family val="3"/>
        <charset val="128"/>
      </rPr>
      <t>時間</t>
    </r>
    <r>
      <rPr>
        <sz val="12"/>
        <color rgb="FF333333"/>
        <rFont val="&amp;quot"/>
        <family val="2"/>
      </rPr>
      <t>365</t>
    </r>
    <r>
      <rPr>
        <sz val="12"/>
        <color rgb="FF333333"/>
        <rFont val="ＭＳ Ｐゴシック"/>
        <family val="3"/>
        <charset val="128"/>
      </rPr>
      <t>日の間、経営者は常に食中毒に注意を払わなくてはいけないのです。</t>
    </r>
    <phoneticPr fontId="29"/>
  </si>
  <si>
    <t>食中毒が発生したらどうなるのか</t>
  </si>
  <si>
    <r>
      <t>食中毒を発生させた店舗には一度も経験したことのないような</t>
    </r>
    <r>
      <rPr>
        <b/>
        <sz val="12"/>
        <color rgb="FF333333"/>
        <rFont val="&amp;quot"/>
        <family val="2"/>
      </rPr>
      <t>イレギュラーな業務</t>
    </r>
    <r>
      <rPr>
        <sz val="12"/>
        <color rgb="FF333333"/>
        <rFont val="&amp;quot"/>
        <family val="2"/>
      </rPr>
      <t>が発生します。経営者は</t>
    </r>
    <r>
      <rPr>
        <b/>
        <sz val="12"/>
        <color rgb="FF333333"/>
        <rFont val="&amp;quot"/>
        <family val="2"/>
      </rPr>
      <t>従業員に必要以上の負担をかけない</t>
    </r>
    <r>
      <rPr>
        <sz val="12"/>
        <color rgb="FF333333"/>
        <rFont val="&amp;quot"/>
        <family val="2"/>
      </rPr>
      <t>ためにも、どのような事態が起こりうるかしっかりと確認しておきましょう。</t>
    </r>
  </si>
  <si>
    <t>クレームや質問が大量に押し寄せる</t>
  </si>
  <si>
    <t>食中毒が発生したことが公にされれば、該当する飲食店を利用したお客様は自分が食中毒を発生させた料理を口にしてないか心配になります。そのため、店舗に対してお客様の不安を直接反映させた厳しいクレームが多量に押し寄せることになるでしょう。想定外の事態に従業員側の戸惑いも大きいかもしれませんが、冷静に対処できるように想定質問等を考えておくと良いです。</t>
    <phoneticPr fontId="29"/>
  </si>
  <si>
    <t>保健所の検査が入る</t>
  </si>
  <si>
    <r>
      <rPr>
        <sz val="12"/>
        <color rgb="FF333333"/>
        <rFont val="ＭＳ Ｐゴシック"/>
        <family val="3"/>
        <charset val="128"/>
      </rPr>
      <t>保健所は、</t>
    </r>
    <r>
      <rPr>
        <b/>
        <sz val="12"/>
        <color rgb="FF333333"/>
        <rFont val="ＭＳ Ｐゴシック"/>
        <family val="3"/>
        <charset val="128"/>
      </rPr>
      <t>各地域の住民の健康や住まい環境などを快適なものへ</t>
    </r>
    <r>
      <rPr>
        <sz val="12"/>
        <color rgb="FF333333"/>
        <rFont val="ＭＳ Ｐゴシック"/>
        <family val="3"/>
        <charset val="128"/>
      </rPr>
      <t>と推進するために全国に設置された行政機関です。中には疾病の予防や保険・衛生環境について取り扱う業務もあるため、食中毒が発生すれば保健所が飲食店に対して立入検査をすることになります。検査においては資料提出が求められることもあるので、食中毒が発生したらスムーズに検査が行われるように書類を準備しておきましょう。</t>
    </r>
    <phoneticPr fontId="29"/>
  </si>
  <si>
    <t>営業停止からの店舗閉鎖</t>
  </si>
  <si>
    <r>
      <t>食中毒が起これば飲食店は</t>
    </r>
    <r>
      <rPr>
        <b/>
        <sz val="12"/>
        <color rgb="FFFF0A0A"/>
        <rFont val="&amp;quot"/>
        <family val="2"/>
      </rPr>
      <t>店舗閉鎖</t>
    </r>
    <r>
      <rPr>
        <sz val="12"/>
        <color rgb="FF333333"/>
        <rFont val="&amp;quot"/>
        <family val="2"/>
      </rPr>
      <t>を行うべきとされています。</t>
    </r>
  </si>
  <si>
    <r>
      <rPr>
        <sz val="12"/>
        <color rgb="FF333333"/>
        <rFont val="ＭＳ Ｐゴシック"/>
        <family val="3"/>
        <charset val="128"/>
      </rPr>
      <t>チェーン店の場合は同一のマニュアルで調理が実行されることが多いため、原因が究明されるまでは被害の拡大を防ぐ意味でも全国に展開する</t>
    </r>
    <r>
      <rPr>
        <b/>
        <sz val="12"/>
        <color rgb="FF333333"/>
        <rFont val="ＭＳ Ｐゴシック"/>
        <family val="3"/>
        <charset val="128"/>
      </rPr>
      <t>すべての系列店舗が一時休業</t>
    </r>
    <r>
      <rPr>
        <sz val="12"/>
        <color rgb="FF333333"/>
        <rFont val="ＭＳ Ｐゴシック"/>
        <family val="3"/>
        <charset val="128"/>
      </rPr>
      <t>を余儀なくされることも考えられるでしょう。経営者側としてはその間非常に忙しい時期に入ります。店舗を維持するため、そして従業員の休業期間の給与を確保するための対応を行うことが必要になるでしょう。お客様に対して真摯な対応をするとともに、従業員にも配慮を怠らないようにしなくてはいけません。</t>
    </r>
    <phoneticPr fontId="29"/>
  </si>
  <si>
    <t>原因を知って予防することが重要</t>
  </si>
  <si>
    <t>食中毒は「サルモネラ菌」「腸炎ビブリオ菌」「カンピロバクター」などの、十分に加熱していない食材や生の食材が原因で発生する菌をはじめ、「黄色ブドウ球菌」などの人の皮膚にいる菌が付着して損害を与える場合が考えられます。それらは調理方法を工夫したり、手洗いを徹底したりすることで防げる場合が大多数です。常日頃から食中毒発生防止の意識を従業員に徹底するためにも、調理時や調理前のマニュアルをしっかりと見直して予防策を練っておくことが大切になるのではないでしょうか。</t>
    <phoneticPr fontId="29"/>
  </si>
  <si>
    <t>ノロウイルス指数平年同等　散発事故発生</t>
    <rPh sb="6" eb="8">
      <t>シスウ</t>
    </rPh>
    <rPh sb="8" eb="10">
      <t>ヘイネン</t>
    </rPh>
    <rPh sb="10" eb="12">
      <t>ドウトウ</t>
    </rPh>
    <rPh sb="13" eb="15">
      <t>サンパツ</t>
    </rPh>
    <rPh sb="15" eb="17">
      <t>ジコ</t>
    </rPh>
    <rPh sb="17" eb="19">
      <t>ハッセイ</t>
    </rPh>
    <phoneticPr fontId="5"/>
  </si>
  <si>
    <t>出典:東京都感染症情報センター</t>
    <rPh sb="0" eb="2">
      <t>シュッテン</t>
    </rPh>
    <rPh sb="3" eb="6">
      <t>トウキョウト</t>
    </rPh>
    <rPh sb="6" eb="9">
      <t>カンセンショウ</t>
    </rPh>
    <rPh sb="9" eb="11">
      <t>ジョウホウ</t>
    </rPh>
    <phoneticPr fontId="5"/>
  </si>
  <si>
    <t xml:space="preserve"> </t>
    <phoneticPr fontId="81"/>
  </si>
  <si>
    <t>　　　　レベル5</t>
    <phoneticPr fontId="5"/>
  </si>
  <si>
    <t>　　　　レベル4</t>
    <phoneticPr fontId="5"/>
  </si>
  <si>
    <t>　　　　レベル3</t>
    <phoneticPr fontId="5"/>
  </si>
  <si>
    <r>
      <t xml:space="preserve">　    </t>
    </r>
    <r>
      <rPr>
        <sz val="9"/>
        <rFont val="ＭＳ Ｐゴシック"/>
        <family val="3"/>
        <charset val="128"/>
      </rPr>
      <t>レベル2</t>
    </r>
    <phoneticPr fontId="5"/>
  </si>
  <si>
    <r>
      <t xml:space="preserve">       </t>
    </r>
    <r>
      <rPr>
        <sz val="9"/>
        <rFont val="ＭＳ Ｐゴシック"/>
        <family val="3"/>
        <charset val="128"/>
      </rPr>
      <t xml:space="preserve"> レベル1</t>
    </r>
    <phoneticPr fontId="5"/>
  </si>
  <si>
    <t>地方衛生研究所情報</t>
    <rPh sb="0" eb="2">
      <t>チホウ</t>
    </rPh>
    <rPh sb="2" eb="4">
      <t>エイセイ</t>
    </rPh>
    <rPh sb="4" eb="6">
      <t>ケンキュウ</t>
    </rPh>
    <rPh sb="6" eb="7">
      <t>ショ</t>
    </rPh>
    <rPh sb="7" eb="9">
      <t>ジョウホウ</t>
    </rPh>
    <phoneticPr fontId="5"/>
  </si>
  <si>
    <t>傾向</t>
    <rPh sb="0" eb="2">
      <t>ケイコウ</t>
    </rPh>
    <phoneticPr fontId="5"/>
  </si>
  <si>
    <t>出典：地方衛生研究所ネットワーク</t>
    <rPh sb="0" eb="2">
      <t>シュッテン</t>
    </rPh>
    <rPh sb="3" eb="5">
      <t>チホウ</t>
    </rPh>
    <rPh sb="5" eb="7">
      <t>エイセイ</t>
    </rPh>
    <rPh sb="7" eb="9">
      <t>ケンキュウ</t>
    </rPh>
    <rPh sb="9" eb="10">
      <t>ジョ</t>
    </rPh>
    <phoneticPr fontId="5"/>
  </si>
  <si>
    <t>http://idsc.tokyo-eiken.go.jp/diseases/gastro/gastro/</t>
    <phoneticPr fontId="5"/>
  </si>
  <si>
    <t>流行警報</t>
    <rPh sb="0" eb="2">
      <t>リュウコウ</t>
    </rPh>
    <rPh sb="2" eb="4">
      <t>ケイホウ</t>
    </rPh>
    <phoneticPr fontId="5"/>
  </si>
  <si>
    <t>警戒警報</t>
    <rPh sb="0" eb="2">
      <t>ケイカイ</t>
    </rPh>
    <rPh sb="2" eb="4">
      <t>ケイホウ</t>
    </rPh>
    <phoneticPr fontId="5"/>
  </si>
  <si>
    <t>低散発</t>
    <rPh sb="0" eb="1">
      <t>テイ</t>
    </rPh>
    <rPh sb="1" eb="3">
      <t>サンパツ</t>
    </rPh>
    <phoneticPr fontId="5"/>
  </si>
  <si>
    <t>定点観測値</t>
    <rPh sb="0" eb="2">
      <t>テイテン</t>
    </rPh>
    <rPh sb="2" eb="4">
      <t>カンソク</t>
    </rPh>
    <rPh sb="4" eb="5">
      <t>アタイ</t>
    </rPh>
    <phoneticPr fontId="5"/>
  </si>
  <si>
    <t>▲:減少</t>
    <rPh sb="2" eb="4">
      <t>ゲンショウ</t>
    </rPh>
    <phoneticPr fontId="5"/>
  </si>
  <si>
    <t>都道府県名</t>
  </si>
  <si>
    <t>流行　　☆増加　★減少☆★1つで約1ポイント</t>
    <rPh sb="0" eb="2">
      <t>リュウコウ</t>
    </rPh>
    <rPh sb="5" eb="7">
      <t>ゾウカ</t>
    </rPh>
    <rPh sb="9" eb="11">
      <t>ゲンショウ</t>
    </rPh>
    <phoneticPr fontId="5"/>
  </si>
  <si>
    <r>
      <t>大量発症事故（業種／内容）　　</t>
    </r>
    <r>
      <rPr>
        <b/>
        <sz val="12"/>
        <color indexed="53"/>
        <rFont val="ＭＳ Ｐゴシック"/>
        <family val="3"/>
        <charset val="128"/>
      </rPr>
      <t>今週 　, 　</t>
    </r>
    <r>
      <rPr>
        <b/>
        <sz val="12"/>
        <rFont val="ＭＳ Ｐゴシック"/>
        <family val="3"/>
        <charset val="128"/>
      </rPr>
      <t>先週</t>
    </r>
    <rPh sb="0" eb="2">
      <t>タイリョウ</t>
    </rPh>
    <rPh sb="2" eb="4">
      <t>ハッショウ</t>
    </rPh>
    <rPh sb="4" eb="6">
      <t>ジコ</t>
    </rPh>
    <rPh sb="7" eb="9">
      <t>ギョウシュ</t>
    </rPh>
    <rPh sb="10" eb="12">
      <t>ナイヨウ</t>
    </rPh>
    <rPh sb="15" eb="17">
      <t>コンシュウ</t>
    </rPh>
    <rPh sb="22" eb="24">
      <t>センシュウ</t>
    </rPh>
    <phoneticPr fontId="5"/>
  </si>
  <si>
    <t>ニュースソース</t>
  </si>
  <si>
    <t>日時</t>
    <rPh sb="0" eb="2">
      <t>ニチジ</t>
    </rPh>
    <phoneticPr fontId="5"/>
  </si>
  <si>
    <t>北海道</t>
  </si>
  <si>
    <t>北海道</t>
    <rPh sb="0" eb="3">
      <t>ホッカイドウ</t>
    </rPh>
    <phoneticPr fontId="8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</si>
  <si>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</si>
  <si>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</si>
  <si>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</si>
  <si>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</si>
  <si>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</si>
  <si>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</si>
  <si>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</si>
  <si>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</si>
  <si>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</si>
  <si>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</si>
  <si>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</si>
  <si>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</si>
  <si>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</si>
  <si>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</si>
  <si>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</si>
  <si>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</si>
  <si>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</si>
  <si>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</si>
  <si>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</si>
  <si>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</si>
  <si>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</si>
  <si>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</si>
  <si>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</si>
  <si>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</si>
  <si>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</si>
  <si>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</si>
  <si>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</si>
  <si>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</si>
  <si>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</si>
  <si>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</si>
  <si>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</si>
  <si>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</si>
  <si>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</si>
  <si>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</si>
  <si>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</si>
  <si>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</si>
  <si>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</si>
  <si>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</si>
  <si>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</si>
  <si>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</si>
  <si>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</si>
  <si>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</si>
  <si>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</si>
  <si>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</si>
  <si>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</si>
  <si>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全国</t>
  </si>
  <si>
    <t>今週</t>
    <rPh sb="0" eb="2">
      <t>コンシュウ</t>
    </rPh>
    <phoneticPr fontId="5"/>
  </si>
  <si>
    <t>先週に比べて全国平均は</t>
    <phoneticPr fontId="5"/>
  </si>
  <si>
    <t>　：先週より</t>
  </si>
  <si>
    <t>東京都は</t>
  </si>
  <si>
    <t>　：先週より</t>
    <phoneticPr fontId="5"/>
  </si>
  <si>
    <t>最高指数は</t>
    <phoneticPr fontId="5"/>
  </si>
  <si>
    <t>全国で10.00を超える都道府県数は</t>
    <rPh sb="0" eb="2">
      <t>ゼンコク</t>
    </rPh>
    <rPh sb="9" eb="10">
      <t>コ</t>
    </rPh>
    <rPh sb="12" eb="16">
      <t>トドウフケン</t>
    </rPh>
    <rPh sb="16" eb="17">
      <t>スウ</t>
    </rPh>
    <phoneticPr fontId="5"/>
  </si>
  <si>
    <t>増減</t>
    <rPh sb="0" eb="2">
      <t>ゾウゲン</t>
    </rPh>
    <phoneticPr fontId="5"/>
  </si>
  <si>
    <t>　　　　　　　　　　　　　　　　　　　　　　　　　　　　　　　　　　　　</t>
    <phoneticPr fontId="5"/>
  </si>
  <si>
    <t>発生</t>
    <rPh sb="0" eb="2">
      <t>ハッセイ</t>
    </rPh>
    <phoneticPr fontId="5"/>
  </si>
  <si>
    <t>ソース</t>
    <phoneticPr fontId="5"/>
  </si>
  <si>
    <t>日付</t>
    <rPh sb="0" eb="2">
      <t>ヒヅケ</t>
    </rPh>
    <phoneticPr fontId="5"/>
  </si>
  <si>
    <t xml:space="preserve">                        </t>
    <phoneticPr fontId="5"/>
  </si>
  <si>
    <t>1類感染症</t>
  </si>
  <si>
    <t>報告なし</t>
    <rPh sb="0" eb="2">
      <t>ホウコク</t>
    </rPh>
    <phoneticPr fontId="5"/>
  </si>
  <si>
    <t>2類感染症</t>
    <phoneticPr fontId="5"/>
  </si>
  <si>
    <t>指定感染症 新型コロナウイルス感染症</t>
    <phoneticPr fontId="5"/>
  </si>
  <si>
    <t>厚生労働省：国内の発生状況など
https://www.mhlw.go.jp/stf/covid-19/kokunainohasseijoukyou.html#h2_1
厚生労働省：データからわかる－新型コロナウイルス感染症情報－
https：//covid19.mhlw.go.jp/</t>
    <phoneticPr fontId="81"/>
  </si>
  <si>
    <t>https://www.mhlw.go.jp/stf/covid-19/kokunainohasseijoukyou.html#h2_1</t>
    <phoneticPr fontId="81"/>
  </si>
  <si>
    <t>厚生労働省：データからわかる－新型コロナウイルス感染症情報－</t>
    <phoneticPr fontId="81"/>
  </si>
  <si>
    <t>https：//covid19.mhlw.go.jp/</t>
    <phoneticPr fontId="81"/>
  </si>
  <si>
    <t>腸管出血性大腸菌感染症</t>
    <phoneticPr fontId="5"/>
  </si>
  <si>
    <t>4類感染症</t>
    <phoneticPr fontId="81"/>
  </si>
  <si>
    <t>インフルエンザ
と
新型コロナ</t>
    <rPh sb="10" eb="12">
      <t>シンガタ</t>
    </rPh>
    <phoneticPr fontId="81"/>
  </si>
  <si>
    <t>注意</t>
    <rPh sb="0" eb="2">
      <t>チュウイ</t>
    </rPh>
    <phoneticPr fontId="81"/>
  </si>
  <si>
    <t>国・地域</t>
    <rPh sb="0" eb="1">
      <t>クニ</t>
    </rPh>
    <rPh sb="2" eb="4">
      <t>チイキ</t>
    </rPh>
    <phoneticPr fontId="5"/>
  </si>
  <si>
    <t>届出感染症　第三類　細菌性赤痢菌</t>
    <rPh sb="0" eb="2">
      <t>トドケデ</t>
    </rPh>
    <rPh sb="2" eb="4">
      <t>カンセン</t>
    </rPh>
    <rPh sb="4" eb="5">
      <t>ショウ</t>
    </rPh>
    <rPh sb="6" eb="7">
      <t>ダイ</t>
    </rPh>
    <rPh sb="7" eb="8">
      <t>サン</t>
    </rPh>
    <rPh sb="8" eb="9">
      <t>タグイ</t>
    </rPh>
    <rPh sb="10" eb="13">
      <t>サイキンセイ</t>
    </rPh>
    <rPh sb="13" eb="15">
      <t>セキリ</t>
    </rPh>
    <rPh sb="15" eb="16">
      <t>キン</t>
    </rPh>
    <phoneticPr fontId="5"/>
  </si>
  <si>
    <r>
      <t>全国 報告数推移　　　　　　</t>
    </r>
    <r>
      <rPr>
        <b/>
        <sz val="11"/>
        <rFont val="ＭＳ Ｐゴシック"/>
        <family val="3"/>
        <charset val="128"/>
      </rPr>
      <t>届出患者数（人）</t>
    </r>
    <rPh sb="14" eb="16">
      <t>トドケデ</t>
    </rPh>
    <rPh sb="16" eb="19">
      <t>カンジャスウ</t>
    </rPh>
    <rPh sb="20" eb="21">
      <t>ニン</t>
    </rPh>
    <phoneticPr fontId="5"/>
  </si>
  <si>
    <t>1月</t>
    <rPh sb="1" eb="2">
      <t>ガツ</t>
    </rPh>
    <phoneticPr fontId="81"/>
  </si>
  <si>
    <t>2月</t>
  </si>
  <si>
    <t>3月</t>
  </si>
  <si>
    <t>4月</t>
  </si>
  <si>
    <t>5月</t>
  </si>
  <si>
    <t>6月</t>
  </si>
  <si>
    <t>7月</t>
  </si>
  <si>
    <t>8月</t>
  </si>
  <si>
    <t>9月</t>
  </si>
  <si>
    <t>10月</t>
  </si>
  <si>
    <t>11月</t>
  </si>
  <si>
    <t>12月</t>
  </si>
  <si>
    <t>合計</t>
    <rPh sb="0" eb="2">
      <t>ゴウケイ</t>
    </rPh>
    <phoneticPr fontId="5"/>
  </si>
  <si>
    <t>合計</t>
  </si>
  <si>
    <t>今週</t>
    <rPh sb="0" eb="2">
      <t>コンシュウ</t>
    </rPh>
    <phoneticPr fontId="81"/>
  </si>
  <si>
    <t>2024年</t>
    <rPh sb="4" eb="5">
      <t>ネン</t>
    </rPh>
    <phoneticPr fontId="81"/>
  </si>
  <si>
    <t>2023年</t>
    <phoneticPr fontId="5"/>
  </si>
  <si>
    <t>2022年</t>
    <phoneticPr fontId="5"/>
  </si>
  <si>
    <t>2021年</t>
  </si>
  <si>
    <t>2020年</t>
    <phoneticPr fontId="5"/>
  </si>
  <si>
    <t>2019年</t>
    <phoneticPr fontId="5"/>
  </si>
  <si>
    <t>2019年</t>
    <rPh sb="4" eb="5">
      <t>ネン</t>
    </rPh>
    <phoneticPr fontId="5"/>
  </si>
  <si>
    <t>2018年</t>
    <phoneticPr fontId="5"/>
  </si>
  <si>
    <t>2017年</t>
    <phoneticPr fontId="5"/>
  </si>
  <si>
    <t>2016年</t>
    <phoneticPr fontId="5"/>
  </si>
  <si>
    <t>2015年</t>
    <phoneticPr fontId="5"/>
  </si>
  <si>
    <t>2014年</t>
    <phoneticPr fontId="5"/>
  </si>
  <si>
    <t>2013年</t>
    <phoneticPr fontId="5"/>
  </si>
  <si>
    <t>2012年</t>
    <phoneticPr fontId="5"/>
  </si>
  <si>
    <t>2011年</t>
  </si>
  <si>
    <t>腸管出血性大腸菌</t>
    <rPh sb="0" eb="2">
      <t>チョウカン</t>
    </rPh>
    <rPh sb="2" eb="5">
      <t>シュッケツセイ</t>
    </rPh>
    <rPh sb="5" eb="8">
      <t>ダイチョウキン</t>
    </rPh>
    <phoneticPr fontId="5"/>
  </si>
  <si>
    <t>赤痢</t>
    <rPh sb="0" eb="2">
      <t>セキリ</t>
    </rPh>
    <phoneticPr fontId="5"/>
  </si>
  <si>
    <t>※2023年 第11週（3/13～3/19）  現在</t>
    <phoneticPr fontId="81"/>
  </si>
  <si>
    <t>腸管系感染症は新型コロナウイルス予防の手洗い、手指消毒で</t>
    <rPh sb="0" eb="2">
      <t>チョウカン</t>
    </rPh>
    <rPh sb="2" eb="3">
      <t>ケイ</t>
    </rPh>
    <rPh sb="3" eb="6">
      <t>カンセンショウ</t>
    </rPh>
    <rPh sb="7" eb="9">
      <t>シンガタ</t>
    </rPh>
    <rPh sb="16" eb="18">
      <t>ヨボウ</t>
    </rPh>
    <rPh sb="19" eb="21">
      <t>テアラ</t>
    </rPh>
    <rPh sb="23" eb="24">
      <t>テ</t>
    </rPh>
    <rPh sb="24" eb="25">
      <t>ユビ</t>
    </rPh>
    <rPh sb="25" eb="27">
      <t>ショウドク</t>
    </rPh>
    <phoneticPr fontId="5"/>
  </si>
  <si>
    <t>圧倒的に感染防御できている</t>
    <rPh sb="0" eb="3">
      <t>アットウテキ</t>
    </rPh>
    <rPh sb="4" eb="6">
      <t>カンセン</t>
    </rPh>
    <rPh sb="6" eb="8">
      <t>ボウギョ</t>
    </rPh>
    <phoneticPr fontId="5"/>
  </si>
  <si>
    <t>発表</t>
    <rPh sb="0" eb="2">
      <t>ハッピョウ</t>
    </rPh>
    <phoneticPr fontId="5"/>
  </si>
  <si>
    <t>掲載日</t>
    <rPh sb="0" eb="3">
      <t>ケイサイビ</t>
    </rPh>
    <phoneticPr fontId="5"/>
  </si>
  <si>
    <t>注意　本件は「リコールプラス」「リコールナビ」のホームページより引用しています。詳細に関してはリンク先ＨＰよりご確認ください。</t>
    <rPh sb="0" eb="2">
      <t>チュウイ</t>
    </rPh>
    <phoneticPr fontId="5"/>
  </si>
  <si>
    <t>なお、情報提供ページは提供者側により短期間で削除される場合もあります。予めご了解ください。</t>
    <rPh sb="3" eb="5">
      <t>ジョウホウ</t>
    </rPh>
    <rPh sb="5" eb="7">
      <t>テイキョウ</t>
    </rPh>
    <rPh sb="11" eb="14">
      <t>テイキョウシャ</t>
    </rPh>
    <rPh sb="14" eb="15">
      <t>ガワ</t>
    </rPh>
    <rPh sb="18" eb="21">
      <t>タンキカン</t>
    </rPh>
    <rPh sb="22" eb="24">
      <t>サクジョ</t>
    </rPh>
    <rPh sb="27" eb="29">
      <t>バアイ</t>
    </rPh>
    <rPh sb="35" eb="36">
      <t>アラカジ</t>
    </rPh>
    <rPh sb="38" eb="40">
      <t>リョウカイ</t>
    </rPh>
    <phoneticPr fontId="5"/>
  </si>
  <si>
    <t xml:space="preserve">業者
 </t>
    <rPh sb="0" eb="2">
      <t>ギョウシャ</t>
    </rPh>
    <phoneticPr fontId="5"/>
  </si>
  <si>
    <t>★数年間では、平均的比率でノロウイルス継続</t>
    <rPh sb="0" eb="21">
      <t>ヘイキンテキヒリツケイゾク</t>
    </rPh>
    <phoneticPr fontId="5"/>
  </si>
  <si>
    <t>　</t>
    <phoneticPr fontId="81"/>
  </si>
  <si>
    <t>静岡県</t>
    <phoneticPr fontId="81"/>
  </si>
  <si>
    <t>2024年</t>
    <phoneticPr fontId="5"/>
  </si>
  <si>
    <t>届出感染症　第三類　</t>
    <rPh sb="0" eb="2">
      <t>トドケデ</t>
    </rPh>
    <rPh sb="2" eb="4">
      <t>カンセン</t>
    </rPh>
    <rPh sb="4" eb="5">
      <t>ショウ</t>
    </rPh>
    <rPh sb="6" eb="7">
      <t>ダイ</t>
    </rPh>
    <rPh sb="7" eb="8">
      <t>サン</t>
    </rPh>
    <rPh sb="8" eb="9">
      <t>タグイ</t>
    </rPh>
    <phoneticPr fontId="5"/>
  </si>
  <si>
    <t xml:space="preserve"> </t>
    <phoneticPr fontId="81"/>
  </si>
  <si>
    <t>賞味</t>
    <rPh sb="0" eb="2">
      <t>ショウミ</t>
    </rPh>
    <phoneticPr fontId="81"/>
  </si>
  <si>
    <t>アレルゲン</t>
    <phoneticPr fontId="81"/>
  </si>
  <si>
    <t>残留</t>
    <rPh sb="0" eb="2">
      <t>ザンリュウ</t>
    </rPh>
    <phoneticPr fontId="81"/>
  </si>
  <si>
    <t>異物</t>
    <rPh sb="0" eb="2">
      <t>イブツ</t>
    </rPh>
    <phoneticPr fontId="81"/>
  </si>
  <si>
    <t>細菌</t>
    <rPh sb="0" eb="2">
      <t>サイキン</t>
    </rPh>
    <phoneticPr fontId="81"/>
  </si>
  <si>
    <t>表示</t>
    <rPh sb="0" eb="2">
      <t>ヒョウジ</t>
    </rPh>
    <phoneticPr fontId="81"/>
  </si>
  <si>
    <t>その他</t>
    <rPh sb="2" eb="3">
      <t>タ</t>
    </rPh>
    <phoneticPr fontId="81"/>
  </si>
  <si>
    <t>インフルエンザ新型</t>
    <rPh sb="7" eb="9">
      <t>シンガタ</t>
    </rPh>
    <phoneticPr fontId="81"/>
  </si>
  <si>
    <t>コロナウイルス感染症</t>
    <rPh sb="7" eb="10">
      <t>カンセンショウ</t>
    </rPh>
    <phoneticPr fontId="81"/>
  </si>
  <si>
    <t>報告数</t>
    <rPh sb="0" eb="3">
      <t>ホウコクスウ</t>
    </rPh>
    <phoneticPr fontId="81"/>
  </si>
  <si>
    <t>総数</t>
    <rPh sb="0" eb="2">
      <t>ソウスウ</t>
    </rPh>
    <phoneticPr fontId="81"/>
  </si>
  <si>
    <t>男性</t>
    <rPh sb="0" eb="2">
      <t>ダンセイ</t>
    </rPh>
    <phoneticPr fontId="81"/>
  </si>
  <si>
    <t>女性</t>
    <rPh sb="0" eb="2">
      <t>ジョセイ</t>
    </rPh>
    <phoneticPr fontId="81"/>
  </si>
  <si>
    <r>
      <rPr>
        <sz val="11"/>
        <color rgb="FFFFC000"/>
        <rFont val="ＭＳ Ｐゴシック"/>
        <family val="3"/>
        <charset val="128"/>
        <scheme val="minor"/>
      </rPr>
      <t xml:space="preserve">  ■</t>
    </r>
    <r>
      <rPr>
        <sz val="9"/>
        <color theme="1"/>
        <rFont val="ＭＳ Ｐゴシック"/>
        <family val="3"/>
        <charset val="128"/>
        <scheme val="minor"/>
      </rPr>
      <t>賞味消費期限</t>
    </r>
    <r>
      <rPr>
        <sz val="11"/>
        <color theme="1"/>
        <rFont val="ＭＳ Ｐゴシック"/>
        <family val="3"/>
        <charset val="128"/>
        <scheme val="minor"/>
      </rPr>
      <t>　</t>
    </r>
    <r>
      <rPr>
        <sz val="11"/>
        <color rgb="FF6EF729"/>
        <rFont val="ＭＳ Ｐゴシック"/>
        <family val="3"/>
        <charset val="128"/>
        <scheme val="minor"/>
      </rPr>
      <t>■</t>
    </r>
    <r>
      <rPr>
        <sz val="9"/>
        <color theme="1"/>
        <rFont val="ＭＳ Ｐゴシック"/>
        <family val="3"/>
        <charset val="128"/>
        <scheme val="minor"/>
      </rPr>
      <t>アレルギー</t>
    </r>
    <r>
      <rPr>
        <sz val="11"/>
        <color theme="5" tint="0.39997558519241921"/>
        <rFont val="ＭＳ Ｐゴシック"/>
        <family val="3"/>
        <charset val="128"/>
        <scheme val="minor"/>
      </rPr>
      <t>■</t>
    </r>
    <r>
      <rPr>
        <sz val="7"/>
        <color theme="1"/>
        <rFont val="ＭＳ Ｐゴシック"/>
        <family val="3"/>
        <charset val="128"/>
        <scheme val="minor"/>
      </rPr>
      <t>残留添加物・農薬</t>
    </r>
    <r>
      <rPr>
        <sz val="11"/>
        <color theme="1"/>
        <rFont val="ＭＳ Ｐゴシック"/>
        <family val="3"/>
        <charset val="128"/>
        <scheme val="minor"/>
      </rPr>
      <t xml:space="preserve">  </t>
    </r>
    <r>
      <rPr>
        <sz val="11"/>
        <color theme="0" tint="-0.14999847407452621"/>
        <rFont val="ＭＳ Ｐゴシック"/>
        <family val="3"/>
        <charset val="128"/>
        <scheme val="minor"/>
      </rPr>
      <t>■</t>
    </r>
    <r>
      <rPr>
        <sz val="11"/>
        <color theme="1"/>
        <rFont val="ＭＳ Ｐゴシック"/>
        <family val="3"/>
        <charset val="128"/>
        <scheme val="minor"/>
      </rPr>
      <t>異物　</t>
    </r>
    <r>
      <rPr>
        <sz val="11"/>
        <color theme="7" tint="0.39997558519241921"/>
        <rFont val="ＭＳ Ｐゴシック"/>
        <family val="3"/>
        <charset val="128"/>
        <scheme val="minor"/>
      </rPr>
      <t>　■</t>
    </r>
    <r>
      <rPr>
        <sz val="11"/>
        <color theme="1"/>
        <rFont val="ＭＳ Ｐゴシック"/>
        <family val="3"/>
        <charset val="128"/>
        <scheme val="minor"/>
      </rPr>
      <t>細菌　　</t>
    </r>
    <r>
      <rPr>
        <sz val="11"/>
        <color indexed="40"/>
        <rFont val="ＭＳ Ｐゴシック"/>
        <family val="3"/>
        <charset val="128"/>
        <scheme val="minor"/>
      </rPr>
      <t>■</t>
    </r>
    <r>
      <rPr>
        <sz val="11"/>
        <color theme="1"/>
        <rFont val="ＭＳ Ｐゴシック"/>
        <family val="3"/>
        <charset val="128"/>
        <scheme val="minor"/>
      </rPr>
      <t>表示ミス     □</t>
    </r>
    <r>
      <rPr>
        <b/>
        <sz val="11"/>
        <color theme="1"/>
        <rFont val="ＭＳ Ｐゴシック"/>
        <family val="3"/>
        <charset val="128"/>
        <scheme val="minor"/>
      </rPr>
      <t>その他</t>
    </r>
    <phoneticPr fontId="5"/>
  </si>
  <si>
    <t>毎週　　ひとつ　　覚えていきましょう</t>
    <phoneticPr fontId="5"/>
  </si>
  <si>
    <t>（最近５年間の週値の比較） ノロウイルスの感染周期は4年ですね　やや感染度合いが低い!</t>
    <rPh sb="1" eb="3">
      <t>サイキン</t>
    </rPh>
    <rPh sb="3" eb="6">
      <t>ゴネンカン</t>
    </rPh>
    <rPh sb="7" eb="8">
      <t>シュウ</t>
    </rPh>
    <rPh sb="8" eb="9">
      <t>アタイ</t>
    </rPh>
    <rPh sb="10" eb="12">
      <t>ヒカク</t>
    </rPh>
    <rPh sb="21" eb="25">
      <t>カンセンシュウキ</t>
    </rPh>
    <rPh sb="27" eb="28">
      <t>ネン</t>
    </rPh>
    <rPh sb="34" eb="36">
      <t>カンセン</t>
    </rPh>
    <rPh sb="36" eb="38">
      <t>ドア</t>
    </rPh>
    <rPh sb="40" eb="41">
      <t>ヒク</t>
    </rPh>
    <phoneticPr fontId="5"/>
  </si>
  <si>
    <t>2025年</t>
    <phoneticPr fontId="5"/>
  </si>
  <si>
    <t>計</t>
    <rPh sb="0" eb="1">
      <t>ケイ</t>
    </rPh>
    <phoneticPr fontId="5"/>
  </si>
  <si>
    <t>食品表示 (2/17-2/24)</t>
  </si>
  <si>
    <t>日付</t>
    <rPh sb="0" eb="2">
      <t>ヒヅケ</t>
    </rPh>
    <phoneticPr fontId="81"/>
  </si>
  <si>
    <t>.</t>
    <phoneticPr fontId="81"/>
  </si>
  <si>
    <t>-</t>
    <phoneticPr fontId="81"/>
  </si>
  <si>
    <t>　</t>
    <phoneticPr fontId="15"/>
  </si>
  <si>
    <t xml:space="preserve"> 5類感染症</t>
    <phoneticPr fontId="5"/>
  </si>
  <si>
    <t xml:space="preserve">
3類感染症
細菌性赤痢</t>
    <phoneticPr fontId="5"/>
  </si>
  <si>
    <t>福島県</t>
    <rPh sb="0" eb="2">
      <t>フクシマ</t>
    </rPh>
    <phoneticPr fontId="81"/>
  </si>
  <si>
    <t xml:space="preserve"> </t>
    <phoneticPr fontId="81"/>
  </si>
  <si>
    <t>　　　</t>
  </si>
  <si>
    <t>全国警戒ランク2に減少</t>
    <rPh sb="0" eb="2">
      <t>ゼンコク</t>
    </rPh>
    <rPh sb="2" eb="4">
      <t>ケイカイ</t>
    </rPh>
    <rPh sb="9" eb="11">
      <t>ゲンショウ</t>
    </rPh>
    <phoneticPr fontId="81"/>
  </si>
  <si>
    <t>平年並み</t>
    <phoneticPr fontId="81"/>
  </si>
  <si>
    <t>10月15日～17日は、食品安全フェスティバル「2025フードセーフティージャパン」</t>
    <rPh sb="2" eb="3">
      <t>ガツ</t>
    </rPh>
    <rPh sb="5" eb="6">
      <t>ヒ</t>
    </rPh>
    <rPh sb="9" eb="10">
      <t>ヒ</t>
    </rPh>
    <rPh sb="12" eb="14">
      <t>ショクヒン</t>
    </rPh>
    <rPh sb="14" eb="16">
      <t>アンゼン</t>
    </rPh>
    <phoneticPr fontId="29"/>
  </si>
  <si>
    <t>回収＆返金</t>
  </si>
  <si>
    <t>回収＆返金/交換</t>
  </si>
  <si>
    <t>オーケー</t>
  </si>
  <si>
    <t>回収</t>
  </si>
  <si>
    <t>回収＆交換</t>
  </si>
  <si>
    <t>と</t>
    <phoneticPr fontId="81"/>
  </si>
  <si>
    <t>2025年第34週</t>
    <rPh sb="4" eb="5">
      <t>ネン</t>
    </rPh>
    <rPh sb="5" eb="6">
      <t>ダイ</t>
    </rPh>
    <rPh sb="8" eb="9">
      <t>シュウ</t>
    </rPh>
    <phoneticPr fontId="81"/>
  </si>
  <si>
    <t>スポンサーページは１回掲載3,000円(2週連続　5,000円)
ご希望者はこちらまで　→Food・Safety</t>
    <rPh sb="10" eb="11">
      <t>カイ</t>
    </rPh>
    <rPh sb="11" eb="13">
      <t>ケイサイ</t>
    </rPh>
    <rPh sb="18" eb="19">
      <t>エン</t>
    </rPh>
    <rPh sb="21" eb="24">
      <t>シュウレンゾク</t>
    </rPh>
    <rPh sb="30" eb="31">
      <t>エン</t>
    </rPh>
    <rPh sb="34" eb="37">
      <t>キボウシャ</t>
    </rPh>
    <phoneticPr fontId="81"/>
  </si>
  <si>
    <t>2025/36週</t>
  </si>
  <si>
    <t>2025年第35週</t>
    <rPh sb="4" eb="5">
      <t>ネン</t>
    </rPh>
    <rPh sb="5" eb="6">
      <t>ダイ</t>
    </rPh>
    <rPh sb="8" eb="9">
      <t>シュウ</t>
    </rPh>
    <phoneticPr fontId="81"/>
  </si>
  <si>
    <t>9-10月、4月以降
施設の所在市町村で           流行・食中毒が報告される
定点観測値が5.00前後</t>
    <phoneticPr fontId="81"/>
  </si>
  <si>
    <t>【情報共有】　週間・情報収集/情報は毎週確認する
【常設】　嘔吐物処理セットの配備
【体調管理】従業員の健康状況を徹底し、不良者は調理・加工ラインより外す</t>
    <phoneticPr fontId="81"/>
  </si>
  <si>
    <t>管理レベル「2」　</t>
    <phoneticPr fontId="5"/>
  </si>
  <si>
    <t>若干多いか</t>
    <rPh sb="0" eb="2">
      <t>ジャッカン</t>
    </rPh>
    <rPh sb="2" eb="3">
      <t>オオ</t>
    </rPh>
    <phoneticPr fontId="81"/>
  </si>
  <si>
    <t>2025年第35週（8月25日〜8月31日）</t>
    <phoneticPr fontId="81"/>
  </si>
  <si>
    <t>結核例　249例</t>
    <rPh sb="7" eb="8">
      <t>レイ</t>
    </rPh>
    <phoneticPr fontId="5"/>
  </si>
  <si>
    <t>細菌性赤痢2例‌
 ‌
菌種：S. sonnei（D群）1例＿感染地域：ネパール
菌種不明1例＿感染地域：インドネシア</t>
    <rPh sb="0" eb="3">
      <t>サイキンセイ</t>
    </rPh>
    <rPh sb="3" eb="5">
      <t>セキリ</t>
    </rPh>
    <rPh sb="6" eb="7">
      <t>レイ</t>
    </rPh>
    <rPh sb="12" eb="14">
      <t>キンシュ</t>
    </rPh>
    <rPh sb="26" eb="27">
      <t>グン</t>
    </rPh>
    <rPh sb="29" eb="30">
      <t>レイ</t>
    </rPh>
    <rPh sb="31" eb="33">
      <t>カンセン</t>
    </rPh>
    <rPh sb="33" eb="35">
      <t>チイキ</t>
    </rPh>
    <rPh sb="41" eb="43">
      <t>キンシュ</t>
    </rPh>
    <rPh sb="43" eb="45">
      <t>フメイ</t>
    </rPh>
    <rPh sb="46" eb="47">
      <t>レイ</t>
    </rPh>
    <rPh sb="48" eb="50">
      <t>カンセン</t>
    </rPh>
    <rPh sb="50" eb="52">
      <t>チイキ</t>
    </rPh>
    <phoneticPr fontId="81"/>
  </si>
  <si>
    <t xml:space="preserve">
パラチフス1例‌
</t>
    <rPh sb="7" eb="8">
      <t>レイ</t>
    </rPh>
    <phoneticPr fontId="81"/>
  </si>
  <si>
    <t>感染地域：バングラデシュ</t>
    <phoneticPr fontId="81"/>
  </si>
  <si>
    <t xml:space="preserve">腸管出血性大腸菌感染症171例（有症者121例、うちHUS‌3例）
‌感染地域：‌‌国内122例、韓国7例、キルギス1例、タイ1例、トルコ1例、フィリピン1例、国内・国外不明38例
国内の感染地域：‌‌東京都12例、兵庫県11例、神奈川県8例、宮城県7例、北海道6例、愛知県6例、大阪府6例、岩手県5例、秋田県5例、岡山県5例、福岡県5例、群馬県4例、埼玉県4例、滋賀県4例、山形県3例、
福島県3例、長野県2例、青森県1例、茨城県1例、栃木県1例、千葉県1例、福井県1例、山梨県1例、静岡県1例、三重県1例、京都府1例、奈良県1例、和歌山県1例、佐賀県1例、熊本県1例、大分県1例、鹿児島県1例、
東京都/山梨県1例、国内（都道府県不明）10例
</t>
    <phoneticPr fontId="81"/>
  </si>
  <si>
    <t>年齢群：‌‌1歳（1 例 ）、2歳（6 例 ）、3歳（2 例 ）、4歳（2 例 ）、6歳（4 例 ）、7歳（ 2 例 ）、　 8歳（ 1 例 ）、 9歳（ 2 例 ）、 10代（24例）、20代（36例）、30代（30例）、40代（14例）、   50台(2例）、60代（21例）、70 代（8 例 ）、80 代（5 例 ）、90代以上（1例）</t>
    <rPh sb="126" eb="127">
      <t>ダイ</t>
    </rPh>
    <phoneticPr fontId="81"/>
  </si>
  <si>
    <t xml:space="preserve">血清群・毒素型：‌‌O157‌VT1・VT2（53例）、O157‌VT2（32例）、O26‌VT1（18例）、O103‌VT1（16例）、O111‌ VT1（5例）、
O8‌VT2（2例）、O111‌VT1・VT2（1例）、O115‌VT1（1例）、O121‌VT2‌（1例）、O124‌VT1（1例）、O145‌VT1（1例）、
O145‌VT2（1例）、O146‌VT2（1例）、O157‌ VT1（1例）、O166‌VT2（1例）、その他・不明（36例）
累積報告数：2,429例（有症者1,351例、うちHUS‌23例．死亡3例）
</t>
    <phoneticPr fontId="81"/>
  </si>
  <si>
    <t>レジオネラ症49例（肺炎型46例、ポンティアック熱型3例）‌
   感染地域：‌神奈川県5例、兵庫県4例、群馬県3例、東京都3例、千葉県2例、岐阜県2例、滋賀県2例、大阪府2例、島根県2例、
   福岡県2例、茨城県1例、新潟県1例、富山県1例、石川県1例、静岡県1例、三重県1例、京都府1例、鳥取県1例、岡山県1例、
   熊本県1例、鹿児島県1例、栃木県/群馬県1例、国内（都道府県不明）4例、フィリピン1例、国内・国外不明5例
‌年齢群：‌50代（9例）、60代（9例）、70代（20例）、80代（8例）、90代以上（3例）累積報告数：1,538例</t>
    <phoneticPr fontId="81"/>
  </si>
  <si>
    <t>E型肝炎15例‌
   感染地域（感染源）：‌‌埼玉県3例（焼き肉1例、不明2例）、北海道2例（牛ホルモン1例、 
   焼き肉/ホルモン1例）、東京都2例（牛レバー1例、不明1例）、神奈川県1例（豚肉）、
   岐阜県1例（不明）、三重県1例（不明）、国内（都道府県不明）3例
  （豚レバー1例、豚肉1例、不明1例）、国内・国外不明2例（不明2例）
A型肝炎2例‌
  感染地域：大阪府1例、ミャンマー1例</t>
    <phoneticPr fontId="81"/>
  </si>
  <si>
    <t>アメーバ赤痢4例（腸管アメーバ症4例） ‌
  感染地域：神奈川1例、国内・国外不明3例
  感染経路：その他・不明4例
ウイルス性肝炎4例‌ B型肝炎ウイルス2例＿感染経路：性的接触2例（異性間2例）
 C型肝炎ウイルス1例＿感染経路：その他・不明
 EBウイルス1例＿感染経路：性的 接 触（ 異 性 間 ）</t>
    <phoneticPr fontId="81"/>
  </si>
  <si>
    <r>
      <t xml:space="preserve">対前週
</t>
    </r>
    <r>
      <rPr>
        <b/>
        <sz val="14"/>
        <color rgb="FFFF0000"/>
        <rFont val="ＭＳ Ｐゴシック"/>
        <family val="3"/>
        <charset val="128"/>
      </rPr>
      <t>インフルエンザ 　　     　       　　　12%   増加</t>
    </r>
    <r>
      <rPr>
        <b/>
        <sz val="11"/>
        <color rgb="FFFF0000"/>
        <rFont val="ＭＳ Ｐゴシック"/>
        <family val="3"/>
        <charset val="128"/>
      </rPr>
      <t xml:space="preserve">
</t>
    </r>
    <r>
      <rPr>
        <b/>
        <sz val="14"/>
        <color rgb="FF002060"/>
        <rFont val="ＭＳ Ｐゴシック"/>
        <family val="3"/>
        <charset val="128"/>
      </rPr>
      <t>新型コロナウイルス          　  　   -3%　 減少</t>
    </r>
    <rPh sb="0" eb="3">
      <t>タイゼンシュウゾウカゾウカゲンショウ</t>
    </rPh>
    <rPh sb="36" eb="38">
      <t>ゾウカ</t>
    </rPh>
    <rPh sb="70" eb="72">
      <t>ゲンショウ</t>
    </rPh>
    <phoneticPr fontId="81"/>
  </si>
  <si>
    <t>マルヨ食品</t>
  </si>
  <si>
    <t>　上位2種目(賞味期限・アレルギー表記ミス)で全体の　(68%)</t>
    <rPh sb="1" eb="3">
      <t>ジョウイ</t>
    </rPh>
    <rPh sb="4" eb="6">
      <t>シュモク</t>
    </rPh>
    <rPh sb="7" eb="11">
      <t>ショウミキゲン</t>
    </rPh>
    <rPh sb="17" eb="19">
      <t>ヒョウキ</t>
    </rPh>
    <rPh sb="23" eb="25">
      <t>ゼンタイ</t>
    </rPh>
    <phoneticPr fontId="5"/>
  </si>
  <si>
    <t>令和7年9月4日(木曜日)、海老名市内の飲食店を利用した人から「9月2日(火曜日)に飲食店で食事をしたところ、複数名が吐き気、下痢、発熱等の症状を呈した。」旨の連絡が厚木保健福祉事務所にありました。当保健福祉事務所が調査を行ったところ、9月1日(月曜日)から9月3日(水曜日)にこの飲食店を利用した複数の利用者が同様の症状を呈していることが判明</t>
    <phoneticPr fontId="81"/>
  </si>
  <si>
    <t>神奈川県</t>
    <rPh sb="0" eb="4">
      <t>カナガワケン</t>
    </rPh>
    <phoneticPr fontId="81"/>
  </si>
  <si>
    <t>　↓　職場の先輩は以下のことを理解して　わかり易く　指導しましょう　↓</t>
    <phoneticPr fontId="5"/>
  </si>
  <si>
    <t>今週のニュース（Noroｖｉｒｕｓ） (9/15-9/21)</t>
    <rPh sb="0" eb="2">
      <t>コンシュウ</t>
    </rPh>
    <phoneticPr fontId="5"/>
  </si>
  <si>
    <t>2025/37週</t>
  </si>
  <si>
    <t>県によると、11人は6日夜、同店で食事をした。7日から9日にかけて、腹痛や発熱、嘔吐などを発症。うち男性1人が入院したが、既に退院した。全員が快方に向かっている。当日は海鮮チヂミやチョレギサラダなどが提供された。患者の1人が8日、津保健所に連絡したことをきっかけに発覚。患者のうち10人と従業員3人の便からノロウイルスが検出された。県は調理の過程でウイルスが広がったとみている。再発防止策を確認し次第、営業再開を認める方針。</t>
    <phoneticPr fontId="81"/>
  </si>
  <si>
    <t>伊勢新聞</t>
    <rPh sb="0" eb="4">
      <t>イセシンブン</t>
    </rPh>
    <phoneticPr fontId="81"/>
  </si>
  <si>
    <t xml:space="preserve"> GⅡ　36週   0例</t>
    <rPh sb="6" eb="7">
      <t>シュウ</t>
    </rPh>
    <phoneticPr fontId="5"/>
  </si>
  <si>
    <t xml:space="preserve"> GⅡ37週　0例</t>
    <rPh sb="8" eb="9">
      <t>レイ</t>
    </rPh>
    <phoneticPr fontId="5"/>
  </si>
  <si>
    <t>食中毒情報  (9/15-9/21)</t>
    <rPh sb="0" eb="3">
      <t>ショクチュウドク</t>
    </rPh>
    <rPh sb="3" eb="5">
      <t>ジョウホウ</t>
    </rPh>
    <phoneticPr fontId="5"/>
  </si>
  <si>
    <t>海外情報  (9/15-9/21)</t>
    <rPh sb="0" eb="4">
      <t>カイガイジョウホウ</t>
    </rPh>
    <phoneticPr fontId="5"/>
  </si>
  <si>
    <t>食品表示
 (9/15-9/21)</t>
    <rPh sb="0" eb="2">
      <t>ショクヒン</t>
    </rPh>
    <rPh sb="2" eb="4">
      <t>ヒョウジ</t>
    </rPh>
    <phoneticPr fontId="5"/>
  </si>
  <si>
    <t>食品表示 (9/15-9/21)</t>
    <phoneticPr fontId="5"/>
  </si>
  <si>
    <t>残留農薬  (9/15-9/21)</t>
    <phoneticPr fontId="15"/>
  </si>
  <si>
    <t>IZUMIYA</t>
  </si>
  <si>
    <t>牛若納豆</t>
  </si>
  <si>
    <t>ユーラス</t>
  </si>
  <si>
    <t>大黒天物産</t>
  </si>
  <si>
    <t>生活協同組合ユー...</t>
  </si>
  <si>
    <t>平形農園</t>
  </si>
  <si>
    <t>大竹菓子舗</t>
  </si>
  <si>
    <t>戸田久</t>
  </si>
  <si>
    <t>ジミー</t>
  </si>
  <si>
    <t>との</t>
  </si>
  <si>
    <t>GARAKU R...</t>
  </si>
  <si>
    <t>デリカウェーブ</t>
  </si>
  <si>
    <t>SunnyHil...</t>
  </si>
  <si>
    <t>丸合</t>
  </si>
  <si>
    <t>魚力</t>
  </si>
  <si>
    <t>三越伊勢丹</t>
  </si>
  <si>
    <t>いわて生活協同組...</t>
  </si>
  <si>
    <t>PLANT</t>
  </si>
  <si>
    <t>マルカ食品</t>
  </si>
  <si>
    <t>シンセイ食品</t>
  </si>
  <si>
    <t>ブラン</t>
  </si>
  <si>
    <t>紀文食品</t>
  </si>
  <si>
    <t>399ちらし(海鮮バラ) 一部(かに,いか,ごま,さけ,魚介エキス)表示欠落</t>
  </si>
  <si>
    <t>新潟県佐渡海洋深...</t>
  </si>
  <si>
    <t>JustaWATER 一部異物混入の恐れ</t>
  </si>
  <si>
    <t>わかやま市民生活...</t>
  </si>
  <si>
    <t>岩出中央店 厚切りベーコンエピ 一部期限切れ原料使用</t>
  </si>
  <si>
    <t>北海道エアポート...</t>
  </si>
  <si>
    <t>松前漬け他 10品目 一部賞味期限誤記</t>
  </si>
  <si>
    <t>ハローズ</t>
  </si>
  <si>
    <t>当新田店 あごだし塩銀鮭切身 一部(大豆)表示欠落</t>
  </si>
  <si>
    <t>コープデリ生活協...</t>
  </si>
  <si>
    <t>小川西町店 ホテルブレッド 一部(卵,乳成分)表示欠落</t>
  </si>
  <si>
    <t>魁</t>
  </si>
  <si>
    <t>カップアイス 一部製造基準未達,表示不備</t>
  </si>
  <si>
    <t>オーバーシーズ</t>
  </si>
  <si>
    <t>フレスキサポーリ トマト＆リコッタ 一部(乳成分)表示欠落</t>
  </si>
  <si>
    <t>オーケーホテルブレッド６枚切り 一部(卵,大豆)表示欠落</t>
  </si>
  <si>
    <t>かの子や</t>
  </si>
  <si>
    <t>酒まんじゅう（粒あん） 一部消費期限誤記</t>
  </si>
  <si>
    <t>ほたるいか醤油漬け 一部二酸化塩素を殺菌用として使用</t>
  </si>
  <si>
    <t>サンモリッツ&amp;東...</t>
  </si>
  <si>
    <t>レモンパウンドケーキ 一部カビ発生の恐れ</t>
  </si>
  <si>
    <t>活亜興</t>
  </si>
  <si>
    <t>カームスタッツ1000'z/366 一部異物混入の恐れ</t>
  </si>
  <si>
    <t>わら納豆 他 9品目 一部賞味期限誤記</t>
  </si>
  <si>
    <t>ベルギーリエージュワッフル 一部原材料にない乳が混入の恐れ</t>
  </si>
  <si>
    <t>倉吉店 人気おかず大集合弁当 一部ラベル誤貼付</t>
  </si>
  <si>
    <t>梅干(しょうゆ) 一部(小麦,大豆)表示欠落</t>
  </si>
  <si>
    <t>ベーグル 4商品 一部消費期限誤記</t>
  </si>
  <si>
    <t>北緯40度 もりおか冷麺 一部賞味期限印字欠落</t>
  </si>
  <si>
    <t>ベルギーリエージュワッフル 一部アレルゲン(乳)表示欠落</t>
  </si>
  <si>
    <t>美里店 海老とずわい蟹のクリームドリア 一部賞味期限誤記</t>
  </si>
  <si>
    <t>燻製たまご 一部(小麦)表示欠落</t>
  </si>
  <si>
    <t>ホタテと彩り野菜のスープカレー他 一部食品表示内容誤記</t>
  </si>
  <si>
    <t>チーズパテドカンパーニュ 一部(乳成分)表示欠落</t>
  </si>
  <si>
    <t>ダブルカスタードクリーム 一部消費期限表示欠落</t>
  </si>
  <si>
    <t>パイナップルムーンケーキ他 一部カビ発生の恐れ</t>
  </si>
  <si>
    <t>炙りしめさば刺身(解凍) 一部(小麦,調味料)表示欠落</t>
  </si>
  <si>
    <t>青葉台店 サラダ巻 一部(えび,かに,魚醤)表示欠落</t>
  </si>
  <si>
    <t>山田製油 できたて直送金ごま油 一部賞味期限誤記</t>
  </si>
  <si>
    <t>ビーフペッパーライス＆海老グラタン 一部賞味期限誤記</t>
  </si>
  <si>
    <t>木津川店 若鶏モモ肉 一部消費期限誤記</t>
  </si>
  <si>
    <t>郷の味するめ天・するめフライ 一部カビ発生の恐れ</t>
  </si>
  <si>
    <t>美味肉まん・あんまん・ピザまん 一部賞味期限誤記</t>
  </si>
  <si>
    <t>草加花栗店 バターと餡のパンケーキ 一部消費期限誤記</t>
  </si>
  <si>
    <t>紀文 The SURIMI 一部品質不良で腐敗臭</t>
  </si>
  <si>
    <t>バターと餡のパンケーキ 一部賞味期限誤記</t>
    <phoneticPr fontId="26"/>
  </si>
  <si>
    <t>てりたまバーガー 一部(小麦,卵,乳成分他)表示欠落</t>
    <phoneticPr fontId="26"/>
  </si>
  <si>
    <t>2025年 第37週（9/8～9/14）</t>
    <phoneticPr fontId="5"/>
  </si>
  <si>
    <t>今週のお題　(食品衛生の基本は冷蔵庫の清掃から)</t>
    <rPh sb="7" eb="9">
      <t>ショクヒン</t>
    </rPh>
    <rPh sb="9" eb="11">
      <t>エイセイ</t>
    </rPh>
    <rPh sb="12" eb="14">
      <t>キホン</t>
    </rPh>
    <rPh sb="15" eb="18">
      <t>レイゾウコ</t>
    </rPh>
    <rPh sb="19" eb="21">
      <t>セイソウ</t>
    </rPh>
    <phoneticPr fontId="5"/>
  </si>
  <si>
    <t>厨房の異臭の原因の一つは、冷蔵庫の清掃不足です。</t>
    <rPh sb="0" eb="2">
      <t>チュウボウ</t>
    </rPh>
    <rPh sb="3" eb="5">
      <t>イシュウ</t>
    </rPh>
    <rPh sb="6" eb="8">
      <t>ゲンイン</t>
    </rPh>
    <rPh sb="9" eb="10">
      <t>ヒト</t>
    </rPh>
    <rPh sb="13" eb="16">
      <t>レイゾウコ</t>
    </rPh>
    <rPh sb="17" eb="19">
      <t>セイソウ</t>
    </rPh>
    <rPh sb="19" eb="21">
      <t>ブソク</t>
    </rPh>
    <phoneticPr fontId="5"/>
  </si>
  <si>
    <r>
      <t>★臭いの元は、食肉や魚類からのドリップやお漬物の汁、調味料の漏れなどです。プラスチック保管容器の外側、ステンレスバットなどについたこれらの「臭い」が、冷蔵庫内で充満していることがあります。　
★キッチンのなかでも冷蔵庫は細菌の温床です。大腸菌、サルモネラ属菌などのほか、冷蔵庫には4℃以下の低温でも増殖し　、食中毒を引き起こすリステリア菌、エロモナス菌などが棲みついています。　
★なかでも野菜室は危険です。洗っていない野菜は細菌だらけです。よく水洗いしてから庫内に入れるように習慣づけましょう。　</t>
    </r>
    <r>
      <rPr>
        <b/>
        <u/>
        <sz val="11"/>
        <color indexed="13"/>
        <rFont val="ＭＳ Ｐゴシック"/>
        <family val="3"/>
        <charset val="128"/>
      </rPr>
      <t>「冷蔵庫は冷えているから安全」</t>
    </r>
    <r>
      <rPr>
        <b/>
        <u/>
        <sz val="11"/>
        <color indexed="9"/>
        <rFont val="ＭＳ Ｐゴシック"/>
        <family val="3"/>
        <charset val="128"/>
      </rPr>
      <t>は間違っています。　</t>
    </r>
    <r>
      <rPr>
        <b/>
        <sz val="11"/>
        <color indexed="9"/>
        <rFont val="ＭＳ Ｐゴシック"/>
        <family val="3"/>
        <charset val="128"/>
      </rPr>
      <t xml:space="preserve">
</t>
    </r>
    <r>
      <rPr>
        <b/>
        <sz val="11"/>
        <color indexed="52"/>
        <rFont val="ＭＳ Ｐゴシック"/>
        <family val="3"/>
        <charset val="128"/>
      </rPr>
      <t>★食材カスは直ぐ取り除き、臭わせない、カビさせない。冷蔵庫は常に清潔にしてください。　</t>
    </r>
    <r>
      <rPr>
        <b/>
        <u/>
        <sz val="11"/>
        <color indexed="13"/>
        <rFont val="ＭＳ Ｐゴシック"/>
        <family val="3"/>
        <charset val="128"/>
      </rPr>
      <t>「私たちの冷蔵庫はとても綺麗です」</t>
    </r>
    <r>
      <rPr>
        <b/>
        <sz val="11"/>
        <color indexed="43"/>
        <rFont val="ＭＳ Ｐゴシック"/>
        <family val="3"/>
        <charset val="128"/>
      </rPr>
      <t>は、世界に通用する食品安全メッセージです。</t>
    </r>
    <rPh sb="1" eb="2">
      <t>ニオ</t>
    </rPh>
    <rPh sb="7" eb="9">
      <t>ショクニク</t>
    </rPh>
    <rPh sb="10" eb="12">
      <t>ギョルイ</t>
    </rPh>
    <rPh sb="30" eb="31">
      <t>モ</t>
    </rPh>
    <rPh sb="43" eb="45">
      <t>ホカン</t>
    </rPh>
    <rPh sb="45" eb="47">
      <t>ヨウキ</t>
    </rPh>
    <rPh sb="48" eb="50">
      <t>ソトガワ</t>
    </rPh>
    <rPh sb="70" eb="71">
      <t>ニオ</t>
    </rPh>
    <rPh sb="127" eb="128">
      <t>ゾク</t>
    </rPh>
    <rPh sb="175" eb="176">
      <t>キン</t>
    </rPh>
    <rPh sb="199" eb="201">
      <t>キケン</t>
    </rPh>
    <rPh sb="223" eb="225">
      <t>ミズアラ</t>
    </rPh>
    <rPh sb="230" eb="232">
      <t>コナイ</t>
    </rPh>
    <rPh sb="233" eb="234">
      <t>イ</t>
    </rPh>
    <rPh sb="239" eb="241">
      <t>シュウカン</t>
    </rPh>
    <rPh sb="250" eb="253">
      <t>レイゾウコ</t>
    </rPh>
    <rPh sb="254" eb="255">
      <t>ヒ</t>
    </rPh>
    <rPh sb="261" eb="263">
      <t>アンゼン</t>
    </rPh>
    <rPh sb="265" eb="267">
      <t>マチガ</t>
    </rPh>
    <rPh sb="276" eb="278">
      <t>ショクザイ</t>
    </rPh>
    <rPh sb="281" eb="282">
      <t>ス</t>
    </rPh>
    <rPh sb="283" eb="284">
      <t>ト</t>
    </rPh>
    <rPh sb="285" eb="286">
      <t>ノゾ</t>
    </rPh>
    <rPh sb="288" eb="289">
      <t>ニオ</t>
    </rPh>
    <rPh sb="301" eb="304">
      <t>レイゾウコ</t>
    </rPh>
    <rPh sb="305" eb="306">
      <t>ツネ</t>
    </rPh>
    <rPh sb="307" eb="309">
      <t>セイケツ</t>
    </rPh>
    <rPh sb="319" eb="320">
      <t>ワタシ</t>
    </rPh>
    <rPh sb="323" eb="326">
      <t>レイゾウコ</t>
    </rPh>
    <rPh sb="330" eb="332">
      <t>キレイ</t>
    </rPh>
    <rPh sb="337" eb="339">
      <t>セカイ</t>
    </rPh>
    <rPh sb="340" eb="342">
      <t>ツウヨウ</t>
    </rPh>
    <rPh sb="344" eb="346">
      <t>ショクヒン</t>
    </rPh>
    <rPh sb="346" eb="348">
      <t>アンゼン</t>
    </rPh>
    <phoneticPr fontId="5"/>
  </si>
  <si>
    <t xml:space="preserve">
■冷蔵庫の掃除方法　
1)　中に入っている食品を別の冷蔵庫に移し、掃除する冷蔵庫の電源を切ります。
2）　外せるものはすべて外して洗い、よく乾燥させます。
庫内は乾いた布を用い、消毒用エタノールで拭きます。掃除後は扉を少し開け、冷蔵庫内を乾燥させます。
3）　臭いを発生させないためには食品をラップ等で密封保存します。
4)　給水タンクは定期的に掃除しましょう。
5)　給水パイプなどにカビが生えて詰まっていることがあります。この場合には、300-400ppmの次亜塩素酸ナトリウム水溶液を注入し、2-3分間置いてブラッシングすればカビと詰まりが解消されます。
</t>
    <rPh sb="2" eb="5">
      <t>レイゾウコ</t>
    </rPh>
    <rPh sb="6" eb="8">
      <t>ソウジ</t>
    </rPh>
    <rPh sb="8" eb="10">
      <t>ホウホウ</t>
    </rPh>
    <rPh sb="15" eb="16">
      <t>ナカ</t>
    </rPh>
    <rPh sb="17" eb="18">
      <t>ハイ</t>
    </rPh>
    <rPh sb="25" eb="26">
      <t>ベツ</t>
    </rPh>
    <rPh sb="27" eb="30">
      <t>レイゾウコ</t>
    </rPh>
    <rPh sb="31" eb="32">
      <t>ウツ</t>
    </rPh>
    <rPh sb="34" eb="36">
      <t>ソウジ</t>
    </rPh>
    <rPh sb="131" eb="132">
      <t>ニオ</t>
    </rPh>
    <rPh sb="200" eb="201">
      <t>ツ</t>
    </rPh>
    <rPh sb="216" eb="218">
      <t>バアイ</t>
    </rPh>
    <rPh sb="232" eb="236">
      <t>ジアエンソ</t>
    </rPh>
    <rPh sb="236" eb="237">
      <t>サン</t>
    </rPh>
    <rPh sb="242" eb="245">
      <t>スイヨウエキ</t>
    </rPh>
    <rPh sb="246" eb="248">
      <t>チュウニュウ</t>
    </rPh>
    <rPh sb="253" eb="254">
      <t>プン</t>
    </rPh>
    <rPh sb="254" eb="255">
      <t>カン</t>
    </rPh>
    <rPh sb="255" eb="256">
      <t>オ</t>
    </rPh>
    <rPh sb="270" eb="271">
      <t>ヅ</t>
    </rPh>
    <rPh sb="274" eb="276">
      <t>カイショウ</t>
    </rPh>
    <phoneticPr fontId="5"/>
  </si>
  <si>
    <t>また、患者の数は851人で前年よりも約7倍に増加しています。大幅に増加した背景について県はノロウイルスによる食中毒が多いとしていて、ことしは入善ラーメンまつりの蒸しガキや富山市内の回転寿司店などで100人を超える患者が発生しました。また、県内では9月11日、南砺市の小中学校や義務教育学校で給食を食べた児童生徒・教職員105人が体調不良を訴えました。</t>
    <phoneticPr fontId="81"/>
  </si>
  <si>
    <t>TBS</t>
    <phoneticPr fontId="81"/>
  </si>
  <si>
    <t xml:space="preserve">“低温調理の肉”原因か カンピロバクターによる食中毒 2年前に発生した飲食店で再び…札幌市 </t>
    <phoneticPr fontId="15"/>
  </si>
  <si>
    <t>北海道</t>
    <rPh sb="0" eb="3">
      <t>ホッカイドウ</t>
    </rPh>
    <phoneticPr fontId="15"/>
  </si>
  <si>
    <t>札幌テレビ局</t>
    <rPh sb="0" eb="2">
      <t>サッポロ</t>
    </rPh>
    <rPh sb="5" eb="6">
      <t>キョク</t>
    </rPh>
    <phoneticPr fontId="15"/>
  </si>
  <si>
    <t>　札幌市保健所は2025年9月18日、市内の飲食店でカンピロバクターによる食中毒が発生したと発表しました。食中毒が発生したのは、札幌市中央区南5条西4丁目にある飲食店「にくざわ。」です。9月8日、札幌市外の医療機関から千歳保健所に「診察した患者の便からカンピロバクター属菌が検出された。患者は8月29日に札幌市内の飲食店を利用しており、患者と一緒に利用したほかの客も体調不良を呈しているようで、食中毒が疑われる」と連絡がありました。札幌市保健所によりますと、8月29日に店で飲食した客のうち連絡が取れる客に確認したところ、合わせて4団体9人のうち7人が下痢や腹痛などの症状を訴えていたことが判明したということです。発症したのは20代から50代の男女7人で、全員回復傾向です。有症者の共通食が、この店で提供された食事であることや、4団体のうち、有症者6人の便からカンピロバクター・ジェジュニが検出されたこと、過熱不十分な食肉が提供された可能性が高いことなどから、保健所はこの店を原因とする食中毒と断定しました。この日、有症者らが食べた低温調理の肉料理は、肉刺しの盛り合わせ（牛サガリ刺し、牛ハツ刺し、白レバー刺しなど）、お通し（合鴨の南蛮味噌）牛サガリのレアカツレツ、牛タンのトリュフユッケなどでした。この店では2023年8月にもカンピロバクターによる食中毒が発生していて、保健所は9月18日からの6日間、営業停止命令を出しました。</t>
    <phoneticPr fontId="15"/>
  </si>
  <si>
    <t>https://news.jp/i/1341316654907277494?c=768367547562557440</t>
    <phoneticPr fontId="15"/>
  </si>
  <si>
    <t xml:space="preserve">北日本新聞 </t>
    <phoneticPr fontId="15"/>
  </si>
  <si>
    <t>学校給食で「ヒスタミン」集団食中毒…注意点＆予防法は？</t>
    <phoneticPr fontId="15"/>
  </si>
  <si>
    <t>　サバやマグロ、イワシなどの魚介類にはアミノ酸の一種である「ヒスチジン」が多く含まれており、ヒスチジンが多く含まれている食品を不適切に扱うと、ヒスタミン産生菌が増殖し、食中毒の原因となる化学物質「ヒスタミン」が生成されるといわれています。9月には富山県内の小中学校などで、給食を原因としたヒスタミンの集団食中毒が発生したと報じられました。そんな中、魚を食べる際はヒスタミン食中毒に注意するよう、内閣府食品安全委員会事務局（以下、内閣府）がXの公式アカウントで呼び掛けています。
　内閣府は「学校給食が原因のヒスタミンの集団食中毒の事例がありました」とXに投稿し、「ヒスタミンは、サバ、マグロ、イワシなどが常温で放置されると生成します。また、加熱しても分解しません」と注意喚起。ヒスタミンが含まれているかどうかは、見た目や臭いで判断することは難しいということです。内閣府はヒスタミン食中毒を予防する方法について、オフィシャルブログで次のように紹介しています。
【ヒスタミン食中毒を予防する方法】
・魚を保存する場合は、速やかに冷蔵・冷凍し、常温での放置時間を最小限とすること。
・ひとたび蓄積されたヒスタミンは加熱しても分解しないため、鮮度が低下した恐れのある魚は食べないこと。
・自分で釣った魚でも、速やかにクーラーボックスに入れるなど、常温に放置しないようにすること。また内臓はできるだけ早く取り出し、腸管内容物で魚肉を汚染させないように注意すること。
・ヒスタミンが高濃度に蓄積されている食品を口に入れたときに唇や舌先に通常と異なる刺激を感じる場合があるので、そのような場合は食べずに捨てること。</t>
    <phoneticPr fontId="15"/>
  </si>
  <si>
    <t>富山県</t>
    <rPh sb="0" eb="3">
      <t>トヤマケン</t>
    </rPh>
    <phoneticPr fontId="15"/>
  </si>
  <si>
    <t>https://topics.smt.docomo.ne.jp/article/otonanswer/life/otonanswer-297897</t>
    <phoneticPr fontId="15"/>
  </si>
  <si>
    <t xml:space="preserve">南砺食中毒で２４００人調査 小中学校、冷凍フクラギ使用中止｜社会｜富山のニュース - </t>
    <phoneticPr fontId="15"/>
  </si>
  <si>
    <t xml:space="preserve">北國新聞 </t>
    <phoneticPr fontId="15"/>
  </si>
  <si>
    <t>　１１日に南砺市内の小中学校と義務教育学校計６校で、児童生徒らが食中毒症状を訴えた給食について、市教委は１７日までに、同じ給食を食べた全児童生徒と教職員約２４００人を対象に、症状や医療機関受診の有無を聞くアンケート調査を始めた。すでに１０５人の食中毒を確認したが、遅れて症状が出たり、学校に申し出なかった可能性があり、実態を把握する。富山県はブリの幼魚のフクラギの冷凍切り身を使った「梅みそ焼き」が原因と断定。魚を不適切に管理した際などに生成される「ヒスタミン」による食中毒としている。市教委は再発防止のため、今年度はフクラギの冷凍切り身を使用しない方針を決めた。ヒスタミン食中毒はアレルギーと同様の症状ながら体質とは関係なく、誰でも起こる可能性がある。調査では、児童生徒に保護者向けの調査票を託し、切り身を食べたかどうかや症状の程度を聞く。
　食中毒症状を訴えた児童生徒と教職員のうち１２人が医療機関を受診した。入院者はいなかったが、数人が翌日欠席した。</t>
    <phoneticPr fontId="15"/>
  </si>
  <si>
    <t>https://www.hokkoku.co.jp/articles/-/1870161</t>
    <phoneticPr fontId="15"/>
  </si>
  <si>
    <t xml:space="preserve">三重で集団食中毒相次ぐ…伊勢市の総菜製造業者の三色丼弁当を食べた大学生27人が嘔吐など ... </t>
    <phoneticPr fontId="15"/>
  </si>
  <si>
    <t xml:space="preserve">ライブドアニュース </t>
    <phoneticPr fontId="15"/>
  </si>
  <si>
    <t>三重県</t>
    <rPh sb="0" eb="3">
      <t>ミエケン</t>
    </rPh>
    <phoneticPr fontId="15"/>
  </si>
  <si>
    <t>　三重県・伊勢市と津市で、それぞれ集団食中毒が発生しました。
　三重で集団食中毒相次ぐ…伊勢市の総菜製造業者の三色丼弁当を食べた大学生27人が嘔吐などの症状　津市の飲食店で食事をした11人が下痢などの症状　三重県によりますと今月11日、伊勢市の総菜製造業者「ちっちゃ居酒屋はなれ」が製造した三色丼の弁当を食べた大学生27人が、嘔吐や下痢などの症状を訴えました。入院した人はおらず、すでに全員回復していますが、症状が出た大学生のうち８人と、調理担当の従業員１人の便から黄色ブドウ球菌が検出されました。また、今月6日、津市の飲食店「アジアンダイニング 韓の舌 津店」を利用した7歳から65歳までの男女11人が、下痢や発熱などの症状を訴えました。全員快方に向かっていますが、症状が出た客のうち10人と店の従業員３人の便からノロウイルスが検出されました。県はいずれも、提供された食事が原因の集団食中毒と断定し、16日付けで、それぞれの店を営業禁止処分としました。</t>
    <phoneticPr fontId="15"/>
  </si>
  <si>
    <t>https://news.livedoor.com/article/detail/29587055/</t>
    <phoneticPr fontId="15"/>
  </si>
  <si>
    <t>中日新聞</t>
    <phoneticPr fontId="15"/>
  </si>
  <si>
    <t>岐阜県</t>
    <rPh sb="0" eb="3">
      <t>ギフケン</t>
    </rPh>
    <phoneticPr fontId="15"/>
  </si>
  <si>
    <t>高山市の居酒屋で3人が食中毒　鶏レバーのたたきなどを食べ下痢や腹痛</t>
    <phoneticPr fontId="15"/>
  </si>
  <si>
    <t>　岐阜県は16日、高山市朝日町の居酒屋「鳥ト鮪　かめ」でカンピロバクターを原因とする食中毒が起きたと発表した。
　6日に同店で鶏レバーのたたきなどを食べた20代の男女3人が、後日に下痢や腹痛などの症状を訴え、それぞれの便からカンピロバクターが検出された。...</t>
    <phoneticPr fontId="15"/>
  </si>
  <si>
    <t>https://www.chunichi.co.jp/article/1133756?rct=gifu</t>
    <phoneticPr fontId="15"/>
  </si>
  <si>
    <t>集団食中毒発生、給食弁当製造業者　岐阜地裁から破産開始決定</t>
    <phoneticPr fontId="15"/>
  </si>
  <si>
    <t>　東京商工リサーチ岐阜支店は１６日、今年２月に集団食中毒を引き起こした岐阜県岐南町の「バイパス給食センター」と関連会社「すまいる工房」が、岐阜地裁から破産開始決定を受けたと発表した。負債総額は計約３億６００万円。決定は４日付。発表によると、バイパス給食センターは１９６６年創業の給食弁当製造業者。企業や幼稚園などの給食弁当製造を主に手がけ、ピーク時の売上高は、約６億円を計上していた。
　しかし、コロナ禍や食材・光熱費の値上がりにより低調に陥り、今年２月には集団食中毒が発生。県から営業禁止処分を受けていた。最終的には約４４０人が食中毒の症状を訴え、事業継続が困難になった。</t>
    <phoneticPr fontId="15"/>
  </si>
  <si>
    <t>https://www.yomiuri.co.jp/local/chubu/news/20250917-OYTNT50046/</t>
    <phoneticPr fontId="15"/>
  </si>
  <si>
    <t>讀賣新聞</t>
    <rPh sb="0" eb="4">
      <t>ヨミウリシンブン</t>
    </rPh>
    <phoneticPr fontId="15"/>
  </si>
  <si>
    <t>インドネシア</t>
    <phoneticPr fontId="81"/>
  </si>
  <si>
    <t>学校で食中毒が発生した場合の責任の明確化</t>
    <phoneticPr fontId="81"/>
  </si>
  <si>
    <t>ベトナム</t>
    <phoneticPr fontId="81"/>
  </si>
  <si>
    <t>　https://www.vietnam.vn/ja/lam-ro-trach-nhiem-neu-xay-ra-ngo-doc-thuc-pham-trong-truong-hoc</t>
    <phoneticPr fontId="81"/>
  </si>
  <si>
    <t>https://news.yahoo.co.jp/articles/1d6d751008bd47ba56c539e58af24f01f2d9f7ab</t>
  </si>
  <si>
    <t>https://www.nna.jp/news/2839050</t>
    <phoneticPr fontId="81"/>
  </si>
  <si>
    <t>　欧州で人気の酒類の輸入・販売を手がけるシトラム（東京都港区）は12日、シンガポールに現地法人シトラム・アジアを設立したと発表した。同国を中心にアジア市場の開拓を狙う。シトラムは、20ミリリットル瓶に入ったドイツのショット酒「クライナーファイグリング」、デンマークのプレミアムウオッカ「ダンツカ（DANZKA）」、オランダのフローズンカクテル「24アイス」の独占販売契約を結び、公式エージェントとして日本で販売。さまざまな企業との提携やマーケティング活動を通じて、酒の新しい価値創造を目指している。今回、シトラムはアジア市場への進出を視野に、シンガポールで子会社を設立。同国市場での展開の第１弾として、クライナーファイグリングを投入する。19日には、シンガポール中心部の歓楽街クラーク・キーにあるナイトクラブ「ズーク・シンガポール」で、コラボレーションイベントを実施する予定だ。</t>
    <phoneticPr fontId="81"/>
  </si>
  <si>
    <t>米カリフォルニア州上院、家庭用品などからPFASを段階的に排除する法案可決(米国) ｜ ビジネス短信 ―ジェトロ</t>
  </si>
  <si>
    <t>タイ保健省、密閉容器入り飲料など4件の告示への対応呼びかけ(タイ) ｜ ビジネス短信 ―ジェトロ</t>
  </si>
  <si>
    <t>マレーシア、9月から食品のトランス脂肪酸規制を開始 - ジェトロ</t>
  </si>
  <si>
    <t>【中国】米農務省、輸入博に３年連続出展 農産物売り込み - 時事通信</t>
  </si>
  <si>
    <t>中国：広東・山東の学校で食中毒、230人以上が病院搬送 会員限定</t>
  </si>
  <si>
    <t xml:space="preserve">「今日のお昼にマムズタッチ『エドワード·リーセット』を食べた。 こんな美味しいものをあなた ...mk.co.kr </t>
  </si>
  <si>
    <t>中国で「指紋認証」水筒がヒット　食の安全やいじめ背景に（時事通信） - Yahoo!ニュース</t>
  </si>
  <si>
    <t xml:space="preserve">日本の酒類販売社、アジア拠点を設立 - NNA ASIA・シンガポール・食品 </t>
  </si>
  <si>
    <t>　ロシアの漁業者によるイワシとサバの漁獲が、１４日までの１週間に確認された。２魚種の漁獲があったのは約１カ月半ぶり。北洋開発協会（北海道機船漁業協同組合連合会内）が伝えた。　同協会によると、４隻が公海で操業。同週の１隻当たりの漁獲量は１日平均でイワシ３５トン、サバ４３トンとなっている。１４日までの今期累計漁獲量はイワシ５万１９０トン、サバ７００トン。</t>
    <phoneticPr fontId="81"/>
  </si>
  <si>
    <t>ロシア情報　１か月半ぶりに再開　極東イワシ漁　公海で１日１隻平均３５トン</t>
    <phoneticPr fontId="81"/>
  </si>
  <si>
    <t>https://www.minato-yamaguchi.co.jp/minato/e-minato/articles/155716</t>
    <phoneticPr fontId="81"/>
  </si>
  <si>
    <t>ロシア</t>
    <phoneticPr fontId="81"/>
  </si>
  <si>
    <r>
      <t>　</t>
    </r>
    <r>
      <rPr>
        <b/>
        <sz val="15"/>
        <rFont val="游ゴシック"/>
        <family val="3"/>
        <charset val="128"/>
      </rPr>
      <t>重要な内容の一つは、共同調理場と学校給食の運営に関する指針です。共同調理場は、一方通行の原則に基づいた設計・配置、職員、教師、従業員、生徒のための手洗い・衛生エリアの設置、飲食のための十分な清潔な水の確保、 保健省の基準に従った調理などの条件を遵守する必要があります。食品の原産地と品質に関しては、各事業所はすべての食品について、原産地と供給元を明記した法的契約書、請求書、その他の書類を添付していることを確認する必要があります。ハノイ市教育訓練局は、各事業所は食品安全証明書を取得した施設、または規制に従って製品を申告している生産・事業所からのみ食品を輸入し、原産地不明、期限切れ、または腐敗した食品は使用しないことを指摘しました。加工および保存手順に関しては、学校は、原材料のチェック、加工中のチェック、使用前のチェック、保健省の規制に従った食品サンプルの保管を含む「3段階の食品検査」プロセスを厳格に実施する必要があります。給食およびサービスの提供に関する契約については、給食供給業者と契約を結ぶ学校は食品の安全性の状況を評価し、契約書には食中毒や安全でない食品の供給があった場合の法的責任を明記し、毎日の配給および受領記録を作成し、少なくとも 12 か月間記録を保管する必要があります。各学校は、ユニット長（または副校長）を長とする食品安全ワーキンググループを設立し、スタッフ、教師、従業員を割り当てて保護者と連携し、投入食品のチェック、処理の監督、サンプルの保管に参加してもらう必要があります...　校長は、所属する学校における食品安全について全責任を負います。違反や食中毒が発生した場合、法律の規定に従って責任を問われます。学校はまた、食品供給業者（飲料水、牛乳、乳製品を含む）、原材料、生徒の食事などを厳重に評価し、検査する責任も負っています。ハノイ市は今年度から、公立・私立の小学生の給食支援に3兆ドン以上を費やすことを決定しました。保護者たちは大変喜んでいる一方で、支援によって監督が甘くなることのないよう、給食の質が保証されることを強く望んでいます。2025～2026学年度の課題展開会議で、ハノイ市党委員会常任副書記のグエン・ヴァン・フォン氏は、人民委員会と人民評議会に対し、実施状況の検査と監督を強化するよう要請した。ハノイ党委員会委員長は学校に対し、「このような人道的な政策が歪められ、不名誉な原因とならないようにしなければなりません。教師の皆さん、私たちには皆、子どもがいます。子どもの食事や睡眠を大切にするのと同じように、生徒たちのことも大切にすべきです」と助言した。</t>
    </r>
    <phoneticPr fontId="81"/>
  </si>
  <si>
    <t>https://www.jetro.go.jp/biznews/2025/09/d0794894cc2efa64.html</t>
    <phoneticPr fontId="81"/>
  </si>
  <si>
    <t>　米国カリフォルニア州上院議会は9月13日、家庭用品や調理器具で、「永遠の化学物質」と呼ばれる有機フッ素化合物（PFAS、注1）の使用を2028年以降、段階的に禁止する法案（SB682）を可決した。対象は洗剤など清掃・洗浄目的で使用される清掃用品や、フライパンなどの調理器具、デンタルフロス、12歳以下の子ども向け製品、食品包装、スキー用ワックス。ただし、使用中の製品や、連邦法によって規制が優先される場合は除外される。州知事の署名後に法律は成立し、同州有害物質管理局による実施規則制定を経て、調理器具は2030年から、清掃用品は2031年から、その他の製品は2028年から、PFASが意図的に添加された製品の販売・配布を禁止する。PFASは耐熱性や撥水（はっすい）性・防汚性に優れ、さまざまな製品に使用されているが、環境中で分解されにくく、人体や動物に蓄積され、神経系・生殖系への健康被害との関連が指摘されている。法案を提出したベン・アレン州上院議員（民主党）は「カリフォルニア州は、調理器具、食品包装、幼児用製品など6つの製品群から、有毒で不必要なPFASの使用を段階的に廃止し、地域社会の公衆衛生と環境衛生を改善することに一歩近づいた」と自身のX（旧Twitter）に投稿した。連邦政府レベルでは、環境保護庁（EPA）は、2023年3月に6種類のPFAS（注2）に対する全国飲料水基準案を提示し（2023年3月15日記事参照）、2024年4月に正式に規則として採択した。2023年10月には有害物質規制法（TSCA）に基づき、2011年以降に製造輸入されたPFAS製品の使用量・廃棄方法などの報告を義務化し、州レベルではミネソタ州が2025年から化粧品、カーペット、調理器具など11のカテゴリーでPFAS含有製品の販売を禁止した。コロラド州では2024年から意図的にPFASを含む食品包装などを販売禁止しており、2026年には調理器具などのカテゴリーも対象とする（2024年7月3日記事参照）。欧州では、フランスがEUの規制に先駆けて、2026年1月からPFASを含む化粧品や靴、繊維、スキー用ワックスの製造・輸入・販売を禁止する（2025年3月6日記事参照）。
（注1）PFASは、いわゆる有機フッ素化合物の中のパーフルオロアルキル化合物の総称で、耐熱性や耐水性、耐油性、非粘着性などの特性があり、衣料や食品包装、調理器具、化粧品、電子・電気部品、自動車部品をはじめとする多くの産業や製品に利用されている。</t>
    <phoneticPr fontId="81"/>
  </si>
  <si>
    <t>米国</t>
    <rPh sb="0" eb="2">
      <t>ベイコク</t>
    </rPh>
    <phoneticPr fontId="81"/>
  </si>
  <si>
    <t>https://www.jetro.go.jp/biznews/2025/09/9cb1f89e09ea70a6.html</t>
    <phoneticPr fontId="81"/>
  </si>
  <si>
    <t>　タイ保健省食品・医薬品局（FDA）は9月10日、2025年1～3月に意見公募を行った（2025年2月4日記事参照）密閉容器入り飲料などに関する4本の新告示が官報に掲載されるのを前に、その改正案をFDAウェブサイトに公表した。併せて、事業者に対して規制対応への準備を呼びかけている。新告示の概要は次のとおり。
　1.保健省告示「密閉容器入り飲料水」（改正内容案PDFファイル(外部サイトへ、新しいウィンドウで開きます)、説明資料PDFファイル(外部サイトへ、新しいウィンドウで開きます)）
現行の密閉容器入り飲料水に関する保健省告示を廃止する。コーデックス規格などの国際規格に基づき、湧き水またはスプリングウオーター、炭酸水の定義を追加する。
汚染物質基準などの品質規格基準を改正する。任意で事業者がデジタルラベルを使用する場合のラベル表示に関する条件を定める。この告示は官報に掲載された翌日から施行となる。施行日の前に認可を受けた事業者に対し、2年間の猶予期間を設ける。
　2.保健省告示「氷」（改正内容案PDFファイル(外部サイトへ、新しいウィンドウで開きます)）
現行の氷に関する保健省告示を廃止する。氷の品質規格に関して、汚染物質基準を改正し、保健省告示「密閉容器入り飲料水」に従うこととする。氷の製造方法に関する規定を廃止し、保健省告示420号「食品の製造方法、製造におけるツール・用具、および保管」に従うこととする。食用目的ではない、または消費者に直接販売しない氷の製造方法に関する氷のラベル表示の規定を廃止する。氷のラベル表示は、保健省告示包装食品のラベル表示に規定に従うこととする。この告示は官報に掲載された翌日から施行となる。施行日の前に認可を受けた事業者に対し、　　1年間の猶予期間を設ける。
　3.保健省告示「密閉容器入り飲料（第3版）」（改正内容案PDFファイル(外部サイトへ、新しいウィンドウで開きます)）
コーデックス規格に基づき、上記の保健省告示462号に炭酸水の分類を設けることにより、2013年6月26日付の保健省告示356号「密閉容器入り飲料PDFファイル(外部サイトへ、新しいウィンドウで開きます)」（英語仮訳PDFファイル(外部サイトへ、新しいウィンドウで開きます)）から炭酸水を廃止し、従来の密閉容器入り飲料の5種類から4種類に変更する。この告示は官報に掲載された翌日から施行となる。施行日の前に認可を受けた事業者に対し、2年間の猶予期間を設ける。
　4.保健省告示「天然ミネラルウオーター（第2版）」（改正内容案PDFファイル(外部サイトへ、新しいウィンドウで開きます)）
消費者の健康を守り、印刷インクによる環境汚染問題を軽減するため、2024年9月18日付の保健省告示454号「天然ミネラルウオーターPDFファイル(外部サイトへ、新しいウィンドウで開きます)」（英語仮訳PDFファイル(外部サイトへ、新しいウィンドウで開きます)）のラベル表示規定を改正し、デジタルラベルを使用する場合のラベル表示に関する条件を定める。</t>
    <phoneticPr fontId="81"/>
  </si>
  <si>
    <t>タイ</t>
    <phoneticPr fontId="81"/>
  </si>
  <si>
    <t>https://www.jetro.go.jp/biznews/2025/09/51d2f6ad31acd6f7.html</t>
    <phoneticPr fontId="81"/>
  </si>
  <si>
    <t>　マレーシア保健省は2025年9月1日、「1985年食品規則（Food Regulations 1985）」の改正を施行した。今回の改正により、動物由来の場合を除き、総脂肪100グラムあたり2グラム以上のトランス脂肪酸を含む食品の輸入、調理、広告、販売が禁じられた。
保健省の公表内容外部サイトへ、新しいウィンドウで開きますによると、本規則に別段の規定がある場合を除き、最終消費者向けまたは小売り向けに、総脂肪100グラムあたり2グラム以上のトランス脂肪酸を含む食品の輸入、調理、広告、販売を行ってはならない。対象は油脂の加工由来のトランス脂肪酸で、動物由来の自然発生したものは対象外となる。輸入品も対象に含まれるため、日本からマレーシアへの食品輸出に際しても留意が必要だ。
　トランス脂肪酸の過剰摂取は生活習慣病につながるリスクが指摘されており、世界保健機関（WHO）が2023年に公表した「飽和脂肪酸およびトランス脂肪酸の摂取に関するガイドライン外部サイトへ、新しいウィンドウで開きます」では、成人および子供のトランス脂肪酸の摂取量を、総エネルギー摂取量の1％まで減らすよう強く推奨した。また、WHOは食品事業者に対しても、食品の製造方法を変更し、油脂の加工由来のトランス脂肪酸を、飽和脂肪酸で代替することなく低減する（2023年までに、食品中の脂質100グラムあたりのトランス脂肪酸を2グラム未満とする）よう呼びかける声明外部サイトへ、新しいウィンドウで開きますも発表していた（参考：農林水産省「トランス脂肪酸に関する国際機関の取り組み外部サイトへ、新しいウィンドウで開きます」）。こうした動きを受け、近年、各国ではトランス脂肪酸や、トランス脂肪酸の原因となる部分水素添加油脂に関する規制が強化されており、今回のマレーシアでの措置もWHOの基準に準拠したものとなる。トランス脂肪酸に関する規制を含む、主要な国・地域別の輸入規制については、ジェトロ「日本からの輸出に関する制度」も参照されたい。</t>
    <phoneticPr fontId="81"/>
  </si>
  <si>
    <t>マレーシア</t>
    <phoneticPr fontId="81"/>
  </si>
  <si>
    <t>https://www.jiji.com/jc/article?k=2025091600308&amp;g=jnb</t>
    <phoneticPr fontId="81"/>
  </si>
  <si>
    <t>　在上海米商工会議所は米農務省と組み、１１月に上海市で開かれる予定の中国国際輸入博覧会（輸入博）に食品・農産物を展示するブースを開設すると発表した。２０２３年から３年連続の出展。米パビリオンに３５０平方メートルのブースを設置。アイダホ州や米西部農業貿易振興会、カリフォルニアワイン協会、米食肉輸出連合会、米家禽（かきん）鶏卵輸出協会など１９の州政府や業界団体、企業が牛肉や鶏肉、ワイン、ジャガイモ、大豆、チーズ、ドライフルーツ、アーモンド、健康食品、綿織物などを展示する。
　関係筋によれば、例年と同様、米農務次官または同等役職の代表者が米パビリオンの開幕式に出席。開幕翌日には、米中両国の関係者を集め、信頼関係構築とビジネス促進を図るため、食品・農産物に関するシンポジウムを開催する。</t>
    <phoneticPr fontId="81"/>
  </si>
  <si>
    <t>中国</t>
    <rPh sb="0" eb="2">
      <t>チュウゴク</t>
    </rPh>
    <phoneticPr fontId="81"/>
  </si>
  <si>
    <t>https://ashu-chinastatistics.com/news/203977-741679511620</t>
    <phoneticPr fontId="81"/>
  </si>
  <si>
    <t>　【亜州ビジネス編集部】中国で「一人火鍋」が人気を集めている。過去1年間で、約30万店の通常タイプの火鍋店が姿を消す一方、セルフ方式が特徴の一人火鍋店は全国で5万店を突破した。火鍋市場の10％超を占める…</t>
    <phoneticPr fontId="81"/>
  </si>
  <si>
    <t>https://www.mk.co.kr/jp/business/11420108</t>
    <phoneticPr fontId="81"/>
  </si>
  <si>
    <t>韓国</t>
    <rPh sb="0" eb="2">
      <t>カンコク</t>
    </rPh>
    <phoneticPr fontId="81"/>
  </si>
  <si>
    <t>　「今日のお昼にマムズタッチ『エドワード·リーセット』を食べた。 こんなおいしいものをあなたたちだけ食べたのか」14日、京畿道高陽のキンテックスで開かれた公演で、米国出身ラッパーのタイラー·ザ·クリエイターは、韓国在来ハンバーガーのマムズタッチに愛情を表わした。 来韓公演中、グローバルスターが国内フランチャイズバーガーに対する愛情を表すと、韓国ファンは熱狂的な歓呼で応えた。韓国フランチャイズ企業が作ったKバーガーとピザが全世界に広がっている。 世界的にKポップとKフードに対する地位が上がり、韓国外食ブランドの選好度が大きくなったうえに、現地にない韓国型バーガー·ピザが注目され、海外消費者の味覚を虜にしている。15日、食品業界によると、先月14日（現地時間）、ロッテリアが米カリフォルニア州フラートンにオープンした1号店には、1ヵ月間毎日1000人以上が訪れた。 これは国内ロッテリア売場のうち、売上上位5ヵ所の1日平均顧客数に匹敵する水準だ。 業界関係者は「マクドナルドとインアンドアウトなどが持ちこたえるハンバーガー本場で記録した顕著な成果」と話した。「国産バーガー·マムズタッチ」は日本で大きな反響を呼んでいる。 昨年4月、東京·渋谷に開いた1号店が大きな成功を収めた後、今月末、原宿に直営2号店を開くことにした。 1号店渋谷店は開店1年で70万人の顧客が訪れた。 累積売上は50億ウォンを突破した。 マムズタッチ関係者は「渋谷店は現地1位バーガーフランチャイズ事業者である日本マクドナルドの昨年の売り場当り年平均売上額の2倍水準」とし「年末までに30ヶ加盟契約が目標」と話した。マムスタッチはモンゴルのウランバートルにある10号店と12号店でそれぞれ「マムズピザ」の販売を開始した。 バーガーとピザを一緒に販売するショップ&amp;ショップの売り場を年内に7ヵ所まで増やす計画だ。 また、カザフスタン、キルギス、中東など近隣諸国にも進出するために準備中だ。</t>
    <phoneticPr fontId="81"/>
  </si>
  <si>
    <t>シンガポール</t>
    <phoneticPr fontId="81"/>
  </si>
  <si>
    <t>学校給食で集団食中毒、846人の生徒が腹痛などの症状訴える インドネシア</t>
    <phoneticPr fontId="81"/>
  </si>
  <si>
    <t>https://kagonma-info.com/c0022/over_800_indonesian_students_suffer_mass_food_poisoning_20250920/</t>
    <phoneticPr fontId="81"/>
  </si>
  <si>
    <t>　インドネシア政府が提供する無料の学校給食を食べた生徒800人以上が今週、腹痛などの症状を訴え、一部が病院で手当てを受けている。当局が19日、明らかにした。インドネシアでは今年1月から学校の給食無償化が始まり、それ以来、4000人以上の生徒が食中毒に見舞われている。現地メディアによると、西ジャワ州内の5校で17日、前日に提供された鶏肉と米を食べた569人の生徒が吐き気と嘔吐を訴えたという。ロイター通信は地元当局者の話しとして、「19日時点で、10人の生徒が病院で治療を受けており、他の生徒は回復した」と報じた。当初は約30人の生徒が入院を余儀なくされた。
中スラウェシ州でも17日、給食を食べた277人の生徒が食中毒の症状を訴え、対象学区の給食の配給が中止された。
直近の食中毒事件では給食センターからノロウイルスが検出されていた。
ノロウイルスは感染力が非常に強い。重症化リスクは高くないが、体力のない高齢者や子供は注意が必要である。
スビアント（Prabowo Subianto）大統領肝いりの「給食無償化」政策は、子どもたちの栄養改善を目指す重要な施策として、国内の教育政策において注目を集めている。この政策は、特に貧困層や農村部の子どもたちが十分な栄養を摂取できるようにするために導入され、学校教育と健康の両面で大きな意義を持つ。インドネシアでは貧困層の家庭が多く、食事の質や量が不安定な家庭も少なくない。このような背景の中で、子どもたちが学校に通いながら十分な栄養を摂取することは、学習効果を高めるために不可欠だとされている。しかし、貧困層の家庭においては、食事の確保が難しく、学校に通うための食事を準備する余裕がない場合も多い。そこで政府は学校での給食を無償化し、すべての児童に提供することを決定した。</t>
    <phoneticPr fontId="81"/>
  </si>
  <si>
    <t xml:space="preserve">鳴門渦潮高校の食堂で生徒36人が嘔吐や下痢の症状訴える食中毒【徳島】  </t>
    <phoneticPr fontId="15"/>
  </si>
  <si>
    <t>エキサイト</t>
    <phoneticPr fontId="15"/>
  </si>
  <si>
    <t>　9月中旬ごろ鳴門市の鳴門渦潮高校の食堂で食事をした生徒36人が嘔吐や下痢などの症状を訴える食中毒が発生していたことがわかりました。保健所は食事を提供した業者を20日から4日間の営業停止処分としました。処分を受けたのは鳴門市大津町のフードセンターです。
県によりますと、9月16日、フードセンターが食堂で食事を提供している鳴門渦潮高校から徳島保健所に「寮の生徒36人に嘔吐や下痢などの症状がみられる」と連絡がありました。このため保健所が調べたところ、9月13日から15日に学校の食堂で食事をした寮生72人のうち36人が嘔吐や下痢などの症状を訴えていることがわかりました。保健所では共通して食べたものが食堂の食事であることや、生徒2人の便から煮物などに入りやすいウエルシュ菌が検出されたことから、食中毒と断定し、この業者を20日から4日間の営業停止処分としました。
今回入院した生徒はおらず現在は全員快方に向かっているということです。</t>
    <phoneticPr fontId="15"/>
  </si>
  <si>
    <t>徳島県</t>
    <rPh sb="0" eb="3">
      <t>トクシマケン</t>
    </rPh>
    <phoneticPr fontId="15"/>
  </si>
  <si>
    <t>https://news.jp/i/1342041931438047438?c=1179248089549373591</t>
    <phoneticPr fontId="15"/>
  </si>
  <si>
    <t>鹿児島県</t>
    <rPh sb="0" eb="4">
      <t>カゴシマケン</t>
    </rPh>
    <phoneticPr fontId="15"/>
  </si>
  <si>
    <t>弁当食べた22人が食中毒に…鹿屋市の弁当店3日間の営業停止</t>
    <phoneticPr fontId="15"/>
  </si>
  <si>
    <t>　鹿屋市で作られた弁当を食べた22人に食中毒の症状がみられ、黄色ブドウ球菌が検出されました。保健所は食中毒と断定し弁当を作った店に3日間の営業停止命令を出しました。営業停止命令を受けたのは鹿屋市の弁当店・3PEACEです。県によりますと、この店が今月15日につくった唐揚げやミートボールが入った弁当を食べた2歳から49歳の男女22人におう吐や腹痛などの症状がみられました。このうち2歳の女の子と10歳の男の子が医療機関に入院しましたが、すでに退院し快方に向かっているということです。体調不良を起こした患者が共通して店の弁当を食べていたことや、患者から黄色ブドウ球菌が検出されたことなどから、鹿屋保健所は店がつくった弁当が食中毒の原因と断定しました。保健所は弁当店に対し今月20日から22日までの3日間、営業停止命令を出しました。店は今月17日から19日まで営業を自粛しているということです。鹿児島市を除く県内でことし確認された食中毒は17件で、過去5年間で最も多くなっています。県は、手洗いを徹底し、特に手や指に傷のある人は調理を避けることや、調理後はなるべく早く食べるなど食中毒対策を呼びかけています。</t>
    <phoneticPr fontId="15"/>
  </si>
  <si>
    <t>南日本放送</t>
    <rPh sb="0" eb="1">
      <t>ミナミ</t>
    </rPh>
    <rPh sb="1" eb="5">
      <t>ニホンホウソウ</t>
    </rPh>
    <phoneticPr fontId="15"/>
  </si>
  <si>
    <t>https://newsdig.tbs.co.jp/articles/-/2181465?display=1</t>
    <phoneticPr fontId="15"/>
  </si>
  <si>
    <t xml:space="preserve">【速報】学校給食のツナサラダに『フードスライサーの刃』混入の可能性 調理後に欠損気づき緊急 ... </t>
    <phoneticPr fontId="15"/>
  </si>
  <si>
    <t>　兵庫県豊岡市は、学校給食センターで９月１６日に調理した給食に、長さ約３センチの金属刃が混入している可能性があるとして、給食の一品の提供を中止したと発表しました。豊岡市教育委員会によりますと、１６日午後０時ごろ、市から委託されている給食事業者がフードスライサーを洗浄していたところ、３２枚ある千切り用のクシ刃のうち、１枚が欠損していることに気づきました。給食センターではこの日、フードスライサーを使って「ツナサラダ」を調理していたということで、センターから市内１１の小学校・中学校・小中一貫校に、ツナサラダを食べないよう連絡しました。２つの学校ではすでに給食時間が始まっていましたが、今のところ児童・生徒から体調に異変があったなどの報告はないということです。刃の長さは約３センチで、調理場内や排水溝からも見つかっておらず、またいつから欠損していたのか判明していないということです。豊岡市教委によりますと、学校給食は翌水曜以降、通常通り再開されています。フードスライサーは別のものを使用しているということです。</t>
    <phoneticPr fontId="15"/>
  </si>
  <si>
    <t>https://topics.smt.docomo.ne.jp/amp/article/mbs_news/region/mbs_news-GE00068563</t>
    <phoneticPr fontId="15"/>
  </si>
  <si>
    <t>兵庫県</t>
    <rPh sb="0" eb="3">
      <t>ヒョウゴケン</t>
    </rPh>
    <phoneticPr fontId="15"/>
  </si>
  <si>
    <t xml:space="preserve">MBSニュース </t>
    <phoneticPr fontId="15"/>
  </si>
  <si>
    <t>たふあ</t>
    <phoneticPr fontId="15"/>
  </si>
  <si>
    <t xml:space="preserve">台湾検疫での日本産メロンの残留農薬検査が全数検査に移行しました </t>
    <phoneticPr fontId="15"/>
  </si>
  <si>
    <t xml:space="preserve">　台湾検疫では、日本産メロンの抜き取り検査の比率を、6月1日～10月31日までの期間、「20～50％」に引き上げている強化抜き取り検査を実施していましたが、9月8日までのおよそ半年間に検査を受けた日本産メロン258ロットのうち、3.1％に当たる8ロットが、いずれも残留農薬の規定違反で不合格となったことから、全数検査に切り替わりました。台湾輸出向けに事前に残留農薬検査をする場合、①台湾検疫対象農薬を網羅しているか、②台湾検疫での検査部位と同じ部位を検査しているか、③検査の感度（定量下限値）が台湾の残留農薬基準値を満たしているか の3点が重要です。
弊社では、これら3点を満たし、かつ、検体が届いたその日のうちに結果をPDFで報告する即日検査を承っています。ぜひご活用ください。
</t>
    <phoneticPr fontId="15"/>
  </si>
  <si>
    <t>https://firo.co.jp/news/448/</t>
    <phoneticPr fontId="15"/>
  </si>
  <si>
    <t xml:space="preserve">第118回コーデックス連絡協議会 - 農林水産省 </t>
    <phoneticPr fontId="15"/>
  </si>
  <si>
    <t>　消費者庁、厚生労働省及び農林水産省は、令和7年8月25日（月曜日）に、「第118回 コーデックス連絡協議会」をAP虎ノ門C+Dルームにおいて開催しました。
令和7年9月に開催される第56回残留農薬部会（CCPR）及び第23回アジア地域調整部会（CCASIA）並びに令和7年10月に開催される第8回スパイス・料理用ハーブ部会（CCSCH）の主な検討議題の説明を行い、令和7年5月に開催された第44回分析・サンプリング法部会（CCMAS）並びに令和7年6月に開催された第34回一般原則部会（CCGP）及び第18回食品汚染物質部会（CCCF）の報告を行い、意見交換を行いました。
概要(PDF : 373KB)　　https://www.maff.go.jp/j/syouan/kijun/codex/attach/pdf/118-1.pdf
資料（全体版）(PDF : 2,562KB)　https://www.maff.go.jp/j/syouan/kijun/codex/attach/pdf/118-2.pdf</t>
    <phoneticPr fontId="15"/>
  </si>
  <si>
    <t>https://www.maff.go.jp/j/syouan/kijun/codex/118.html</t>
    <phoneticPr fontId="15"/>
  </si>
  <si>
    <t xml:space="preserve">日本から輸入のメロン、水際検査で不合格 残留農薬の規定違反で／台湾 - ライブドアニュース </t>
    <phoneticPr fontId="15"/>
  </si>
  <si>
    <t>　衛生福利部（保健省）食品薬物管理署は16日、日本から輸入された生のメロンなど計17品目が水際検査で不合格になったと公表した。日本のメロンは残留農薬で規定違反となった。全量が積み戻しまたは廃棄処分となる。この日公表された不合格品はメロンの他、フィリピンのケーキ、中国のダイコン、韓国のブロッコリー、チリの冷凍ウニなど。
不合格となったメロンは北海道産で、殺虫剤のテトラニリプロール0.02ppmが検出された。台湾の規定では、テトラニリプロールはメロンからは検出されてはならないと定められている。同署北区管理センターの劉芳銘主任は中央社の取材に対し、メロンを輸入した業者に対する水際検査を、抜き取り検査から全数検査に切り替えると述べた。
同署の統計によれば、9月8日までのおよそ半年間に水際検査を受けた日本産メロン258ロットのうち、3.1％に当たる8ロットが、いずれも残留農薬の規定違反で不合格となった。劉氏は日本産メロンの抜き取り検査の比率を、6月1日～10月31日までの期間、「20～50％」に引き上げていると説明した。</t>
    <phoneticPr fontId="15"/>
  </si>
  <si>
    <t>https://news.livedoor.com/article/detail/29590362/</t>
    <phoneticPr fontId="15"/>
  </si>
  <si>
    <t xml:space="preserve">原産地表示ミス・原料期限切れ・食材用以外の殺菌剤使用…兵庫県香美町の「マルヨ食品」が全 ... </t>
    <phoneticPr fontId="81"/>
  </si>
  <si>
    <t>　兵庫県香美町香住区香住の食品加工会社「マルヨ食品」が、原料の原産地表示の誤りや使用が認められていない殺菌剤の使用などが判明したとして、全商品の自主回収を始めた。県は食品表示法と食品衛生法に基づく調査を進めている。同社の親会社「万代リテールホールディングス（HD）」（大阪府）によると、内部通報を受けて調査を実施。これまでに原料の原産地表示の誤りや期限切れ原料の使用のほか、「えびみそ」など16品目でアレルギー表示（「かに」「乳成分」）をせず、「ほたるいかの醤油漬け」など25品目では、食材用ではない二酸化塩素を用いた食材の殺菌が行われていたことが判明した。
　同社は今月3日までに全ての商品の製造と出荷を停止し、8日に全商品の回収をホームページなどで告知した。同HDによると、健康被害は現在のところ報告されていないという。豊岡健康福祉事務所と県流通戦略課は9日から、立ち入りなどの調査を進めている。同HDの広報担当者は「おわび申し上げる。HDから追加人員を派遣して、行政当局の指導を受けながら、実態把握と原因究明に努める」とコメントした。同社はカニみそやホタルイカの加工品などが主力製品で、年間約420万個の商品を製造し、全国に出荷している。今年8月に同HDが子会社にした。</t>
    <phoneticPr fontId="81"/>
  </si>
  <si>
    <t>https://news.yahoo.co.jp/articles/4dc370f631e8dc613d0e5431101ae807da604246</t>
    <phoneticPr fontId="81"/>
  </si>
  <si>
    <t xml:space="preserve">水産食品メーカー 全商品約500種類を自主回収 アレルギー成分を表示せず - Yahoo!ニュース </t>
    <phoneticPr fontId="81"/>
  </si>
  <si>
    <t>　兵庫県の水産食品メーカーが販売する商品の表示に不正があったとして全商品約500種類を自主回収していることが分かりました。食品表示の不正が判明したのは兵庫県香美町の水産食品メーカー・マルヨ食品です。マルヨ食品は今月8日、全国で販売している「えびみそ」や「かにぞうすいの素」など16の商品にアレルギー成分である「かに」や「乳」を表記していなかったことを公表しました。また、他の商品でも原料の産地表示の誤りや期限が切れた原料の使用、食品に使用できない殺菌剤を使っていたということです。これを受けてマルヨ食品は全商品約500種類の自主回収をすすめていますが、健康被害は確認されていないということです。兵庫県は食品表示法などに基づき立ち入り調査を複数回行っていて、産地偽装の可能性を含めて調べているということです。親会社である万代リテールホールディングスは「行政の指導のもと速やかに実態を把握したい」とコメントとしています。</t>
    <phoneticPr fontId="81"/>
  </si>
  <si>
    <t>https://news.yahoo.co.jp/articles/c6d5f177ec4a4f4924e4a2e9b769775e998668c7</t>
    <phoneticPr fontId="81"/>
  </si>
  <si>
    <t xml:space="preserve">紀文『The SURIMI』を自主回収 品質不良で健康被害の恐れ、全数回収へ </t>
    <phoneticPr fontId="81"/>
  </si>
  <si>
    <t>　　㈱紀文食品（東京都港区、堤 裕社長）は、同社が販売する『The SURIMI』に品質不良があるとして、全国で当該商品の自主回収を行うと発表した。公式サイトに謝罪告知を掲載しており、「お客様やお取引先様には大変なご迷惑をお掛けし、心よりお詫び申し上げる。今後は管理体制を一層強化し、再発防止に努める」と理解を求めている。『The SURIMI』は、「オシャレに楽しく、料理がパッと華やかになる」というコンセプトの下、カニカマのイメージと利用方法を刷新した新商品として独自性を強く打ち出した新商品だった。
　同社によれば、一部商品でパッケージの膨張や開封時の腐敗臭が確認された。これらは健康被害の恐れがあるため、摂取を避けるよう呼び掛けている。現時点で消費者からの健康被害の申し出はないという。当初は一部商品の不具合が判明したが、社内で高水準の検査を行った結果、他のロットでも日付経過により不具合が生じる可能性があることが分かったため、対象を「The SURIMI」全数としたと説明している。回収対象商品は全国で販売されたもので、製造は同社東京工場による。対象商品は送料着払いで紀文食品お客様相談室（〒105-8626 東京都港区海岸2-1-7）に送付すれば、後日購入代金が返金される。
問い合わせ先：TEL 0120-012-778（午前9時～午後5時、土日祝日を除く、9月20日、21日は受付有）インターネットからの回収受付も可能。</t>
    <phoneticPr fontId="81"/>
  </si>
  <si>
    <t>https://wellness-news.co.jp/posts/250917-1/</t>
    <phoneticPr fontId="81"/>
  </si>
  <si>
    <t xml:space="preserve">【独自】消費期限、数年前から偽装か ミニストップ京都2店舗 - MSN </t>
    <phoneticPr fontId="81"/>
  </si>
  <si>
    <t>　コンビニのミニストップの一部店舗が店内調理品の消費期限を偽って販売していた問題で、京都府の2店舗で数年前から不正が行われていた疑いがあることが19日、分かった。兵庫県の2店舗ではオーナーが店員に不正を指示していたとみられることも判明した。いずれも食品表示法違反に当たる可能性がある。管轄の保健所への取材で明らかになった。京都の2店舗は久御山町田井店と田辺中央店。保健所は既に関係者を聴取し、指導した。調理後すぐに貼るべき消費期限のラベルを一定の時間を置いてから貼っていた。店舗の関係者は「数年前からやっていた」と説明したという。兵庫は川西見野2丁目店と川西西多田店。保健所は既に立ち入り検査し、指導した。作りすぎた場合にラベルを貼り替えたり、後でまとめてラベルを貼ったりしていたことを確認した。オーナーによる店員への指示だったとの認識を示した。ミニストップは不正発覚を受け、全国約1600店で店内調理のおにぎりと弁当、総菜の販売を中止している。</t>
    <phoneticPr fontId="81"/>
  </si>
  <si>
    <t>https://www.msn.com/ja-jp/money/other/%E7%8B%AC%E8%87%AA-%E6%B6%88%E8%B2%BB%E6%9C%9F%E9%99%90-%E6%95%B0%E5%B9%B4%E5%89%8D%E3%81%8B%E3%82%89%E5%81%BD%E8%A3%85%E3%81%8B-%E3%83%9F%E3%83%8B%E3%82%B9%E3%83%88%E3%83%83%E3%83%97%E4%BA%AC%E9%83%BD2%E5%BA%97%E8%88%97/ar-AA1KMRjR?apiversion=v2&amp;noservercache=1&amp;domshim=1&amp;renderwebcomponents=1&amp;wcseo=1&amp;batchservertelemetry=1&amp;noservertelemetry=1</t>
    <phoneticPr fontId="81"/>
  </si>
  <si>
    <t>3歳の男児が「O157」に感染 HUSも発症 熊本 | 熊本のニュース</t>
    <phoneticPr fontId="15"/>
  </si>
  <si>
    <t>TBS</t>
    <phoneticPr fontId="15"/>
  </si>
  <si>
    <t>　熊本県は球磨郡に住む3歳の男の子が、腸管出血性大腸菌「O157」に感染したと発表しました。県によりますとこの男の子は9月10日、発熱や腹痛の症状を訴えたため、球磨郡の二つの医療機関を受診しましたが、原因はわかりませんでした。その後も症状が改善しなかったことから、3日後に熊本市内の病院に入院して検査したところ、O157の感染が判明しました。男の子は合併症としてHUS（溶結性尿毒症症候群）も発症し、集中治療室での入院が続いています。熊本県内での今年のO157の感染者数は9月19日時点で58人で、去年（2024年）1年間の感染者数（44人）を既に超えています。
O157は食べ物などを通じて「食中毒」として感染するほか、人から人に2次感染するケースもあるため、県は感染防止のため、トイレの後や調理の際に手洗いを徹底することや、食品を十分に加熱することなどを呼びかけています。</t>
    <phoneticPr fontId="15"/>
  </si>
  <si>
    <t>https://newsdig.tbs.co.jp/articles/rkk/2181071?display=1</t>
    <phoneticPr fontId="15"/>
  </si>
  <si>
    <t>熊本県</t>
    <rPh sb="0" eb="3">
      <t>クマモトケン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</si>
</sst>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_ "/>
    <numFmt numFmtId="178" formatCode="yyyy&quot;年&quot;m&quot;月&quot;d&quot;日&quot;;@"/>
    <numFmt numFmtId="179" formatCode="m&quot;月&quot;d&quot;日&quot;;@"/>
    <numFmt numFmtId="180" formatCode="0.00;&quot;▲ &quot;0.00"/>
    <numFmt numFmtId="181" formatCode="0&quot;ヶ&quot;&quot;所&quot;"/>
    <numFmt numFmtId="182" formatCode="&quot;+&quot;\ #,##0.00;&quot;-&quot;\ #,##0.00"/>
    <numFmt numFmtId="183" formatCode="0_);[Red]\(0\)"/>
    <numFmt numFmtId="184" formatCode="\+0;&quot;▲ &quot;0"/>
  </numFmts>
  <fonts count="210">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b/>
      <sz val="14"/>
      <color indexed="10"/>
      <name val="ＭＳ Ｐゴシック"/>
      <family val="3"/>
      <charset val="128"/>
    </font>
    <font>
      <u/>
      <sz val="11"/>
      <color indexed="12"/>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b/>
      <sz val="12"/>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indexed="9"/>
      <name val="ＭＳ Ｐゴシック"/>
      <family val="3"/>
      <charset val="128"/>
    </font>
    <font>
      <b/>
      <sz val="20"/>
      <name val="ＭＳ Ｐゴシック"/>
      <family val="3"/>
      <charset val="128"/>
    </font>
    <font>
      <sz val="16"/>
      <color indexed="18"/>
      <name val="ＭＳ Ｐゴシック"/>
      <family val="3"/>
      <charset val="128"/>
    </font>
    <font>
      <b/>
      <sz val="14.3"/>
      <color indexed="30"/>
      <name val="ＭＳ Ｐゴシック"/>
      <family val="3"/>
      <charset val="128"/>
    </font>
    <font>
      <b/>
      <sz val="11"/>
      <name val="ＭＳ Ｐゴシック"/>
      <family val="3"/>
      <charset val="128"/>
    </font>
    <font>
      <b/>
      <sz val="8"/>
      <name val="ＭＳ Ｐゴシック"/>
      <family val="3"/>
      <charset val="128"/>
    </font>
    <font>
      <sz val="14"/>
      <name val="ＭＳ Ｐゴシック"/>
      <family val="3"/>
      <charset val="128"/>
    </font>
    <font>
      <sz val="10"/>
      <name val="ＭＳ Ｐゴシック"/>
      <family val="3"/>
      <charset val="128"/>
    </font>
    <font>
      <sz val="18"/>
      <name val="ＭＳ Ｐゴシック"/>
      <family val="3"/>
      <charset val="128"/>
    </font>
    <font>
      <b/>
      <u/>
      <sz val="16"/>
      <color indexed="18"/>
      <name val="ＭＳ Ｐゴシック"/>
      <family val="3"/>
      <charset val="128"/>
    </font>
    <font>
      <sz val="6"/>
      <name val="ＭＳ Ｐゴシック"/>
      <family val="3"/>
      <charset val="128"/>
    </font>
    <font>
      <sz val="9"/>
      <color indexed="8"/>
      <name val="Meiryo"/>
      <family val="3"/>
      <charset val="128"/>
    </font>
    <font>
      <b/>
      <sz val="18"/>
      <name val="ＭＳ Ｐゴシック"/>
      <family val="3"/>
      <charset val="128"/>
    </font>
    <font>
      <sz val="6"/>
      <name val="ＭＳ Ｐゴシック"/>
      <family val="3"/>
      <charset val="128"/>
    </font>
    <font>
      <b/>
      <sz val="14"/>
      <color indexed="9"/>
      <name val="ＭＳ Ｐゴシック"/>
      <family val="3"/>
      <charset val="128"/>
    </font>
    <font>
      <b/>
      <sz val="14"/>
      <name val="ＭＳ Ｐゴシック"/>
      <family val="3"/>
      <charset val="128"/>
    </font>
    <font>
      <sz val="10.75"/>
      <color indexed="63"/>
      <name val="ＭＳ ゴシック"/>
      <family val="3"/>
      <charset val="128"/>
    </font>
    <font>
      <b/>
      <sz val="12"/>
      <color indexed="8"/>
      <name val="ＭＳ Ｐゴシック"/>
      <family val="3"/>
      <charset val="128"/>
    </font>
    <font>
      <sz val="8"/>
      <color indexed="8"/>
      <name val="ＭＳ Ｐゴシック"/>
      <family val="3"/>
      <charset val="128"/>
    </font>
    <font>
      <sz val="11"/>
      <name val="メイリオ"/>
      <family val="3"/>
      <charset val="128"/>
    </font>
    <font>
      <sz val="10.1"/>
      <color indexed="22"/>
      <name val="メイリオ"/>
      <family val="3"/>
      <charset val="128"/>
    </font>
    <font>
      <sz val="11"/>
      <color indexed="23"/>
      <name val="ＭＳ Ｐゴシック"/>
      <family val="3"/>
      <charset val="128"/>
    </font>
    <font>
      <sz val="10.75"/>
      <color indexed="63"/>
      <name val="メイリオ"/>
      <family val="3"/>
      <charset val="128"/>
    </font>
    <font>
      <b/>
      <sz val="10"/>
      <color indexed="8"/>
      <name val="ＭＳ Ｐゴシック"/>
      <family val="3"/>
      <charset val="128"/>
    </font>
    <font>
      <sz val="9"/>
      <name val="Arial"/>
      <family val="2"/>
    </font>
    <font>
      <sz val="11"/>
      <name val="Arial"/>
      <family val="2"/>
    </font>
    <font>
      <sz val="11"/>
      <color indexed="22"/>
      <name val="ＭＳ Ｐゴシック"/>
      <family val="3"/>
      <charset val="128"/>
    </font>
    <font>
      <sz val="8"/>
      <color indexed="8"/>
      <name val="メイリオ"/>
      <family val="3"/>
      <charset val="128"/>
    </font>
    <font>
      <sz val="9"/>
      <color indexed="8"/>
      <name val="ＭＳ Ｐゴシック"/>
      <family val="3"/>
      <charset val="128"/>
    </font>
    <font>
      <sz val="9"/>
      <color indexed="10"/>
      <name val="ＭＳ Ｐゴシック"/>
      <family val="3"/>
      <charset val="128"/>
    </font>
    <font>
      <sz val="12"/>
      <color indexed="8"/>
      <name val="ＭＳ Ｐゴシック"/>
      <family val="3"/>
      <charset val="128"/>
    </font>
    <font>
      <b/>
      <sz val="12"/>
      <color indexed="9"/>
      <name val="ＭＳ Ｐゴシック"/>
      <family val="3"/>
      <charset val="128"/>
    </font>
    <font>
      <sz val="9"/>
      <color indexed="53"/>
      <name val="ＭＳ Ｐゴシック"/>
      <family val="3"/>
      <charset val="128"/>
    </font>
    <font>
      <sz val="9"/>
      <color indexed="60"/>
      <name val="ＭＳ Ｐゴシック"/>
      <family val="3"/>
      <charset val="128"/>
    </font>
    <font>
      <sz val="11"/>
      <color indexed="8"/>
      <name val="メイリオ"/>
      <family val="3"/>
      <charset val="128"/>
    </font>
    <font>
      <sz val="10"/>
      <color indexed="8"/>
      <name val="ＭＳ Ｐゴシック"/>
      <family val="3"/>
      <charset val="128"/>
    </font>
    <font>
      <b/>
      <sz val="12"/>
      <color indexed="53"/>
      <name val="ＭＳ Ｐゴシック"/>
      <family val="3"/>
      <charset val="128"/>
    </font>
    <font>
      <b/>
      <sz val="14"/>
      <color indexed="13"/>
      <name val="ＭＳ Ｐゴシック"/>
      <family val="3"/>
      <charset val="128"/>
    </font>
    <font>
      <b/>
      <sz val="20"/>
      <color indexed="10"/>
      <name val="ＭＳ Ｐゴシック"/>
      <family val="3"/>
      <charset val="128"/>
    </font>
    <font>
      <b/>
      <sz val="14"/>
      <color indexed="22"/>
      <name val="ＭＳ Ｐゴシック"/>
      <family val="3"/>
      <charset val="128"/>
    </font>
    <font>
      <b/>
      <sz val="18"/>
      <color indexed="10"/>
      <name val="ＭＳ Ｐゴシック"/>
      <family val="3"/>
      <charset val="128"/>
    </font>
    <font>
      <sz val="18"/>
      <color indexed="8"/>
      <name val="ＭＳ Ｐゴシック"/>
      <family val="3"/>
      <charset val="128"/>
    </font>
    <font>
      <b/>
      <sz val="18"/>
      <color indexed="16"/>
      <name val="ＭＳ Ｐゴシック"/>
      <family val="3"/>
      <charset val="128"/>
    </font>
    <font>
      <sz val="11"/>
      <color indexed="16"/>
      <name val="ＭＳ Ｐゴシック"/>
      <family val="3"/>
      <charset val="128"/>
    </font>
    <font>
      <b/>
      <sz val="16"/>
      <color indexed="16"/>
      <name val="ＭＳ Ｐゴシック"/>
      <family val="3"/>
      <charset val="128"/>
    </font>
    <font>
      <b/>
      <sz val="11"/>
      <color indexed="16"/>
      <name val="ＭＳ Ｐゴシック"/>
      <family val="3"/>
      <charset val="128"/>
    </font>
    <font>
      <b/>
      <sz val="18"/>
      <color indexed="60"/>
      <name val="ＭＳ Ｐゴシック"/>
      <family val="3"/>
      <charset val="128"/>
    </font>
    <font>
      <sz val="72"/>
      <color indexed="10"/>
      <name val="ＭＳ Ｐゴシック"/>
      <family val="3"/>
      <charset val="128"/>
    </font>
    <font>
      <b/>
      <sz val="16"/>
      <color indexed="10"/>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2"/>
      <color rgb="FFFF0000"/>
      <name val="ＭＳ Ｐゴシック"/>
      <family val="3"/>
      <charset val="128"/>
    </font>
    <font>
      <b/>
      <sz val="20"/>
      <color rgb="FFFFFFFF"/>
      <name val="&amp;quot"/>
      <family val="2"/>
    </font>
    <font>
      <sz val="12"/>
      <color rgb="FF333333"/>
      <name val="&amp;quot"/>
      <family val="2"/>
    </font>
    <font>
      <b/>
      <sz val="13.5"/>
      <color rgb="FF333333"/>
      <name val="&amp;quot"/>
      <family val="2"/>
    </font>
    <font>
      <b/>
      <sz val="12"/>
      <color rgb="FFFF0A0A"/>
      <name val="&amp;quot"/>
      <family val="2"/>
    </font>
    <font>
      <b/>
      <sz val="12"/>
      <color rgb="FF333333"/>
      <name val="&amp;quot"/>
      <family val="2"/>
    </font>
    <font>
      <sz val="12"/>
      <color rgb="FF333333"/>
      <name val="ＭＳ Ｐゴシック"/>
      <family val="3"/>
      <charset val="128"/>
    </font>
    <font>
      <b/>
      <sz val="12"/>
      <color rgb="FF333333"/>
      <name val="ＭＳ Ｐゴシック"/>
      <family val="3"/>
      <charset val="128"/>
    </font>
    <font>
      <b/>
      <sz val="12"/>
      <color rgb="FFFF0A0A"/>
      <name val="ＭＳ Ｐゴシック"/>
      <family val="3"/>
      <charset val="128"/>
    </font>
    <font>
      <b/>
      <sz val="11"/>
      <color rgb="FFFF0000"/>
      <name val="ＭＳ Ｐゴシック"/>
      <family val="3"/>
      <charset val="128"/>
    </font>
    <font>
      <b/>
      <sz val="12"/>
      <color rgb="FFFF0000"/>
      <name val="メイリオ"/>
      <family val="3"/>
      <charset val="128"/>
    </font>
    <font>
      <sz val="11"/>
      <color rgb="FFFF0000"/>
      <name val="ＭＳ Ｐゴシック"/>
      <family val="3"/>
      <charset val="128"/>
    </font>
    <font>
      <b/>
      <sz val="14"/>
      <color theme="4"/>
      <name val="ＭＳ Ｐゴシック"/>
      <family val="3"/>
      <charset val="128"/>
    </font>
    <font>
      <sz val="11"/>
      <color theme="1"/>
      <name val="Meiryo"/>
      <family val="3"/>
      <charset val="128"/>
    </font>
    <font>
      <sz val="6"/>
      <name val="ＭＳ Ｐゴシック"/>
      <family val="3"/>
      <charset val="128"/>
      <scheme val="minor"/>
    </font>
    <font>
      <b/>
      <sz val="16"/>
      <name val="ＭＳ Ｐゴシック"/>
      <family val="3"/>
      <charset val="128"/>
    </font>
    <font>
      <sz val="20"/>
      <name val="ＭＳ Ｐゴシック"/>
      <family val="3"/>
      <charset val="128"/>
    </font>
    <font>
      <b/>
      <sz val="22"/>
      <name val="ＭＳ Ｐゴシック"/>
      <family val="3"/>
      <charset val="128"/>
    </font>
    <font>
      <sz val="11"/>
      <name val="ＭＳ Ｐゴシック"/>
      <family val="3"/>
      <charset val="128"/>
      <scheme val="minor"/>
    </font>
    <font>
      <b/>
      <sz val="16"/>
      <color indexed="18"/>
      <name val="ＭＳ Ｐゴシック"/>
      <family val="3"/>
      <charset val="128"/>
    </font>
    <font>
      <b/>
      <sz val="14"/>
      <color indexed="18"/>
      <name val="ＭＳ Ｐゴシック"/>
      <family val="3"/>
      <charset val="128"/>
    </font>
    <font>
      <b/>
      <sz val="11"/>
      <color indexed="8"/>
      <name val="ＭＳ Ｐゴシック"/>
      <family val="3"/>
      <charset val="128"/>
    </font>
    <font>
      <b/>
      <sz val="11"/>
      <color indexed="63"/>
      <name val="ＭＳ Ｐゴシック"/>
      <family val="3"/>
      <charset val="128"/>
    </font>
    <font>
      <b/>
      <sz val="12"/>
      <color theme="0"/>
      <name val="ＭＳ Ｐゴシック"/>
      <family val="3"/>
      <charset val="128"/>
    </font>
    <font>
      <b/>
      <sz val="10"/>
      <color theme="0"/>
      <name val="ＭＳ Ｐゴシック"/>
      <family val="3"/>
      <charset val="128"/>
    </font>
    <font>
      <b/>
      <sz val="12"/>
      <name val="ＭＳ Ｐゴシック"/>
      <family val="3"/>
      <charset val="128"/>
      <scheme val="minor"/>
    </font>
    <font>
      <b/>
      <sz val="11"/>
      <color theme="1"/>
      <name val="ＭＳ Ｐゴシック"/>
      <family val="3"/>
      <charset val="128"/>
    </font>
    <font>
      <sz val="11"/>
      <color rgb="FF000000"/>
      <name val="ＭＳ Ｐゴシック"/>
      <family val="3"/>
      <charset val="128"/>
    </font>
    <font>
      <sz val="11"/>
      <color theme="1"/>
      <name val="ＭＳ Ｐゴシック"/>
      <family val="3"/>
      <charset val="128"/>
      <scheme val="major"/>
    </font>
    <font>
      <sz val="11"/>
      <name val="ＭＳ Ｐゴシック"/>
      <family val="3"/>
      <charset val="128"/>
      <scheme val="major"/>
    </font>
    <font>
      <b/>
      <sz val="11"/>
      <name val="游ゴシック"/>
      <family val="3"/>
      <charset val="128"/>
    </font>
    <font>
      <b/>
      <sz val="11"/>
      <color theme="1"/>
      <name val="游ゴシック"/>
      <family val="3"/>
      <charset val="128"/>
    </font>
    <font>
      <b/>
      <sz val="9"/>
      <color rgb="FFFF0000"/>
      <name val="ＭＳ Ｐゴシック"/>
      <family val="3"/>
      <charset val="128"/>
    </font>
    <font>
      <sz val="16"/>
      <color theme="0"/>
      <name val="ＭＳ Ｐゴシック"/>
      <family val="3"/>
      <charset val="128"/>
    </font>
    <font>
      <b/>
      <sz val="12"/>
      <color rgb="FF000000"/>
      <name val="ＭＳ Ｐゴシック"/>
      <family val="3"/>
      <charset val="128"/>
    </font>
    <font>
      <sz val="11"/>
      <color theme="1"/>
      <name val="ＭＳ Ｐゴシック"/>
      <family val="2"/>
      <scheme val="minor"/>
    </font>
    <font>
      <u/>
      <sz val="11"/>
      <color theme="10"/>
      <name val="ＭＳ Ｐゴシック"/>
      <family val="2"/>
      <scheme val="minor"/>
    </font>
    <font>
      <b/>
      <sz val="9"/>
      <name val="ＭＳ Ｐゴシック"/>
      <family val="3"/>
      <charset val="128"/>
    </font>
    <font>
      <b/>
      <sz val="11"/>
      <name val="ＭＳ Ｐゴシック"/>
      <family val="3"/>
      <charset val="128"/>
      <scheme val="minor"/>
    </font>
    <font>
      <b/>
      <sz val="16"/>
      <color indexed="18"/>
      <name val="游ゴシック"/>
      <family val="3"/>
      <charset val="128"/>
    </font>
    <font>
      <b/>
      <sz val="20"/>
      <color rgb="FF000000"/>
      <name val="ＭＳ Ｐゴシック"/>
      <family val="3"/>
      <charset val="128"/>
    </font>
    <font>
      <b/>
      <sz val="8"/>
      <color rgb="FFFF0000"/>
      <name val="メイリオ"/>
      <family val="3"/>
      <charset val="128"/>
    </font>
    <font>
      <b/>
      <sz val="8"/>
      <color rgb="FFFF0000"/>
      <name val="ＭＳ Ｐゴシック"/>
      <family val="3"/>
      <charset val="128"/>
    </font>
    <font>
      <sz val="9"/>
      <name val="Meiryo UI"/>
      <family val="3"/>
      <charset val="128"/>
    </font>
    <font>
      <sz val="9"/>
      <color theme="1"/>
      <name val="Meiryo"/>
      <family val="3"/>
      <charset val="128"/>
    </font>
    <font>
      <b/>
      <sz val="14"/>
      <name val="游ゴシック"/>
      <family val="3"/>
      <charset val="128"/>
    </font>
    <font>
      <b/>
      <sz val="14"/>
      <color rgb="FF000000"/>
      <name val="游ゴシック"/>
      <family val="3"/>
      <charset val="128"/>
    </font>
    <font>
      <sz val="14"/>
      <color rgb="FF000000"/>
      <name val="Meiryo"/>
      <family val="3"/>
      <charset val="128"/>
    </font>
    <font>
      <b/>
      <sz val="18"/>
      <color rgb="FF333333"/>
      <name val="メイリオ"/>
      <family val="3"/>
      <charset val="128"/>
    </font>
    <font>
      <b/>
      <sz val="9"/>
      <color indexed="81"/>
      <name val="ＭＳ Ｐゴシック"/>
      <family val="3"/>
      <charset val="128"/>
    </font>
    <font>
      <sz val="9"/>
      <color indexed="81"/>
      <name val="ＭＳ Ｐゴシック"/>
      <family val="3"/>
      <charset val="128"/>
    </font>
    <font>
      <b/>
      <sz val="14"/>
      <color rgb="FFFF0000"/>
      <name val="ＭＳ Ｐゴシック"/>
      <family val="3"/>
      <charset val="128"/>
    </font>
    <font>
      <b/>
      <sz val="20"/>
      <color rgb="FF333333"/>
      <name val="メイリオ"/>
      <family val="3"/>
      <charset val="128"/>
    </font>
    <font>
      <sz val="12"/>
      <name val="ＭＳ Ｐゴシック"/>
      <family val="3"/>
      <charset val="128"/>
      <scheme val="minor"/>
    </font>
    <font>
      <b/>
      <sz val="11"/>
      <color rgb="FF222324"/>
      <name val="ＭＳ Ｐゴシック"/>
      <family val="2"/>
      <charset val="128"/>
    </font>
    <font>
      <b/>
      <sz val="14"/>
      <color indexed="8"/>
      <name val="ＭＳ Ｐゴシック"/>
      <family val="3"/>
      <charset val="128"/>
    </font>
    <font>
      <b/>
      <u/>
      <sz val="11"/>
      <name val="ＭＳ Ｐゴシック"/>
      <family val="3"/>
      <charset val="128"/>
    </font>
    <font>
      <sz val="8"/>
      <color theme="1"/>
      <name val="ＭＳ Ｐゴシック"/>
      <family val="3"/>
      <charset val="128"/>
      <scheme val="minor"/>
    </font>
    <font>
      <sz val="11"/>
      <color rgb="FFFFC000"/>
      <name val="ＭＳ Ｐゴシック"/>
      <family val="3"/>
      <charset val="128"/>
      <scheme val="minor"/>
    </font>
    <font>
      <sz val="11"/>
      <color rgb="FF6EF729"/>
      <name val="ＭＳ Ｐゴシック"/>
      <family val="3"/>
      <charset val="128"/>
      <scheme val="minor"/>
    </font>
    <font>
      <sz val="11"/>
      <color theme="5" tint="0.39997558519241921"/>
      <name val="ＭＳ Ｐゴシック"/>
      <family val="3"/>
      <charset val="128"/>
      <scheme val="minor"/>
    </font>
    <font>
      <sz val="11"/>
      <color theme="0" tint="-0.14999847407452621"/>
      <name val="ＭＳ Ｐゴシック"/>
      <family val="3"/>
      <charset val="128"/>
      <scheme val="minor"/>
    </font>
    <font>
      <sz val="11"/>
      <color theme="7" tint="0.39997558519241921"/>
      <name val="ＭＳ Ｐゴシック"/>
      <family val="3"/>
      <charset val="128"/>
      <scheme val="minor"/>
    </font>
    <font>
      <sz val="11"/>
      <color indexed="40"/>
      <name val="ＭＳ Ｐゴシック"/>
      <family val="3"/>
      <charset val="128"/>
      <scheme val="minor"/>
    </font>
    <font>
      <sz val="9"/>
      <color theme="1"/>
      <name val="ＭＳ Ｐゴシック"/>
      <family val="3"/>
      <charset val="128"/>
      <scheme val="minor"/>
    </font>
    <font>
      <b/>
      <u/>
      <sz val="12"/>
      <name val="ＭＳ Ｐゴシック"/>
      <family val="3"/>
      <charset val="128"/>
    </font>
    <font>
      <b/>
      <sz val="18"/>
      <name val="メイリオ"/>
      <family val="3"/>
      <charset val="128"/>
    </font>
    <font>
      <u/>
      <sz val="11"/>
      <color theme="10"/>
      <name val="ＭＳ Ｐゴシック"/>
      <family val="3"/>
      <charset val="128"/>
      <scheme val="minor"/>
    </font>
    <font>
      <b/>
      <sz val="19"/>
      <color rgb="FF000000"/>
      <name val="メイリオ"/>
      <family val="3"/>
      <charset val="128"/>
    </font>
    <font>
      <b/>
      <sz val="14"/>
      <color indexed="10"/>
      <name val="HG創英ﾌﾟﾚｾﾞﾝｽEB"/>
      <family val="1"/>
      <charset val="128"/>
    </font>
    <font>
      <b/>
      <sz val="12"/>
      <color indexed="10"/>
      <name val="HG創英ﾌﾟﾚｾﾞﾝｽEB"/>
      <family val="1"/>
      <charset val="128"/>
    </font>
    <font>
      <sz val="11"/>
      <color rgb="FFFFFF00"/>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14"/>
      <color indexed="18"/>
      <name val="游ゴシック"/>
      <family val="3"/>
      <charset val="128"/>
    </font>
    <font>
      <sz val="7"/>
      <color theme="1"/>
      <name val="ＭＳ Ｐゴシック"/>
      <family val="3"/>
      <charset val="128"/>
      <scheme val="minor"/>
    </font>
    <font>
      <b/>
      <sz val="16"/>
      <name val="游ゴシック"/>
      <family val="3"/>
      <charset val="128"/>
    </font>
    <font>
      <b/>
      <sz val="16"/>
      <color rgb="FF000000"/>
      <name val="游ゴシック"/>
      <family val="3"/>
      <charset val="128"/>
    </font>
    <font>
      <sz val="20"/>
      <color indexed="9"/>
      <name val="ＭＳ Ｐゴシック"/>
      <family val="3"/>
      <charset val="128"/>
    </font>
    <font>
      <b/>
      <sz val="10"/>
      <name val="ＭＳ Ｐゴシック"/>
      <family val="3"/>
      <charset val="128"/>
    </font>
    <font>
      <b/>
      <sz val="11"/>
      <color rgb="FF000000"/>
      <name val="ＭＳ Ｐゴシック"/>
      <family val="3"/>
      <charset val="128"/>
    </font>
    <font>
      <b/>
      <sz val="10"/>
      <color rgb="FFFF0000"/>
      <name val="ＭＳ Ｐゴシック"/>
      <family val="3"/>
      <charset val="128"/>
    </font>
    <font>
      <b/>
      <sz val="10"/>
      <color rgb="FF666666"/>
      <name val="ＭＳ Ｐゴシック"/>
      <family val="2"/>
      <charset val="128"/>
    </font>
    <font>
      <sz val="11"/>
      <color theme="1"/>
      <name val="Noto Sans JP"/>
      <family val="3"/>
      <charset val="128"/>
    </font>
    <font>
      <sz val="22"/>
      <color theme="1"/>
      <name val="AR Pゴシック体S"/>
      <family val="3"/>
      <charset val="128"/>
    </font>
    <font>
      <b/>
      <sz val="20"/>
      <color theme="0"/>
      <name val="ＭＳ Ｐゴシック"/>
      <family val="3"/>
      <charset val="128"/>
    </font>
    <font>
      <b/>
      <sz val="20"/>
      <color theme="1"/>
      <name val="ＭＳ Ｐゴシック"/>
      <family val="3"/>
      <charset val="128"/>
      <scheme val="minor"/>
    </font>
    <font>
      <b/>
      <i/>
      <sz val="14"/>
      <color indexed="10"/>
      <name val="ＭＳ Ｐゴシック"/>
      <family val="3"/>
      <charset val="128"/>
    </font>
    <font>
      <sz val="22"/>
      <name val="ＭＳ Ｐゴシック"/>
      <family val="3"/>
      <charset val="128"/>
    </font>
    <font>
      <b/>
      <sz val="12"/>
      <color theme="1"/>
      <name val="ＭＳ Ｐゴシック"/>
      <family val="3"/>
      <charset val="128"/>
      <scheme val="minor"/>
    </font>
    <font>
      <b/>
      <sz val="12"/>
      <color theme="1"/>
      <name val="メイリオ"/>
      <family val="3"/>
      <charset val="128"/>
    </font>
    <font>
      <b/>
      <sz val="20"/>
      <color theme="1"/>
      <name val="メイリオ"/>
      <family val="3"/>
      <charset val="128"/>
    </font>
    <font>
      <b/>
      <u/>
      <sz val="11"/>
      <color indexed="12"/>
      <name val="ＭＳ Ｐゴシック"/>
      <family val="3"/>
      <charset val="128"/>
    </font>
    <font>
      <sz val="14"/>
      <color theme="1"/>
      <name val="ＭＳ Ｐゴシック"/>
      <family val="3"/>
      <charset val="128"/>
      <scheme val="minor"/>
    </font>
    <font>
      <b/>
      <sz val="14"/>
      <color theme="1"/>
      <name val="メイリオ"/>
      <family val="3"/>
      <charset val="128"/>
    </font>
    <font>
      <b/>
      <sz val="18"/>
      <color theme="1"/>
      <name val="メイリオ"/>
      <family val="3"/>
      <charset val="128"/>
    </font>
    <font>
      <b/>
      <sz val="16"/>
      <color rgb="FFFFFF00"/>
      <name val="メイリオ"/>
      <family val="3"/>
      <charset val="128"/>
    </font>
    <font>
      <b/>
      <sz val="19"/>
      <name val="ＭＳ Ｐゴシック"/>
      <family val="3"/>
      <charset val="128"/>
    </font>
    <font>
      <sz val="16"/>
      <name val="Arial"/>
      <family val="2"/>
    </font>
    <font>
      <b/>
      <sz val="16"/>
      <color theme="1"/>
      <name val="游ゴシック"/>
      <family val="3"/>
      <charset val="128"/>
    </font>
    <font>
      <sz val="22"/>
      <color theme="1"/>
      <name val="メイリオ"/>
      <family val="3"/>
      <charset val="128"/>
    </font>
    <font>
      <b/>
      <sz val="16"/>
      <color theme="1"/>
      <name val="ＭＳ Ｐゴシック"/>
      <family val="3"/>
      <charset val="128"/>
      <scheme val="minor"/>
    </font>
    <font>
      <b/>
      <sz val="11"/>
      <color theme="1"/>
      <name val="Courier New"/>
      <family val="3"/>
    </font>
    <font>
      <b/>
      <sz val="11"/>
      <color rgb="FFFF0000"/>
      <name val="游ゴシック"/>
      <family val="3"/>
      <charset val="128"/>
    </font>
    <font>
      <b/>
      <sz val="20"/>
      <color rgb="FF002060"/>
      <name val="Courier New"/>
      <family val="3"/>
    </font>
    <font>
      <b/>
      <sz val="16"/>
      <color rgb="FF7030A0"/>
      <name val="游ゴシック"/>
      <family val="3"/>
      <charset val="128"/>
    </font>
    <font>
      <sz val="16"/>
      <color rgb="FF7030A0"/>
      <name val="ＭＳ Ｐゴシック"/>
      <family val="3"/>
      <charset val="128"/>
      <scheme val="minor"/>
    </font>
    <font>
      <sz val="16"/>
      <color rgb="FF7030A0"/>
      <name val="AR Pゴシック体S"/>
      <family val="3"/>
      <charset val="128"/>
    </font>
    <font>
      <sz val="10"/>
      <color rgb="FF7030A0"/>
      <name val="メイリオ"/>
      <family val="3"/>
      <charset val="128"/>
    </font>
    <font>
      <sz val="10"/>
      <color rgb="FF7030A0"/>
      <name val="ＭＳ Ｐゴシック"/>
      <family val="3"/>
      <charset val="128"/>
      <scheme val="minor"/>
    </font>
    <font>
      <b/>
      <sz val="10"/>
      <color rgb="FF7030A0"/>
      <name val="メイリオ"/>
      <family val="3"/>
      <charset val="128"/>
    </font>
    <font>
      <b/>
      <sz val="16"/>
      <color rgb="FF7030A0"/>
      <name val="メイリオ"/>
      <family val="3"/>
      <charset val="128"/>
    </font>
    <font>
      <sz val="14"/>
      <color theme="1"/>
      <name val="メイリオ"/>
      <family val="3"/>
      <charset val="128"/>
    </font>
    <font>
      <b/>
      <sz val="14"/>
      <color rgb="FFFF0000"/>
      <name val="游ゴシック"/>
      <family val="3"/>
      <charset val="128"/>
    </font>
    <font>
      <b/>
      <sz val="24"/>
      <color theme="1"/>
      <name val="メイリオ"/>
      <family val="3"/>
      <charset val="128"/>
    </font>
    <font>
      <b/>
      <sz val="16"/>
      <color rgb="FF454545"/>
      <name val="游ゴシック"/>
      <family val="3"/>
      <charset val="128"/>
    </font>
    <font>
      <b/>
      <sz val="16"/>
      <name val="UD デジタル 教科書体 N"/>
      <family val="1"/>
      <charset val="128"/>
    </font>
    <font>
      <sz val="16"/>
      <name val="ＭＳ Ｐゴシック"/>
      <family val="3"/>
      <charset val="128"/>
    </font>
    <font>
      <sz val="20"/>
      <color theme="1"/>
      <name val="ＭＳ Ｐゴシック"/>
      <family val="3"/>
      <charset val="128"/>
    </font>
    <font>
      <sz val="10"/>
      <name val="Arial"/>
      <family val="2"/>
    </font>
    <font>
      <b/>
      <sz val="10"/>
      <color indexed="62"/>
      <name val="ＭＳ Ｐゴシック"/>
      <family val="3"/>
      <charset val="128"/>
    </font>
    <font>
      <sz val="10"/>
      <color indexed="62"/>
      <name val="ＭＳ Ｐゴシック"/>
      <family val="3"/>
      <charset val="128"/>
    </font>
    <font>
      <b/>
      <sz val="14"/>
      <color indexed="12"/>
      <name val="ＭＳ Ｐゴシック"/>
      <family val="3"/>
      <charset val="128"/>
    </font>
    <font>
      <b/>
      <sz val="16"/>
      <color rgb="FF333333"/>
      <name val="游ゴシック"/>
      <family val="3"/>
      <charset val="128"/>
    </font>
    <font>
      <sz val="8.8000000000000007"/>
      <color indexed="23"/>
      <name val="ＭＳ Ｐゴシック"/>
      <family val="3"/>
      <charset val="128"/>
    </font>
    <font>
      <sz val="14"/>
      <color indexed="63"/>
      <name val="Arial"/>
      <family val="2"/>
    </font>
    <font>
      <b/>
      <sz val="15.5"/>
      <color rgb="FF000000"/>
      <name val="游ゴシック"/>
      <family val="3"/>
      <charset val="128"/>
    </font>
    <font>
      <b/>
      <sz val="14"/>
      <color indexed="53"/>
      <name val="ＭＳ Ｐゴシック"/>
      <family val="3"/>
      <charset val="128"/>
    </font>
    <font>
      <sz val="12"/>
      <color indexed="9"/>
      <name val="ＭＳ Ｐゴシック"/>
      <family val="3"/>
      <charset val="128"/>
    </font>
    <font>
      <b/>
      <sz val="20"/>
      <name val="Microsoft YaHei"/>
      <family val="3"/>
      <charset val="134"/>
    </font>
    <font>
      <b/>
      <sz val="20"/>
      <name val="Microsoft YaHei"/>
      <family val="2"/>
      <charset val="134"/>
    </font>
    <font>
      <b/>
      <sz val="12"/>
      <color rgb="FFFFFF00"/>
      <name val="ＭＳ Ｐゴシック"/>
      <family val="3"/>
      <charset val="128"/>
    </font>
    <font>
      <b/>
      <u/>
      <sz val="14"/>
      <color indexed="12"/>
      <name val="HGP創英角ｺﾞｼｯｸUB"/>
      <family val="3"/>
      <charset val="128"/>
    </font>
    <font>
      <b/>
      <sz val="14"/>
      <color rgb="FF002060"/>
      <name val="ＭＳ Ｐゴシック"/>
      <family val="3"/>
      <charset val="128"/>
    </font>
    <font>
      <b/>
      <sz val="20"/>
      <name val="游ゴシック"/>
      <family val="3"/>
      <charset val="128"/>
    </font>
    <font>
      <b/>
      <sz val="16"/>
      <color theme="0"/>
      <name val="ＭＳ Ｐゴシック"/>
      <family val="3"/>
      <charset val="128"/>
    </font>
    <font>
      <b/>
      <sz val="11"/>
      <color indexed="9"/>
      <name val="ＭＳ Ｐゴシック"/>
      <family val="3"/>
      <charset val="128"/>
    </font>
    <font>
      <b/>
      <u/>
      <sz val="11"/>
      <color indexed="13"/>
      <name val="ＭＳ Ｐゴシック"/>
      <family val="3"/>
      <charset val="128"/>
    </font>
    <font>
      <b/>
      <u/>
      <sz val="11"/>
      <color indexed="9"/>
      <name val="ＭＳ Ｐゴシック"/>
      <family val="3"/>
      <charset val="128"/>
    </font>
    <font>
      <b/>
      <sz val="11"/>
      <color indexed="52"/>
      <name val="ＭＳ Ｐゴシック"/>
      <family val="3"/>
      <charset val="128"/>
    </font>
    <font>
      <b/>
      <sz val="11"/>
      <color indexed="43"/>
      <name val="ＭＳ Ｐゴシック"/>
      <family val="3"/>
      <charset val="128"/>
    </font>
    <font>
      <b/>
      <sz val="15"/>
      <name val="游ゴシック"/>
      <family val="3"/>
      <charset val="128"/>
    </font>
    <font>
      <b/>
      <sz val="13"/>
      <name val="游ゴシック"/>
      <family val="3"/>
      <charset val="128"/>
    </font>
  </fonts>
  <fills count="49">
    <fill>
      <patternFill patternType="none"/>
    </fill>
    <fill>
      <patternFill patternType="gray125"/>
    </fill>
    <fill>
      <patternFill patternType="solid">
        <fgColor indexed="13"/>
        <bgColor indexed="64"/>
      </patternFill>
    </fill>
    <fill>
      <patternFill patternType="solid">
        <fgColor indexed="51"/>
        <bgColor indexed="64"/>
      </patternFill>
    </fill>
    <fill>
      <patternFill patternType="solid">
        <fgColor indexed="24"/>
        <bgColor indexed="64"/>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53"/>
        <bgColor indexed="64"/>
      </patternFill>
    </fill>
    <fill>
      <patternFill patternType="solid">
        <fgColor indexed="41"/>
        <bgColor indexed="64"/>
      </patternFill>
    </fill>
    <fill>
      <patternFill patternType="solid">
        <fgColor indexed="49"/>
        <bgColor indexed="64"/>
      </patternFill>
    </fill>
    <fill>
      <patternFill patternType="solid">
        <fgColor indexed="47"/>
        <bgColor indexed="64"/>
      </patternFill>
    </fill>
    <fill>
      <patternFill patternType="solid">
        <fgColor indexed="42"/>
        <bgColor indexed="64"/>
      </patternFill>
    </fill>
    <fill>
      <patternFill patternType="solid">
        <fgColor indexed="15"/>
        <bgColor indexed="64"/>
      </patternFill>
    </fill>
    <fill>
      <patternFill patternType="solid">
        <fgColor indexed="11"/>
        <bgColor indexed="64"/>
      </patternFill>
    </fill>
    <fill>
      <patternFill patternType="solid">
        <fgColor indexed="10"/>
        <bgColor indexed="64"/>
      </patternFill>
    </fill>
    <fill>
      <patternFill patternType="solid">
        <fgColor indexed="40"/>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rgb="FFFFFF66"/>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6EF729"/>
        <bgColor indexed="64"/>
      </patternFill>
    </fill>
    <fill>
      <patternFill patternType="solid">
        <fgColor theme="0" tint="-4.9989318521683403E-2"/>
        <bgColor indexed="64"/>
      </patternFill>
    </fill>
    <fill>
      <patternFill patternType="solid">
        <fgColor theme="2"/>
        <bgColor indexed="64"/>
      </patternFill>
    </fill>
    <fill>
      <patternFill patternType="solid">
        <fgColor rgb="FFFAFEC2"/>
        <bgColor indexed="64"/>
      </patternFill>
    </fill>
    <fill>
      <patternFill patternType="solid">
        <fgColor theme="7" tint="0.79998168889431442"/>
        <bgColor indexed="64"/>
      </patternFill>
    </fill>
    <fill>
      <patternFill patternType="solid">
        <fgColor rgb="FFD4FDC3"/>
        <bgColor indexed="64"/>
      </patternFill>
    </fill>
    <fill>
      <patternFill patternType="solid">
        <fgColor theme="2" tint="-9.9978637043366805E-2"/>
        <bgColor indexed="64"/>
      </patternFill>
    </fill>
    <fill>
      <patternFill patternType="solid">
        <fgColor rgb="FFFFCC99"/>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95F963"/>
        <bgColor indexed="64"/>
      </patternFill>
    </fill>
    <fill>
      <patternFill patternType="solid">
        <fgColor rgb="FF6DDDF7"/>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rgb="FF3399FF"/>
        <bgColor indexed="64"/>
      </patternFill>
    </fill>
    <fill>
      <patternFill patternType="solid">
        <fgColor rgb="FF00B050"/>
        <bgColor indexed="64"/>
      </patternFill>
    </fill>
    <fill>
      <patternFill patternType="solid">
        <fgColor rgb="FF002060"/>
        <bgColor indexed="64"/>
      </patternFill>
    </fill>
    <fill>
      <patternFill patternType="solid">
        <fgColor theme="0" tint="-0.249977111117893"/>
        <bgColor indexed="64"/>
      </patternFill>
    </fill>
    <fill>
      <patternFill patternType="solid">
        <fgColor theme="3" tint="-0.499984740745262"/>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indexed="12"/>
        <bgColor indexed="64"/>
      </patternFill>
    </fill>
    <fill>
      <patternFill patternType="solid">
        <fgColor theme="4"/>
        <bgColor indexed="64"/>
      </patternFill>
    </fill>
    <fill>
      <patternFill patternType="solid">
        <fgColor theme="9" tint="0.39997558519241921"/>
        <bgColor indexed="64"/>
      </patternFill>
    </fill>
  </fills>
  <borders count="317">
    <border>
      <left/>
      <right/>
      <top/>
      <bottom/>
      <diagonal/>
    </border>
    <border>
      <left style="medium">
        <color indexed="12"/>
      </left>
      <right style="medium">
        <color indexed="12"/>
      </right>
      <top/>
      <bottom/>
      <diagonal/>
    </border>
    <border>
      <left style="medium">
        <color indexed="12"/>
      </left>
      <right/>
      <top/>
      <bottom/>
      <diagonal/>
    </border>
    <border>
      <left style="medium">
        <color indexed="48"/>
      </left>
      <right/>
      <top/>
      <bottom/>
      <diagonal/>
    </border>
    <border>
      <left/>
      <right style="medium">
        <color indexed="48"/>
      </right>
      <top/>
      <bottom/>
      <diagonal/>
    </border>
    <border>
      <left/>
      <right style="medium">
        <color indexed="36"/>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10"/>
      </left>
      <right/>
      <top style="thick">
        <color indexed="10"/>
      </top>
      <bottom/>
      <diagonal/>
    </border>
    <border>
      <left/>
      <right/>
      <top style="thick">
        <color indexed="10"/>
      </top>
      <bottom/>
      <diagonal/>
    </border>
    <border>
      <left/>
      <right style="medium">
        <color indexed="10"/>
      </right>
      <top style="thick">
        <color indexed="10"/>
      </top>
      <bottom/>
      <diagonal/>
    </border>
    <border>
      <left style="medium">
        <color indexed="10"/>
      </left>
      <right/>
      <top/>
      <bottom/>
      <diagonal/>
    </border>
    <border>
      <left/>
      <right style="medium">
        <color indexed="10"/>
      </right>
      <top/>
      <bottom/>
      <diagonal/>
    </border>
    <border>
      <left style="medium">
        <color indexed="10"/>
      </left>
      <right/>
      <top/>
      <bottom style="thick">
        <color indexed="10"/>
      </bottom>
      <diagonal/>
    </border>
    <border>
      <left/>
      <right/>
      <top/>
      <bottom style="thick">
        <color indexed="10"/>
      </bottom>
      <diagonal/>
    </border>
    <border>
      <left/>
      <right style="medium">
        <color indexed="10"/>
      </right>
      <top/>
      <bottom style="thick">
        <color indexed="10"/>
      </bottom>
      <diagonal/>
    </border>
    <border>
      <left style="thin">
        <color indexed="64"/>
      </left>
      <right style="thin">
        <color indexed="64"/>
      </right>
      <top/>
      <bottom style="thin">
        <color indexed="64"/>
      </bottom>
      <diagonal/>
    </border>
    <border>
      <left style="thick">
        <color indexed="10"/>
      </left>
      <right/>
      <top style="thick">
        <color indexed="10"/>
      </top>
      <bottom/>
      <diagonal/>
    </border>
    <border>
      <left style="thick">
        <color indexed="10"/>
      </left>
      <right/>
      <top/>
      <bottom/>
      <diagonal/>
    </border>
    <border>
      <left style="thick">
        <color indexed="10"/>
      </left>
      <right/>
      <top/>
      <bottom style="thick">
        <color indexed="10"/>
      </bottom>
      <diagonal/>
    </border>
    <border>
      <left/>
      <right style="thick">
        <color indexed="10"/>
      </right>
      <top/>
      <bottom/>
      <diagonal/>
    </border>
    <border>
      <left style="thin">
        <color indexed="64"/>
      </left>
      <right/>
      <top style="thick">
        <color indexed="10"/>
      </top>
      <bottom style="thin">
        <color indexed="64"/>
      </bottom>
      <diagonal/>
    </border>
    <border>
      <left/>
      <right/>
      <top style="thick">
        <color indexed="10"/>
      </top>
      <bottom style="thin">
        <color indexed="64"/>
      </bottom>
      <diagonal/>
    </border>
    <border>
      <left/>
      <right style="thin">
        <color indexed="64"/>
      </right>
      <top style="thick">
        <color indexed="10"/>
      </top>
      <bottom style="thin">
        <color indexed="64"/>
      </bottom>
      <diagonal/>
    </border>
    <border>
      <left style="thin">
        <color indexed="64"/>
      </left>
      <right/>
      <top style="thick">
        <color indexed="10"/>
      </top>
      <bottom/>
      <diagonal/>
    </border>
    <border>
      <left style="thin">
        <color indexed="64"/>
      </left>
      <right/>
      <top/>
      <bottom style="medium">
        <color indexed="23"/>
      </bottom>
      <diagonal/>
    </border>
    <border>
      <left/>
      <right/>
      <top/>
      <bottom style="medium">
        <color indexed="23"/>
      </bottom>
      <diagonal/>
    </border>
    <border>
      <left style="thin">
        <color indexed="64"/>
      </left>
      <right/>
      <top/>
      <bottom style="thick">
        <color indexed="23"/>
      </bottom>
      <diagonal/>
    </border>
    <border>
      <left/>
      <right/>
      <top/>
      <bottom style="thick">
        <color indexed="23"/>
      </bottom>
      <diagonal/>
    </border>
    <border>
      <left style="thin">
        <color indexed="64"/>
      </left>
      <right/>
      <top/>
      <bottom/>
      <diagonal/>
    </border>
    <border>
      <left/>
      <right style="thin">
        <color indexed="64"/>
      </right>
      <top/>
      <bottom/>
      <diagonal/>
    </border>
    <border>
      <left/>
      <right style="medium">
        <color indexed="12"/>
      </right>
      <top/>
      <bottom/>
      <diagonal/>
    </border>
    <border>
      <left/>
      <right/>
      <top style="thin">
        <color auto="1"/>
      </top>
      <bottom/>
      <diagonal/>
    </border>
    <border>
      <left/>
      <right/>
      <top/>
      <bottom style="thin">
        <color auto="1"/>
      </bottom>
      <diagonal/>
    </border>
    <border>
      <left style="thick">
        <color theme="6" tint="-0.499984740745262"/>
      </left>
      <right style="thin">
        <color indexed="64"/>
      </right>
      <top style="thick">
        <color theme="6" tint="-0.499984740745262"/>
      </top>
      <bottom/>
      <diagonal/>
    </border>
    <border>
      <left style="thin">
        <color indexed="64"/>
      </left>
      <right/>
      <top style="thick">
        <color theme="6" tint="-0.499984740745262"/>
      </top>
      <bottom/>
      <diagonal/>
    </border>
    <border>
      <left/>
      <right/>
      <top style="thick">
        <color theme="6" tint="-0.499984740745262"/>
      </top>
      <bottom/>
      <diagonal/>
    </border>
    <border>
      <left/>
      <right style="thin">
        <color indexed="64"/>
      </right>
      <top style="thick">
        <color theme="6" tint="-0.499984740745262"/>
      </top>
      <bottom/>
      <diagonal/>
    </border>
    <border>
      <left/>
      <right style="thick">
        <color theme="6" tint="-0.499984740745262"/>
      </right>
      <top style="thick">
        <color theme="6" tint="-0.499984740745262"/>
      </top>
      <bottom/>
      <diagonal/>
    </border>
    <border>
      <left style="thick">
        <color theme="6" tint="-0.499984740745262"/>
      </left>
      <right style="thin">
        <color indexed="64"/>
      </right>
      <top/>
      <bottom/>
      <diagonal/>
    </border>
    <border>
      <left/>
      <right style="thick">
        <color theme="6" tint="-0.499984740745262"/>
      </right>
      <top/>
      <bottom/>
      <diagonal/>
    </border>
    <border>
      <left style="thick">
        <color theme="6" tint="-0.499984740745262"/>
      </left>
      <right style="thin">
        <color indexed="64"/>
      </right>
      <top/>
      <bottom style="thick">
        <color theme="6" tint="-0.499984740745262"/>
      </bottom>
      <diagonal/>
    </border>
    <border>
      <left style="thin">
        <color indexed="64"/>
      </left>
      <right/>
      <top/>
      <bottom style="thick">
        <color theme="6" tint="-0.499984740745262"/>
      </bottom>
      <diagonal/>
    </border>
    <border>
      <left/>
      <right/>
      <top/>
      <bottom style="thick">
        <color theme="6" tint="-0.499984740745262"/>
      </bottom>
      <diagonal/>
    </border>
    <border>
      <left/>
      <right style="thin">
        <color indexed="64"/>
      </right>
      <top/>
      <bottom style="thick">
        <color theme="6" tint="-0.499984740745262"/>
      </bottom>
      <diagonal/>
    </border>
    <border>
      <left/>
      <right style="thick">
        <color theme="6" tint="-0.499984740745262"/>
      </right>
      <top/>
      <bottom style="thick">
        <color theme="6" tint="-0.499984740745262"/>
      </bottom>
      <diagonal/>
    </border>
    <border>
      <left/>
      <right style="medium">
        <color rgb="FF888888"/>
      </right>
      <top/>
      <bottom style="medium">
        <color rgb="FF888888"/>
      </bottom>
      <diagonal/>
    </border>
    <border>
      <left style="medium">
        <color indexed="55"/>
      </left>
      <right/>
      <top/>
      <bottom/>
      <diagonal/>
    </border>
    <border>
      <left style="thick">
        <color indexed="23"/>
      </left>
      <right/>
      <top style="thick">
        <color indexed="23"/>
      </top>
      <bottom/>
      <diagonal/>
    </border>
    <border>
      <left/>
      <right/>
      <top style="thick">
        <color indexed="23"/>
      </top>
      <bottom/>
      <diagonal/>
    </border>
    <border>
      <left/>
      <right style="thin">
        <color indexed="23"/>
      </right>
      <top style="thick">
        <color indexed="23"/>
      </top>
      <bottom/>
      <diagonal/>
    </border>
    <border>
      <left style="thin">
        <color indexed="23"/>
      </left>
      <right style="thin">
        <color indexed="23"/>
      </right>
      <top style="thick">
        <color indexed="23"/>
      </top>
      <bottom/>
      <diagonal/>
    </border>
    <border>
      <left style="thin">
        <color indexed="23"/>
      </left>
      <right style="thick">
        <color indexed="23"/>
      </right>
      <top style="thick">
        <color indexed="23"/>
      </top>
      <bottom/>
      <diagonal/>
    </border>
    <border>
      <left style="medium">
        <color indexed="23"/>
      </left>
      <right/>
      <top/>
      <bottom style="medium">
        <color indexed="55"/>
      </bottom>
      <diagonal/>
    </border>
    <border>
      <left style="medium">
        <color rgb="FF002060"/>
      </left>
      <right/>
      <top/>
      <bottom/>
      <diagonal/>
    </border>
    <border>
      <left/>
      <right style="medium">
        <color rgb="FF888888"/>
      </right>
      <top/>
      <bottom style="medium">
        <color rgb="FFD0D0D0"/>
      </bottom>
      <diagonal/>
    </border>
    <border>
      <left style="medium">
        <color indexed="12"/>
      </left>
      <right style="medium">
        <color indexed="12"/>
      </right>
      <top/>
      <bottom style="thick">
        <color indexed="12"/>
      </bottom>
      <diagonal/>
    </border>
    <border>
      <left/>
      <right style="medium">
        <color indexed="55"/>
      </right>
      <top/>
      <bottom/>
      <diagonal/>
    </border>
    <border>
      <left style="medium">
        <color indexed="55"/>
      </left>
      <right/>
      <top/>
      <bottom style="medium">
        <color indexed="55"/>
      </bottom>
      <diagonal/>
    </border>
    <border>
      <left/>
      <right style="medium">
        <color indexed="55"/>
      </right>
      <top/>
      <bottom style="medium">
        <color indexed="55"/>
      </bottom>
      <diagonal/>
    </border>
    <border>
      <left/>
      <right/>
      <top style="medium">
        <color auto="1"/>
      </top>
      <bottom/>
      <diagonal/>
    </border>
    <border>
      <left/>
      <right style="medium">
        <color auto="1"/>
      </right>
      <top style="medium">
        <color auto="1"/>
      </top>
      <bottom/>
      <diagonal/>
    </border>
    <border>
      <left/>
      <right style="medium">
        <color rgb="FFD0D0D0"/>
      </right>
      <top/>
      <bottom style="medium">
        <color rgb="FFD0D0D0"/>
      </bottom>
      <diagonal/>
    </border>
    <border>
      <left/>
      <right style="thin">
        <color indexed="64"/>
      </right>
      <top/>
      <bottom style="thin">
        <color indexed="64"/>
      </bottom>
      <diagonal/>
    </border>
    <border>
      <left style="thin">
        <color indexed="64"/>
      </left>
      <right style="thin">
        <color indexed="64"/>
      </right>
      <top/>
      <bottom/>
      <diagonal/>
    </border>
    <border>
      <left style="medium">
        <color indexed="12"/>
      </left>
      <right style="medium">
        <color auto="1"/>
      </right>
      <top/>
      <bottom/>
      <diagonal/>
    </border>
    <border>
      <left style="medium">
        <color rgb="FF888888"/>
      </left>
      <right style="medium">
        <color rgb="FF888888"/>
      </right>
      <top style="medium">
        <color rgb="FF888888"/>
      </top>
      <bottom style="medium">
        <color rgb="FF888888"/>
      </bottom>
      <diagonal/>
    </border>
    <border>
      <left style="medium">
        <color indexed="12"/>
      </left>
      <right style="medium">
        <color indexed="12"/>
      </right>
      <top style="thick">
        <color indexed="12"/>
      </top>
      <bottom/>
      <diagonal/>
    </border>
    <border>
      <left style="medium">
        <color indexed="12"/>
      </left>
      <right style="thick">
        <color indexed="12"/>
      </right>
      <top style="thick">
        <color indexed="12"/>
      </top>
      <bottom/>
      <diagonal/>
    </border>
    <border>
      <left style="medium">
        <color indexed="12"/>
      </left>
      <right style="thick">
        <color indexed="12"/>
      </right>
      <top/>
      <bottom/>
      <diagonal/>
    </border>
    <border>
      <left style="medium">
        <color indexed="12"/>
      </left>
      <right style="thick">
        <color indexed="12"/>
      </right>
      <top/>
      <bottom style="thick">
        <color indexed="12"/>
      </bottom>
      <diagonal/>
    </border>
    <border>
      <left/>
      <right style="medium">
        <color indexed="23"/>
      </right>
      <top/>
      <bottom/>
      <diagonal/>
    </border>
    <border>
      <left style="medium">
        <color theme="0" tint="-0.499984740745262"/>
      </left>
      <right style="medium">
        <color theme="0" tint="-0.499984740745262"/>
      </right>
      <top/>
      <bottom style="medium">
        <color theme="0" tint="-0.499984740745262"/>
      </bottom>
      <diagonal/>
    </border>
    <border>
      <left style="medium">
        <color theme="3"/>
      </left>
      <right style="medium">
        <color theme="3"/>
      </right>
      <top style="medium">
        <color theme="3"/>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style="medium">
        <color theme="3"/>
      </left>
      <right style="medium">
        <color theme="3"/>
      </right>
      <top style="medium">
        <color theme="3"/>
      </top>
      <bottom style="thin">
        <color theme="3"/>
      </bottom>
      <diagonal/>
    </border>
    <border>
      <left style="medium">
        <color theme="3"/>
      </left>
      <right style="medium">
        <color theme="3"/>
      </right>
      <top style="thin">
        <color theme="3"/>
      </top>
      <bottom/>
      <diagonal/>
    </border>
    <border>
      <left/>
      <right/>
      <top style="medium">
        <color rgb="FF888888"/>
      </top>
      <bottom style="medium">
        <color rgb="FF888888"/>
      </bottom>
      <diagonal/>
    </border>
    <border>
      <left style="medium">
        <color rgb="FF888888"/>
      </left>
      <right style="medium">
        <color theme="0" tint="-0.24994659260841701"/>
      </right>
      <top style="medium">
        <color rgb="FF888888"/>
      </top>
      <bottom style="medium">
        <color rgb="FF888888"/>
      </bottom>
      <diagonal/>
    </border>
    <border>
      <left style="medium">
        <color theme="0" tint="-0.24994659260841701"/>
      </left>
      <right/>
      <top style="medium">
        <color rgb="FF888888"/>
      </top>
      <bottom style="medium">
        <color rgb="FF888888"/>
      </bottom>
      <diagonal/>
    </border>
    <border>
      <left/>
      <right style="medium">
        <color theme="0" tint="-0.24994659260841701"/>
      </right>
      <top style="medium">
        <color rgb="FF888888"/>
      </top>
      <bottom style="medium">
        <color rgb="FF888888"/>
      </bottom>
      <diagonal/>
    </border>
    <border>
      <left/>
      <right style="medium">
        <color theme="3"/>
      </right>
      <top/>
      <bottom/>
      <diagonal/>
    </border>
    <border>
      <left style="medium">
        <color indexed="12"/>
      </left>
      <right style="medium">
        <color auto="1"/>
      </right>
      <top/>
      <bottom style="thick">
        <color indexed="12"/>
      </bottom>
      <diagonal/>
    </border>
    <border>
      <left/>
      <right/>
      <top/>
      <bottom style="thin">
        <color indexed="64"/>
      </bottom>
      <diagonal/>
    </border>
    <border>
      <left style="medium">
        <color indexed="12"/>
      </left>
      <right/>
      <top/>
      <bottom style="thick">
        <color indexed="12"/>
      </bottom>
      <diagonal/>
    </border>
    <border>
      <left/>
      <right style="medium">
        <color indexed="12"/>
      </right>
      <top style="thin">
        <color indexed="12"/>
      </top>
      <bottom/>
      <diagonal/>
    </border>
    <border>
      <left style="thick">
        <color indexed="12"/>
      </left>
      <right style="medium">
        <color indexed="12"/>
      </right>
      <top style="thin">
        <color indexed="12"/>
      </top>
      <bottom/>
      <diagonal/>
    </border>
    <border>
      <left/>
      <right style="medium">
        <color indexed="12"/>
      </right>
      <top style="thin">
        <color indexed="12"/>
      </top>
      <bottom style="thick">
        <color indexed="12"/>
      </bottom>
      <diagonal/>
    </border>
    <border>
      <left style="thin">
        <color indexed="64"/>
      </left>
      <right/>
      <top style="thin">
        <color indexed="64"/>
      </top>
      <bottom style="medium">
        <color indexed="23"/>
      </bottom>
      <diagonal/>
    </border>
    <border>
      <left/>
      <right style="thin">
        <color indexed="64"/>
      </right>
      <top style="thin">
        <color indexed="64"/>
      </top>
      <bottom style="medium">
        <color indexed="23"/>
      </bottom>
      <diagonal/>
    </border>
    <border>
      <left style="thin">
        <color indexed="64"/>
      </left>
      <right style="thin">
        <color indexed="64"/>
      </right>
      <top style="thin">
        <color indexed="64"/>
      </top>
      <bottom/>
      <diagonal/>
    </border>
    <border>
      <left style="medium">
        <color indexed="23"/>
      </left>
      <right/>
      <top style="medium">
        <color indexed="23"/>
      </top>
      <bottom/>
      <diagonal/>
    </border>
    <border>
      <left style="thin">
        <color indexed="64"/>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style="medium">
        <color indexed="23"/>
      </top>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ck">
        <color indexed="23"/>
      </right>
      <top style="thin">
        <color indexed="23"/>
      </top>
      <bottom style="thin">
        <color indexed="23"/>
      </bottom>
      <diagonal/>
    </border>
    <border>
      <left style="thick">
        <color indexed="23"/>
      </left>
      <right/>
      <top style="thin">
        <color indexed="23"/>
      </top>
      <bottom style="thin">
        <color indexed="23"/>
      </bottom>
      <diagonal/>
    </border>
    <border>
      <left style="medium">
        <color indexed="23"/>
      </left>
      <right/>
      <top style="medium">
        <color indexed="55"/>
      </top>
      <bottom style="medium">
        <color indexed="55"/>
      </bottom>
      <diagonal/>
    </border>
    <border>
      <left style="medium">
        <color indexed="23"/>
      </left>
      <right/>
      <top style="medium">
        <color indexed="55"/>
      </top>
      <bottom/>
      <diagonal/>
    </border>
    <border>
      <left style="medium">
        <color indexed="23"/>
      </left>
      <right/>
      <top style="medium">
        <color indexed="23"/>
      </top>
      <bottom style="thin">
        <color indexed="23"/>
      </bottom>
      <diagonal/>
    </border>
    <border>
      <left style="medium">
        <color indexed="23"/>
      </left>
      <right style="medium">
        <color theme="0" tint="-0.24994659260841701"/>
      </right>
      <top style="medium">
        <color indexed="55"/>
      </top>
      <bottom/>
      <diagonal/>
    </border>
    <border>
      <left style="thin">
        <color indexed="23"/>
      </left>
      <right style="thin">
        <color indexed="23"/>
      </right>
      <top style="thin">
        <color indexed="23"/>
      </top>
      <bottom style="medium">
        <color indexed="23"/>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12"/>
      </bottom>
      <diagonal/>
    </border>
    <border>
      <left/>
      <right style="medium">
        <color indexed="64"/>
      </right>
      <top style="medium">
        <color indexed="64"/>
      </top>
      <bottom/>
      <diagonal/>
    </border>
    <border>
      <left style="medium">
        <color indexed="12"/>
      </left>
      <right/>
      <top style="medium">
        <color indexed="12"/>
      </top>
      <bottom style="medium">
        <color indexed="16"/>
      </bottom>
      <diagonal/>
    </border>
    <border>
      <left/>
      <right/>
      <top style="medium">
        <color indexed="12"/>
      </top>
      <bottom style="medium">
        <color indexed="16"/>
      </bottom>
      <diagonal/>
    </border>
    <border>
      <left/>
      <right style="medium">
        <color indexed="12"/>
      </right>
      <top style="medium">
        <color indexed="12"/>
      </top>
      <bottom style="medium">
        <color indexed="16"/>
      </bottom>
      <diagonal/>
    </border>
    <border>
      <left style="medium">
        <color indexed="12"/>
      </left>
      <right style="medium">
        <color indexed="12"/>
      </right>
      <top style="medium">
        <color indexed="12"/>
      </top>
      <bottom/>
      <diagonal/>
    </border>
    <border>
      <left style="medium">
        <color indexed="16"/>
      </left>
      <right style="medium">
        <color indexed="16"/>
      </right>
      <top style="medium">
        <color indexed="16"/>
      </top>
      <bottom/>
      <diagonal/>
    </border>
    <border>
      <left style="medium">
        <color indexed="16"/>
      </left>
      <right style="medium">
        <color indexed="16"/>
      </right>
      <top style="medium">
        <color indexed="16"/>
      </top>
      <bottom style="medium">
        <color indexed="16"/>
      </bottom>
      <diagonal/>
    </border>
    <border>
      <left style="medium">
        <color indexed="16"/>
      </left>
      <right/>
      <top style="medium">
        <color indexed="16"/>
      </top>
      <bottom style="medium">
        <color indexed="16"/>
      </bottom>
      <diagonal/>
    </border>
    <border>
      <left/>
      <right style="medium">
        <color indexed="16"/>
      </right>
      <top style="medium">
        <color indexed="16"/>
      </top>
      <bottom style="medium">
        <color indexed="16"/>
      </bottom>
      <diagonal/>
    </border>
    <border>
      <left style="medium">
        <color auto="1"/>
      </left>
      <right/>
      <top style="medium">
        <color indexed="12"/>
      </top>
      <bottom style="thin">
        <color indexed="12"/>
      </bottom>
      <diagonal/>
    </border>
    <border>
      <left style="medium">
        <color indexed="55"/>
      </left>
      <right style="medium">
        <color indexed="55"/>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55"/>
      </right>
      <top style="medium">
        <color indexed="55"/>
      </top>
      <bottom/>
      <diagonal/>
    </border>
    <border>
      <left style="medium">
        <color indexed="55"/>
      </left>
      <right/>
      <top style="medium">
        <color indexed="55"/>
      </top>
      <bottom/>
      <diagonal/>
    </border>
    <border>
      <left style="medium">
        <color indexed="55"/>
      </left>
      <right/>
      <top style="medium">
        <color indexed="55"/>
      </top>
      <bottom style="medium">
        <color indexed="55"/>
      </bottom>
      <diagonal/>
    </border>
    <border>
      <left style="medium">
        <color indexed="55"/>
      </left>
      <right style="medium">
        <color indexed="55"/>
      </right>
      <top style="medium">
        <color indexed="55"/>
      </top>
      <bottom/>
      <diagonal/>
    </border>
    <border>
      <left/>
      <right/>
      <top style="medium">
        <color indexed="55"/>
      </top>
      <bottom style="medium">
        <color indexed="55"/>
      </bottom>
      <diagonal/>
    </border>
    <border>
      <left style="medium">
        <color indexed="12"/>
      </left>
      <right style="thin">
        <color indexed="12"/>
      </right>
      <top style="medium">
        <color indexed="12"/>
      </top>
      <bottom style="medium">
        <color indexed="12"/>
      </bottom>
      <diagonal/>
    </border>
    <border>
      <left style="thin">
        <color indexed="12"/>
      </left>
      <right/>
      <top style="medium">
        <color indexed="12"/>
      </top>
      <bottom style="medium">
        <color indexed="12"/>
      </bottom>
      <diagonal/>
    </border>
    <border>
      <left style="medium">
        <color indexed="12"/>
      </left>
      <right/>
      <top style="medium">
        <color indexed="12"/>
      </top>
      <bottom style="medium">
        <color indexed="12"/>
      </bottom>
      <diagonal/>
    </border>
    <border>
      <left/>
      <right/>
      <top style="thin">
        <color indexed="12"/>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12"/>
      </right>
      <top style="medium">
        <color indexed="12"/>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rgb="FF888888"/>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style="thin">
        <color indexed="12"/>
      </top>
      <bottom style="medium">
        <color indexed="64"/>
      </bottom>
      <diagonal/>
    </border>
    <border>
      <left/>
      <right/>
      <top/>
      <bottom style="medium">
        <color auto="1"/>
      </bottom>
      <diagonal/>
    </border>
    <border>
      <left style="medium">
        <color auto="1"/>
      </left>
      <right style="medium">
        <color auto="1"/>
      </right>
      <top/>
      <bottom style="medium">
        <color auto="1"/>
      </bottom>
      <diagonal/>
    </border>
    <border>
      <left style="medium">
        <color auto="1"/>
      </left>
      <right/>
      <top style="thin">
        <color indexed="12"/>
      </top>
      <bottom/>
      <diagonal/>
    </border>
    <border>
      <left style="thin">
        <color indexed="12"/>
      </left>
      <right style="medium">
        <color indexed="12"/>
      </right>
      <top style="thick">
        <color indexed="12"/>
      </top>
      <bottom/>
      <diagonal/>
    </border>
    <border>
      <left style="thin">
        <color indexed="12"/>
      </left>
      <right style="medium">
        <color indexed="12"/>
      </right>
      <top/>
      <bottom/>
      <diagonal/>
    </border>
    <border>
      <left style="thin">
        <color indexed="12"/>
      </left>
      <right style="medium">
        <color indexed="12"/>
      </right>
      <top/>
      <bottom style="thick">
        <color indexed="12"/>
      </bottom>
      <diagonal/>
    </border>
    <border>
      <left/>
      <right style="thin">
        <color indexed="12"/>
      </right>
      <top style="thin">
        <color indexed="12"/>
      </top>
      <bottom style="medium">
        <color indexed="12"/>
      </bottom>
      <diagonal/>
    </border>
    <border>
      <left style="thin">
        <color indexed="64"/>
      </left>
      <right style="medium">
        <color indexed="23"/>
      </right>
      <top style="medium">
        <color indexed="23"/>
      </top>
      <bottom style="medium">
        <color auto="1"/>
      </bottom>
      <diagonal/>
    </border>
    <border>
      <left style="medium">
        <color auto="1"/>
      </left>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style="thin">
        <color auto="1"/>
      </left>
      <right style="medium">
        <color auto="1"/>
      </right>
      <top style="double">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style="medium">
        <color rgb="FF002060"/>
      </left>
      <right style="medium">
        <color rgb="FF002060"/>
      </right>
      <top style="thin">
        <color rgb="FF002060"/>
      </top>
      <bottom style="thin">
        <color rgb="FF002060"/>
      </bottom>
      <diagonal/>
    </border>
    <border>
      <left style="medium">
        <color rgb="FF002060"/>
      </left>
      <right style="medium">
        <color rgb="FF002060"/>
      </right>
      <top/>
      <bottom/>
      <diagonal/>
    </border>
    <border>
      <left style="medium">
        <color rgb="FF002060"/>
      </left>
      <right style="medium">
        <color rgb="FF002060"/>
      </right>
      <top style="medium">
        <color rgb="FF002060"/>
      </top>
      <bottom/>
      <diagonal/>
    </border>
    <border>
      <left style="medium">
        <color rgb="FF002060"/>
      </left>
      <right style="medium">
        <color rgb="FF002060"/>
      </right>
      <top/>
      <bottom style="medium">
        <color rgb="FF002060"/>
      </bottom>
      <diagonal/>
    </border>
    <border>
      <left/>
      <right/>
      <top style="thin">
        <color auto="1"/>
      </top>
      <bottom style="medium">
        <color auto="1"/>
      </bottom>
      <diagonal/>
    </border>
    <border>
      <left/>
      <right/>
      <top style="thin">
        <color theme="3"/>
      </top>
      <bottom/>
      <diagonal/>
    </border>
    <border>
      <left style="medium">
        <color rgb="FF0070C0"/>
      </left>
      <right/>
      <top style="medium">
        <color rgb="FF0070C0"/>
      </top>
      <bottom style="thin">
        <color rgb="FF0070C0"/>
      </bottom>
      <diagonal/>
    </border>
    <border>
      <left style="medium">
        <color rgb="FF0070C0"/>
      </left>
      <right/>
      <top style="thin">
        <color rgb="FF0070C0"/>
      </top>
      <bottom style="thin">
        <color rgb="FF0070C0"/>
      </bottom>
      <diagonal/>
    </border>
    <border>
      <left style="medium">
        <color rgb="FF0070C0"/>
      </left>
      <right/>
      <top style="thin">
        <color rgb="FF0070C0"/>
      </top>
      <bottom style="medium">
        <color rgb="FF0070C0"/>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style="thin">
        <color auto="1"/>
      </left>
      <right/>
      <top style="thin">
        <color auto="1"/>
      </top>
      <bottom style="thin">
        <color auto="1"/>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auto="1"/>
      </left>
      <right/>
      <top/>
      <bottom/>
      <diagonal/>
    </border>
    <border>
      <left style="thin">
        <color indexed="12"/>
      </left>
      <right style="thin">
        <color indexed="12"/>
      </right>
      <top/>
      <bottom/>
      <diagonal/>
    </border>
    <border>
      <left style="medium">
        <color auto="1"/>
      </left>
      <right/>
      <top style="medium">
        <color rgb="FF0070C0"/>
      </top>
      <bottom/>
      <diagonal/>
    </border>
    <border>
      <left style="medium">
        <color rgb="FF0070C0"/>
      </left>
      <right style="medium">
        <color rgb="FF0070C0"/>
      </right>
      <top style="thin">
        <color rgb="FF0070C0"/>
      </top>
      <bottom style="thin">
        <color rgb="FF0070C0"/>
      </bottom>
      <diagonal/>
    </border>
    <border>
      <left style="medium">
        <color auto="1"/>
      </left>
      <right/>
      <top/>
      <bottom style="medium">
        <color theme="3"/>
      </bottom>
      <diagonal/>
    </border>
    <border>
      <left style="medium">
        <color rgb="FF0070C0"/>
      </left>
      <right style="medium">
        <color rgb="FF0070C0"/>
      </right>
      <top style="thin">
        <color rgb="FF0070C0"/>
      </top>
      <bottom style="medium">
        <color rgb="FF0070C0"/>
      </bottom>
      <diagonal/>
    </border>
    <border>
      <left/>
      <right style="medium">
        <color indexed="55"/>
      </right>
      <top style="medium">
        <color indexed="55"/>
      </top>
      <bottom/>
      <diagonal/>
    </border>
    <border>
      <left style="medium">
        <color indexed="23"/>
      </left>
      <right/>
      <top style="medium">
        <color indexed="23"/>
      </top>
      <bottom style="medium">
        <color indexed="23"/>
      </bottom>
      <diagonal/>
    </border>
    <border>
      <left style="medium">
        <color rgb="FF888888"/>
      </left>
      <right style="medium">
        <color rgb="FF888888"/>
      </right>
      <top style="medium">
        <color rgb="FF888888"/>
      </top>
      <bottom style="medium">
        <color indexed="23"/>
      </bottom>
      <diagonal/>
    </border>
    <border>
      <left style="thick">
        <color indexed="23"/>
      </left>
      <right/>
      <top style="thin">
        <color indexed="23"/>
      </top>
      <bottom style="medium">
        <color indexed="23"/>
      </bottom>
      <diagonal/>
    </border>
    <border>
      <left/>
      <right/>
      <top style="thin">
        <color indexed="23"/>
      </top>
      <bottom style="medium">
        <color indexed="23"/>
      </bottom>
      <diagonal/>
    </border>
    <border>
      <left/>
      <right style="thin">
        <color indexed="23"/>
      </right>
      <top style="thin">
        <color indexed="23"/>
      </top>
      <bottom style="medium">
        <color indexed="23"/>
      </bottom>
      <diagonal/>
    </border>
    <border>
      <left style="thin">
        <color indexed="23"/>
      </left>
      <right style="thick">
        <color indexed="23"/>
      </right>
      <top style="thin">
        <color indexed="23"/>
      </top>
      <bottom style="medium">
        <color indexed="23"/>
      </bottom>
      <diagonal/>
    </border>
    <border>
      <left style="medium">
        <color theme="3"/>
      </left>
      <right style="medium">
        <color indexed="12"/>
      </right>
      <top/>
      <bottom style="medium">
        <color indexed="64"/>
      </bottom>
      <diagonal/>
    </border>
    <border>
      <left/>
      <right/>
      <top style="thin">
        <color indexed="12"/>
      </top>
      <bottom/>
      <diagonal/>
    </border>
    <border>
      <left style="medium">
        <color indexed="23"/>
      </left>
      <right style="medium">
        <color indexed="23"/>
      </right>
      <top style="medium">
        <color indexed="23"/>
      </top>
      <bottom style="medium">
        <color auto="1"/>
      </bottom>
      <diagonal/>
    </border>
    <border>
      <left style="medium">
        <color indexed="12"/>
      </left>
      <right style="medium">
        <color indexed="12"/>
      </right>
      <top style="thin">
        <color indexed="12"/>
      </top>
      <bottom style="thin">
        <color indexed="12"/>
      </bottom>
      <diagonal/>
    </border>
    <border>
      <left/>
      <right/>
      <top style="thin">
        <color auto="1"/>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12"/>
      </left>
      <right/>
      <top style="medium">
        <color indexed="20"/>
      </top>
      <bottom/>
      <diagonal/>
    </border>
    <border>
      <left/>
      <right/>
      <top style="medium">
        <color indexed="36"/>
      </top>
      <bottom/>
      <diagonal/>
    </border>
    <border>
      <left/>
      <right style="medium">
        <color indexed="36"/>
      </right>
      <top style="medium">
        <color indexed="36"/>
      </top>
      <bottom/>
      <diagonal/>
    </border>
    <border>
      <left style="medium">
        <color indexed="48"/>
      </left>
      <right/>
      <top/>
      <bottom style="medium">
        <color indexed="23"/>
      </bottom>
      <diagonal/>
    </border>
    <border>
      <left/>
      <right/>
      <top/>
      <bottom style="medium">
        <color indexed="23"/>
      </bottom>
      <diagonal/>
    </border>
    <border>
      <left/>
      <right style="medium">
        <color indexed="48"/>
      </right>
      <top/>
      <bottom style="medium">
        <color indexed="23"/>
      </bottom>
      <diagonal/>
    </border>
    <border>
      <left style="medium">
        <color indexed="12"/>
      </left>
      <right/>
      <top/>
      <bottom style="medium">
        <color indexed="23"/>
      </bottom>
      <diagonal/>
    </border>
    <border>
      <left/>
      <right style="medium">
        <color indexed="36"/>
      </right>
      <top/>
      <bottom style="medium">
        <color indexed="23"/>
      </bottom>
      <diagonal/>
    </border>
    <border>
      <left style="medium">
        <color indexed="48"/>
      </left>
      <right style="medium">
        <color indexed="23"/>
      </right>
      <top style="medium">
        <color indexed="23"/>
      </top>
      <bottom style="medium">
        <color indexed="23"/>
      </bottom>
      <diagonal/>
    </border>
    <border>
      <left style="medium">
        <color indexed="12"/>
      </left>
      <right style="medium">
        <color indexed="23"/>
      </right>
      <top style="medium">
        <color indexed="23"/>
      </top>
      <bottom style="medium">
        <color indexed="23"/>
      </bottom>
      <diagonal/>
    </border>
    <border>
      <left/>
      <right style="medium">
        <color indexed="23"/>
      </right>
      <top style="medium">
        <color indexed="23"/>
      </top>
      <bottom style="medium">
        <color indexed="23"/>
      </bottom>
      <diagonal/>
    </border>
    <border>
      <left/>
      <right style="medium">
        <color indexed="36"/>
      </right>
      <top style="medium">
        <color indexed="23"/>
      </top>
      <bottom style="medium">
        <color indexed="23"/>
      </bottom>
      <diagonal/>
    </border>
    <border>
      <left style="medium">
        <color indexed="48"/>
      </left>
      <right style="medium">
        <color indexed="23"/>
      </right>
      <top/>
      <bottom style="medium">
        <color indexed="23"/>
      </bottom>
      <diagonal/>
    </border>
    <border>
      <left/>
      <right style="medium">
        <color indexed="23"/>
      </right>
      <top/>
      <bottom style="medium">
        <color indexed="23"/>
      </bottom>
      <diagonal/>
    </border>
    <border>
      <left style="medium">
        <color indexed="23"/>
      </left>
      <right style="medium">
        <color indexed="23"/>
      </right>
      <top/>
      <bottom style="medium">
        <color indexed="23"/>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indexed="23"/>
      </left>
      <right/>
      <top/>
      <bottom style="medium">
        <color indexed="23"/>
      </bottom>
      <diagonal/>
    </border>
    <border>
      <left style="medium">
        <color indexed="23"/>
      </left>
      <right style="medium">
        <color indexed="12"/>
      </right>
      <top/>
      <bottom style="medium">
        <color indexed="23"/>
      </bottom>
      <diagonal/>
    </border>
    <border>
      <left style="medium">
        <color indexed="48"/>
      </left>
      <right/>
      <top style="medium">
        <color indexed="23"/>
      </top>
      <bottom style="medium">
        <color indexed="23"/>
      </bottom>
      <diagonal/>
    </border>
    <border>
      <left style="medium">
        <color indexed="23"/>
      </left>
      <right style="medium">
        <color indexed="12"/>
      </right>
      <top style="medium">
        <color indexed="23"/>
      </top>
      <bottom style="medium">
        <color indexed="23"/>
      </bottom>
      <diagonal/>
    </border>
    <border>
      <left style="medium">
        <color indexed="12"/>
      </left>
      <right style="medium">
        <color indexed="23"/>
      </right>
      <top/>
      <bottom style="medium">
        <color indexed="23"/>
      </bottom>
      <diagonal/>
    </border>
    <border>
      <left style="medium">
        <color indexed="23"/>
      </left>
      <right style="medium">
        <color indexed="23"/>
      </right>
      <top style="medium">
        <color indexed="23"/>
      </top>
      <bottom style="medium">
        <color indexed="55"/>
      </bottom>
      <diagonal/>
    </border>
    <border>
      <left style="medium">
        <color indexed="23"/>
      </left>
      <right style="medium">
        <color indexed="12"/>
      </right>
      <top style="medium">
        <color indexed="23"/>
      </top>
      <bottom style="medium">
        <color indexed="55"/>
      </bottom>
      <diagonal/>
    </border>
    <border>
      <left style="medium">
        <color indexed="48"/>
      </left>
      <right/>
      <top style="medium">
        <color indexed="48"/>
      </top>
      <bottom style="medium">
        <color indexed="48"/>
      </bottom>
      <diagonal/>
    </border>
    <border>
      <left/>
      <right/>
      <top style="medium">
        <color indexed="48"/>
      </top>
      <bottom style="medium">
        <color indexed="48"/>
      </bottom>
      <diagonal/>
    </border>
    <border>
      <left/>
      <right style="medium">
        <color indexed="48"/>
      </right>
      <top style="medium">
        <color indexed="48"/>
      </top>
      <bottom style="medium">
        <color indexed="48"/>
      </bottom>
      <diagonal/>
    </border>
    <border>
      <left/>
      <right/>
      <top style="medium">
        <color indexed="23"/>
      </top>
      <bottom style="medium">
        <color indexed="23"/>
      </bottom>
      <diagonal/>
    </border>
    <border>
      <left style="medium">
        <color auto="1"/>
      </left>
      <right/>
      <top style="medium">
        <color auto="1"/>
      </top>
      <bottom style="medium">
        <color auto="1"/>
      </bottom>
      <diagonal/>
    </border>
    <border>
      <left style="medium">
        <color indexed="23"/>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48"/>
      </left>
      <right/>
      <top/>
      <bottom style="medium">
        <color indexed="48"/>
      </bottom>
      <diagonal/>
    </border>
    <border>
      <left/>
      <right/>
      <top/>
      <bottom style="medium">
        <color indexed="48"/>
      </bottom>
      <diagonal/>
    </border>
    <border>
      <left/>
      <right style="medium">
        <color indexed="48"/>
      </right>
      <top/>
      <bottom style="medium">
        <color indexed="48"/>
      </bottom>
      <diagonal/>
    </border>
    <border>
      <left style="medium">
        <color indexed="12"/>
      </left>
      <right/>
      <top/>
      <bottom style="medium">
        <color indexed="36"/>
      </bottom>
      <diagonal/>
    </border>
    <border>
      <left/>
      <right/>
      <top/>
      <bottom style="medium">
        <color indexed="36"/>
      </bottom>
      <diagonal/>
    </border>
    <border>
      <left/>
      <right style="medium">
        <color indexed="36"/>
      </right>
      <top/>
      <bottom style="medium">
        <color indexed="36"/>
      </bottom>
      <diagonal/>
    </border>
    <border>
      <left/>
      <right/>
      <top style="medium">
        <color indexed="48"/>
      </top>
      <bottom/>
      <diagonal/>
    </border>
    <border>
      <left style="thick">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style="thick">
        <color indexed="23"/>
      </right>
      <top style="thin">
        <color indexed="23"/>
      </top>
      <bottom/>
      <diagonal/>
    </border>
    <border>
      <left style="thick">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ck">
        <color indexed="23"/>
      </right>
      <top style="thin">
        <color indexed="23"/>
      </top>
      <bottom style="thin">
        <color indexed="23"/>
      </bottom>
      <diagonal/>
    </border>
    <border>
      <left style="medium">
        <color rgb="FF888888"/>
      </left>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ck">
        <color indexed="23"/>
      </left>
      <right style="thin">
        <color indexed="23"/>
      </right>
      <top style="thin">
        <color indexed="23"/>
      </top>
      <bottom style="thin">
        <color indexed="23"/>
      </bottom>
      <diagonal/>
    </border>
    <border>
      <left/>
      <right/>
      <top/>
      <bottom style="medium">
        <color rgb="FFD0D0D0"/>
      </bottom>
      <diagonal/>
    </border>
    <border>
      <left style="medium">
        <color rgb="FF888888"/>
      </left>
      <right style="medium">
        <color rgb="FFD0D0D0"/>
      </right>
      <top style="medium">
        <color indexed="23"/>
      </top>
      <bottom style="medium">
        <color rgb="FF888888"/>
      </bottom>
      <diagonal/>
    </border>
    <border>
      <left/>
      <right style="medium">
        <color rgb="FF0070C0"/>
      </right>
      <top style="thin">
        <color rgb="FF0070C0"/>
      </top>
      <bottom/>
      <diagonal/>
    </border>
    <border>
      <left style="medium">
        <color indexed="12"/>
      </left>
      <right style="medium">
        <color indexed="12"/>
      </right>
      <top style="medium">
        <color indexed="12"/>
      </top>
      <bottom style="medium">
        <color theme="3"/>
      </bottom>
      <diagonal/>
    </border>
    <border>
      <left/>
      <right/>
      <top style="thin">
        <color indexed="64"/>
      </top>
      <bottom style="thin">
        <color indexed="64"/>
      </bottom>
      <diagonal/>
    </border>
    <border>
      <left style="medium">
        <color indexed="55"/>
      </left>
      <right style="medium">
        <color indexed="55"/>
      </right>
      <top/>
      <bottom style="medium">
        <color indexed="55"/>
      </bottom>
      <diagonal/>
    </border>
    <border>
      <left/>
      <right style="medium">
        <color rgb="FF0070C0"/>
      </right>
      <top style="thin">
        <color indexed="64"/>
      </top>
      <bottom style="medium">
        <color indexed="64"/>
      </bottom>
      <diagonal/>
    </border>
    <border>
      <left style="thin">
        <color indexed="64"/>
      </left>
      <right style="medium">
        <color indexed="64"/>
      </right>
      <top/>
      <bottom style="thin">
        <color indexed="64"/>
      </bottom>
      <diagonal/>
    </border>
    <border>
      <left/>
      <right style="medium">
        <color auto="1"/>
      </right>
      <top/>
      <bottom/>
      <diagonal/>
    </border>
    <border>
      <left/>
      <right style="medium">
        <color auto="1"/>
      </right>
      <top/>
      <bottom style="medium">
        <color theme="3"/>
      </bottom>
      <diagonal/>
    </border>
    <border>
      <left style="medium">
        <color auto="1"/>
      </left>
      <right/>
      <top/>
      <bottom style="medium">
        <color auto="1"/>
      </bottom>
      <diagonal/>
    </border>
    <border>
      <left style="medium">
        <color indexed="12"/>
      </left>
      <right style="thin">
        <color indexed="12"/>
      </right>
      <top style="thick">
        <color indexed="12"/>
      </top>
      <bottom/>
      <diagonal/>
    </border>
    <border>
      <left style="medium">
        <color indexed="12"/>
      </left>
      <right style="thin">
        <color indexed="12"/>
      </right>
      <top/>
      <bottom/>
      <diagonal/>
    </border>
    <border>
      <left style="thick">
        <color theme="0"/>
      </left>
      <right style="thin">
        <color theme="0"/>
      </right>
      <top style="thick">
        <color theme="0"/>
      </top>
      <bottom style="thick">
        <color theme="0"/>
      </bottom>
      <diagonal/>
    </border>
    <border>
      <left style="thin">
        <color theme="0"/>
      </left>
      <right style="thin">
        <color theme="0"/>
      </right>
      <top style="thick">
        <color theme="0"/>
      </top>
      <bottom style="thick">
        <color theme="0"/>
      </bottom>
      <diagonal/>
    </border>
    <border>
      <left style="thin">
        <color theme="0"/>
      </left>
      <right style="thick">
        <color theme="0"/>
      </right>
      <top style="thick">
        <color theme="0"/>
      </top>
      <bottom style="thick">
        <color theme="0"/>
      </bottom>
      <diagonal/>
    </border>
    <border>
      <left style="medium">
        <color rgb="FF0070C0"/>
      </left>
      <right/>
      <top style="thick">
        <color indexed="12"/>
      </top>
      <bottom/>
      <diagonal/>
    </border>
    <border>
      <left style="medium">
        <color rgb="FF0070C0"/>
      </left>
      <right/>
      <top/>
      <bottom/>
      <diagonal/>
    </border>
    <border>
      <left style="medium">
        <color rgb="FF0070C0"/>
      </left>
      <right/>
      <top/>
      <bottom style="medium">
        <color rgb="FF0070C0"/>
      </bottom>
      <diagonal/>
    </border>
    <border>
      <left/>
      <right style="medium">
        <color indexed="12"/>
      </right>
      <top style="thin">
        <color indexed="12"/>
      </top>
      <bottom style="medium">
        <color indexed="12"/>
      </bottom>
      <diagonal/>
    </border>
    <border>
      <left style="medium">
        <color theme="3"/>
      </left>
      <right/>
      <top style="medium">
        <color theme="3"/>
      </top>
      <bottom/>
      <diagonal/>
    </border>
    <border>
      <left style="medium">
        <color theme="3"/>
      </left>
      <right style="medium">
        <color theme="3"/>
      </right>
      <top/>
      <bottom style="medium">
        <color indexed="64"/>
      </bottom>
      <diagonal/>
    </border>
    <border>
      <left style="medium">
        <color indexed="12"/>
      </left>
      <right style="medium">
        <color indexed="12"/>
      </right>
      <top style="medium">
        <color indexed="64"/>
      </top>
      <bottom/>
      <diagonal/>
    </border>
    <border>
      <left style="medium">
        <color indexed="12"/>
      </left>
      <right style="medium">
        <color indexed="12"/>
      </right>
      <top/>
      <bottom style="medium">
        <color indexed="12"/>
      </bottom>
      <diagonal/>
    </border>
    <border>
      <left style="medium">
        <color indexed="12"/>
      </left>
      <right style="medium">
        <color indexed="12"/>
      </right>
      <top style="medium">
        <color indexed="12"/>
      </top>
      <bottom/>
      <diagonal/>
    </border>
    <border>
      <left style="medium">
        <color theme="3"/>
      </left>
      <right style="medium">
        <color auto="1"/>
      </right>
      <top style="thin">
        <color theme="3"/>
      </top>
      <bottom style="medium">
        <color theme="3"/>
      </bottom>
      <diagonal/>
    </border>
    <border>
      <left style="medium">
        <color theme="3"/>
      </left>
      <right style="medium">
        <color auto="1"/>
      </right>
      <top style="thin">
        <color theme="3"/>
      </top>
      <bottom/>
      <diagonal/>
    </border>
    <border>
      <left/>
      <right style="medium">
        <color auto="1"/>
      </right>
      <top style="medium">
        <color theme="3"/>
      </top>
      <bottom style="thin">
        <color theme="3"/>
      </bottom>
      <diagonal/>
    </border>
    <border>
      <left/>
      <right style="medium">
        <color theme="3"/>
      </right>
      <top style="thin">
        <color theme="3"/>
      </top>
      <bottom style="medium">
        <color theme="3"/>
      </bottom>
      <diagonal/>
    </border>
    <border>
      <left/>
      <right style="medium">
        <color auto="1"/>
      </right>
      <top style="thin">
        <color theme="3"/>
      </top>
      <bottom style="medium">
        <color theme="3"/>
      </bottom>
      <diagonal/>
    </border>
    <border>
      <left style="medium">
        <color rgb="FF0070C0"/>
      </left>
      <right style="medium">
        <color rgb="FF0070C0"/>
      </right>
      <top style="thick">
        <color indexed="12"/>
      </top>
      <bottom/>
      <diagonal/>
    </border>
    <border>
      <left/>
      <right/>
      <top style="thin">
        <color auto="1"/>
      </top>
      <bottom style="thick">
        <color auto="1"/>
      </bottom>
      <diagonal/>
    </border>
    <border>
      <left style="medium">
        <color theme="3"/>
      </left>
      <right style="medium">
        <color theme="3"/>
      </right>
      <top/>
      <bottom style="thick">
        <color auto="1"/>
      </bottom>
      <diagonal/>
    </border>
    <border>
      <left style="medium">
        <color theme="3"/>
      </left>
      <right style="medium">
        <color auto="1"/>
      </right>
      <top/>
      <bottom/>
      <diagonal/>
    </border>
    <border>
      <left style="medium">
        <color theme="3"/>
      </left>
      <right style="medium">
        <color auto="1"/>
      </right>
      <top/>
      <bottom style="thick">
        <color auto="1"/>
      </bottom>
      <diagonal/>
    </border>
    <border>
      <left style="medium">
        <color auto="1"/>
      </left>
      <right/>
      <top/>
      <bottom style="thick">
        <color auto="1"/>
      </bottom>
      <diagonal/>
    </border>
    <border>
      <left style="medium">
        <color indexed="12"/>
      </left>
      <right style="medium">
        <color indexed="12"/>
      </right>
      <top/>
      <bottom style="thin">
        <color indexed="12"/>
      </bottom>
      <diagonal/>
    </border>
    <border>
      <left/>
      <right/>
      <top style="medium">
        <color auto="1"/>
      </top>
      <bottom style="medium">
        <color auto="1"/>
      </bottom>
      <diagonal/>
    </border>
    <border>
      <left/>
      <right style="medium">
        <color indexed="12"/>
      </right>
      <top style="medium">
        <color theme="1"/>
      </top>
      <bottom style="thin">
        <color indexed="12"/>
      </bottom>
      <diagonal/>
    </border>
    <border>
      <left/>
      <right/>
      <top/>
      <bottom style="medium">
        <color indexed="55"/>
      </bottom>
      <diagonal/>
    </border>
    <border>
      <left/>
      <right/>
      <top style="medium">
        <color theme="3"/>
      </top>
      <bottom style="medium">
        <color theme="3"/>
      </bottom>
      <diagonal/>
    </border>
    <border>
      <left/>
      <right style="medium">
        <color indexed="12"/>
      </right>
      <top style="thin">
        <color theme="1"/>
      </top>
      <bottom/>
      <diagonal/>
    </border>
    <border>
      <left style="medium">
        <color indexed="55"/>
      </left>
      <right/>
      <top style="medium">
        <color indexed="55"/>
      </top>
      <bottom/>
      <diagonal/>
    </border>
    <border>
      <left/>
      <right style="medium">
        <color indexed="55"/>
      </right>
      <top style="medium">
        <color indexed="55"/>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26">
    <xf numFmtId="0" fontId="0" fillId="0" borderId="0">
      <alignment vertical="center"/>
    </xf>
    <xf numFmtId="0" fontId="8" fillId="0" borderId="0" applyNumberFormat="0" applyFill="0" applyBorder="0" applyAlignment="0" applyProtection="0">
      <alignment vertical="top"/>
      <protection locked="0"/>
    </xf>
    <xf numFmtId="0" fontId="6" fillId="0" borderId="0">
      <alignment vertical="center"/>
    </xf>
    <xf numFmtId="0" fontId="65" fillId="0" borderId="0">
      <alignment vertical="center"/>
    </xf>
    <xf numFmtId="0" fontId="6" fillId="0" borderId="0"/>
    <xf numFmtId="0" fontId="65" fillId="0" borderId="0">
      <alignment vertical="center"/>
    </xf>
    <xf numFmtId="0" fontId="6"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3" fillId="0" borderId="0">
      <alignment vertical="center"/>
    </xf>
    <xf numFmtId="0" fontId="4" fillId="0" borderId="0">
      <alignment vertical="center"/>
    </xf>
    <xf numFmtId="0" fontId="65"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6" fillId="0" borderId="0">
      <alignment vertical="center"/>
    </xf>
    <xf numFmtId="0" fontId="1" fillId="0" borderId="0">
      <alignment vertical="center"/>
    </xf>
    <xf numFmtId="0" fontId="102" fillId="0" borderId="0"/>
    <xf numFmtId="0" fontId="103" fillId="0" borderId="0" applyNumberFormat="0" applyFill="0" applyBorder="0" applyAlignment="0" applyProtection="0"/>
    <xf numFmtId="0" fontId="102" fillId="0" borderId="0"/>
    <xf numFmtId="0" fontId="134" fillId="0" borderId="0" applyNumberFormat="0" applyFill="0" applyBorder="0" applyAlignment="0" applyProtection="0">
      <alignment vertical="center"/>
    </xf>
  </cellStyleXfs>
  <cellXfs count="958">
    <xf numFmtId="0" fontId="0" fillId="0" borderId="0" xfId="0">
      <alignment vertical="center"/>
    </xf>
    <xf numFmtId="0" fontId="6" fillId="0" borderId="0" xfId="2">
      <alignment vertical="center"/>
    </xf>
    <xf numFmtId="0" fontId="10" fillId="0" borderId="0" xfId="2" applyFont="1" applyAlignment="1">
      <alignment horizontal="center" vertical="center"/>
    </xf>
    <xf numFmtId="0" fontId="10" fillId="0" borderId="0" xfId="2" applyFont="1" applyAlignment="1">
      <alignment vertical="top" wrapText="1"/>
    </xf>
    <xf numFmtId="0" fontId="6" fillId="5" borderId="0" xfId="2" applyFill="1">
      <alignment vertical="center"/>
    </xf>
    <xf numFmtId="0" fontId="6" fillId="0" borderId="2" xfId="2" applyBorder="1">
      <alignment vertical="center"/>
    </xf>
    <xf numFmtId="0" fontId="20" fillId="5" borderId="3" xfId="2" applyFont="1" applyFill="1" applyBorder="1" applyAlignment="1">
      <alignment horizontal="center" vertical="center"/>
    </xf>
    <xf numFmtId="177" fontId="16" fillId="5" borderId="4" xfId="2" applyNumberFormat="1" applyFont="1" applyFill="1" applyBorder="1" applyAlignment="1">
      <alignment horizontal="center" vertical="center" wrapText="1"/>
    </xf>
    <xf numFmtId="0" fontId="20" fillId="5" borderId="2" xfId="2" applyFont="1" applyFill="1" applyBorder="1" applyAlignment="1">
      <alignment horizontal="center" vertical="center"/>
    </xf>
    <xf numFmtId="0" fontId="6" fillId="5" borderId="3" xfId="2" applyFill="1" applyBorder="1">
      <alignment vertical="center"/>
    </xf>
    <xf numFmtId="0" fontId="6" fillId="5" borderId="4" xfId="2" applyFill="1" applyBorder="1">
      <alignment vertical="center"/>
    </xf>
    <xf numFmtId="0" fontId="6" fillId="5" borderId="2" xfId="2" applyFill="1" applyBorder="1">
      <alignment vertical="center"/>
    </xf>
    <xf numFmtId="0" fontId="6" fillId="5" borderId="5" xfId="2" applyFill="1" applyBorder="1">
      <alignment vertical="center"/>
    </xf>
    <xf numFmtId="0" fontId="6" fillId="0" borderId="5" xfId="2" applyBorder="1">
      <alignment vertical="center"/>
    </xf>
    <xf numFmtId="0" fontId="22" fillId="0" borderId="0" xfId="2" applyFont="1">
      <alignment vertical="center"/>
    </xf>
    <xf numFmtId="0" fontId="6" fillId="0" borderId="0" xfId="2" applyAlignment="1">
      <alignment horizontal="center" vertical="center"/>
    </xf>
    <xf numFmtId="0" fontId="23" fillId="0" borderId="0" xfId="2" applyFont="1" applyAlignment="1">
      <alignment horizontal="center" vertical="center"/>
    </xf>
    <xf numFmtId="0" fontId="30" fillId="8" borderId="11" xfId="17" applyFont="1" applyFill="1" applyBorder="1" applyAlignment="1">
      <alignment horizontal="left" vertical="center"/>
    </xf>
    <xf numFmtId="0" fontId="30" fillId="8" borderId="12" xfId="17" applyFont="1" applyFill="1" applyBorder="1" applyAlignment="1">
      <alignment horizontal="center" vertical="center"/>
    </xf>
    <xf numFmtId="0" fontId="30" fillId="8" borderId="12" xfId="2" applyFont="1" applyFill="1" applyBorder="1" applyAlignment="1">
      <alignment horizontal="center" vertical="center"/>
    </xf>
    <xf numFmtId="0" fontId="31" fillId="8" borderId="12" xfId="2" applyFont="1" applyFill="1" applyBorder="1" applyAlignment="1">
      <alignment horizontal="center" vertical="center"/>
    </xf>
    <xf numFmtId="0" fontId="31" fillId="8" borderId="13" xfId="2" applyFont="1" applyFill="1" applyBorder="1" applyAlignment="1">
      <alignment horizontal="center" vertical="center"/>
    </xf>
    <xf numFmtId="0" fontId="1" fillId="0" borderId="0" xfId="17">
      <alignment vertical="center"/>
    </xf>
    <xf numFmtId="0" fontId="37" fillId="0" borderId="0" xfId="17" applyFont="1">
      <alignment vertical="center"/>
    </xf>
    <xf numFmtId="0" fontId="31" fillId="8" borderId="14" xfId="2" applyFont="1" applyFill="1" applyBorder="1" applyAlignment="1">
      <alignment horizontal="center" vertical="center"/>
    </xf>
    <xf numFmtId="0" fontId="31" fillId="8" borderId="15" xfId="2" applyFont="1" applyFill="1" applyBorder="1" applyAlignment="1">
      <alignment horizontal="center" vertical="center"/>
    </xf>
    <xf numFmtId="0" fontId="34" fillId="0" borderId="0" xfId="17" applyFont="1" applyAlignment="1">
      <alignment horizontal="center" vertical="center"/>
    </xf>
    <xf numFmtId="0" fontId="8" fillId="9" borderId="0" xfId="1" applyFill="1" applyBorder="1" applyAlignment="1" applyProtection="1">
      <alignment vertical="center" wrapText="1"/>
    </xf>
    <xf numFmtId="0" fontId="42" fillId="0" borderId="0" xfId="17" applyFont="1" applyAlignment="1">
      <alignment vertical="center" wrapText="1"/>
    </xf>
    <xf numFmtId="0" fontId="44" fillId="0" borderId="0" xfId="17" applyFont="1" applyAlignment="1">
      <alignment horizontal="left" vertical="center"/>
    </xf>
    <xf numFmtId="0" fontId="34" fillId="0" borderId="0" xfId="17" applyFont="1" applyAlignment="1">
      <alignment vertical="top" wrapText="1"/>
    </xf>
    <xf numFmtId="0" fontId="7" fillId="3" borderId="7" xfId="17" applyFont="1" applyFill="1" applyBorder="1" applyAlignment="1">
      <alignment horizontal="center" vertical="center" wrapText="1"/>
    </xf>
    <xf numFmtId="0" fontId="7" fillId="3" borderId="6" xfId="17" applyFont="1" applyFill="1" applyBorder="1" applyAlignment="1">
      <alignment horizontal="center" vertical="center" wrapText="1"/>
    </xf>
    <xf numFmtId="0" fontId="7" fillId="3" borderId="8" xfId="17" applyFont="1" applyFill="1" applyBorder="1" applyAlignment="1">
      <alignment horizontal="center" vertical="center" wrapText="1"/>
    </xf>
    <xf numFmtId="0" fontId="7" fillId="3" borderId="9" xfId="17" applyFont="1" applyFill="1" applyBorder="1" applyAlignment="1">
      <alignment horizontal="center" vertical="center" wrapText="1"/>
    </xf>
    <xf numFmtId="0" fontId="13" fillId="3" borderId="9" xfId="17" applyFont="1" applyFill="1" applyBorder="1" applyAlignment="1">
      <alignment horizontal="center" vertical="center" wrapText="1"/>
    </xf>
    <xf numFmtId="0" fontId="55" fillId="3" borderId="9" xfId="17" applyFont="1" applyFill="1" applyBorder="1" applyAlignment="1">
      <alignment horizontal="center" vertical="center" wrapText="1"/>
    </xf>
    <xf numFmtId="0" fontId="7" fillId="3" borderId="10" xfId="17" applyFont="1" applyFill="1" applyBorder="1" applyAlignment="1">
      <alignment horizontal="center" vertical="center" wrapText="1"/>
    </xf>
    <xf numFmtId="0" fontId="1" fillId="0" borderId="0" xfId="17" applyAlignment="1">
      <alignment horizontal="center" vertical="center"/>
    </xf>
    <xf numFmtId="0" fontId="6" fillId="0" borderId="0" xfId="2" applyAlignment="1">
      <alignment vertical="top" wrapText="1"/>
    </xf>
    <xf numFmtId="0" fontId="20" fillId="0" borderId="0" xfId="2" applyFont="1" applyAlignment="1">
      <alignment vertical="top" wrapText="1"/>
    </xf>
    <xf numFmtId="0" fontId="0" fillId="0" borderId="21" xfId="0" applyBorder="1">
      <alignment vertical="center"/>
    </xf>
    <xf numFmtId="0" fontId="14" fillId="0" borderId="21" xfId="0" applyFont="1" applyBorder="1">
      <alignment vertical="center"/>
    </xf>
    <xf numFmtId="0" fontId="0" fillId="0" borderId="22" xfId="0" applyBorder="1">
      <alignment vertical="center"/>
    </xf>
    <xf numFmtId="0" fontId="0" fillId="0" borderId="17" xfId="0" applyBorder="1">
      <alignment vertical="center"/>
    </xf>
    <xf numFmtId="0" fontId="6" fillId="17" borderId="0" xfId="2" applyFill="1">
      <alignment vertical="center"/>
    </xf>
    <xf numFmtId="0" fontId="0" fillId="17" borderId="0" xfId="0" applyFill="1">
      <alignment vertical="center"/>
    </xf>
    <xf numFmtId="0" fontId="1" fillId="5" borderId="0" xfId="2" applyFont="1" applyFill="1">
      <alignment vertical="center"/>
    </xf>
    <xf numFmtId="0" fontId="0" fillId="0" borderId="21" xfId="0" applyBorder="1" applyAlignment="1">
      <alignment vertical="top"/>
    </xf>
    <xf numFmtId="0" fontId="0" fillId="0" borderId="0" xfId="0" applyAlignment="1">
      <alignment vertical="top"/>
    </xf>
    <xf numFmtId="0" fontId="0" fillId="0" borderId="0" xfId="0" applyAlignment="1">
      <alignment horizontal="left" vertical="center"/>
    </xf>
    <xf numFmtId="0" fontId="68" fillId="0" borderId="0" xfId="0" applyFont="1" applyAlignment="1">
      <alignment horizontal="left" vertical="center"/>
    </xf>
    <xf numFmtId="0" fontId="69" fillId="0" borderId="0" xfId="0" applyFont="1" applyAlignment="1">
      <alignment horizontal="center" vertical="center" wrapText="1"/>
    </xf>
    <xf numFmtId="0" fontId="69" fillId="0" borderId="0" xfId="0" applyFont="1" applyAlignment="1">
      <alignment horizontal="left" vertical="center" wrapText="1"/>
    </xf>
    <xf numFmtId="0" fontId="79" fillId="0" borderId="0" xfId="17" applyFont="1">
      <alignment vertical="center"/>
    </xf>
    <xf numFmtId="0" fontId="78" fillId="0" borderId="0" xfId="2" applyFont="1">
      <alignment vertical="center"/>
    </xf>
    <xf numFmtId="0" fontId="87" fillId="0" borderId="0" xfId="2" applyFont="1" applyAlignment="1">
      <alignment horizontal="center" vertical="center"/>
    </xf>
    <xf numFmtId="14" fontId="86" fillId="0" borderId="0" xfId="2" applyNumberFormat="1" applyFont="1" applyAlignment="1">
      <alignment horizontal="center" vertical="center"/>
    </xf>
    <xf numFmtId="0" fontId="6" fillId="0" borderId="20" xfId="0" applyFont="1" applyBorder="1">
      <alignment vertical="center"/>
    </xf>
    <xf numFmtId="0" fontId="6" fillId="0" borderId="12" xfId="0" applyFont="1" applyBorder="1">
      <alignment vertical="center"/>
    </xf>
    <xf numFmtId="0" fontId="6" fillId="0" borderId="21" xfId="0" applyFont="1" applyBorder="1">
      <alignment vertical="center"/>
    </xf>
    <xf numFmtId="0" fontId="6" fillId="0" borderId="0" xfId="0" applyFont="1">
      <alignment vertical="center"/>
    </xf>
    <xf numFmtId="0" fontId="85" fillId="0" borderId="21" xfId="0" applyFont="1" applyBorder="1">
      <alignment vertical="center"/>
    </xf>
    <xf numFmtId="0" fontId="85" fillId="0" borderId="0" xfId="0" applyFont="1">
      <alignment vertical="center"/>
    </xf>
    <xf numFmtId="0" fontId="85" fillId="5" borderId="21" xfId="0" applyFont="1" applyFill="1" applyBorder="1">
      <alignment vertical="center"/>
    </xf>
    <xf numFmtId="0" fontId="85" fillId="5" borderId="0" xfId="0" applyFont="1" applyFill="1">
      <alignment vertical="center"/>
    </xf>
    <xf numFmtId="0" fontId="6" fillId="5" borderId="57" xfId="2" applyFill="1" applyBorder="1">
      <alignment vertical="center"/>
    </xf>
    <xf numFmtId="0" fontId="6" fillId="0" borderId="57" xfId="2" applyBorder="1">
      <alignment vertical="center"/>
    </xf>
    <xf numFmtId="0" fontId="6" fillId="0" borderId="0" xfId="2" applyAlignment="1">
      <alignment horizontal="left" vertical="top"/>
    </xf>
    <xf numFmtId="0" fontId="79" fillId="0" borderId="0" xfId="17" applyFont="1" applyAlignment="1">
      <alignment horizontal="left" vertical="center"/>
    </xf>
    <xf numFmtId="0" fontId="6" fillId="0" borderId="0" xfId="2" applyAlignment="1">
      <alignment horizontal="left" vertical="center"/>
    </xf>
    <xf numFmtId="0" fontId="97" fillId="5" borderId="21" xfId="0" applyFont="1" applyFill="1" applyBorder="1">
      <alignment vertical="center"/>
    </xf>
    <xf numFmtId="0" fontId="97" fillId="5" borderId="0" xfId="0" applyFont="1" applyFill="1" applyAlignment="1">
      <alignment horizontal="left" vertical="center"/>
    </xf>
    <xf numFmtId="0" fontId="97" fillId="5" borderId="0" xfId="0" applyFont="1" applyFill="1">
      <alignment vertical="center"/>
    </xf>
    <xf numFmtId="176" fontId="97" fillId="5" borderId="0" xfId="0" applyNumberFormat="1" applyFont="1" applyFill="1" applyAlignment="1">
      <alignment horizontal="left" vertical="center"/>
    </xf>
    <xf numFmtId="182" fontId="97" fillId="5" borderId="0" xfId="0" applyNumberFormat="1" applyFont="1" applyFill="1" applyAlignment="1">
      <alignment horizontal="center" vertical="center"/>
    </xf>
    <xf numFmtId="0" fontId="97" fillId="5" borderId="21" xfId="0" applyFont="1" applyFill="1" applyBorder="1" applyAlignment="1">
      <alignment vertical="top"/>
    </xf>
    <xf numFmtId="0" fontId="97" fillId="5" borderId="0" xfId="0" applyFont="1" applyFill="1" applyAlignment="1">
      <alignment vertical="top"/>
    </xf>
    <xf numFmtId="14" fontId="97" fillId="5" borderId="0" xfId="0" applyNumberFormat="1" applyFont="1" applyFill="1" applyAlignment="1">
      <alignment horizontal="left" vertical="center"/>
    </xf>
    <xf numFmtId="14" fontId="97" fillId="0" borderId="0" xfId="0" applyNumberFormat="1" applyFont="1">
      <alignment vertical="center"/>
    </xf>
    <xf numFmtId="0" fontId="98" fillId="0" borderId="0" xfId="0" applyFont="1">
      <alignment vertical="center"/>
    </xf>
    <xf numFmtId="0" fontId="31" fillId="8" borderId="0" xfId="2" applyFont="1" applyFill="1" applyAlignment="1">
      <alignment horizontal="center" vertical="center"/>
    </xf>
    <xf numFmtId="0" fontId="1" fillId="9" borderId="0" xfId="17" applyFill="1">
      <alignment vertical="center"/>
    </xf>
    <xf numFmtId="0" fontId="6" fillId="9" borderId="0" xfId="2" applyFill="1" applyAlignment="1">
      <alignment vertical="center" wrapText="1"/>
    </xf>
    <xf numFmtId="0" fontId="45" fillId="0" borderId="0" xfId="17" applyFont="1" applyAlignment="1">
      <alignment horizontal="left" vertical="center"/>
    </xf>
    <xf numFmtId="0" fontId="46" fillId="0" borderId="17" xfId="17" applyFont="1" applyBorder="1">
      <alignment vertical="center"/>
    </xf>
    <xf numFmtId="0" fontId="46" fillId="0" borderId="17" xfId="17" applyFont="1" applyBorder="1" applyAlignment="1">
      <alignment horizontal="right" vertical="center"/>
    </xf>
    <xf numFmtId="0" fontId="34" fillId="0" borderId="19" xfId="17" applyFont="1" applyBorder="1" applyAlignment="1">
      <alignment horizontal="center" vertical="center"/>
    </xf>
    <xf numFmtId="0" fontId="48" fillId="0" borderId="0" xfId="17" applyFont="1" applyAlignment="1">
      <alignment horizontal="center" vertical="center"/>
    </xf>
    <xf numFmtId="0" fontId="49" fillId="0" borderId="0" xfId="17" applyFont="1" applyAlignment="1">
      <alignment horizontal="center" vertical="center" wrapText="1"/>
    </xf>
    <xf numFmtId="0" fontId="1" fillId="0" borderId="0" xfId="17" applyAlignment="1">
      <alignment vertical="center" shrinkToFit="1"/>
    </xf>
    <xf numFmtId="0" fontId="12" fillId="0" borderId="56" xfId="2" applyFont="1" applyBorder="1" applyAlignment="1">
      <alignment horizontal="center" vertical="center" wrapText="1"/>
    </xf>
    <xf numFmtId="0" fontId="7" fillId="5" borderId="0" xfId="17" applyFont="1" applyFill="1" applyAlignment="1">
      <alignment horizontal="center" vertical="center" wrapText="1"/>
    </xf>
    <xf numFmtId="0" fontId="7" fillId="3" borderId="0" xfId="17" applyFont="1" applyFill="1" applyAlignment="1">
      <alignment horizontal="center" vertical="center" wrapText="1"/>
    </xf>
    <xf numFmtId="0" fontId="13" fillId="3" borderId="0" xfId="17" applyFont="1" applyFill="1" applyAlignment="1">
      <alignment horizontal="center" vertical="center" wrapText="1"/>
    </xf>
    <xf numFmtId="0" fontId="55" fillId="3" borderId="0" xfId="17" applyFont="1" applyFill="1" applyAlignment="1">
      <alignment horizontal="center" vertical="center" wrapText="1"/>
    </xf>
    <xf numFmtId="0" fontId="1" fillId="5" borderId="0" xfId="2" applyFont="1" applyFill="1" applyAlignment="1">
      <alignment horizontal="center" vertical="center"/>
    </xf>
    <xf numFmtId="0" fontId="42" fillId="5" borderId="0" xfId="0" applyFont="1" applyFill="1" applyAlignment="1">
      <alignment horizontal="center" vertical="center" wrapText="1"/>
    </xf>
    <xf numFmtId="180" fontId="46" fillId="5" borderId="0" xfId="17" applyNumberFormat="1" applyFont="1" applyFill="1" applyAlignment="1">
      <alignment horizontal="center" vertical="center"/>
    </xf>
    <xf numFmtId="0" fontId="1" fillId="5" borderId="0" xfId="17" applyFill="1">
      <alignment vertical="center"/>
    </xf>
    <xf numFmtId="0" fontId="1" fillId="5" borderId="0" xfId="17" applyFill="1" applyAlignment="1">
      <alignment horizontal="center" vertical="center"/>
    </xf>
    <xf numFmtId="0" fontId="46" fillId="0" borderId="0" xfId="16" applyFont="1">
      <alignment vertical="center"/>
    </xf>
    <xf numFmtId="0" fontId="10" fillId="0" borderId="0" xfId="16" applyFont="1">
      <alignment vertical="center"/>
    </xf>
    <xf numFmtId="177" fontId="6" fillId="5" borderId="0" xfId="2" applyNumberFormat="1" applyFill="1" applyAlignment="1">
      <alignment horizontal="center" vertical="center" wrapText="1"/>
    </xf>
    <xf numFmtId="0" fontId="6" fillId="5" borderId="0" xfId="2" applyFill="1" applyAlignment="1">
      <alignment horizontal="center" vertical="center" wrapText="1"/>
    </xf>
    <xf numFmtId="0" fontId="1" fillId="0" borderId="0" xfId="2" applyFont="1">
      <alignment vertical="center"/>
    </xf>
    <xf numFmtId="0" fontId="46" fillId="17" borderId="67" xfId="16" applyFont="1" applyFill="1" applyBorder="1">
      <alignment vertical="center"/>
    </xf>
    <xf numFmtId="0" fontId="10" fillId="17" borderId="67" xfId="16" applyFont="1" applyFill="1" applyBorder="1">
      <alignment vertical="center"/>
    </xf>
    <xf numFmtId="0" fontId="33" fillId="0" borderId="0" xfId="17" applyFont="1" applyAlignment="1">
      <alignment horizontal="left" vertical="center" indent="2"/>
    </xf>
    <xf numFmtId="0" fontId="99" fillId="0" borderId="0" xfId="17" applyFont="1">
      <alignment vertical="center"/>
    </xf>
    <xf numFmtId="0" fontId="1" fillId="17" borderId="0" xfId="2" applyFont="1" applyFill="1">
      <alignment vertical="center"/>
    </xf>
    <xf numFmtId="0" fontId="23" fillId="17" borderId="0" xfId="19" applyFont="1" applyFill="1">
      <alignment vertical="center"/>
    </xf>
    <xf numFmtId="0" fontId="23" fillId="17" borderId="0" xfId="2" applyFont="1" applyFill="1" applyAlignment="1">
      <alignment horizontal="left" vertical="center"/>
    </xf>
    <xf numFmtId="0" fontId="37" fillId="17" borderId="0" xfId="17" applyFont="1" applyFill="1">
      <alignment vertical="center"/>
    </xf>
    <xf numFmtId="0" fontId="12" fillId="0" borderId="0" xfId="2" applyFont="1" applyAlignment="1">
      <alignment horizontal="center" vertical="center"/>
    </xf>
    <xf numFmtId="14" fontId="82" fillId="0" borderId="0" xfId="2" applyNumberFormat="1" applyFont="1" applyAlignment="1">
      <alignment horizontal="center" vertical="center"/>
    </xf>
    <xf numFmtId="0" fontId="12" fillId="0" borderId="0" xfId="2" applyFont="1" applyAlignment="1">
      <alignment vertical="top" wrapText="1"/>
    </xf>
    <xf numFmtId="0" fontId="37" fillId="0" borderId="0" xfId="17" applyFont="1" applyAlignment="1">
      <alignment horizontal="center" vertical="center"/>
    </xf>
    <xf numFmtId="0" fontId="104" fillId="17" borderId="0" xfId="17" applyFont="1" applyFill="1" applyAlignment="1">
      <alignment horizontal="left" vertical="center"/>
    </xf>
    <xf numFmtId="0" fontId="82" fillId="0" borderId="0" xfId="2" applyFont="1" applyAlignment="1">
      <alignment vertical="top" wrapText="1"/>
    </xf>
    <xf numFmtId="180" fontId="46" fillId="10" borderId="69" xfId="17" applyNumberFormat="1" applyFont="1" applyFill="1" applyBorder="1" applyAlignment="1">
      <alignment horizontal="center" vertical="center"/>
    </xf>
    <xf numFmtId="14" fontId="25" fillId="19" borderId="70" xfId="2" applyNumberFormat="1" applyFont="1" applyFill="1" applyBorder="1" applyAlignment="1">
      <alignment horizontal="center" vertical="center" shrinkToFit="1"/>
    </xf>
    <xf numFmtId="14" fontId="82" fillId="19" borderId="73" xfId="1" applyNumberFormat="1" applyFont="1" applyFill="1" applyBorder="1" applyAlignment="1" applyProtection="1">
      <alignment vertical="center" wrapText="1"/>
    </xf>
    <xf numFmtId="14" fontId="82" fillId="19" borderId="71" xfId="2" applyNumberFormat="1" applyFont="1" applyFill="1" applyBorder="1">
      <alignment vertical="center"/>
    </xf>
    <xf numFmtId="0" fontId="66" fillId="0" borderId="0" xfId="0" applyFont="1">
      <alignment vertical="center"/>
    </xf>
    <xf numFmtId="0" fontId="109" fillId="5" borderId="3" xfId="2" applyFont="1" applyFill="1" applyBorder="1">
      <alignment vertical="center"/>
    </xf>
    <xf numFmtId="0" fontId="108" fillId="0" borderId="57" xfId="0" applyFont="1" applyBorder="1">
      <alignment vertical="center"/>
    </xf>
    <xf numFmtId="0" fontId="23" fillId="17" borderId="0" xfId="19" applyFont="1" applyFill="1" applyAlignment="1">
      <alignment horizontal="center" vertical="center"/>
    </xf>
    <xf numFmtId="0" fontId="23" fillId="17" borderId="0" xfId="19" applyFont="1" applyFill="1" applyAlignment="1">
      <alignment horizontal="center" vertical="center" wrapText="1"/>
    </xf>
    <xf numFmtId="0" fontId="99" fillId="0" borderId="0" xfId="17" applyFont="1" applyAlignment="1">
      <alignment horizontal="left" vertical="center"/>
    </xf>
    <xf numFmtId="177" fontId="1" fillId="17" borderId="74" xfId="2" applyNumberFormat="1" applyFont="1" applyFill="1" applyBorder="1" applyAlignment="1">
      <alignment horizontal="center" vertical="center" wrapText="1"/>
    </xf>
    <xf numFmtId="0" fontId="110" fillId="17" borderId="75" xfId="2" applyFont="1" applyFill="1" applyBorder="1" applyAlignment="1">
      <alignment horizontal="center" vertical="center"/>
    </xf>
    <xf numFmtId="177" fontId="110" fillId="17" borderId="75" xfId="2" applyNumberFormat="1" applyFont="1" applyFill="1" applyBorder="1" applyAlignment="1">
      <alignment horizontal="center" vertical="center" shrinkToFit="1"/>
    </xf>
    <xf numFmtId="0" fontId="111" fillId="0" borderId="75" xfId="0" applyFont="1" applyBorder="1" applyAlignment="1">
      <alignment horizontal="center" vertical="center" wrapText="1"/>
    </xf>
    <xf numFmtId="177" fontId="12" fillId="17" borderId="75" xfId="2" applyNumberFormat="1" applyFont="1" applyFill="1" applyBorder="1" applyAlignment="1">
      <alignment horizontal="center" vertical="center" wrapText="1"/>
    </xf>
    <xf numFmtId="0" fontId="114" fillId="0" borderId="0" xfId="0" applyFont="1">
      <alignment vertical="center"/>
    </xf>
    <xf numFmtId="0" fontId="6" fillId="0" borderId="35" xfId="2" applyBorder="1">
      <alignment vertical="center"/>
    </xf>
    <xf numFmtId="0" fontId="6" fillId="0" borderId="36" xfId="2" applyBorder="1">
      <alignment vertical="center"/>
    </xf>
    <xf numFmtId="0" fontId="97" fillId="5" borderId="21" xfId="0" applyFont="1" applyFill="1" applyBorder="1" applyAlignment="1">
      <alignment horizontal="left" vertical="top"/>
    </xf>
    <xf numFmtId="0" fontId="32" fillId="17" borderId="0" xfId="2" applyFont="1" applyFill="1">
      <alignment vertical="center"/>
    </xf>
    <xf numFmtId="0" fontId="33" fillId="17" borderId="0" xfId="17" applyFont="1" applyFill="1">
      <alignment vertical="center"/>
    </xf>
    <xf numFmtId="0" fontId="34" fillId="17" borderId="0" xfId="17" applyFont="1" applyFill="1" applyAlignment="1">
      <alignment vertical="top" wrapText="1"/>
    </xf>
    <xf numFmtId="0" fontId="35" fillId="17" borderId="0" xfId="2" applyFont="1" applyFill="1" applyAlignment="1">
      <alignment horizontal="center" vertical="center"/>
    </xf>
    <xf numFmtId="0" fontId="77" fillId="17" borderId="0" xfId="17" applyFont="1" applyFill="1" applyAlignment="1">
      <alignment horizontal="left" vertical="center"/>
    </xf>
    <xf numFmtId="0" fontId="36" fillId="17" borderId="0" xfId="2" applyFont="1" applyFill="1" applyAlignment="1">
      <alignment vertical="center" wrapText="1"/>
    </xf>
    <xf numFmtId="0" fontId="38" fillId="17" borderId="0" xfId="2" applyFont="1" applyFill="1" applyAlignment="1">
      <alignment vertical="center" wrapText="1"/>
    </xf>
    <xf numFmtId="0" fontId="40" fillId="17" borderId="0" xfId="2" applyFont="1" applyFill="1">
      <alignment vertical="center"/>
    </xf>
    <xf numFmtId="0" fontId="41" fillId="17" borderId="0" xfId="2" applyFont="1" applyFill="1" applyAlignment="1">
      <alignment horizontal="center" vertical="center"/>
    </xf>
    <xf numFmtId="0" fontId="34" fillId="17" borderId="0" xfId="17" applyFont="1" applyFill="1" applyAlignment="1">
      <alignment horizontal="center" vertical="center"/>
    </xf>
    <xf numFmtId="0" fontId="39" fillId="17" borderId="0" xfId="17" applyFont="1" applyFill="1" applyAlignment="1">
      <alignment vertical="top" wrapText="1"/>
    </xf>
    <xf numFmtId="0" fontId="1" fillId="17" borderId="0" xfId="17" applyFill="1" applyAlignment="1">
      <alignment horizontal="center" vertical="center"/>
    </xf>
    <xf numFmtId="0" fontId="42" fillId="17" borderId="0" xfId="2" applyFont="1" applyFill="1" applyAlignment="1">
      <alignment vertical="center" wrapText="1"/>
    </xf>
    <xf numFmtId="0" fontId="38" fillId="17" borderId="0" xfId="2" applyFont="1" applyFill="1">
      <alignment vertical="center"/>
    </xf>
    <xf numFmtId="0" fontId="34" fillId="17" borderId="0" xfId="17" applyFont="1" applyFill="1">
      <alignment vertical="center"/>
    </xf>
    <xf numFmtId="0" fontId="43" fillId="17" borderId="0" xfId="17" applyFont="1" applyFill="1" applyAlignment="1">
      <alignment horizontal="center" vertical="center" wrapText="1"/>
    </xf>
    <xf numFmtId="0" fontId="44" fillId="17" borderId="0" xfId="17" applyFont="1" applyFill="1">
      <alignment vertical="center"/>
    </xf>
    <xf numFmtId="0" fontId="6" fillId="17" borderId="0" xfId="2" applyFill="1" applyAlignment="1">
      <alignment horizontal="center" vertical="center"/>
    </xf>
    <xf numFmtId="0" fontId="42" fillId="17" borderId="0" xfId="17" applyFont="1" applyFill="1" applyAlignment="1">
      <alignment vertical="center" wrapText="1"/>
    </xf>
    <xf numFmtId="0" fontId="47" fillId="17" borderId="0" xfId="17" applyFont="1" applyFill="1" applyAlignment="1">
      <alignment horizontal="center" vertical="center"/>
    </xf>
    <xf numFmtId="0" fontId="8" fillId="17" borderId="0" xfId="1" applyFill="1" applyAlignment="1" applyProtection="1">
      <alignment horizontal="center" vertical="center"/>
    </xf>
    <xf numFmtId="0" fontId="50" fillId="17" borderId="0" xfId="17" applyFont="1" applyFill="1" applyAlignment="1">
      <alignment horizontal="center" vertical="center"/>
    </xf>
    <xf numFmtId="0" fontId="0" fillId="17" borderId="0" xfId="0" applyFill="1" applyAlignment="1">
      <alignment vertical="center" wrapText="1"/>
    </xf>
    <xf numFmtId="0" fontId="1" fillId="17" borderId="54" xfId="17" applyFill="1" applyBorder="1" applyAlignment="1">
      <alignment horizontal="center" vertical="center" wrapText="1"/>
    </xf>
    <xf numFmtId="0" fontId="1" fillId="17" borderId="0" xfId="17" applyFill="1">
      <alignment vertical="center"/>
    </xf>
    <xf numFmtId="0" fontId="1" fillId="17" borderId="55" xfId="17" applyFill="1" applyBorder="1" applyAlignment="1">
      <alignment horizontal="center" vertical="center"/>
    </xf>
    <xf numFmtId="182" fontId="97" fillId="5" borderId="0" xfId="0" applyNumberFormat="1" applyFont="1" applyFill="1" applyAlignment="1">
      <alignment horizontal="left" vertical="center"/>
    </xf>
    <xf numFmtId="14" fontId="86" fillId="19" borderId="76" xfId="2" applyNumberFormat="1" applyFont="1" applyFill="1" applyBorder="1" applyAlignment="1">
      <alignment horizontal="center" vertical="center"/>
    </xf>
    <xf numFmtId="14" fontId="86" fillId="19" borderId="77" xfId="2" applyNumberFormat="1" applyFont="1" applyFill="1" applyBorder="1" applyAlignment="1">
      <alignment horizontal="center" vertical="center"/>
    </xf>
    <xf numFmtId="14" fontId="86" fillId="19" borderId="78" xfId="2" applyNumberFormat="1" applyFont="1" applyFill="1" applyBorder="1" applyAlignment="1">
      <alignment horizontal="center" vertical="center"/>
    </xf>
    <xf numFmtId="0" fontId="119" fillId="30" borderId="0" xfId="0" applyFont="1" applyFill="1" applyAlignment="1">
      <alignment horizontal="center" vertical="center" wrapText="1"/>
    </xf>
    <xf numFmtId="0" fontId="12" fillId="0" borderId="82" xfId="2" applyFont="1" applyBorder="1" applyAlignment="1">
      <alignment horizontal="center" vertical="center" wrapText="1"/>
    </xf>
    <xf numFmtId="0" fontId="106" fillId="19" borderId="77" xfId="2" applyFont="1" applyFill="1" applyBorder="1" applyAlignment="1">
      <alignment horizontal="center" vertical="center"/>
    </xf>
    <xf numFmtId="0" fontId="106" fillId="19" borderId="76" xfId="2" applyFont="1" applyFill="1" applyBorder="1" applyAlignment="1">
      <alignment horizontal="center" vertical="center"/>
    </xf>
    <xf numFmtId="0" fontId="118" fillId="0" borderId="0" xfId="2" applyFont="1">
      <alignment vertical="center"/>
    </xf>
    <xf numFmtId="0" fontId="6" fillId="0" borderId="0" xfId="2" applyAlignment="1">
      <alignment horizontal="center" vertical="top"/>
    </xf>
    <xf numFmtId="14" fontId="82" fillId="19" borderId="72" xfId="1" applyNumberFormat="1" applyFont="1" applyFill="1" applyBorder="1" applyAlignment="1" applyProtection="1">
      <alignment horizontal="center" vertical="center" wrapText="1"/>
    </xf>
    <xf numFmtId="0" fontId="115" fillId="30" borderId="0" xfId="0" applyFont="1" applyFill="1" applyAlignment="1">
      <alignment horizontal="center" vertical="center" wrapText="1"/>
    </xf>
    <xf numFmtId="0" fontId="20" fillId="17" borderId="74" xfId="2" applyFont="1" applyFill="1" applyBorder="1" applyAlignment="1">
      <alignment horizontal="center" vertical="center" wrapText="1"/>
    </xf>
    <xf numFmtId="0" fontId="84" fillId="0" borderId="0" xfId="2" applyFont="1" applyAlignment="1">
      <alignment vertical="top" wrapText="1"/>
    </xf>
    <xf numFmtId="0" fontId="42" fillId="5" borderId="0" xfId="17" applyFont="1" applyFill="1" applyAlignment="1">
      <alignment vertical="center" wrapText="1"/>
    </xf>
    <xf numFmtId="14" fontId="82" fillId="19" borderId="59" xfId="2" applyNumberFormat="1" applyFont="1" applyFill="1" applyBorder="1" applyAlignment="1">
      <alignment horizontal="center" vertical="center" wrapText="1" shrinkToFit="1"/>
    </xf>
    <xf numFmtId="14" fontId="86" fillId="19" borderId="88" xfId="2" applyNumberFormat="1" applyFont="1" applyFill="1" applyBorder="1" applyAlignment="1">
      <alignment vertical="center" shrinkToFit="1"/>
    </xf>
    <xf numFmtId="0" fontId="111" fillId="21" borderId="75" xfId="0" applyFont="1" applyFill="1" applyBorder="1" applyAlignment="1">
      <alignment horizontal="center" vertical="center" wrapText="1"/>
    </xf>
    <xf numFmtId="0" fontId="111" fillId="32" borderId="75" xfId="0" applyFont="1" applyFill="1" applyBorder="1" applyAlignment="1">
      <alignment horizontal="center" vertical="center" wrapText="1"/>
    </xf>
    <xf numFmtId="0" fontId="132" fillId="17" borderId="0" xfId="2" applyFont="1" applyFill="1" applyAlignment="1">
      <alignment horizontal="center" vertical="center" wrapText="1"/>
    </xf>
    <xf numFmtId="183" fontId="132" fillId="17" borderId="0" xfId="2" applyNumberFormat="1" applyFont="1" applyFill="1" applyAlignment="1">
      <alignment horizontal="center" vertical="center"/>
    </xf>
    <xf numFmtId="0" fontId="8" fillId="0" borderId="85" xfId="1" applyBorder="1" applyAlignment="1" applyProtection="1">
      <alignment horizontal="left" vertical="center" wrapText="1"/>
    </xf>
    <xf numFmtId="0" fontId="23" fillId="17" borderId="0" xfId="19" applyFont="1" applyFill="1" applyAlignment="1">
      <alignment horizontal="left" vertical="center"/>
    </xf>
    <xf numFmtId="0" fontId="133" fillId="21" borderId="79" xfId="2" applyFont="1" applyFill="1" applyBorder="1" applyAlignment="1">
      <alignment horizontal="center" vertical="center" wrapText="1"/>
    </xf>
    <xf numFmtId="0" fontId="6" fillId="0" borderId="87" xfId="2" applyBorder="1">
      <alignment vertical="center"/>
    </xf>
    <xf numFmtId="0" fontId="8" fillId="0" borderId="91" xfId="1" applyFill="1" applyBorder="1" applyAlignment="1" applyProtection="1">
      <alignment horizontal="left" vertical="center" wrapText="1"/>
    </xf>
    <xf numFmtId="0" fontId="11" fillId="0" borderId="94" xfId="17" applyFont="1" applyBorder="1" applyAlignment="1">
      <alignment horizontal="center" vertical="center" shrinkToFit="1"/>
    </xf>
    <xf numFmtId="0" fontId="46" fillId="0" borderId="95" xfId="17" applyFont="1" applyBorder="1" applyAlignment="1">
      <alignment vertical="center" shrinkToFit="1"/>
    </xf>
    <xf numFmtId="0" fontId="46" fillId="10" borderId="99" xfId="17" applyFont="1" applyFill="1" applyBorder="1" applyAlignment="1">
      <alignment horizontal="center" vertical="center"/>
    </xf>
    <xf numFmtId="0" fontId="46" fillId="0" borderId="95" xfId="17" applyFont="1" applyBorder="1" applyAlignment="1">
      <alignment horizontal="center" vertical="center"/>
    </xf>
    <xf numFmtId="0" fontId="88" fillId="17" borderId="102" xfId="17" applyFont="1" applyFill="1" applyBorder="1" applyAlignment="1">
      <alignment horizontal="center" vertical="center" wrapText="1"/>
    </xf>
    <xf numFmtId="14" fontId="88" fillId="17" borderId="103" xfId="17" applyNumberFormat="1" applyFont="1" applyFill="1" applyBorder="1" applyAlignment="1">
      <alignment horizontal="center" vertical="center"/>
    </xf>
    <xf numFmtId="0" fontId="12" fillId="0" borderId="105" xfId="2" applyFont="1" applyBorder="1" applyAlignment="1">
      <alignment horizontal="center" vertical="center" wrapText="1"/>
    </xf>
    <xf numFmtId="14" fontId="33" fillId="17" borderId="103" xfId="17" applyNumberFormat="1" applyFont="1" applyFill="1" applyBorder="1" applyAlignment="1">
      <alignment horizontal="center" vertical="center"/>
    </xf>
    <xf numFmtId="0" fontId="12" fillId="0" borderId="106" xfId="2" applyFont="1" applyBorder="1" applyAlignment="1">
      <alignment horizontal="center" vertical="center" wrapText="1"/>
    </xf>
    <xf numFmtId="0" fontId="12" fillId="0" borderId="107" xfId="2" applyFont="1" applyBorder="1" applyAlignment="1">
      <alignment horizontal="center" vertical="center" wrapText="1"/>
    </xf>
    <xf numFmtId="0" fontId="12" fillId="0" borderId="108" xfId="2" applyFont="1" applyBorder="1" applyAlignment="1">
      <alignment horizontal="center" vertical="center" wrapText="1"/>
    </xf>
    <xf numFmtId="0" fontId="12" fillId="0" borderId="105" xfId="2" applyFont="1" applyBorder="1" applyAlignment="1">
      <alignment horizontal="center" vertical="center"/>
    </xf>
    <xf numFmtId="0" fontId="12" fillId="5" borderId="108" xfId="2" applyFont="1" applyFill="1" applyBorder="1" applyAlignment="1">
      <alignment horizontal="center" vertical="center" wrapText="1"/>
    </xf>
    <xf numFmtId="0" fontId="1" fillId="17" borderId="109" xfId="17" applyFill="1" applyBorder="1" applyAlignment="1">
      <alignment horizontal="center" vertical="center" wrapText="1"/>
    </xf>
    <xf numFmtId="0" fontId="53" fillId="3" borderId="110" xfId="17" applyFont="1" applyFill="1" applyBorder="1" applyAlignment="1">
      <alignment horizontal="center" vertical="center" wrapText="1"/>
    </xf>
    <xf numFmtId="0" fontId="7" fillId="3" borderId="111" xfId="17" applyFont="1" applyFill="1" applyBorder="1" applyAlignment="1">
      <alignment horizontal="center" vertical="center" wrapText="1"/>
    </xf>
    <xf numFmtId="0" fontId="13" fillId="3" borderId="111" xfId="17" applyFont="1" applyFill="1" applyBorder="1" applyAlignment="1">
      <alignment horizontal="center" vertical="center" wrapText="1"/>
    </xf>
    <xf numFmtId="0" fontId="55" fillId="3" borderId="111" xfId="17" applyFont="1" applyFill="1" applyBorder="1" applyAlignment="1">
      <alignment horizontal="center" vertical="center" wrapText="1"/>
    </xf>
    <xf numFmtId="0" fontId="7" fillId="3" borderId="113" xfId="17" applyFont="1" applyFill="1" applyBorder="1" applyAlignment="1">
      <alignment horizontal="center" vertical="center" wrapText="1"/>
    </xf>
    <xf numFmtId="176" fontId="56" fillId="3" borderId="117" xfId="17" applyNumberFormat="1" applyFont="1" applyFill="1" applyBorder="1" applyAlignment="1">
      <alignment horizontal="center" vertical="center" wrapText="1"/>
    </xf>
    <xf numFmtId="0" fontId="56" fillId="3" borderId="117" xfId="17" applyFont="1" applyFill="1" applyBorder="1" applyAlignment="1">
      <alignment horizontal="left" vertical="center" wrapText="1"/>
    </xf>
    <xf numFmtId="176" fontId="56" fillId="11" borderId="118" xfId="17" applyNumberFormat="1" applyFont="1" applyFill="1" applyBorder="1" applyAlignment="1">
      <alignment horizontal="center" vertical="center" wrapText="1"/>
    </xf>
    <xf numFmtId="0" fontId="56" fillId="11" borderId="118" xfId="17" applyFont="1" applyFill="1" applyBorder="1" applyAlignment="1">
      <alignment horizontal="left" vertical="center" wrapText="1"/>
    </xf>
    <xf numFmtId="0" fontId="46" fillId="17" borderId="94" xfId="16" applyFont="1" applyFill="1" applyBorder="1">
      <alignment vertical="center"/>
    </xf>
    <xf numFmtId="0" fontId="60" fillId="12" borderId="119" xfId="17" applyFont="1" applyFill="1" applyBorder="1" applyAlignment="1">
      <alignment horizontal="center" vertical="center" wrapText="1"/>
    </xf>
    <xf numFmtId="176" fontId="58" fillId="12" borderId="119" xfId="17" applyNumberFormat="1" applyFont="1" applyFill="1" applyBorder="1" applyAlignment="1">
      <alignment horizontal="center" vertical="center" wrapText="1"/>
    </xf>
    <xf numFmtId="181" fontId="60" fillId="9" borderId="119" xfId="0" applyNumberFormat="1" applyFont="1" applyFill="1" applyBorder="1" applyAlignment="1">
      <alignment horizontal="center" vertical="center"/>
    </xf>
    <xf numFmtId="0" fontId="60" fillId="12" borderId="120" xfId="17" applyFont="1" applyFill="1" applyBorder="1" applyAlignment="1">
      <alignment horizontal="center" vertical="center" wrapText="1"/>
    </xf>
    <xf numFmtId="0" fontId="1" fillId="2" borderId="125" xfId="2" applyFont="1" applyFill="1" applyBorder="1" applyAlignment="1">
      <alignment vertical="top" wrapText="1"/>
    </xf>
    <xf numFmtId="0" fontId="94" fillId="2" borderId="128" xfId="2" applyFont="1" applyFill="1" applyBorder="1" applyAlignment="1">
      <alignment vertical="top" wrapText="1"/>
    </xf>
    <xf numFmtId="0" fontId="1" fillId="3" borderId="129" xfId="2" applyFont="1" applyFill="1" applyBorder="1" applyAlignment="1">
      <alignment vertical="top" wrapText="1"/>
    </xf>
    <xf numFmtId="0" fontId="0" fillId="19" borderId="123" xfId="0" applyFill="1" applyBorder="1" applyAlignment="1">
      <alignment vertical="top" wrapText="1"/>
    </xf>
    <xf numFmtId="0" fontId="17" fillId="3" borderId="130" xfId="2" applyFont="1" applyFill="1" applyBorder="1" applyAlignment="1">
      <alignment horizontal="center" vertical="center" wrapText="1"/>
    </xf>
    <xf numFmtId="0" fontId="86" fillId="19" borderId="131" xfId="2" applyFont="1" applyFill="1" applyBorder="1" applyAlignment="1">
      <alignment horizontal="center" vertical="center"/>
    </xf>
    <xf numFmtId="0" fontId="8" fillId="0" borderId="133" xfId="1" applyFill="1" applyBorder="1" applyAlignment="1" applyProtection="1">
      <alignment vertical="center" wrapText="1"/>
    </xf>
    <xf numFmtId="0" fontId="24" fillId="0" borderId="134" xfId="2" applyFont="1" applyBorder="1" applyAlignment="1">
      <alignment vertical="top" wrapText="1"/>
    </xf>
    <xf numFmtId="14" fontId="18" fillId="3" borderId="2" xfId="2" applyNumberFormat="1" applyFont="1" applyFill="1" applyBorder="1" applyAlignment="1">
      <alignment horizontal="center" vertical="center" shrinkToFit="1"/>
    </xf>
    <xf numFmtId="14" fontId="24" fillId="3" borderId="2" xfId="1" applyNumberFormat="1" applyFont="1" applyFill="1" applyBorder="1" applyAlignment="1" applyProtection="1">
      <alignment horizontal="center" vertical="center" wrapText="1" shrinkToFit="1"/>
    </xf>
    <xf numFmtId="14" fontId="18" fillId="3" borderId="0" xfId="2" applyNumberFormat="1" applyFont="1" applyFill="1" applyAlignment="1">
      <alignment horizontal="center" vertical="center" shrinkToFit="1"/>
    </xf>
    <xf numFmtId="14" fontId="24" fillId="3" borderId="0" xfId="1" applyNumberFormat="1" applyFont="1" applyFill="1" applyBorder="1" applyAlignment="1" applyProtection="1">
      <alignment horizontal="center" vertical="center" wrapText="1" shrinkToFit="1"/>
    </xf>
    <xf numFmtId="0" fontId="83" fillId="0" borderId="87" xfId="2" applyFont="1" applyBorder="1" applyAlignment="1">
      <alignment vertical="center" shrinkToFit="1"/>
    </xf>
    <xf numFmtId="14" fontId="86" fillId="19" borderId="77" xfId="2" applyNumberFormat="1" applyFont="1" applyFill="1" applyBorder="1" applyAlignment="1">
      <alignment horizontal="center" vertical="center" wrapText="1"/>
    </xf>
    <xf numFmtId="0" fontId="8" fillId="0" borderId="147" xfId="1" applyFill="1" applyBorder="1" applyAlignment="1" applyProtection="1">
      <alignment horizontal="left" vertical="top" wrapText="1"/>
    </xf>
    <xf numFmtId="0" fontId="6" fillId="0" borderId="147" xfId="2" applyBorder="1">
      <alignment vertical="center"/>
    </xf>
    <xf numFmtId="0" fontId="135" fillId="30" borderId="63" xfId="0" applyFont="1" applyFill="1" applyBorder="1" applyAlignment="1">
      <alignment horizontal="center" vertical="center" wrapText="1"/>
    </xf>
    <xf numFmtId="0" fontId="84" fillId="19" borderId="132" xfId="2" applyFont="1" applyFill="1" applyBorder="1" applyAlignment="1">
      <alignment horizontal="center" vertical="center" wrapText="1"/>
    </xf>
    <xf numFmtId="14" fontId="82" fillId="19" borderId="152" xfId="1" applyNumberFormat="1" applyFont="1" applyFill="1" applyBorder="1" applyAlignment="1" applyProtection="1">
      <alignment horizontal="center" vertical="center" shrinkToFit="1"/>
    </xf>
    <xf numFmtId="14" fontId="82" fillId="19" borderId="152" xfId="2" applyNumberFormat="1" applyFont="1" applyFill="1" applyBorder="1" applyAlignment="1">
      <alignment horizontal="center" vertical="center" wrapText="1" shrinkToFit="1"/>
    </xf>
    <xf numFmtId="0" fontId="8" fillId="0" borderId="153" xfId="1" applyBorder="1" applyAlignment="1" applyProtection="1">
      <alignment vertical="center"/>
    </xf>
    <xf numFmtId="0" fontId="20" fillId="17" borderId="154" xfId="2" applyFont="1" applyFill="1" applyBorder="1" applyAlignment="1">
      <alignment horizontal="center" vertical="center" wrapText="1"/>
    </xf>
    <xf numFmtId="0" fontId="82" fillId="19" borderId="139" xfId="2" applyFont="1" applyFill="1" applyBorder="1" applyAlignment="1">
      <alignment horizontal="center" vertical="center"/>
    </xf>
    <xf numFmtId="0" fontId="138" fillId="0" borderId="0" xfId="0" applyFont="1">
      <alignment vertical="center"/>
    </xf>
    <xf numFmtId="0" fontId="124" fillId="0" borderId="0" xfId="0" applyFont="1">
      <alignment vertical="center"/>
    </xf>
    <xf numFmtId="0" fontId="0" fillId="19" borderId="145" xfId="0" applyFill="1" applyBorder="1" applyAlignment="1">
      <alignment horizontal="center" vertical="center"/>
    </xf>
    <xf numFmtId="0" fontId="0" fillId="0" borderId="145" xfId="0" applyBorder="1" applyAlignment="1">
      <alignment horizontal="center" vertical="center"/>
    </xf>
    <xf numFmtId="0" fontId="0" fillId="17" borderId="145" xfId="0" applyFill="1" applyBorder="1" applyAlignment="1">
      <alignment horizontal="center" vertical="center"/>
    </xf>
    <xf numFmtId="0" fontId="0" fillId="0" borderId="32" xfId="0" applyBorder="1" applyAlignment="1">
      <alignment horizontal="center" vertical="center"/>
    </xf>
    <xf numFmtId="9" fontId="0" fillId="19" borderId="145" xfId="0" applyNumberFormat="1" applyFill="1" applyBorder="1" applyAlignment="1">
      <alignment horizontal="center" vertical="center"/>
    </xf>
    <xf numFmtId="9" fontId="0" fillId="0" borderId="145" xfId="0" applyNumberFormat="1" applyBorder="1" applyAlignment="1">
      <alignment horizontal="center" vertical="center"/>
    </xf>
    <xf numFmtId="9" fontId="0" fillId="17" borderId="145" xfId="0" applyNumberFormat="1" applyFill="1" applyBorder="1" applyAlignment="1">
      <alignment horizontal="center" vertical="center"/>
    </xf>
    <xf numFmtId="0" fontId="139" fillId="0" borderId="160" xfId="0" applyFont="1" applyBorder="1" applyAlignment="1">
      <alignment horizontal="center" vertical="center"/>
    </xf>
    <xf numFmtId="0" fontId="139" fillId="0" borderId="161" xfId="0" applyFont="1" applyBorder="1" applyAlignment="1">
      <alignment horizontal="center" vertical="center"/>
    </xf>
    <xf numFmtId="0" fontId="139" fillId="0" borderId="162" xfId="0" applyFont="1" applyBorder="1" applyAlignment="1">
      <alignment horizontal="center" vertical="center"/>
    </xf>
    <xf numFmtId="0" fontId="139" fillId="0" borderId="163" xfId="0" applyFont="1" applyBorder="1" applyAlignment="1">
      <alignment horizontal="center" vertical="center"/>
    </xf>
    <xf numFmtId="0" fontId="139" fillId="0" borderId="164" xfId="0" applyFont="1" applyBorder="1" applyAlignment="1">
      <alignment horizontal="center" vertical="center"/>
    </xf>
    <xf numFmtId="0" fontId="139" fillId="0" borderId="165" xfId="0" applyFont="1" applyBorder="1" applyAlignment="1">
      <alignment horizontal="center" vertical="center"/>
    </xf>
    <xf numFmtId="0" fontId="139" fillId="0" borderId="166" xfId="0" applyFont="1" applyBorder="1" applyAlignment="1">
      <alignment horizontal="center" vertical="center"/>
    </xf>
    <xf numFmtId="0" fontId="139" fillId="0" borderId="167" xfId="0" applyFont="1" applyBorder="1" applyAlignment="1">
      <alignment horizontal="center" vertical="center"/>
    </xf>
    <xf numFmtId="0" fontId="0" fillId="0" borderId="168" xfId="0" applyBorder="1" applyAlignment="1">
      <alignment horizontal="center" vertical="center"/>
    </xf>
    <xf numFmtId="0" fontId="0" fillId="0" borderId="169" xfId="0" applyBorder="1" applyAlignment="1">
      <alignment horizontal="center" vertical="center"/>
    </xf>
    <xf numFmtId="0" fontId="0" fillId="0" borderId="170" xfId="0" applyBorder="1" applyAlignment="1">
      <alignment horizontal="center" vertical="center"/>
    </xf>
    <xf numFmtId="0" fontId="0" fillId="0" borderId="171" xfId="0" applyBorder="1" applyAlignment="1">
      <alignment horizontal="center" vertical="center"/>
    </xf>
    <xf numFmtId="0" fontId="0" fillId="0" borderId="172" xfId="0" applyBorder="1" applyAlignment="1">
      <alignment horizontal="center" vertical="center"/>
    </xf>
    <xf numFmtId="0" fontId="140" fillId="0" borderId="160" xfId="0" applyFont="1" applyBorder="1" applyAlignment="1">
      <alignment horizontal="center" vertical="center"/>
    </xf>
    <xf numFmtId="0" fontId="140" fillId="0" borderId="161" xfId="0" applyFont="1" applyBorder="1" applyAlignment="1">
      <alignment horizontal="center" vertical="center"/>
    </xf>
    <xf numFmtId="0" fontId="140" fillId="0" borderId="162" xfId="0" applyFont="1" applyBorder="1" applyAlignment="1">
      <alignment horizontal="center" vertical="center"/>
    </xf>
    <xf numFmtId="0" fontId="140" fillId="0" borderId="163" xfId="0" applyFont="1" applyBorder="1" applyAlignment="1">
      <alignment horizontal="center" vertical="center"/>
    </xf>
    <xf numFmtId="9" fontId="0" fillId="0" borderId="171" xfId="0" applyNumberFormat="1" applyBorder="1" applyAlignment="1">
      <alignment horizontal="center" vertical="center"/>
    </xf>
    <xf numFmtId="9" fontId="0" fillId="0" borderId="169" xfId="0" applyNumberFormat="1" applyBorder="1" applyAlignment="1">
      <alignment horizontal="center" vertical="center"/>
    </xf>
    <xf numFmtId="9" fontId="0" fillId="0" borderId="170" xfId="0" applyNumberFormat="1" applyBorder="1" applyAlignment="1">
      <alignment horizontal="center" vertical="center"/>
    </xf>
    <xf numFmtId="9" fontId="0" fillId="0" borderId="172" xfId="0" applyNumberFormat="1" applyBorder="1" applyAlignment="1">
      <alignment horizontal="center" vertical="center"/>
    </xf>
    <xf numFmtId="14" fontId="86" fillId="19" borderId="176" xfId="2" applyNumberFormat="1" applyFont="1" applyFill="1" applyBorder="1" applyAlignment="1">
      <alignment horizontal="center" vertical="center"/>
    </xf>
    <xf numFmtId="14" fontId="86" fillId="19" borderId="175" xfId="2" applyNumberFormat="1" applyFont="1" applyFill="1" applyBorder="1" applyAlignment="1">
      <alignment horizontal="center" vertical="center"/>
    </xf>
    <xf numFmtId="0" fontId="87" fillId="19" borderId="177" xfId="2" applyFont="1" applyFill="1" applyBorder="1" applyAlignment="1">
      <alignment horizontal="center" vertical="center"/>
    </xf>
    <xf numFmtId="14" fontId="86" fillId="19" borderId="177" xfId="2" applyNumberFormat="1" applyFont="1" applyFill="1" applyBorder="1" applyAlignment="1">
      <alignment horizontal="center" vertical="center"/>
    </xf>
    <xf numFmtId="0" fontId="8" fillId="0" borderId="174" xfId="1" applyBorder="1" applyAlignment="1" applyProtection="1">
      <alignment vertical="top" wrapText="1"/>
    </xf>
    <xf numFmtId="0" fontId="82" fillId="19" borderId="63" xfId="2" applyFont="1" applyFill="1" applyBorder="1" applyAlignment="1">
      <alignment horizontal="center" vertical="center"/>
    </xf>
    <xf numFmtId="0" fontId="141" fillId="19" borderId="175" xfId="2" applyFont="1" applyFill="1" applyBorder="1" applyAlignment="1">
      <alignment horizontal="center" vertical="center"/>
    </xf>
    <xf numFmtId="0" fontId="141" fillId="19" borderId="176" xfId="2" applyFont="1" applyFill="1" applyBorder="1" applyAlignment="1">
      <alignment horizontal="center" vertical="center"/>
    </xf>
    <xf numFmtId="0" fontId="82" fillId="19" borderId="141" xfId="2" applyFont="1" applyFill="1" applyBorder="1">
      <alignment vertical="center"/>
    </xf>
    <xf numFmtId="14" fontId="82" fillId="2" borderId="138" xfId="2" applyNumberFormat="1" applyFont="1" applyFill="1" applyBorder="1" applyAlignment="1">
      <alignment horizontal="center" vertical="center"/>
    </xf>
    <xf numFmtId="14" fontId="82" fillId="19" borderId="141" xfId="2" applyNumberFormat="1" applyFont="1" applyFill="1" applyBorder="1">
      <alignment vertical="center"/>
    </xf>
    <xf numFmtId="0" fontId="82" fillId="19" borderId="0" xfId="2" applyFont="1" applyFill="1">
      <alignment vertical="center"/>
    </xf>
    <xf numFmtId="0" fontId="6" fillId="0" borderId="178" xfId="2" applyBorder="1">
      <alignment vertical="center"/>
    </xf>
    <xf numFmtId="56" fontId="82" fillId="19" borderId="148" xfId="2" applyNumberFormat="1" applyFont="1" applyFill="1" applyBorder="1">
      <alignment vertical="center"/>
    </xf>
    <xf numFmtId="0" fontId="144" fillId="0" borderId="146" xfId="1" applyFont="1" applyFill="1" applyBorder="1" applyAlignment="1" applyProtection="1">
      <alignment horizontal="left" vertical="top" wrapText="1"/>
    </xf>
    <xf numFmtId="0" fontId="7" fillId="36" borderId="111" xfId="17" applyFont="1" applyFill="1" applyBorder="1" applyAlignment="1">
      <alignment horizontal="center" vertical="center" wrapText="1"/>
    </xf>
    <xf numFmtId="0" fontId="87" fillId="19" borderId="183" xfId="2" applyFont="1" applyFill="1" applyBorder="1" applyAlignment="1">
      <alignment horizontal="center" vertical="center"/>
    </xf>
    <xf numFmtId="0" fontId="87" fillId="19" borderId="184" xfId="2" applyFont="1" applyFill="1" applyBorder="1" applyAlignment="1">
      <alignment horizontal="center" vertical="center"/>
    </xf>
    <xf numFmtId="0" fontId="87" fillId="19" borderId="185" xfId="2" applyFont="1" applyFill="1" applyBorder="1" applyAlignment="1">
      <alignment horizontal="center" vertical="center"/>
    </xf>
    <xf numFmtId="14" fontId="86" fillId="19" borderId="183" xfId="2" applyNumberFormat="1" applyFont="1" applyFill="1" applyBorder="1" applyAlignment="1">
      <alignment horizontal="center" vertical="center"/>
    </xf>
    <xf numFmtId="14" fontId="86" fillId="19" borderId="184" xfId="2" applyNumberFormat="1" applyFont="1" applyFill="1" applyBorder="1" applyAlignment="1">
      <alignment horizontal="center" vertical="center"/>
    </xf>
    <xf numFmtId="14" fontId="86" fillId="19" borderId="185" xfId="2" applyNumberFormat="1" applyFont="1" applyFill="1" applyBorder="1" applyAlignment="1">
      <alignment horizontal="center" vertical="center"/>
    </xf>
    <xf numFmtId="0" fontId="8" fillId="0" borderId="186" xfId="1" applyFill="1" applyBorder="1" applyAlignment="1" applyProtection="1">
      <alignment vertical="center" wrapText="1"/>
    </xf>
    <xf numFmtId="0" fontId="82" fillId="19" borderId="77" xfId="1" applyFont="1" applyFill="1" applyBorder="1" applyAlignment="1" applyProtection="1">
      <alignment horizontal="center" vertical="center" wrapText="1"/>
    </xf>
    <xf numFmtId="0" fontId="95" fillId="35" borderId="58" xfId="0" applyFont="1" applyFill="1" applyBorder="1" applyAlignment="1">
      <alignment horizontal="center" vertical="center" wrapText="1"/>
    </xf>
    <xf numFmtId="0" fontId="95" fillId="35" borderId="65" xfId="0" applyFont="1" applyFill="1" applyBorder="1" applyAlignment="1">
      <alignment horizontal="center" vertical="center" wrapText="1"/>
    </xf>
    <xf numFmtId="177" fontId="12" fillId="35" borderId="34" xfId="2" applyNumberFormat="1" applyFont="1" applyFill="1" applyBorder="1" applyAlignment="1">
      <alignment horizontal="center" vertical="center" wrapText="1"/>
    </xf>
    <xf numFmtId="0" fontId="28" fillId="21" borderId="174" xfId="2" applyFont="1" applyFill="1" applyBorder="1" applyAlignment="1">
      <alignment horizontal="center" vertical="center" wrapText="1"/>
    </xf>
    <xf numFmtId="0" fontId="28" fillId="21" borderId="180" xfId="2" applyFont="1" applyFill="1" applyBorder="1" applyAlignment="1">
      <alignment horizontal="center" vertical="center" wrapText="1"/>
    </xf>
    <xf numFmtId="0" fontId="21" fillId="17" borderId="187" xfId="2" applyFont="1" applyFill="1" applyBorder="1" applyAlignment="1">
      <alignment horizontal="center" vertical="center" wrapText="1"/>
    </xf>
    <xf numFmtId="0" fontId="21" fillId="17" borderId="188" xfId="2" applyFont="1" applyFill="1" applyBorder="1" applyAlignment="1">
      <alignment horizontal="center" vertical="center" wrapText="1"/>
    </xf>
    <xf numFmtId="0" fontId="6" fillId="19" borderId="0" xfId="2" applyFill="1" applyAlignment="1">
      <alignment horizontal="center" vertical="center"/>
    </xf>
    <xf numFmtId="14" fontId="6" fillId="19" borderId="0" xfId="2" applyNumberFormat="1" applyFill="1" applyAlignment="1">
      <alignment horizontal="center" vertical="center"/>
    </xf>
    <xf numFmtId="0" fontId="106" fillId="19" borderId="78" xfId="2" applyFont="1" applyFill="1" applyBorder="1" applyAlignment="1">
      <alignment horizontal="center" vertical="center"/>
    </xf>
    <xf numFmtId="14" fontId="105" fillId="17" borderId="35" xfId="2" applyNumberFormat="1" applyFont="1" applyFill="1" applyBorder="1" applyAlignment="1">
      <alignment horizontal="left" vertical="center"/>
    </xf>
    <xf numFmtId="0" fontId="148" fillId="0" borderId="66" xfId="17" applyFont="1" applyBorder="1" applyAlignment="1">
      <alignment horizontal="center" vertical="center" wrapText="1"/>
    </xf>
    <xf numFmtId="14" fontId="82" fillId="19" borderId="155" xfId="2" applyNumberFormat="1" applyFont="1" applyFill="1" applyBorder="1" applyAlignment="1">
      <alignment horizontal="center" vertical="center"/>
    </xf>
    <xf numFmtId="14" fontId="82" fillId="19" borderId="189" xfId="2" applyNumberFormat="1" applyFont="1" applyFill="1" applyBorder="1" applyAlignment="1">
      <alignment horizontal="center" vertical="center"/>
    </xf>
    <xf numFmtId="0" fontId="17" fillId="21" borderId="189" xfId="2" applyFont="1" applyFill="1" applyBorder="1" applyAlignment="1">
      <alignment horizontal="center" vertical="center" wrapText="1"/>
    </xf>
    <xf numFmtId="0" fontId="82" fillId="21" borderId="190" xfId="2" applyFont="1" applyFill="1" applyBorder="1" applyAlignment="1">
      <alignment horizontal="center" vertical="center"/>
    </xf>
    <xf numFmtId="0" fontId="82" fillId="21" borderId="0" xfId="2" applyFont="1" applyFill="1" applyAlignment="1">
      <alignment horizontal="center" vertical="center"/>
    </xf>
    <xf numFmtId="14" fontId="82" fillId="21" borderId="0" xfId="2" applyNumberFormat="1" applyFont="1" applyFill="1" applyAlignment="1">
      <alignment horizontal="center" vertical="center"/>
    </xf>
    <xf numFmtId="0" fontId="82" fillId="19" borderId="0" xfId="2" applyFont="1" applyFill="1" applyAlignment="1">
      <alignment horizontal="center" vertical="center"/>
    </xf>
    <xf numFmtId="0" fontId="82" fillId="19" borderId="140" xfId="2" applyFont="1" applyFill="1" applyBorder="1" applyAlignment="1">
      <alignment horizontal="center" vertical="center"/>
    </xf>
    <xf numFmtId="0" fontId="112" fillId="0" borderId="192" xfId="2" applyFont="1" applyBorder="1" applyAlignment="1">
      <alignment vertical="top" wrapText="1"/>
    </xf>
    <xf numFmtId="14" fontId="82" fillId="19" borderId="193" xfId="2" applyNumberFormat="1" applyFont="1" applyFill="1" applyBorder="1" applyAlignment="1">
      <alignment horizontal="center" vertical="center"/>
    </xf>
    <xf numFmtId="14" fontId="82" fillId="19" borderId="140" xfId="2" applyNumberFormat="1" applyFont="1" applyFill="1" applyBorder="1" applyAlignment="1">
      <alignment horizontal="center" vertical="center"/>
    </xf>
    <xf numFmtId="14" fontId="31" fillId="19" borderId="189" xfId="2" applyNumberFormat="1" applyFont="1" applyFill="1" applyBorder="1" applyAlignment="1">
      <alignment horizontal="center" vertical="center"/>
    </xf>
    <xf numFmtId="0" fontId="17" fillId="19" borderId="76" xfId="2" applyFont="1" applyFill="1" applyBorder="1" applyAlignment="1">
      <alignment horizontal="center" vertical="center" wrapText="1"/>
    </xf>
    <xf numFmtId="0" fontId="17" fillId="19" borderId="79" xfId="1" applyFont="1" applyFill="1" applyBorder="1" applyAlignment="1" applyProtection="1">
      <alignment horizontal="center" vertical="center" wrapText="1"/>
    </xf>
    <xf numFmtId="14" fontId="105" fillId="17" borderId="0" xfId="2" applyNumberFormat="1" applyFont="1" applyFill="1" applyAlignment="1">
      <alignment horizontal="left" vertical="center"/>
    </xf>
    <xf numFmtId="178" fontId="82" fillId="3" borderId="139" xfId="2" applyNumberFormat="1" applyFont="1" applyFill="1" applyBorder="1">
      <alignment vertical="center"/>
    </xf>
    <xf numFmtId="184" fontId="62" fillId="12" borderId="121" xfId="17" applyNumberFormat="1" applyFont="1" applyFill="1" applyBorder="1" applyAlignment="1">
      <alignment horizontal="center" vertical="center" wrapText="1"/>
    </xf>
    <xf numFmtId="178" fontId="82" fillId="3" borderId="140" xfId="0" applyNumberFormat="1" applyFont="1" applyFill="1" applyBorder="1" applyAlignment="1">
      <alignment horizontal="center" vertical="center"/>
    </xf>
    <xf numFmtId="0" fontId="12" fillId="0" borderId="196" xfId="2" applyFont="1" applyBorder="1" applyAlignment="1">
      <alignment horizontal="center" vertical="center" wrapText="1"/>
    </xf>
    <xf numFmtId="180" fontId="46" fillId="10" borderId="197" xfId="17" applyNumberFormat="1" applyFont="1" applyFill="1" applyBorder="1" applyAlignment="1">
      <alignment horizontal="center" vertical="center"/>
    </xf>
    <xf numFmtId="14" fontId="88" fillId="17" borderId="201" xfId="17" applyNumberFormat="1" applyFont="1" applyFill="1" applyBorder="1" applyAlignment="1">
      <alignment horizontal="center" vertical="center"/>
    </xf>
    <xf numFmtId="14" fontId="86" fillId="19" borderId="202" xfId="2" applyNumberFormat="1" applyFont="1" applyFill="1" applyBorder="1" applyAlignment="1">
      <alignment horizontal="center" vertical="center"/>
    </xf>
    <xf numFmtId="14" fontId="82" fillId="19" borderId="8" xfId="2" applyNumberFormat="1" applyFont="1" applyFill="1" applyBorder="1" applyAlignment="1">
      <alignment horizontal="center" vertical="center"/>
    </xf>
    <xf numFmtId="0" fontId="121" fillId="17" borderId="0" xfId="0" applyFont="1" applyFill="1" applyAlignment="1">
      <alignment horizontal="center" vertical="center" wrapText="1"/>
    </xf>
    <xf numFmtId="14" fontId="88" fillId="17" borderId="103" xfId="17" applyNumberFormat="1" applyFont="1" applyFill="1" applyBorder="1" applyAlignment="1">
      <alignment horizontal="center" vertical="center" wrapText="1"/>
    </xf>
    <xf numFmtId="0" fontId="20" fillId="17" borderId="204" xfId="2" applyFont="1" applyFill="1" applyBorder="1" applyAlignment="1">
      <alignment horizontal="center" vertical="center" wrapText="1"/>
    </xf>
    <xf numFmtId="0" fontId="6" fillId="0" borderId="0" xfId="4"/>
    <xf numFmtId="0" fontId="87" fillId="19" borderId="184" xfId="2" applyFont="1" applyFill="1" applyBorder="1" applyAlignment="1">
      <alignment horizontal="center" vertical="center" wrapText="1"/>
    </xf>
    <xf numFmtId="0" fontId="112" fillId="0" borderId="203" xfId="1" applyFont="1" applyBorder="1" applyAlignment="1" applyProtection="1">
      <alignment horizontal="left" vertical="top" wrapText="1"/>
    </xf>
    <xf numFmtId="0" fontId="113" fillId="0" borderId="146" xfId="1" applyFont="1" applyFill="1" applyBorder="1" applyAlignment="1" applyProtection="1">
      <alignment horizontal="left" vertical="top" wrapText="1"/>
    </xf>
    <xf numFmtId="14" fontId="82" fillId="19" borderId="140" xfId="2" applyNumberFormat="1" applyFont="1" applyFill="1" applyBorder="1">
      <alignment vertical="center"/>
    </xf>
    <xf numFmtId="0" fontId="28" fillId="21" borderId="0" xfId="2" applyFont="1" applyFill="1" applyAlignment="1">
      <alignment horizontal="center" vertical="center" wrapText="1"/>
    </xf>
    <xf numFmtId="0" fontId="149" fillId="17" borderId="0" xfId="0" applyFont="1" applyFill="1" applyAlignment="1">
      <alignment horizontal="center" vertical="center" wrapText="1"/>
    </xf>
    <xf numFmtId="0" fontId="150" fillId="18" borderId="49" xfId="0" applyFont="1" applyFill="1" applyBorder="1" applyAlignment="1">
      <alignment horizontal="center" vertical="center" wrapText="1"/>
    </xf>
    <xf numFmtId="0" fontId="150" fillId="31" borderId="49" xfId="0" applyFont="1" applyFill="1" applyBorder="1" applyAlignment="1">
      <alignment horizontal="center" vertical="center" wrapText="1"/>
    </xf>
    <xf numFmtId="14" fontId="82" fillId="19" borderId="139" xfId="2" applyNumberFormat="1" applyFont="1" applyFill="1" applyBorder="1">
      <alignment vertical="center"/>
    </xf>
    <xf numFmtId="14" fontId="82" fillId="19" borderId="148" xfId="2" applyNumberFormat="1" applyFont="1" applyFill="1" applyBorder="1">
      <alignment vertical="center"/>
    </xf>
    <xf numFmtId="46" fontId="115" fillId="30" borderId="0" xfId="0" applyNumberFormat="1" applyFont="1" applyFill="1" applyAlignment="1">
      <alignment horizontal="center" vertical="center" wrapText="1"/>
    </xf>
    <xf numFmtId="0" fontId="0" fillId="39" borderId="0" xfId="0" applyFill="1">
      <alignment vertical="center"/>
    </xf>
    <xf numFmtId="0" fontId="33" fillId="17" borderId="102" xfId="17" applyFont="1" applyFill="1" applyBorder="1" applyAlignment="1">
      <alignment horizontal="center" vertical="center" wrapText="1"/>
    </xf>
    <xf numFmtId="0" fontId="83" fillId="19" borderId="0" xfId="2" applyFont="1" applyFill="1" applyAlignment="1">
      <alignment horizontal="center" vertical="center" wrapText="1"/>
    </xf>
    <xf numFmtId="0" fontId="0" fillId="32" borderId="0" xfId="0" applyFill="1">
      <alignment vertical="center"/>
    </xf>
    <xf numFmtId="0" fontId="113" fillId="17" borderId="0" xfId="1" applyFont="1" applyFill="1" applyBorder="1" applyAlignment="1" applyProtection="1">
      <alignment vertical="top" wrapText="1"/>
    </xf>
    <xf numFmtId="0" fontId="150" fillId="18" borderId="58" xfId="0" applyFont="1" applyFill="1" applyBorder="1" applyAlignment="1">
      <alignment horizontal="center" vertical="center" wrapText="1"/>
    </xf>
    <xf numFmtId="0" fontId="20" fillId="4" borderId="222" xfId="2" applyFont="1" applyFill="1" applyBorder="1" applyAlignment="1">
      <alignment horizontal="center" vertical="center" wrapText="1"/>
    </xf>
    <xf numFmtId="0" fontId="20" fillId="38" borderId="223" xfId="2" applyFont="1" applyFill="1" applyBorder="1" applyAlignment="1">
      <alignment horizontal="center" vertical="center" wrapText="1"/>
    </xf>
    <xf numFmtId="0" fontId="20" fillId="19" borderId="223" xfId="2" applyFont="1" applyFill="1" applyBorder="1" applyAlignment="1">
      <alignment horizontal="center" vertical="center" wrapText="1"/>
    </xf>
    <xf numFmtId="0" fontId="20" fillId="4" borderId="223" xfId="2" applyFont="1" applyFill="1" applyBorder="1" applyAlignment="1">
      <alignment horizontal="center" vertical="center" wrapText="1"/>
    </xf>
    <xf numFmtId="0" fontId="20" fillId="4" borderId="224" xfId="2" applyFont="1" applyFill="1" applyBorder="1" applyAlignment="1">
      <alignment horizontal="center" vertical="center" wrapText="1"/>
    </xf>
    <xf numFmtId="0" fontId="20" fillId="4" borderId="225" xfId="2" applyFont="1" applyFill="1" applyBorder="1" applyAlignment="1">
      <alignment horizontal="center" vertical="center" wrapText="1"/>
    </xf>
    <xf numFmtId="0" fontId="21" fillId="21" borderId="226" xfId="2" applyFont="1" applyFill="1" applyBorder="1" applyAlignment="1">
      <alignment horizontal="center" vertical="top" wrapText="1"/>
    </xf>
    <xf numFmtId="177" fontId="1" fillId="21" borderId="227" xfId="2" applyNumberFormat="1" applyFont="1" applyFill="1" applyBorder="1" applyAlignment="1">
      <alignment horizontal="center" vertical="center" wrapText="1"/>
    </xf>
    <xf numFmtId="0" fontId="21" fillId="21" borderId="226" xfId="2" applyFont="1" applyFill="1" applyBorder="1" applyAlignment="1">
      <alignment horizontal="center" vertical="center" wrapText="1"/>
    </xf>
    <xf numFmtId="0" fontId="21" fillId="17" borderId="227" xfId="2" applyFont="1" applyFill="1" applyBorder="1" applyAlignment="1">
      <alignment horizontal="center" vertical="top" wrapText="1"/>
    </xf>
    <xf numFmtId="177" fontId="20" fillId="19" borderId="187" xfId="2" applyNumberFormat="1" applyFont="1" applyFill="1" applyBorder="1" applyAlignment="1">
      <alignment horizontal="center" vertical="center" shrinkToFit="1"/>
    </xf>
    <xf numFmtId="177" fontId="1" fillId="17" borderId="227" xfId="2" applyNumberFormat="1" applyFont="1" applyFill="1" applyBorder="1" applyAlignment="1">
      <alignment horizontal="center" vertical="center" wrapText="1"/>
    </xf>
    <xf numFmtId="0" fontId="20" fillId="17" borderId="196" xfId="2" applyFont="1" applyFill="1" applyBorder="1" applyAlignment="1">
      <alignment horizontal="left" vertical="center"/>
    </xf>
    <xf numFmtId="177" fontId="20" fillId="17" borderId="187" xfId="2" applyNumberFormat="1" applyFont="1" applyFill="1" applyBorder="1" applyAlignment="1">
      <alignment horizontal="center" vertical="center" shrinkToFit="1"/>
    </xf>
    <xf numFmtId="177" fontId="33" fillId="37" borderId="187" xfId="2" applyNumberFormat="1" applyFont="1" applyFill="1" applyBorder="1" applyAlignment="1">
      <alignment horizontal="center" vertical="center" wrapText="1"/>
    </xf>
    <xf numFmtId="177" fontId="46" fillId="37" borderId="187" xfId="2" applyNumberFormat="1" applyFont="1" applyFill="1" applyBorder="1" applyAlignment="1">
      <alignment horizontal="center" vertical="center" wrapText="1"/>
    </xf>
    <xf numFmtId="0" fontId="80" fillId="0" borderId="228" xfId="0" applyFont="1" applyBorder="1" applyAlignment="1">
      <alignment horizontal="center" vertical="center" wrapText="1"/>
    </xf>
    <xf numFmtId="0" fontId="80" fillId="0" borderId="188" xfId="0" applyFont="1" applyBorder="1" applyAlignment="1">
      <alignment horizontal="center" vertical="center" wrapText="1"/>
    </xf>
    <xf numFmtId="0" fontId="80" fillId="21" borderId="188" xfId="0" applyFont="1" applyFill="1" applyBorder="1" applyAlignment="1">
      <alignment horizontal="center" vertical="center" wrapText="1"/>
    </xf>
    <xf numFmtId="0" fontId="80" fillId="17" borderId="188" xfId="0" applyFont="1" applyFill="1" applyBorder="1" applyAlignment="1">
      <alignment horizontal="center" vertical="center" wrapText="1"/>
    </xf>
    <xf numFmtId="0" fontId="80" fillId="32" borderId="188" xfId="0" applyFont="1" applyFill="1" applyBorder="1" applyAlignment="1">
      <alignment horizontal="center" vertical="center" wrapText="1"/>
    </xf>
    <xf numFmtId="0" fontId="20" fillId="17" borderId="188" xfId="2" applyFont="1" applyFill="1" applyBorder="1" applyAlignment="1">
      <alignment horizontal="center" vertical="center" wrapText="1"/>
    </xf>
    <xf numFmtId="0" fontId="20" fillId="27" borderId="188" xfId="2" applyFont="1" applyFill="1" applyBorder="1" applyAlignment="1">
      <alignment horizontal="center" vertical="center" wrapText="1"/>
    </xf>
    <xf numFmtId="0" fontId="20" fillId="33" borderId="188" xfId="2" applyFont="1" applyFill="1" applyBorder="1" applyAlignment="1">
      <alignment horizontal="center" vertical="center" wrapText="1"/>
    </xf>
    <xf numFmtId="0" fontId="20" fillId="34" borderId="188" xfId="2" applyFont="1" applyFill="1" applyBorder="1" applyAlignment="1">
      <alignment horizontal="center" vertical="center" wrapText="1"/>
    </xf>
    <xf numFmtId="0" fontId="20" fillId="17" borderId="229" xfId="2" applyFont="1" applyFill="1" applyBorder="1" applyAlignment="1">
      <alignment horizontal="center" vertical="center" wrapText="1"/>
    </xf>
    <xf numFmtId="177" fontId="20" fillId="17" borderId="229" xfId="2" applyNumberFormat="1" applyFont="1" applyFill="1" applyBorder="1" applyAlignment="1">
      <alignment horizontal="center" vertical="center" shrinkToFit="1"/>
    </xf>
    <xf numFmtId="0" fontId="0" fillId="0" borderId="230" xfId="0" applyBorder="1" applyAlignment="1">
      <alignment horizontal="center" vertical="center" wrapText="1"/>
    </xf>
    <xf numFmtId="177" fontId="20" fillId="21" borderId="230" xfId="2" applyNumberFormat="1" applyFont="1" applyFill="1" applyBorder="1" applyAlignment="1">
      <alignment horizontal="center" vertical="center" shrinkToFit="1"/>
    </xf>
    <xf numFmtId="177" fontId="20" fillId="17" borderId="230" xfId="2" applyNumberFormat="1" applyFont="1" applyFill="1" applyBorder="1" applyAlignment="1">
      <alignment horizontal="center" vertical="center" shrinkToFit="1"/>
    </xf>
    <xf numFmtId="0" fontId="20" fillId="0" borderId="229" xfId="2" applyFont="1" applyBorder="1" applyAlignment="1">
      <alignment horizontal="center" vertical="center"/>
    </xf>
    <xf numFmtId="177" fontId="33" fillId="17" borderId="229" xfId="2" applyNumberFormat="1" applyFont="1" applyFill="1" applyBorder="1" applyAlignment="1">
      <alignment horizontal="center" vertical="center" wrapText="1"/>
    </xf>
    <xf numFmtId="0" fontId="20" fillId="17" borderId="231" xfId="2" applyFont="1" applyFill="1" applyBorder="1" applyAlignment="1">
      <alignment horizontal="left" vertical="center"/>
    </xf>
    <xf numFmtId="0" fontId="20" fillId="29" borderId="229" xfId="2" applyFont="1" applyFill="1" applyBorder="1" applyAlignment="1">
      <alignment horizontal="center" vertical="center" wrapText="1"/>
    </xf>
    <xf numFmtId="177" fontId="20" fillId="29" borderId="229" xfId="2" applyNumberFormat="1" applyFont="1" applyFill="1" applyBorder="1" applyAlignment="1">
      <alignment horizontal="center" vertical="center" shrinkToFit="1"/>
    </xf>
    <xf numFmtId="177" fontId="20" fillId="27" borderId="229" xfId="2" applyNumberFormat="1" applyFont="1" applyFill="1" applyBorder="1" applyAlignment="1">
      <alignment horizontal="center" vertical="center" shrinkToFit="1"/>
    </xf>
    <xf numFmtId="0" fontId="6" fillId="27" borderId="229" xfId="2" applyFill="1" applyBorder="1" applyAlignment="1">
      <alignment horizontal="center" vertical="center"/>
    </xf>
    <xf numFmtId="177" fontId="1" fillId="17" borderId="229" xfId="2" applyNumberFormat="1" applyFont="1" applyFill="1" applyBorder="1" applyAlignment="1">
      <alignment horizontal="center" vertical="center" wrapText="1"/>
    </xf>
    <xf numFmtId="0" fontId="20" fillId="17" borderId="188" xfId="2" applyFont="1" applyFill="1" applyBorder="1" applyAlignment="1">
      <alignment horizontal="left" vertical="center"/>
    </xf>
    <xf numFmtId="0" fontId="20" fillId="29" borderId="188" xfId="2" applyFont="1" applyFill="1" applyBorder="1" applyAlignment="1">
      <alignment horizontal="left" vertical="center"/>
    </xf>
    <xf numFmtId="0" fontId="85" fillId="29" borderId="228" xfId="2" applyFont="1" applyFill="1" applyBorder="1" applyAlignment="1">
      <alignment horizontal="center" vertical="center"/>
    </xf>
    <xf numFmtId="177" fontId="85" fillId="29" borderId="228" xfId="2" applyNumberFormat="1" applyFont="1" applyFill="1" applyBorder="1" applyAlignment="1">
      <alignment horizontal="center" vertical="center" shrinkToFit="1"/>
    </xf>
    <xf numFmtId="177" fontId="10" fillId="29" borderId="228" xfId="2" applyNumberFormat="1" applyFont="1" applyFill="1" applyBorder="1" applyAlignment="1">
      <alignment horizontal="center" vertical="center" wrapText="1"/>
    </xf>
    <xf numFmtId="177" fontId="12" fillId="35" borderId="232" xfId="2" applyNumberFormat="1" applyFont="1" applyFill="1" applyBorder="1" applyAlignment="1">
      <alignment horizontal="center" vertical="center" wrapText="1"/>
    </xf>
    <xf numFmtId="177" fontId="85" fillId="29" borderId="188" xfId="2" applyNumberFormat="1" applyFont="1" applyFill="1" applyBorder="1" applyAlignment="1">
      <alignment horizontal="center" vertical="center" shrinkToFit="1"/>
    </xf>
    <xf numFmtId="177" fontId="120" fillId="29" borderId="188" xfId="2" applyNumberFormat="1" applyFont="1" applyFill="1" applyBorder="1" applyAlignment="1">
      <alignment horizontal="center" vertical="center" wrapText="1"/>
    </xf>
    <xf numFmtId="0" fontId="20" fillId="17" borderId="233" xfId="2" applyFont="1" applyFill="1" applyBorder="1" applyAlignment="1">
      <alignment horizontal="left" vertical="center"/>
    </xf>
    <xf numFmtId="0" fontId="95" fillId="35" borderId="188" xfId="0" applyFont="1" applyFill="1" applyBorder="1" applyAlignment="1">
      <alignment horizontal="center" vertical="center" wrapText="1"/>
    </xf>
    <xf numFmtId="177" fontId="96" fillId="35" borderId="188" xfId="2" applyNumberFormat="1" applyFont="1" applyFill="1" applyBorder="1" applyAlignment="1">
      <alignment horizontal="center" vertical="center" shrinkToFit="1"/>
    </xf>
    <xf numFmtId="177" fontId="6" fillId="17" borderId="188" xfId="2" applyNumberFormat="1" applyFill="1" applyBorder="1" applyAlignment="1">
      <alignment horizontal="center" vertical="center" shrinkToFit="1"/>
    </xf>
    <xf numFmtId="177" fontId="6" fillId="21" borderId="188" xfId="2" applyNumberFormat="1" applyFill="1" applyBorder="1" applyAlignment="1">
      <alignment horizontal="center" vertical="center" shrinkToFit="1"/>
    </xf>
    <xf numFmtId="177" fontId="12" fillId="37" borderId="188" xfId="2" applyNumberFormat="1" applyFont="1" applyFill="1" applyBorder="1" applyAlignment="1">
      <alignment horizontal="center" vertical="center" shrinkToFit="1"/>
    </xf>
    <xf numFmtId="0" fontId="20" fillId="5" borderId="233" xfId="2" applyFont="1" applyFill="1" applyBorder="1" applyAlignment="1">
      <alignment horizontal="left" vertical="center"/>
    </xf>
    <xf numFmtId="177" fontId="6" fillId="6" borderId="228" xfId="2" applyNumberFormat="1" applyFill="1" applyBorder="1" applyAlignment="1">
      <alignment horizontal="center" vertical="center" shrinkToFit="1"/>
    </xf>
    <xf numFmtId="177" fontId="6" fillId="5" borderId="228" xfId="2" applyNumberFormat="1" applyFill="1" applyBorder="1" applyAlignment="1">
      <alignment horizontal="center" vertical="center" shrinkToFit="1"/>
    </xf>
    <xf numFmtId="0" fontId="0" fillId="0" borderId="228" xfId="0" applyBorder="1" applyAlignment="1">
      <alignment horizontal="center" vertical="center" wrapText="1"/>
    </xf>
    <xf numFmtId="0" fontId="27" fillId="0" borderId="228" xfId="0" applyFont="1" applyBorder="1" applyAlignment="1">
      <alignment horizontal="center" vertical="center" wrapText="1"/>
    </xf>
    <xf numFmtId="0" fontId="0" fillId="21" borderId="228" xfId="0" applyFill="1" applyBorder="1" applyAlignment="1">
      <alignment horizontal="center" vertical="center" wrapText="1"/>
    </xf>
    <xf numFmtId="0" fontId="1" fillId="0" borderId="228" xfId="0" applyFont="1" applyBorder="1" applyAlignment="1">
      <alignment horizontal="center" vertical="center" wrapText="1"/>
    </xf>
    <xf numFmtId="177" fontId="6" fillId="0" borderId="228" xfId="2" applyNumberFormat="1" applyBorder="1" applyAlignment="1">
      <alignment horizontal="center" vertical="center" shrinkToFit="1"/>
    </xf>
    <xf numFmtId="177" fontId="12" fillId="37" borderId="234" xfId="2" applyNumberFormat="1" applyFont="1" applyFill="1" applyBorder="1" applyAlignment="1">
      <alignment horizontal="center" vertical="center" wrapText="1"/>
    </xf>
    <xf numFmtId="0" fontId="20" fillId="0" borderId="188" xfId="2" applyFont="1" applyBorder="1" applyAlignment="1">
      <alignment horizontal="left" vertical="center"/>
    </xf>
    <xf numFmtId="177" fontId="6" fillId="0" borderId="188" xfId="2" applyNumberFormat="1" applyBorder="1" applyAlignment="1">
      <alignment horizontal="center" vertical="center" shrinkToFit="1"/>
    </xf>
    <xf numFmtId="177" fontId="6" fillId="5" borderId="188" xfId="2" applyNumberFormat="1" applyFill="1" applyBorder="1" applyAlignment="1">
      <alignment horizontal="center" vertical="center" shrinkToFit="1"/>
    </xf>
    <xf numFmtId="177" fontId="6" fillId="20" borderId="188" xfId="2" applyNumberFormat="1" applyFill="1" applyBorder="1" applyAlignment="1">
      <alignment horizontal="center" vertical="center" shrinkToFit="1"/>
    </xf>
    <xf numFmtId="177" fontId="10" fillId="0" borderId="188" xfId="2" applyNumberFormat="1" applyFont="1" applyBorder="1" applyAlignment="1">
      <alignment horizontal="center" vertical="center" shrinkToFit="1"/>
    </xf>
    <xf numFmtId="0" fontId="20" fillId="5" borderId="188" xfId="2" applyFont="1" applyFill="1" applyBorder="1" applyAlignment="1">
      <alignment horizontal="left" vertical="center"/>
    </xf>
    <xf numFmtId="177" fontId="6" fillId="6" borderId="188" xfId="2" applyNumberFormat="1" applyFill="1" applyBorder="1" applyAlignment="1">
      <alignment horizontal="center" vertical="center" shrinkToFit="1"/>
    </xf>
    <xf numFmtId="177" fontId="6" fillId="2" borderId="188" xfId="2" applyNumberFormat="1" applyFill="1" applyBorder="1" applyAlignment="1">
      <alignment horizontal="center" vertical="center" shrinkToFit="1"/>
    </xf>
    <xf numFmtId="0" fontId="0" fillId="0" borderId="188" xfId="0" applyBorder="1" applyAlignment="1">
      <alignment horizontal="center" vertical="center" wrapText="1"/>
    </xf>
    <xf numFmtId="0" fontId="0" fillId="2" borderId="188" xfId="0" applyFill="1" applyBorder="1" applyAlignment="1">
      <alignment horizontal="center" vertical="center" wrapText="1"/>
    </xf>
    <xf numFmtId="0" fontId="1" fillId="0" borderId="188" xfId="0" applyFont="1" applyBorder="1" applyAlignment="1">
      <alignment horizontal="center" vertical="center" wrapText="1"/>
    </xf>
    <xf numFmtId="0" fontId="6" fillId="5" borderId="188" xfId="2" applyFill="1" applyBorder="1" applyAlignment="1">
      <alignment horizontal="center" vertical="center" wrapText="1"/>
    </xf>
    <xf numFmtId="177" fontId="12" fillId="25" borderId="234" xfId="2" applyNumberFormat="1" applyFont="1" applyFill="1" applyBorder="1" applyAlignment="1">
      <alignment horizontal="center" vertical="center" wrapText="1"/>
    </xf>
    <xf numFmtId="0" fontId="6" fillId="0" borderId="188" xfId="2" applyBorder="1" applyAlignment="1">
      <alignment horizontal="center" vertical="center"/>
    </xf>
    <xf numFmtId="177" fontId="1" fillId="0" borderId="188" xfId="2" applyNumberFormat="1" applyFont="1" applyBorder="1" applyAlignment="1">
      <alignment horizontal="center" vertical="center" shrinkToFit="1"/>
    </xf>
    <xf numFmtId="177" fontId="12" fillId="0" borderId="188" xfId="2" applyNumberFormat="1" applyFont="1" applyBorder="1" applyAlignment="1">
      <alignment horizontal="center" vertical="center" shrinkToFit="1"/>
    </xf>
    <xf numFmtId="0" fontId="20" fillId="5" borderId="233" xfId="2" applyFont="1" applyFill="1" applyBorder="1" applyAlignment="1">
      <alignment horizontal="center" vertical="center"/>
    </xf>
    <xf numFmtId="177" fontId="6" fillId="5" borderId="188" xfId="2" applyNumberFormat="1" applyFill="1" applyBorder="1" applyAlignment="1">
      <alignment horizontal="center" vertical="center" wrapText="1"/>
    </xf>
    <xf numFmtId="177" fontId="6" fillId="0" borderId="188" xfId="2" applyNumberFormat="1" applyBorder="1" applyAlignment="1">
      <alignment horizontal="center" vertical="center" wrapText="1"/>
    </xf>
    <xf numFmtId="177" fontId="6" fillId="6" borderId="188" xfId="2" applyNumberFormat="1" applyFill="1" applyBorder="1" applyAlignment="1">
      <alignment horizontal="center" vertical="center" wrapText="1"/>
    </xf>
    <xf numFmtId="0" fontId="6" fillId="0" borderId="188" xfId="2" applyBorder="1" applyAlignment="1">
      <alignment horizontal="center" vertical="center" wrapText="1"/>
    </xf>
    <xf numFmtId="0" fontId="20" fillId="5" borderId="235" xfId="2" applyFont="1" applyFill="1" applyBorder="1" applyAlignment="1">
      <alignment horizontal="left" vertical="center"/>
    </xf>
    <xf numFmtId="177" fontId="12" fillId="0" borderId="188" xfId="2" applyNumberFormat="1" applyFont="1" applyBorder="1" applyAlignment="1">
      <alignment horizontal="center" vertical="center" wrapText="1"/>
    </xf>
    <xf numFmtId="0" fontId="20" fillId="5" borderId="226" xfId="2" applyFont="1" applyFill="1" applyBorder="1" applyAlignment="1">
      <alignment horizontal="center" vertical="center"/>
    </xf>
    <xf numFmtId="177" fontId="6" fillId="7" borderId="234" xfId="2" applyNumberFormat="1" applyFill="1" applyBorder="1" applyAlignment="1">
      <alignment horizontal="center" vertical="center" wrapText="1"/>
    </xf>
    <xf numFmtId="0" fontId="20" fillId="5" borderId="235" xfId="2" applyFont="1" applyFill="1" applyBorder="1" applyAlignment="1">
      <alignment horizontal="center" vertical="center"/>
    </xf>
    <xf numFmtId="0" fontId="20" fillId="0" borderId="226" xfId="2" applyFont="1" applyBorder="1" applyAlignment="1">
      <alignment horizontal="center" vertical="center"/>
    </xf>
    <xf numFmtId="0" fontId="6" fillId="6" borderId="188" xfId="2" applyFill="1" applyBorder="1" applyAlignment="1">
      <alignment horizontal="center" vertical="center" wrapText="1"/>
    </xf>
    <xf numFmtId="0" fontId="20" fillId="0" borderId="235" xfId="2" applyFont="1" applyBorder="1" applyAlignment="1">
      <alignment horizontal="center" vertical="center"/>
    </xf>
    <xf numFmtId="177" fontId="6" fillId="0" borderId="234" xfId="2" applyNumberFormat="1" applyBorder="1" applyAlignment="1">
      <alignment horizontal="center" vertical="center" wrapText="1"/>
    </xf>
    <xf numFmtId="177" fontId="6" fillId="7" borderId="188" xfId="2" applyNumberFormat="1" applyFill="1" applyBorder="1" applyAlignment="1">
      <alignment horizontal="center" vertical="center" wrapText="1"/>
    </xf>
    <xf numFmtId="0" fontId="6" fillId="0" borderId="236" xfId="2" applyBorder="1" applyAlignment="1">
      <alignment horizontal="center" vertical="center" wrapText="1"/>
    </xf>
    <xf numFmtId="0" fontId="6" fillId="6" borderId="236" xfId="2" applyFill="1" applyBorder="1" applyAlignment="1">
      <alignment horizontal="center" vertical="center" wrapText="1"/>
    </xf>
    <xf numFmtId="177" fontId="6" fillId="0" borderId="237" xfId="2" applyNumberFormat="1" applyBorder="1" applyAlignment="1">
      <alignment horizontal="center" vertical="center" wrapText="1"/>
    </xf>
    <xf numFmtId="0" fontId="6" fillId="2" borderId="188" xfId="2" applyFill="1" applyBorder="1" applyAlignment="1">
      <alignment horizontal="center" vertical="center" wrapText="1"/>
    </xf>
    <xf numFmtId="0" fontId="67" fillId="5" borderId="242" xfId="2" applyFont="1" applyFill="1" applyBorder="1" applyAlignment="1">
      <alignment horizontal="center" vertical="center"/>
    </xf>
    <xf numFmtId="0" fontId="6" fillId="5" borderId="246" xfId="2" applyFill="1" applyBorder="1">
      <alignment vertical="center"/>
    </xf>
    <xf numFmtId="0" fontId="6" fillId="5" borderId="247" xfId="2" applyFill="1" applyBorder="1">
      <alignment vertical="center"/>
    </xf>
    <xf numFmtId="0" fontId="6" fillId="5" borderId="248" xfId="2" applyFill="1" applyBorder="1">
      <alignment vertical="center"/>
    </xf>
    <xf numFmtId="0" fontId="6" fillId="0" borderId="249" xfId="2" applyBorder="1">
      <alignment vertical="center"/>
    </xf>
    <xf numFmtId="0" fontId="6" fillId="0" borderId="250" xfId="2" applyBorder="1">
      <alignment vertical="center"/>
    </xf>
    <xf numFmtId="0" fontId="6" fillId="0" borderId="251" xfId="2" applyBorder="1">
      <alignment vertical="center"/>
    </xf>
    <xf numFmtId="0" fontId="6" fillId="0" borderId="252" xfId="2" applyBorder="1">
      <alignment vertical="center"/>
    </xf>
    <xf numFmtId="0" fontId="8" fillId="0" borderId="229" xfId="1" applyBorder="1" applyAlignment="1" applyProtection="1">
      <alignment vertical="center" wrapText="1"/>
    </xf>
    <xf numFmtId="0" fontId="89" fillId="17" borderId="0" xfId="0" applyFont="1" applyFill="1" applyAlignment="1">
      <alignment horizontal="center" vertical="center" wrapText="1"/>
    </xf>
    <xf numFmtId="0" fontId="88" fillId="17" borderId="256" xfId="17" applyFont="1" applyFill="1" applyBorder="1" applyAlignment="1">
      <alignment horizontal="center" vertical="center" wrapText="1"/>
    </xf>
    <xf numFmtId="14" fontId="88" fillId="17" borderId="257" xfId="17" applyNumberFormat="1" applyFont="1" applyFill="1" applyBorder="1" applyAlignment="1">
      <alignment horizontal="center" vertical="center"/>
    </xf>
    <xf numFmtId="0" fontId="150" fillId="0" borderId="49" xfId="0" applyFont="1" applyBorder="1" applyAlignment="1">
      <alignment horizontal="center" vertical="center" wrapText="1"/>
    </xf>
    <xf numFmtId="0" fontId="150" fillId="0" borderId="58" xfId="0" applyFont="1" applyBorder="1" applyAlignment="1">
      <alignment horizontal="center" vertical="center" wrapText="1"/>
    </xf>
    <xf numFmtId="0" fontId="88" fillId="17" borderId="263" xfId="17" applyFont="1" applyFill="1" applyBorder="1" applyAlignment="1">
      <alignment horizontal="center" vertical="center" wrapText="1"/>
    </xf>
    <xf numFmtId="14" fontId="88" fillId="17" borderId="261" xfId="17" applyNumberFormat="1" applyFont="1" applyFill="1" applyBorder="1" applyAlignment="1">
      <alignment horizontal="center" vertical="center"/>
    </xf>
    <xf numFmtId="0" fontId="33" fillId="17" borderId="263" xfId="17" applyFont="1" applyFill="1" applyBorder="1" applyAlignment="1">
      <alignment horizontal="center" vertical="center" wrapText="1"/>
    </xf>
    <xf numFmtId="14" fontId="12" fillId="17" borderId="261" xfId="17" applyNumberFormat="1" applyFont="1" applyFill="1" applyBorder="1" applyAlignment="1">
      <alignment horizontal="center" vertical="center"/>
    </xf>
    <xf numFmtId="0" fontId="105" fillId="17" borderId="0" xfId="0" applyFont="1" applyFill="1">
      <alignment vertical="center"/>
    </xf>
    <xf numFmtId="0" fontId="95" fillId="35" borderId="265" xfId="0" applyFont="1" applyFill="1" applyBorder="1" applyAlignment="1">
      <alignment horizontal="center" vertical="center" wrapText="1"/>
    </xf>
    <xf numFmtId="0" fontId="150" fillId="0" borderId="188" xfId="0" applyFont="1" applyBorder="1" applyAlignment="1">
      <alignment horizontal="center" vertical="center" wrapText="1"/>
    </xf>
    <xf numFmtId="0" fontId="150" fillId="0" borderId="266" xfId="0" applyFont="1" applyBorder="1" applyAlignment="1">
      <alignment horizontal="center" vertical="center" wrapText="1"/>
    </xf>
    <xf numFmtId="0" fontId="8" fillId="0" borderId="194" xfId="1" applyBorder="1" applyAlignment="1" applyProtection="1">
      <alignment vertical="center" wrapText="1"/>
    </xf>
    <xf numFmtId="0" fontId="8" fillId="0" borderId="192" xfId="1" applyBorder="1" applyAlignment="1" applyProtection="1">
      <alignment vertical="center" wrapText="1"/>
    </xf>
    <xf numFmtId="0" fontId="8" fillId="0" borderId="182" xfId="1" applyBorder="1" applyAlignment="1" applyProtection="1">
      <alignment vertical="center" wrapText="1"/>
    </xf>
    <xf numFmtId="0" fontId="28" fillId="21" borderId="192" xfId="2" applyFont="1" applyFill="1" applyBorder="1" applyAlignment="1">
      <alignment horizontal="center" vertical="center" wrapText="1"/>
    </xf>
    <xf numFmtId="14" fontId="86" fillId="19" borderId="268" xfId="2" applyNumberFormat="1" applyFont="1" applyFill="1" applyBorder="1" applyAlignment="1">
      <alignment horizontal="center" vertical="center"/>
    </xf>
    <xf numFmtId="0" fontId="154" fillId="3" borderId="0" xfId="17" applyFont="1" applyFill="1" applyAlignment="1">
      <alignment horizontal="center" vertical="center" wrapText="1"/>
    </xf>
    <xf numFmtId="0" fontId="155" fillId="26" borderId="0" xfId="0" applyFont="1" applyFill="1" applyAlignment="1">
      <alignment horizontal="center" vertical="center" wrapText="1"/>
    </xf>
    <xf numFmtId="0" fontId="6" fillId="2" borderId="123" xfId="2" applyFill="1" applyBorder="1" applyAlignment="1">
      <alignment horizontal="center" vertical="center" wrapText="1"/>
    </xf>
    <xf numFmtId="0" fontId="6" fillId="3" borderId="123" xfId="2" applyFill="1" applyBorder="1" applyAlignment="1">
      <alignment horizontal="center" vertical="center"/>
    </xf>
    <xf numFmtId="0" fontId="6" fillId="14" borderId="123" xfId="2" applyFill="1" applyBorder="1" applyAlignment="1">
      <alignment horizontal="center" vertical="center"/>
    </xf>
    <xf numFmtId="0" fontId="8" fillId="0" borderId="271" xfId="1" applyBorder="1" applyAlignment="1" applyProtection="1">
      <alignment vertical="center" wrapText="1"/>
    </xf>
    <xf numFmtId="0" fontId="93" fillId="17" borderId="263" xfId="17" applyFont="1" applyFill="1" applyBorder="1" applyAlignment="1">
      <alignment horizontal="center" vertical="center" wrapText="1"/>
    </xf>
    <xf numFmtId="0" fontId="164" fillId="19" borderId="79" xfId="2" applyFont="1" applyFill="1" applyBorder="1" applyAlignment="1">
      <alignment horizontal="center" vertical="center" wrapText="1"/>
    </xf>
    <xf numFmtId="0" fontId="17" fillId="21" borderId="122" xfId="2" applyFont="1" applyFill="1" applyBorder="1" applyAlignment="1">
      <alignment horizontal="center" vertical="center" wrapText="1"/>
    </xf>
    <xf numFmtId="0" fontId="8" fillId="0" borderId="0" xfId="1" applyAlignment="1" applyProtection="1">
      <alignment vertical="center"/>
    </xf>
    <xf numFmtId="0" fontId="143" fillId="0" borderId="205" xfId="2" applyFont="1" applyBorder="1" applyAlignment="1">
      <alignment horizontal="left" vertical="top" wrapText="1"/>
    </xf>
    <xf numFmtId="0" fontId="166" fillId="0" borderId="205" xfId="1" applyFont="1" applyBorder="1" applyAlignment="1" applyProtection="1">
      <alignment horizontal="left" vertical="top" wrapText="1"/>
    </xf>
    <xf numFmtId="0" fontId="143" fillId="0" borderId="0" xfId="2" applyFont="1" applyAlignment="1">
      <alignment vertical="top" wrapText="1"/>
    </xf>
    <xf numFmtId="0" fontId="91" fillId="41" borderId="278" xfId="2" applyFont="1" applyFill="1" applyBorder="1" applyAlignment="1">
      <alignment horizontal="center" vertical="center" wrapText="1"/>
    </xf>
    <xf numFmtId="0" fontId="90" fillId="41" borderId="279" xfId="2" applyFont="1" applyFill="1" applyBorder="1" applyAlignment="1">
      <alignment horizontal="center" vertical="center" wrapText="1"/>
    </xf>
    <xf numFmtId="0" fontId="100" fillId="41" borderId="279" xfId="2" applyFont="1" applyFill="1" applyBorder="1" applyAlignment="1">
      <alignment horizontal="left" vertical="center" shrinkToFit="1"/>
    </xf>
    <xf numFmtId="0" fontId="90" fillId="41" borderId="279" xfId="2" applyFont="1" applyFill="1" applyBorder="1" applyAlignment="1">
      <alignment horizontal="center" vertical="center"/>
    </xf>
    <xf numFmtId="0" fontId="90" fillId="41" borderId="280" xfId="2" applyFont="1" applyFill="1" applyBorder="1" applyAlignment="1">
      <alignment horizontal="center" vertical="center"/>
    </xf>
    <xf numFmtId="0" fontId="92" fillId="17" borderId="0" xfId="0" applyFont="1" applyFill="1" applyAlignment="1">
      <alignment horizontal="center" vertical="center" wrapText="1"/>
    </xf>
    <xf numFmtId="14" fontId="12" fillId="17" borderId="103" xfId="17" applyNumberFormat="1" applyFont="1" applyFill="1" applyBorder="1" applyAlignment="1">
      <alignment horizontal="center" vertical="center" wrapText="1"/>
    </xf>
    <xf numFmtId="0" fontId="150" fillId="17" borderId="266" xfId="0" applyFont="1" applyFill="1" applyBorder="1" applyAlignment="1">
      <alignment horizontal="center" vertical="center" wrapText="1"/>
    </xf>
    <xf numFmtId="14" fontId="20" fillId="17" borderId="261" xfId="17" applyNumberFormat="1" applyFont="1" applyFill="1" applyBorder="1" applyAlignment="1">
      <alignment horizontal="center" vertical="center"/>
    </xf>
    <xf numFmtId="0" fontId="146" fillId="17" borderId="19" xfId="2" applyFont="1" applyFill="1" applyBorder="1" applyAlignment="1">
      <alignment horizontal="center" vertical="center" wrapText="1"/>
    </xf>
    <xf numFmtId="0" fontId="123" fillId="17" borderId="19" xfId="2" applyFont="1" applyFill="1" applyBorder="1" applyAlignment="1">
      <alignment horizontal="center" vertical="center" wrapText="1"/>
    </xf>
    <xf numFmtId="0" fontId="20" fillId="17" borderId="19" xfId="2" applyFont="1" applyFill="1" applyBorder="1" applyAlignment="1">
      <alignment horizontal="left" vertical="center" shrinkToFit="1"/>
    </xf>
    <xf numFmtId="14" fontId="20" fillId="17" borderId="19" xfId="2" applyNumberFormat="1" applyFont="1" applyFill="1" applyBorder="1" applyAlignment="1">
      <alignment horizontal="center" vertical="center"/>
    </xf>
    <xf numFmtId="14" fontId="20" fillId="17" borderId="272" xfId="2" applyNumberFormat="1" applyFont="1" applyFill="1" applyBorder="1" applyAlignment="1">
      <alignment horizontal="center" vertical="center"/>
    </xf>
    <xf numFmtId="0" fontId="0" fillId="37" borderId="0" xfId="0" applyFill="1">
      <alignment vertical="center"/>
    </xf>
    <xf numFmtId="0" fontId="151" fillId="37" borderId="0" xfId="0" applyFont="1" applyFill="1" applyAlignment="1">
      <alignment vertical="center" wrapText="1"/>
    </xf>
    <xf numFmtId="0" fontId="182" fillId="0" borderId="0" xfId="0" applyFont="1" applyAlignment="1">
      <alignment horizontal="left" vertical="top" wrapText="1"/>
    </xf>
    <xf numFmtId="0" fontId="183" fillId="0" borderId="0" xfId="2" applyFont="1" applyAlignment="1">
      <alignment horizontal="left" vertical="top" wrapText="1"/>
    </xf>
    <xf numFmtId="0" fontId="66" fillId="17" borderId="0" xfId="0" applyFont="1" applyFill="1" applyAlignment="1">
      <alignment horizontal="center" vertical="center" wrapText="1"/>
    </xf>
    <xf numFmtId="0" fontId="8" fillId="0" borderId="284" xfId="1" applyBorder="1" applyAlignment="1" applyProtection="1">
      <alignment vertical="center"/>
    </xf>
    <xf numFmtId="0" fontId="83" fillId="42" borderId="0" xfId="1" applyFont="1" applyFill="1" applyAlignment="1" applyProtection="1">
      <alignment horizontal="center" vertical="center" wrapText="1"/>
    </xf>
    <xf numFmtId="0" fontId="8" fillId="17" borderId="179" xfId="1" applyFill="1" applyBorder="1" applyAlignment="1" applyProtection="1">
      <alignment vertical="center" wrapText="1"/>
    </xf>
    <xf numFmtId="0" fontId="23" fillId="17" borderId="0" xfId="2" applyFont="1" applyFill="1" applyAlignment="1">
      <alignment horizontal="center" vertical="center"/>
    </xf>
    <xf numFmtId="0" fontId="6" fillId="24" borderId="0" xfId="2" applyFill="1">
      <alignment vertical="center"/>
    </xf>
    <xf numFmtId="0" fontId="28" fillId="19" borderId="77" xfId="2" applyFont="1" applyFill="1" applyBorder="1" applyAlignment="1">
      <alignment horizontal="center" vertical="center" wrapText="1"/>
    </xf>
    <xf numFmtId="0" fontId="17" fillId="19" borderId="292" xfId="2" applyFont="1" applyFill="1" applyBorder="1" applyAlignment="1">
      <alignment horizontal="center" vertical="center" wrapText="1"/>
    </xf>
    <xf numFmtId="0" fontId="12" fillId="19" borderId="187" xfId="2" applyFont="1" applyFill="1" applyBorder="1" applyAlignment="1">
      <alignment horizontal="center" vertical="center" wrapText="1"/>
    </xf>
    <xf numFmtId="0" fontId="143" fillId="17" borderId="291" xfId="2" applyFont="1" applyFill="1" applyBorder="1" applyAlignment="1">
      <alignment horizontal="left" vertical="top" wrapText="1"/>
    </xf>
    <xf numFmtId="0" fontId="8" fillId="17" borderId="290" xfId="1" applyFill="1" applyBorder="1" applyAlignment="1" applyProtection="1">
      <alignment horizontal="left" vertical="center" wrapText="1"/>
    </xf>
    <xf numFmtId="0" fontId="8" fillId="0" borderId="294" xfId="1" applyBorder="1" applyAlignment="1" applyProtection="1">
      <alignment vertical="center"/>
    </xf>
    <xf numFmtId="0" fontId="17" fillId="19" borderId="191" xfId="1" applyFont="1" applyFill="1" applyBorder="1" applyAlignment="1" applyProtection="1">
      <alignment horizontal="center" vertical="center" wrapText="1"/>
    </xf>
    <xf numFmtId="0" fontId="0" fillId="43" borderId="0" xfId="0" applyFill="1">
      <alignment vertical="center"/>
    </xf>
    <xf numFmtId="0" fontId="171" fillId="43" borderId="0" xfId="0" applyFont="1" applyFill="1">
      <alignment vertical="center"/>
    </xf>
    <xf numFmtId="0" fontId="175" fillId="43" borderId="0" xfId="0" applyFont="1" applyFill="1" applyAlignment="1">
      <alignment vertical="top" wrapText="1"/>
    </xf>
    <xf numFmtId="0" fontId="176" fillId="43" borderId="0" xfId="0" applyFont="1" applyFill="1">
      <alignment vertical="center"/>
    </xf>
    <xf numFmtId="0" fontId="172" fillId="43" borderId="0" xfId="0" applyFont="1" applyFill="1">
      <alignment vertical="center"/>
    </xf>
    <xf numFmtId="0" fontId="173" fillId="43" borderId="0" xfId="0" applyFont="1" applyFill="1">
      <alignment vertical="center"/>
    </xf>
    <xf numFmtId="0" fontId="177" fillId="43" borderId="0" xfId="0" applyFont="1" applyFill="1" applyAlignment="1">
      <alignment vertical="top" wrapText="1"/>
    </xf>
    <xf numFmtId="0" fontId="174" fillId="43" borderId="0" xfId="0" applyFont="1" applyFill="1" applyAlignment="1">
      <alignment vertical="center" wrapText="1"/>
    </xf>
    <xf numFmtId="0" fontId="151" fillId="43" borderId="0" xfId="0" applyFont="1" applyFill="1" applyAlignment="1">
      <alignment vertical="center" wrapText="1"/>
    </xf>
    <xf numFmtId="0" fontId="162" fillId="43" borderId="0" xfId="0" applyFont="1" applyFill="1" applyAlignment="1">
      <alignment vertical="top" wrapText="1"/>
    </xf>
    <xf numFmtId="0" fontId="98" fillId="43" borderId="0" xfId="0" applyFont="1" applyFill="1">
      <alignment vertical="center"/>
    </xf>
    <xf numFmtId="0" fontId="153" fillId="43" borderId="0" xfId="0" applyFont="1" applyFill="1">
      <alignment vertical="center"/>
    </xf>
    <xf numFmtId="0" fontId="158" fillId="43" borderId="0" xfId="0" applyFont="1" applyFill="1">
      <alignment vertical="center"/>
    </xf>
    <xf numFmtId="0" fontId="169" fillId="43" borderId="0" xfId="0" applyFont="1" applyFill="1">
      <alignment vertical="center"/>
    </xf>
    <xf numFmtId="0" fontId="157" fillId="43" borderId="0" xfId="0" applyFont="1" applyFill="1">
      <alignment vertical="center"/>
    </xf>
    <xf numFmtId="0" fontId="163" fillId="43" borderId="0" xfId="0" applyFont="1" applyFill="1">
      <alignment vertical="center"/>
    </xf>
    <xf numFmtId="0" fontId="167" fillId="43" borderId="0" xfId="0" applyFont="1" applyFill="1" applyAlignment="1">
      <alignment vertical="top" wrapText="1"/>
    </xf>
    <xf numFmtId="0" fontId="180" fillId="43" borderId="0" xfId="0" applyFont="1" applyFill="1" applyAlignment="1">
      <alignment horizontal="left" vertical="center"/>
    </xf>
    <xf numFmtId="0" fontId="179" fillId="43" borderId="0" xfId="0" applyFont="1" applyFill="1" applyAlignment="1">
      <alignment horizontal="left" vertical="top" wrapText="1"/>
    </xf>
    <xf numFmtId="0" fontId="160" fillId="43" borderId="0" xfId="0" applyFont="1" applyFill="1" applyAlignment="1">
      <alignment horizontal="left" vertical="center"/>
    </xf>
    <xf numFmtId="0" fontId="170" fillId="43" borderId="0" xfId="0" applyFont="1" applyFill="1">
      <alignment vertical="center"/>
    </xf>
    <xf numFmtId="0" fontId="160" fillId="43" borderId="0" xfId="0" applyFont="1" applyFill="1">
      <alignment vertical="center"/>
    </xf>
    <xf numFmtId="0" fontId="161" fillId="43" borderId="0" xfId="0" applyFont="1" applyFill="1">
      <alignment vertical="center"/>
    </xf>
    <xf numFmtId="0" fontId="156" fillId="43" borderId="0" xfId="0" applyFont="1" applyFill="1">
      <alignment vertical="center"/>
    </xf>
    <xf numFmtId="0" fontId="66" fillId="43" borderId="0" xfId="0" applyFont="1" applyFill="1" applyAlignment="1">
      <alignment vertical="center" wrapText="1"/>
    </xf>
    <xf numFmtId="0" fontId="168" fillId="43" borderId="0" xfId="0" applyFont="1" applyFill="1" applyAlignment="1">
      <alignment vertical="center" wrapText="1"/>
    </xf>
    <xf numFmtId="0" fontId="0" fillId="43" borderId="0" xfId="0" applyFill="1" applyAlignment="1">
      <alignment vertical="center" wrapText="1"/>
    </xf>
    <xf numFmtId="177" fontId="12" fillId="17" borderId="187" xfId="2" applyNumberFormat="1" applyFont="1" applyFill="1" applyBorder="1" applyAlignment="1">
      <alignment horizontal="center" vertical="center" shrinkToFit="1"/>
    </xf>
    <xf numFmtId="177" fontId="12" fillId="19" borderId="187" xfId="2" applyNumberFormat="1" applyFont="1" applyFill="1" applyBorder="1" applyAlignment="1">
      <alignment horizontal="center" vertical="center" shrinkToFit="1"/>
    </xf>
    <xf numFmtId="0" fontId="143" fillId="17" borderId="85" xfId="1" applyFont="1" applyFill="1" applyBorder="1" applyAlignment="1" applyProtection="1">
      <alignment horizontal="left" vertical="top" wrapText="1"/>
    </xf>
    <xf numFmtId="0" fontId="168" fillId="19" borderId="0" xfId="0" applyFont="1" applyFill="1" applyAlignment="1">
      <alignment horizontal="center" vertical="center" wrapText="1"/>
    </xf>
    <xf numFmtId="0" fontId="143" fillId="17" borderId="0" xfId="1" applyFont="1" applyFill="1" applyAlignment="1" applyProtection="1">
      <alignment vertical="top" wrapText="1"/>
    </xf>
    <xf numFmtId="0" fontId="190" fillId="17" borderId="0" xfId="0" applyFont="1" applyFill="1" applyAlignment="1">
      <alignment horizontal="left" vertical="top" wrapText="1"/>
    </xf>
    <xf numFmtId="0" fontId="143" fillId="17" borderId="179" xfId="1" applyFont="1" applyFill="1" applyBorder="1" applyAlignment="1" applyProtection="1">
      <alignment horizontal="left" vertical="top" wrapText="1"/>
    </xf>
    <xf numFmtId="0" fontId="143" fillId="17" borderId="0" xfId="2" applyFont="1" applyFill="1" applyAlignment="1">
      <alignment horizontal="left" vertical="top" wrapText="1"/>
    </xf>
    <xf numFmtId="0" fontId="143" fillId="0" borderId="89" xfId="1" applyFont="1" applyFill="1" applyBorder="1" applyAlignment="1" applyProtection="1">
      <alignment horizontal="left" vertical="top" wrapText="1"/>
    </xf>
    <xf numFmtId="0" fontId="166" fillId="0" borderId="90" xfId="1" applyFont="1" applyFill="1" applyBorder="1" applyAlignment="1" applyProtection="1">
      <alignment horizontal="left" vertical="top" wrapText="1"/>
    </xf>
    <xf numFmtId="14" fontId="86" fillId="19" borderId="1" xfId="2" applyNumberFormat="1" applyFont="1" applyFill="1" applyBorder="1" applyAlignment="1">
      <alignment horizontal="center" vertical="center" wrapText="1" shrinkToFit="1"/>
    </xf>
    <xf numFmtId="0" fontId="54" fillId="36" borderId="112" xfId="17" applyFont="1" applyFill="1" applyBorder="1" applyAlignment="1">
      <alignment vertical="center" wrapText="1"/>
    </xf>
    <xf numFmtId="0" fontId="0" fillId="36" borderId="112" xfId="0" applyFill="1" applyBorder="1" applyAlignment="1">
      <alignment vertical="center" wrapText="1"/>
    </xf>
    <xf numFmtId="0" fontId="17" fillId="19" borderId="77" xfId="2" applyFont="1" applyFill="1" applyBorder="1" applyAlignment="1">
      <alignment horizontal="center" vertical="center" wrapText="1"/>
    </xf>
    <xf numFmtId="0" fontId="8" fillId="0" borderId="296" xfId="1" applyBorder="1" applyAlignment="1" applyProtection="1">
      <alignment vertical="center"/>
    </xf>
    <xf numFmtId="0" fontId="6" fillId="0" borderId="296" xfId="2" applyBorder="1" applyAlignment="1">
      <alignment horizontal="center" vertical="center"/>
    </xf>
    <xf numFmtId="0" fontId="185" fillId="42" borderId="301" xfId="1" applyFont="1" applyFill="1" applyBorder="1" applyAlignment="1" applyProtection="1">
      <alignment horizontal="center" vertical="center" wrapText="1"/>
    </xf>
    <xf numFmtId="0" fontId="6" fillId="0" borderId="302" xfId="2" applyBorder="1">
      <alignment vertical="center"/>
    </xf>
    <xf numFmtId="14" fontId="82" fillId="19" borderId="230" xfId="2" applyNumberFormat="1" applyFont="1" applyFill="1" applyBorder="1">
      <alignment vertical="center"/>
    </xf>
    <xf numFmtId="0" fontId="119" fillId="30" borderId="303" xfId="0" applyFont="1" applyFill="1" applyBorder="1" applyAlignment="1">
      <alignment horizontal="center" vertical="center" wrapText="1"/>
    </xf>
    <xf numFmtId="0" fontId="6" fillId="0" borderId="123" xfId="2" applyBorder="1" applyAlignment="1">
      <alignment horizontal="left" vertical="center" wrapText="1"/>
    </xf>
    <xf numFmtId="0" fontId="6" fillId="0" borderId="124" xfId="2" applyBorder="1" applyAlignment="1">
      <alignment horizontal="left" vertical="center" wrapText="1"/>
    </xf>
    <xf numFmtId="0" fontId="6" fillId="13" borderId="123" xfId="2" applyFill="1" applyBorder="1" applyAlignment="1">
      <alignment vertical="center" wrapText="1"/>
    </xf>
    <xf numFmtId="0" fontId="88" fillId="13" borderId="125" xfId="2" applyFont="1" applyFill="1" applyBorder="1" applyAlignment="1">
      <alignment vertical="center" wrapText="1"/>
    </xf>
    <xf numFmtId="0" fontId="8" fillId="23" borderId="50" xfId="1" applyFill="1" applyBorder="1" applyAlignment="1" applyProtection="1">
      <alignment horizontal="left" vertical="center"/>
    </xf>
    <xf numFmtId="0" fontId="6" fillId="23" borderId="60" xfId="2" applyFill="1" applyBorder="1" applyAlignment="1">
      <alignment horizontal="left" vertical="center"/>
    </xf>
    <xf numFmtId="0" fontId="8" fillId="23" borderId="61" xfId="1" applyFill="1" applyBorder="1" applyAlignment="1" applyProtection="1">
      <alignment horizontal="left" vertical="center"/>
    </xf>
    <xf numFmtId="0" fontId="6" fillId="23" borderId="62" xfId="2" applyFill="1" applyBorder="1" applyAlignment="1">
      <alignment horizontal="left" vertical="center"/>
    </xf>
    <xf numFmtId="0" fontId="8" fillId="0" borderId="305" xfId="1" applyBorder="1" applyAlignment="1" applyProtection="1">
      <alignment vertical="center"/>
    </xf>
    <xf numFmtId="0" fontId="83" fillId="19" borderId="285" xfId="1" applyFont="1" applyFill="1" applyBorder="1" applyAlignment="1" applyProtection="1">
      <alignment horizontal="center" vertical="center" wrapText="1"/>
    </xf>
    <xf numFmtId="0" fontId="8" fillId="0" borderId="306" xfId="1" applyBorder="1" applyAlignment="1" applyProtection="1">
      <alignment vertical="center"/>
    </xf>
    <xf numFmtId="0" fontId="196" fillId="19" borderId="122" xfId="2" applyFont="1" applyFill="1" applyBorder="1" applyAlignment="1">
      <alignment horizontal="center" vertical="center" wrapText="1"/>
    </xf>
    <xf numFmtId="0" fontId="197" fillId="19" borderId="122" xfId="2" applyFont="1" applyFill="1" applyBorder="1" applyAlignment="1">
      <alignment horizontal="center" vertical="center" wrapText="1"/>
    </xf>
    <xf numFmtId="0" fontId="146" fillId="19" borderId="19" xfId="2" applyFont="1" applyFill="1" applyBorder="1" applyAlignment="1">
      <alignment horizontal="center" vertical="center" wrapText="1"/>
    </xf>
    <xf numFmtId="0" fontId="123" fillId="19" borderId="19" xfId="2" applyFont="1" applyFill="1" applyBorder="1" applyAlignment="1">
      <alignment horizontal="center" vertical="center" wrapText="1"/>
    </xf>
    <xf numFmtId="0" fontId="20" fillId="19" borderId="19" xfId="2" applyFont="1" applyFill="1" applyBorder="1" applyAlignment="1">
      <alignment horizontal="left" vertical="center" shrinkToFit="1"/>
    </xf>
    <xf numFmtId="14" fontId="20" fillId="19" borderId="19" xfId="2" applyNumberFormat="1" applyFont="1" applyFill="1" applyBorder="1" applyAlignment="1">
      <alignment horizontal="center" vertical="center"/>
    </xf>
    <xf numFmtId="14" fontId="20" fillId="19" borderId="272" xfId="2" applyNumberFormat="1" applyFont="1" applyFill="1" applyBorder="1" applyAlignment="1">
      <alignment horizontal="center" vertical="center"/>
    </xf>
    <xf numFmtId="0" fontId="146" fillId="24" borderId="19" xfId="2" applyFont="1" applyFill="1" applyBorder="1" applyAlignment="1">
      <alignment horizontal="center" vertical="center" wrapText="1"/>
    </xf>
    <xf numFmtId="0" fontId="123" fillId="24" borderId="19" xfId="2" applyFont="1" applyFill="1" applyBorder="1" applyAlignment="1">
      <alignment horizontal="center" vertical="center" wrapText="1"/>
    </xf>
    <xf numFmtId="0" fontId="20" fillId="24" borderId="19" xfId="2" applyFont="1" applyFill="1" applyBorder="1" applyAlignment="1">
      <alignment horizontal="left" vertical="center" shrinkToFit="1"/>
    </xf>
    <xf numFmtId="14" fontId="20" fillId="24" borderId="19" xfId="2" applyNumberFormat="1" applyFont="1" applyFill="1" applyBorder="1" applyAlignment="1">
      <alignment horizontal="center" vertical="center"/>
    </xf>
    <xf numFmtId="14" fontId="20" fillId="24" borderId="272" xfId="2" applyNumberFormat="1" applyFont="1" applyFill="1" applyBorder="1" applyAlignment="1">
      <alignment horizontal="center" vertical="center"/>
    </xf>
    <xf numFmtId="0" fontId="146" fillId="36" borderId="19" xfId="2" applyFont="1" applyFill="1" applyBorder="1" applyAlignment="1">
      <alignment horizontal="center" vertical="center" wrapText="1"/>
    </xf>
    <xf numFmtId="0" fontId="123" fillId="36" borderId="19" xfId="2" applyFont="1" applyFill="1" applyBorder="1" applyAlignment="1">
      <alignment horizontal="center" vertical="center" wrapText="1"/>
    </xf>
    <xf numFmtId="0" fontId="20" fillId="36" borderId="19" xfId="2" applyFont="1" applyFill="1" applyBorder="1" applyAlignment="1">
      <alignment horizontal="left" vertical="center" shrinkToFit="1"/>
    </xf>
    <xf numFmtId="14" fontId="20" fillId="36" borderId="19" xfId="2" applyNumberFormat="1" applyFont="1" applyFill="1" applyBorder="1" applyAlignment="1">
      <alignment horizontal="center" vertical="center"/>
    </xf>
    <xf numFmtId="14" fontId="20" fillId="36" borderId="272" xfId="2" applyNumberFormat="1" applyFont="1" applyFill="1" applyBorder="1" applyAlignment="1">
      <alignment horizontal="center" vertical="center"/>
    </xf>
    <xf numFmtId="0" fontId="146" fillId="45" borderId="19" xfId="2" applyFont="1" applyFill="1" applyBorder="1" applyAlignment="1">
      <alignment horizontal="center" vertical="center" wrapText="1"/>
    </xf>
    <xf numFmtId="0" fontId="123" fillId="45" borderId="19" xfId="2" applyFont="1" applyFill="1" applyBorder="1" applyAlignment="1">
      <alignment horizontal="center" vertical="center" wrapText="1"/>
    </xf>
    <xf numFmtId="0" fontId="20" fillId="45" borderId="19" xfId="2" applyFont="1" applyFill="1" applyBorder="1" applyAlignment="1">
      <alignment horizontal="left" vertical="center" shrinkToFit="1"/>
    </xf>
    <xf numFmtId="14" fontId="20" fillId="45" borderId="19" xfId="2" applyNumberFormat="1" applyFont="1" applyFill="1" applyBorder="1" applyAlignment="1">
      <alignment horizontal="center" vertical="center"/>
    </xf>
    <xf numFmtId="14" fontId="20" fillId="45" borderId="272" xfId="2" applyNumberFormat="1" applyFont="1" applyFill="1" applyBorder="1" applyAlignment="1">
      <alignment horizontal="center" vertical="center"/>
    </xf>
    <xf numFmtId="0" fontId="8" fillId="0" borderId="302" xfId="1" applyBorder="1" applyAlignment="1" applyProtection="1">
      <alignment horizontal="left" vertical="center" wrapText="1"/>
    </xf>
    <xf numFmtId="0" fontId="157" fillId="17" borderId="0" xfId="0" applyFont="1" applyFill="1">
      <alignment vertical="center"/>
    </xf>
    <xf numFmtId="0" fontId="162" fillId="17" borderId="0" xfId="0" applyFont="1" applyFill="1" applyAlignment="1">
      <alignment vertical="top" wrapText="1"/>
    </xf>
    <xf numFmtId="0" fontId="138" fillId="21" borderId="0" xfId="0" applyFont="1" applyFill="1">
      <alignment vertical="center"/>
    </xf>
    <xf numFmtId="178" fontId="82" fillId="3" borderId="140" xfId="2" applyNumberFormat="1" applyFont="1" applyFill="1" applyBorder="1" applyAlignment="1">
      <alignment horizontal="center" vertical="center"/>
    </xf>
    <xf numFmtId="0" fontId="66" fillId="17" borderId="263" xfId="0" applyFont="1" applyFill="1" applyBorder="1" applyAlignment="1">
      <alignment horizontal="center" vertical="center" wrapText="1"/>
    </xf>
    <xf numFmtId="14" fontId="93" fillId="17" borderId="261" xfId="17" applyNumberFormat="1" applyFont="1" applyFill="1" applyBorder="1" applyAlignment="1">
      <alignment horizontal="center" vertical="center" wrapText="1"/>
    </xf>
    <xf numFmtId="0" fontId="12" fillId="17" borderId="187" xfId="2" applyFont="1" applyFill="1" applyBorder="1" applyAlignment="1">
      <alignment horizontal="center" vertical="center" wrapText="1"/>
    </xf>
    <xf numFmtId="0" fontId="8" fillId="0" borderId="293" xfId="1" applyBorder="1" applyAlignment="1" applyProtection="1">
      <alignment vertical="center" wrapText="1"/>
    </xf>
    <xf numFmtId="0" fontId="8" fillId="0" borderId="0" xfId="1" applyAlignment="1" applyProtection="1">
      <alignment vertical="top" wrapText="1"/>
    </xf>
    <xf numFmtId="178" fontId="82" fillId="3" borderId="140" xfId="0" applyNumberFormat="1" applyFont="1" applyFill="1" applyBorder="1">
      <alignment vertical="center"/>
    </xf>
    <xf numFmtId="0" fontId="144" fillId="17" borderId="0" xfId="0" applyFont="1" applyFill="1" applyAlignment="1">
      <alignment horizontal="left" vertical="top" wrapText="1"/>
    </xf>
    <xf numFmtId="0" fontId="8" fillId="17" borderId="186" xfId="1" applyFill="1" applyBorder="1" applyAlignment="1" applyProtection="1">
      <alignment horizontal="left" vertical="center" wrapText="1" shrinkToFit="1"/>
    </xf>
    <xf numFmtId="178" fontId="82" fillId="3" borderId="230" xfId="2" applyNumberFormat="1" applyFont="1" applyFill="1" applyBorder="1">
      <alignment vertical="center"/>
    </xf>
    <xf numFmtId="0" fontId="24" fillId="0" borderId="0" xfId="2" applyFont="1" applyAlignment="1">
      <alignment vertical="top" wrapText="1"/>
    </xf>
    <xf numFmtId="0" fontId="201" fillId="23" borderId="173" xfId="1" applyFont="1" applyFill="1" applyBorder="1" applyAlignment="1" applyProtection="1">
      <alignment horizontal="center" vertical="center" wrapText="1"/>
    </xf>
    <xf numFmtId="0" fontId="143" fillId="0" borderId="173" xfId="1" applyFont="1" applyBorder="1" applyAlignment="1" applyProtection="1">
      <alignment horizontal="left" vertical="top" wrapText="1"/>
    </xf>
    <xf numFmtId="14" fontId="33" fillId="17" borderId="261" xfId="17" applyNumberFormat="1" applyFont="1" applyFill="1" applyBorder="1" applyAlignment="1">
      <alignment horizontal="center" vertical="center"/>
    </xf>
    <xf numFmtId="0" fontId="88" fillId="19" borderId="102" xfId="17" applyFont="1" applyFill="1" applyBorder="1" applyAlignment="1">
      <alignment horizontal="center" vertical="center" wrapText="1"/>
    </xf>
    <xf numFmtId="14" fontId="88" fillId="19" borderId="103" xfId="17" applyNumberFormat="1" applyFont="1" applyFill="1" applyBorder="1" applyAlignment="1">
      <alignment horizontal="center" vertical="center"/>
    </xf>
    <xf numFmtId="0" fontId="146" fillId="42" borderId="19" xfId="2" applyFont="1" applyFill="1" applyBorder="1" applyAlignment="1">
      <alignment horizontal="center" vertical="center" wrapText="1"/>
    </xf>
    <xf numFmtId="0" fontId="123" fillId="42" borderId="19" xfId="2" applyFont="1" applyFill="1" applyBorder="1" applyAlignment="1">
      <alignment horizontal="center" vertical="center" wrapText="1"/>
    </xf>
    <xf numFmtId="0" fontId="20" fillId="42" borderId="19" xfId="2" applyFont="1" applyFill="1" applyBorder="1" applyAlignment="1">
      <alignment horizontal="left" vertical="center" shrinkToFit="1"/>
    </xf>
    <xf numFmtId="14" fontId="20" fillId="42" borderId="19" xfId="2" applyNumberFormat="1" applyFont="1" applyFill="1" applyBorder="1" applyAlignment="1">
      <alignment horizontal="center" vertical="center"/>
    </xf>
    <xf numFmtId="14" fontId="20" fillId="42" borderId="272" xfId="2" applyNumberFormat="1" applyFont="1" applyFill="1" applyBorder="1" applyAlignment="1">
      <alignment horizontal="center" vertical="center"/>
    </xf>
    <xf numFmtId="0" fontId="191" fillId="0" borderId="0" xfId="2" applyFont="1">
      <alignment vertical="center"/>
    </xf>
    <xf numFmtId="0" fontId="186" fillId="0" borderId="0" xfId="2" applyFont="1">
      <alignment vertical="center"/>
    </xf>
    <xf numFmtId="0" fontId="192" fillId="0" borderId="0" xfId="2" applyFont="1">
      <alignment vertical="center"/>
    </xf>
    <xf numFmtId="0" fontId="143" fillId="0" borderId="80" xfId="2" applyFont="1" applyBorder="1" applyAlignment="1">
      <alignment horizontal="left" vertical="top" wrapText="1"/>
    </xf>
    <xf numFmtId="0" fontId="143" fillId="0" borderId="192" xfId="2" applyFont="1" applyBorder="1" applyAlignment="1">
      <alignment vertical="top" wrapText="1"/>
    </xf>
    <xf numFmtId="0" fontId="143" fillId="0" borderId="174" xfId="2" applyFont="1" applyBorder="1" applyAlignment="1">
      <alignment vertical="top" wrapText="1"/>
    </xf>
    <xf numFmtId="0" fontId="143" fillId="0" borderId="181" xfId="1" applyFont="1" applyBorder="1" applyAlignment="1" applyProtection="1">
      <alignment vertical="top" wrapText="1"/>
    </xf>
    <xf numFmtId="0" fontId="209" fillId="0" borderId="149" xfId="1" applyFont="1" applyFill="1" applyBorder="1" applyAlignment="1" applyProtection="1">
      <alignment vertical="top" wrapText="1"/>
    </xf>
    <xf numFmtId="0" fontId="143" fillId="0" borderId="267" xfId="2" applyFont="1" applyBorder="1" applyAlignment="1">
      <alignment vertical="top" wrapText="1"/>
    </xf>
    <xf numFmtId="0" fontId="86" fillId="19" borderId="184" xfId="2" applyFont="1" applyFill="1" applyBorder="1" applyAlignment="1">
      <alignment horizontal="center" vertical="center"/>
    </xf>
    <xf numFmtId="0" fontId="6" fillId="0" borderId="21" xfId="0" applyFont="1" applyBorder="1" applyAlignment="1">
      <alignment horizontal="left" vertical="center"/>
    </xf>
    <xf numFmtId="0" fontId="6" fillId="0" borderId="0" xfId="0" applyFont="1" applyAlignment="1">
      <alignment horizontal="left" vertical="center"/>
    </xf>
    <xf numFmtId="0" fontId="6" fillId="0" borderId="23" xfId="0" applyFont="1" applyBorder="1" applyAlignment="1">
      <alignment horizontal="left" vertical="center"/>
    </xf>
    <xf numFmtId="0" fontId="97" fillId="5" borderId="0" xfId="0" applyFont="1" applyFill="1" applyAlignment="1">
      <alignment horizontal="left" vertical="center" wrapText="1"/>
    </xf>
    <xf numFmtId="0" fontId="97" fillId="5" borderId="23" xfId="0" applyFont="1" applyFill="1" applyBorder="1" applyAlignment="1">
      <alignment horizontal="left" vertical="center" wrapText="1"/>
    </xf>
    <xf numFmtId="0" fontId="97" fillId="5" borderId="0" xfId="0" applyFont="1" applyFill="1" applyAlignment="1">
      <alignment horizontal="left" vertical="center"/>
    </xf>
    <xf numFmtId="0" fontId="97" fillId="5" borderId="0" xfId="0" applyFont="1" applyFill="1" applyAlignment="1">
      <alignment horizontal="left" vertical="top" wrapText="1"/>
    </xf>
    <xf numFmtId="0" fontId="8" fillId="0" borderId="0" xfId="1" applyAlignment="1" applyProtection="1">
      <alignment horizontal="center" vertical="center" wrapText="1"/>
    </xf>
    <xf numFmtId="0" fontId="73" fillId="0" borderId="0" xfId="0" applyFont="1" applyAlignment="1">
      <alignment horizontal="left" vertical="center" wrapText="1"/>
    </xf>
    <xf numFmtId="0" fontId="69" fillId="0" borderId="0" xfId="0" applyFont="1" applyAlignment="1">
      <alignment horizontal="left" vertical="center" wrapText="1"/>
    </xf>
    <xf numFmtId="0" fontId="72" fillId="0" borderId="0" xfId="0" applyFont="1" applyAlignment="1">
      <alignment horizontal="left" vertical="center" wrapText="1"/>
    </xf>
    <xf numFmtId="0" fontId="70" fillId="0" borderId="0" xfId="0" applyFont="1" applyAlignment="1">
      <alignment horizontal="left" vertical="center" wrapText="1"/>
    </xf>
    <xf numFmtId="0" fontId="73" fillId="0" borderId="0" xfId="0" applyFont="1" applyAlignment="1">
      <alignment horizontal="left" vertical="top" wrapText="1"/>
    </xf>
    <xf numFmtId="0" fontId="69" fillId="0" borderId="0" xfId="0" applyFont="1" applyAlignment="1">
      <alignment horizontal="left" vertical="top" wrapText="1"/>
    </xf>
    <xf numFmtId="0" fontId="178" fillId="43" borderId="0" xfId="0" applyFont="1" applyFill="1" applyAlignment="1">
      <alignment horizontal="center" vertical="center" wrapText="1"/>
    </xf>
    <xf numFmtId="0" fontId="181" fillId="43" borderId="0" xfId="0" applyFont="1" applyFill="1" applyAlignment="1">
      <alignment horizontal="center" vertical="center"/>
    </xf>
    <xf numFmtId="0" fontId="162" fillId="43" borderId="0" xfId="0" applyFont="1" applyFill="1" applyAlignment="1">
      <alignment horizontal="center" vertical="center"/>
    </xf>
    <xf numFmtId="0" fontId="161" fillId="43" borderId="0" xfId="0" applyFont="1" applyFill="1" applyAlignment="1">
      <alignment horizontal="center" vertical="center"/>
    </xf>
    <xf numFmtId="0" fontId="161" fillId="43" borderId="0" xfId="0" applyFont="1" applyFill="1" applyAlignment="1">
      <alignment horizontal="left" vertical="center"/>
    </xf>
    <xf numFmtId="0" fontId="199" fillId="21" borderId="0" xfId="1" applyFont="1" applyFill="1" applyAlignment="1" applyProtection="1">
      <alignment horizontal="center" vertical="center" wrapText="1"/>
    </xf>
    <xf numFmtId="0" fontId="199" fillId="21" borderId="0" xfId="1" applyFont="1" applyFill="1" applyAlignment="1" applyProtection="1">
      <alignment horizontal="center" vertical="center"/>
    </xf>
    <xf numFmtId="0" fontId="157" fillId="43" borderId="0" xfId="0" applyFont="1" applyFill="1" applyAlignment="1">
      <alignment horizontal="center" vertical="center"/>
    </xf>
    <xf numFmtId="0" fontId="181" fillId="17" borderId="0" xfId="0" applyFont="1" applyFill="1" applyAlignment="1">
      <alignment horizontal="center" vertical="center"/>
    </xf>
    <xf numFmtId="0" fontId="159" fillId="43" borderId="0" xfId="1" applyFont="1" applyFill="1" applyAlignment="1" applyProtection="1">
      <alignment horizontal="center" vertical="center"/>
    </xf>
    <xf numFmtId="0" fontId="10" fillId="6" borderId="83" xfId="17" applyFont="1" applyFill="1" applyBorder="1" applyAlignment="1">
      <alignment horizontal="center" vertical="center" wrapText="1"/>
    </xf>
    <xf numFmtId="0" fontId="10" fillId="6" borderId="81" xfId="17" applyFont="1" applyFill="1" applyBorder="1" applyAlignment="1">
      <alignment horizontal="center" vertical="center" wrapText="1"/>
    </xf>
    <xf numFmtId="0" fontId="10" fillId="6" borderId="84" xfId="17" applyFont="1" applyFill="1" applyBorder="1" applyAlignment="1">
      <alignment horizontal="center" vertical="center" wrapText="1"/>
    </xf>
    <xf numFmtId="0" fontId="147" fillId="17" borderId="104" xfId="17" applyFont="1" applyFill="1" applyBorder="1" applyAlignment="1">
      <alignment horizontal="left" vertical="top" wrapText="1"/>
    </xf>
    <xf numFmtId="0" fontId="33" fillId="17" borderId="100" xfId="17" applyFont="1" applyFill="1" applyBorder="1" applyAlignment="1">
      <alignment horizontal="left" vertical="top" wrapText="1"/>
    </xf>
    <xf numFmtId="0" fontId="33" fillId="17" borderId="101" xfId="17" applyFont="1" applyFill="1" applyBorder="1" applyAlignment="1">
      <alignment horizontal="left" vertical="top" wrapText="1"/>
    </xf>
    <xf numFmtId="0" fontId="33" fillId="17" borderId="104" xfId="17" applyFont="1" applyFill="1" applyBorder="1" applyAlignment="1">
      <alignment horizontal="left" vertical="top" wrapText="1"/>
    </xf>
    <xf numFmtId="0" fontId="20" fillId="17" borderId="104" xfId="2" applyFont="1" applyFill="1" applyBorder="1" applyAlignment="1">
      <alignment horizontal="left" vertical="top" wrapText="1"/>
    </xf>
    <xf numFmtId="0" fontId="20" fillId="17" borderId="100" xfId="2" applyFont="1" applyFill="1" applyBorder="1" applyAlignment="1">
      <alignment horizontal="left" vertical="top" wrapText="1"/>
    </xf>
    <xf numFmtId="0" fontId="20" fillId="17" borderId="101" xfId="2" applyFont="1" applyFill="1" applyBorder="1" applyAlignment="1">
      <alignment horizontal="left" vertical="top" wrapText="1"/>
    </xf>
    <xf numFmtId="0" fontId="20" fillId="17" borderId="258" xfId="2" applyFont="1" applyFill="1" applyBorder="1" applyAlignment="1">
      <alignment horizontal="left" vertical="top" wrapText="1"/>
    </xf>
    <xf numFmtId="0" fontId="20" fillId="17" borderId="259" xfId="2" applyFont="1" applyFill="1" applyBorder="1" applyAlignment="1">
      <alignment horizontal="left" vertical="top" wrapText="1"/>
    </xf>
    <xf numFmtId="0" fontId="20" fillId="17" borderId="260" xfId="2" applyFont="1" applyFill="1" applyBorder="1" applyAlignment="1">
      <alignment horizontal="left" vertical="top" wrapText="1"/>
    </xf>
    <xf numFmtId="0" fontId="33" fillId="17" borderId="253" xfId="17" applyFont="1" applyFill="1" applyBorder="1" applyAlignment="1">
      <alignment horizontal="left" vertical="top" wrapText="1"/>
    </xf>
    <xf numFmtId="0" fontId="33" fillId="17" borderId="254" xfId="17" applyFont="1" applyFill="1" applyBorder="1" applyAlignment="1">
      <alignment horizontal="left" vertical="top" wrapText="1"/>
    </xf>
    <xf numFmtId="0" fontId="33" fillId="17" borderId="255" xfId="17" applyFont="1" applyFill="1" applyBorder="1" applyAlignment="1">
      <alignment horizontal="left" vertical="top" wrapText="1"/>
    </xf>
    <xf numFmtId="0" fontId="20" fillId="17" borderId="258" xfId="17" applyFont="1" applyFill="1" applyBorder="1" applyAlignment="1">
      <alignment horizontal="left" vertical="top" wrapText="1"/>
    </xf>
    <xf numFmtId="0" fontId="12" fillId="17" borderId="259" xfId="17" applyFont="1" applyFill="1" applyBorder="1" applyAlignment="1">
      <alignment horizontal="left" vertical="top" wrapText="1"/>
    </xf>
    <xf numFmtId="0" fontId="12" fillId="17" borderId="260" xfId="17" applyFont="1" applyFill="1" applyBorder="1" applyAlignment="1">
      <alignment horizontal="left" vertical="top" wrapText="1"/>
    </xf>
    <xf numFmtId="0" fontId="147" fillId="17" borderId="258" xfId="17" applyFont="1" applyFill="1" applyBorder="1" applyAlignment="1">
      <alignment horizontal="left" vertical="top" wrapText="1"/>
    </xf>
    <xf numFmtId="0" fontId="33" fillId="17" borderId="259" xfId="17" applyFont="1" applyFill="1" applyBorder="1" applyAlignment="1">
      <alignment horizontal="left" vertical="top" wrapText="1"/>
    </xf>
    <xf numFmtId="0" fontId="33" fillId="17" borderId="260" xfId="17" applyFont="1" applyFill="1" applyBorder="1" applyAlignment="1">
      <alignment horizontal="left" vertical="top" wrapText="1"/>
    </xf>
    <xf numFmtId="0" fontId="56" fillId="11" borderId="118" xfId="17" applyFont="1" applyFill="1" applyBorder="1" applyAlignment="1">
      <alignment horizontal="right" vertical="center" wrapText="1"/>
    </xf>
    <xf numFmtId="0" fontId="57" fillId="11" borderId="118" xfId="0" applyFont="1" applyFill="1" applyBorder="1" applyAlignment="1">
      <alignment horizontal="right" vertical="center"/>
    </xf>
    <xf numFmtId="0" fontId="0" fillId="11" borderId="118" xfId="0" applyFill="1" applyBorder="1" applyAlignment="1">
      <alignment horizontal="right" vertical="center"/>
    </xf>
    <xf numFmtId="180" fontId="56" fillId="11" borderId="118" xfId="17" applyNumberFormat="1" applyFont="1" applyFill="1" applyBorder="1" applyAlignment="1">
      <alignment horizontal="center" vertical="center" wrapText="1"/>
    </xf>
    <xf numFmtId="180" fontId="0" fillId="11" borderId="118" xfId="0" applyNumberFormat="1" applyFill="1" applyBorder="1" applyAlignment="1">
      <alignment horizontal="center" vertical="center" wrapText="1"/>
    </xf>
    <xf numFmtId="0" fontId="58" fillId="12" borderId="119" xfId="17" applyFont="1" applyFill="1" applyBorder="1" applyAlignment="1">
      <alignment horizontal="center" vertical="center" wrapText="1"/>
    </xf>
    <xf numFmtId="0" fontId="59" fillId="12" borderId="119" xfId="0" applyFont="1" applyFill="1" applyBorder="1" applyAlignment="1">
      <alignment horizontal="center" vertical="center"/>
    </xf>
    <xf numFmtId="0" fontId="58" fillId="9" borderId="119" xfId="0" applyFont="1" applyFill="1" applyBorder="1" applyAlignment="1">
      <alignment horizontal="center" vertical="center"/>
    </xf>
    <xf numFmtId="0" fontId="61" fillId="9" borderId="119" xfId="0" applyFont="1" applyFill="1" applyBorder="1" applyAlignment="1">
      <alignment horizontal="center" vertical="center"/>
    </xf>
    <xf numFmtId="0" fontId="63" fillId="16" borderId="37" xfId="16" applyFont="1" applyFill="1" applyBorder="1" applyAlignment="1">
      <alignment horizontal="center" vertical="center"/>
    </xf>
    <xf numFmtId="0" fontId="63" fillId="16" borderId="42" xfId="16" applyFont="1" applyFill="1" applyBorder="1" applyAlignment="1">
      <alignment horizontal="center" vertical="center"/>
    </xf>
    <xf numFmtId="0" fontId="63" fillId="16" borderId="44" xfId="16" applyFont="1" applyFill="1" applyBorder="1" applyAlignment="1">
      <alignment horizontal="center" vertical="center"/>
    </xf>
    <xf numFmtId="0" fontId="64" fillId="2" borderId="38" xfId="16" applyFont="1" applyFill="1" applyBorder="1" applyAlignment="1">
      <alignment vertical="center" wrapText="1"/>
    </xf>
    <xf numFmtId="0" fontId="64" fillId="2" borderId="39" xfId="16" applyFont="1" applyFill="1" applyBorder="1" applyAlignment="1">
      <alignment vertical="center" wrapText="1"/>
    </xf>
    <xf numFmtId="0" fontId="64" fillId="2" borderId="40" xfId="16" applyFont="1" applyFill="1" applyBorder="1" applyAlignment="1">
      <alignment vertical="center" wrapText="1"/>
    </xf>
    <xf numFmtId="0" fontId="64" fillId="2" borderId="32" xfId="16" applyFont="1" applyFill="1" applyBorder="1" applyAlignment="1">
      <alignment vertical="center" wrapText="1"/>
    </xf>
    <xf numFmtId="0" fontId="64" fillId="2" borderId="0" xfId="16" applyFont="1" applyFill="1" applyAlignment="1">
      <alignment vertical="center" wrapText="1"/>
    </xf>
    <xf numFmtId="0" fontId="64" fillId="2" borderId="33" xfId="16" applyFont="1" applyFill="1" applyBorder="1" applyAlignment="1">
      <alignment vertical="center" wrapText="1"/>
    </xf>
    <xf numFmtId="0" fontId="64" fillId="2" borderId="45" xfId="16" applyFont="1" applyFill="1" applyBorder="1" applyAlignment="1">
      <alignment vertical="center" wrapText="1"/>
    </xf>
    <xf numFmtId="0" fontId="64" fillId="2" borderId="46" xfId="16" applyFont="1" applyFill="1" applyBorder="1" applyAlignment="1">
      <alignment vertical="center" wrapText="1"/>
    </xf>
    <xf numFmtId="0" fontId="64" fillId="2" borderId="47" xfId="16" applyFont="1" applyFill="1" applyBorder="1" applyAlignment="1">
      <alignment vertical="center" wrapText="1"/>
    </xf>
    <xf numFmtId="0" fontId="64" fillId="2" borderId="38" xfId="16" applyFont="1" applyFill="1" applyBorder="1" applyAlignment="1">
      <alignment horizontal="left" vertical="center" wrapText="1"/>
    </xf>
    <xf numFmtId="0" fontId="64" fillId="2" borderId="39" xfId="16" applyFont="1" applyFill="1" applyBorder="1" applyAlignment="1">
      <alignment horizontal="left" vertical="center" wrapText="1"/>
    </xf>
    <xf numFmtId="0" fontId="64" fillId="2" borderId="41" xfId="16" applyFont="1" applyFill="1" applyBorder="1" applyAlignment="1">
      <alignment horizontal="left" vertical="center" wrapText="1"/>
    </xf>
    <xf numFmtId="0" fontId="64" fillId="2" borderId="32" xfId="16" applyFont="1" applyFill="1" applyBorder="1" applyAlignment="1">
      <alignment horizontal="left" vertical="center" wrapText="1"/>
    </xf>
    <xf numFmtId="0" fontId="64" fillId="2" borderId="0" xfId="16" applyFont="1" applyFill="1" applyAlignment="1">
      <alignment horizontal="left" vertical="center" wrapText="1"/>
    </xf>
    <xf numFmtId="0" fontId="64" fillId="2" borderId="43" xfId="16" applyFont="1" applyFill="1" applyBorder="1" applyAlignment="1">
      <alignment horizontal="left" vertical="center" wrapText="1"/>
    </xf>
    <xf numFmtId="0" fontId="64" fillId="2" borderId="45" xfId="16" applyFont="1" applyFill="1" applyBorder="1" applyAlignment="1">
      <alignment horizontal="left" vertical="center" wrapText="1"/>
    </xf>
    <xf numFmtId="0" fontId="64" fillId="2" borderId="46" xfId="16" applyFont="1" applyFill="1" applyBorder="1" applyAlignment="1">
      <alignment horizontal="left" vertical="center" wrapText="1"/>
    </xf>
    <xf numFmtId="0" fontId="64" fillId="2" borderId="48" xfId="16" applyFont="1" applyFill="1" applyBorder="1" applyAlignment="1">
      <alignment horizontal="left" vertical="center" wrapText="1"/>
    </xf>
    <xf numFmtId="0" fontId="33" fillId="17" borderId="198" xfId="17" applyFont="1" applyFill="1" applyBorder="1" applyAlignment="1">
      <alignment horizontal="left" vertical="top" wrapText="1"/>
    </xf>
    <xf numFmtId="0" fontId="33" fillId="17" borderId="199" xfId="17" applyFont="1" applyFill="1" applyBorder="1" applyAlignment="1">
      <alignment horizontal="left" vertical="top" wrapText="1"/>
    </xf>
    <xf numFmtId="0" fontId="33" fillId="17" borderId="200" xfId="17" applyFont="1" applyFill="1" applyBorder="1" applyAlignment="1">
      <alignment horizontal="left" vertical="top" wrapText="1"/>
    </xf>
    <xf numFmtId="0" fontId="7" fillId="5" borderId="9" xfId="17" applyFont="1" applyFill="1" applyBorder="1" applyAlignment="1">
      <alignment horizontal="center" vertical="center" wrapText="1"/>
    </xf>
    <xf numFmtId="0" fontId="56" fillId="36" borderId="112" xfId="17" applyFont="1" applyFill="1" applyBorder="1" applyAlignment="1">
      <alignment horizontal="center" vertical="center" wrapText="1"/>
    </xf>
    <xf numFmtId="180" fontId="56" fillId="3" borderId="114" xfId="17" applyNumberFormat="1" applyFont="1" applyFill="1" applyBorder="1" applyAlignment="1">
      <alignment horizontal="center" vertical="center" wrapText="1"/>
    </xf>
    <xf numFmtId="180" fontId="56" fillId="3" borderId="116" xfId="17" applyNumberFormat="1" applyFont="1" applyFill="1" applyBorder="1" applyAlignment="1">
      <alignment horizontal="center" vertical="center" wrapText="1"/>
    </xf>
    <xf numFmtId="0" fontId="64" fillId="3" borderId="114" xfId="17" applyFont="1" applyFill="1" applyBorder="1" applyAlignment="1">
      <alignment horizontal="center" vertical="center" wrapText="1"/>
    </xf>
    <xf numFmtId="0" fontId="64" fillId="3" borderId="115" xfId="17" applyFont="1" applyFill="1" applyBorder="1" applyAlignment="1">
      <alignment horizontal="center" vertical="center" wrapText="1"/>
    </xf>
    <xf numFmtId="0" fontId="64" fillId="3" borderId="116" xfId="17" applyFont="1" applyFill="1" applyBorder="1" applyAlignment="1">
      <alignment horizontal="center" vertical="center" wrapText="1"/>
    </xf>
    <xf numFmtId="0" fontId="88" fillId="17" borderId="258" xfId="17" applyFont="1" applyFill="1" applyBorder="1" applyAlignment="1">
      <alignment horizontal="left" vertical="top" wrapText="1"/>
    </xf>
    <xf numFmtId="0" fontId="88" fillId="17" borderId="259" xfId="17" applyFont="1" applyFill="1" applyBorder="1" applyAlignment="1">
      <alignment horizontal="left" vertical="top" wrapText="1"/>
    </xf>
    <xf numFmtId="0" fontId="88" fillId="17" borderId="260" xfId="17" applyFont="1" applyFill="1" applyBorder="1" applyAlignment="1">
      <alignment horizontal="left" vertical="top" wrapText="1"/>
    </xf>
    <xf numFmtId="0" fontId="88" fillId="17" borderId="104" xfId="17" applyFont="1" applyFill="1" applyBorder="1" applyAlignment="1">
      <alignment horizontal="left" vertical="top" wrapText="1"/>
    </xf>
    <xf numFmtId="0" fontId="88" fillId="17" borderId="100" xfId="17" applyFont="1" applyFill="1" applyBorder="1" applyAlignment="1">
      <alignment horizontal="left" vertical="top" wrapText="1"/>
    </xf>
    <xf numFmtId="0" fontId="88" fillId="17" borderId="101" xfId="17" applyFont="1" applyFill="1" applyBorder="1" applyAlignment="1">
      <alignment horizontal="left" vertical="top" wrapText="1"/>
    </xf>
    <xf numFmtId="0" fontId="147" fillId="19" borderId="104" xfId="17" applyFont="1" applyFill="1" applyBorder="1" applyAlignment="1">
      <alignment horizontal="left" vertical="top" wrapText="1"/>
    </xf>
    <xf numFmtId="0" fontId="33" fillId="19" borderId="100" xfId="17" applyFont="1" applyFill="1" applyBorder="1" applyAlignment="1">
      <alignment horizontal="left" vertical="top" wrapText="1"/>
    </xf>
    <xf numFmtId="0" fontId="33" fillId="19" borderId="101" xfId="17" applyFont="1" applyFill="1" applyBorder="1" applyAlignment="1">
      <alignment horizontal="left" vertical="top" wrapText="1"/>
    </xf>
    <xf numFmtId="0" fontId="147" fillId="17" borderId="144" xfId="17" applyFont="1" applyFill="1" applyBorder="1" applyAlignment="1">
      <alignment horizontal="left" vertical="top" wrapText="1"/>
    </xf>
    <xf numFmtId="0" fontId="46" fillId="17" borderId="142" xfId="17" applyFont="1" applyFill="1" applyBorder="1" applyAlignment="1">
      <alignment horizontal="left" vertical="top" wrapText="1"/>
    </xf>
    <xf numFmtId="0" fontId="46" fillId="17" borderId="143" xfId="17" applyFont="1" applyFill="1" applyBorder="1" applyAlignment="1">
      <alignment horizontal="left" vertical="top" wrapText="1"/>
    </xf>
    <xf numFmtId="0" fontId="12" fillId="17" borderId="258" xfId="17" applyFont="1" applyFill="1" applyBorder="1" applyAlignment="1">
      <alignment horizontal="left" vertical="top" wrapText="1"/>
    </xf>
    <xf numFmtId="0" fontId="147" fillId="17" borderId="264" xfId="17" applyFont="1" applyFill="1" applyBorder="1" applyAlignment="1">
      <alignment horizontal="left" vertical="top" wrapText="1"/>
    </xf>
    <xf numFmtId="0" fontId="33" fillId="17" borderId="263" xfId="17" applyFont="1" applyFill="1" applyBorder="1" applyAlignment="1">
      <alignment horizontal="left" vertical="top" wrapText="1"/>
    </xf>
    <xf numFmtId="0" fontId="88" fillId="19" borderId="104" xfId="17" applyFont="1" applyFill="1" applyBorder="1" applyAlignment="1">
      <alignment horizontal="left" vertical="top" wrapText="1"/>
    </xf>
    <xf numFmtId="0" fontId="88" fillId="19" borderId="100" xfId="17" applyFont="1" applyFill="1" applyBorder="1" applyAlignment="1">
      <alignment horizontal="left" vertical="top" wrapText="1"/>
    </xf>
    <xf numFmtId="0" fontId="88" fillId="19" borderId="101" xfId="17" applyFont="1" applyFill="1" applyBorder="1" applyAlignment="1">
      <alignment horizontal="left" vertical="top" wrapText="1"/>
    </xf>
    <xf numFmtId="0" fontId="12" fillId="17" borderId="104" xfId="17" applyFont="1" applyFill="1" applyBorder="1" applyAlignment="1">
      <alignment horizontal="left" vertical="top" wrapText="1"/>
    </xf>
    <xf numFmtId="0" fontId="12" fillId="17" borderId="100" xfId="17" applyFont="1" applyFill="1" applyBorder="1" applyAlignment="1">
      <alignment horizontal="left" vertical="top" wrapText="1"/>
    </xf>
    <xf numFmtId="0" fontId="12" fillId="17" borderId="101" xfId="17" applyFont="1" applyFill="1" applyBorder="1" applyAlignment="1">
      <alignment horizontal="left" vertical="top" wrapText="1"/>
    </xf>
    <xf numFmtId="0" fontId="33" fillId="17" borderId="30" xfId="18" applyFont="1" applyFill="1" applyBorder="1" applyAlignment="1">
      <alignment horizontal="center" vertical="center"/>
    </xf>
    <xf numFmtId="0" fontId="33" fillId="17" borderId="31" xfId="18" applyFont="1" applyFill="1" applyBorder="1" applyAlignment="1">
      <alignment horizontal="center" vertical="center"/>
    </xf>
    <xf numFmtId="0" fontId="11" fillId="0" borderId="96" xfId="17" applyFont="1" applyBorder="1" applyAlignment="1">
      <alignment horizontal="center" vertical="center" wrapText="1"/>
    </xf>
    <xf numFmtId="0" fontId="11" fillId="0" borderId="97" xfId="17" applyFont="1" applyBorder="1" applyAlignment="1">
      <alignment horizontal="center" vertical="center" wrapText="1"/>
    </xf>
    <xf numFmtId="0" fontId="11" fillId="0" borderId="98" xfId="17" applyFont="1" applyBorder="1" applyAlignment="1">
      <alignment horizontal="center" vertical="center" wrapText="1"/>
    </xf>
    <xf numFmtId="0" fontId="51" fillId="17" borderId="51" xfId="17" applyFont="1" applyFill="1" applyBorder="1" applyAlignment="1">
      <alignment horizontal="center" vertical="center"/>
    </xf>
    <xf numFmtId="0" fontId="51" fillId="17" borderId="52" xfId="17" applyFont="1" applyFill="1" applyBorder="1" applyAlignment="1">
      <alignment horizontal="center" vertical="center"/>
    </xf>
    <xf numFmtId="0" fontId="51" fillId="17" borderId="53" xfId="17" applyFont="1" applyFill="1" applyBorder="1" applyAlignment="1">
      <alignment horizontal="center" vertical="center"/>
    </xf>
    <xf numFmtId="0" fontId="88" fillId="17" borderId="262" xfId="17" applyFont="1" applyFill="1" applyBorder="1" applyAlignment="1">
      <alignment horizontal="left" vertical="top" wrapText="1"/>
    </xf>
    <xf numFmtId="0" fontId="101" fillId="17" borderId="258" xfId="17" applyFont="1" applyFill="1" applyBorder="1" applyAlignment="1">
      <alignment horizontal="left" vertical="top" wrapText="1"/>
    </xf>
    <xf numFmtId="0" fontId="101" fillId="17" borderId="259" xfId="17" applyFont="1" applyFill="1" applyBorder="1" applyAlignment="1">
      <alignment horizontal="left" vertical="top" wrapText="1"/>
    </xf>
    <xf numFmtId="0" fontId="101" fillId="17" borderId="260" xfId="17" applyFont="1" applyFill="1" applyBorder="1" applyAlignment="1">
      <alignment horizontal="left" vertical="top" wrapText="1"/>
    </xf>
    <xf numFmtId="0" fontId="1" fillId="9" borderId="0" xfId="17" applyFill="1" applyAlignment="1">
      <alignment horizontal="center" vertical="center"/>
    </xf>
    <xf numFmtId="0" fontId="1" fillId="9" borderId="15" xfId="17" applyFill="1" applyBorder="1" applyAlignment="1">
      <alignment horizontal="center" vertical="center"/>
    </xf>
    <xf numFmtId="0" fontId="39" fillId="17" borderId="0" xfId="17" applyFont="1" applyFill="1" applyAlignment="1">
      <alignment horizontal="left" vertical="center"/>
    </xf>
    <xf numFmtId="0" fontId="46" fillId="17" borderId="16" xfId="17" applyFont="1" applyFill="1" applyBorder="1" applyAlignment="1">
      <alignment horizontal="center" vertical="center"/>
    </xf>
    <xf numFmtId="0" fontId="46" fillId="17" borderId="17" xfId="17" applyFont="1" applyFill="1" applyBorder="1" applyAlignment="1">
      <alignment horizontal="center" vertical="center"/>
    </xf>
    <xf numFmtId="0" fontId="46" fillId="0" borderId="17" xfId="17" applyFont="1" applyBorder="1" applyAlignment="1">
      <alignment horizontal="center" vertical="center"/>
    </xf>
    <xf numFmtId="0" fontId="46" fillId="0" borderId="18" xfId="17" applyFont="1" applyBorder="1" applyAlignment="1">
      <alignment horizontal="center" vertical="center"/>
    </xf>
    <xf numFmtId="0" fontId="1" fillId="0" borderId="24" xfId="17" applyBorder="1" applyAlignment="1">
      <alignment horizontal="center" vertical="center"/>
    </xf>
    <xf numFmtId="0" fontId="1" fillId="0" borderId="25" xfId="17" applyBorder="1" applyAlignment="1">
      <alignment horizontal="center" vertical="center"/>
    </xf>
    <xf numFmtId="0" fontId="1" fillId="0" borderId="26" xfId="17" applyBorder="1" applyAlignment="1">
      <alignment horizontal="center" vertical="center"/>
    </xf>
    <xf numFmtId="0" fontId="34" fillId="0" borderId="27" xfId="17" applyFont="1" applyBorder="1" applyAlignment="1">
      <alignment horizontal="center" vertical="center" wrapText="1"/>
    </xf>
    <xf numFmtId="0" fontId="34" fillId="0" borderId="12" xfId="17" applyFont="1" applyBorder="1" applyAlignment="1">
      <alignment horizontal="center" vertical="center" wrapText="1"/>
    </xf>
    <xf numFmtId="0" fontId="30" fillId="15" borderId="0" xfId="17" applyFont="1" applyFill="1" applyAlignment="1">
      <alignment horizontal="center" vertical="center"/>
    </xf>
    <xf numFmtId="179" fontId="122" fillId="0" borderId="92" xfId="17" applyNumberFormat="1" applyFont="1" applyBorder="1" applyAlignment="1">
      <alignment horizontal="center" vertical="center" shrinkToFit="1"/>
    </xf>
    <xf numFmtId="179" fontId="122" fillId="0" borderId="93" xfId="17" applyNumberFormat="1" applyFont="1" applyBorder="1" applyAlignment="1">
      <alignment horizontal="center" vertical="center" shrinkToFit="1"/>
    </xf>
    <xf numFmtId="0" fontId="44" fillId="0" borderId="28" xfId="17" applyFont="1" applyBorder="1" applyAlignment="1">
      <alignment horizontal="center" vertical="center"/>
    </xf>
    <xf numFmtId="0" fontId="44" fillId="0" borderId="29" xfId="17" applyFont="1" applyBorder="1" applyAlignment="1">
      <alignment horizontal="center" vertical="center"/>
    </xf>
    <xf numFmtId="0" fontId="1" fillId="9" borderId="0" xfId="17" applyFill="1" applyAlignment="1">
      <alignment horizontal="center" vertical="center" wrapText="1"/>
    </xf>
    <xf numFmtId="0" fontId="1" fillId="9" borderId="15" xfId="17" applyFill="1" applyBorder="1" applyAlignment="1">
      <alignment horizontal="center" vertical="center" wrapText="1"/>
    </xf>
    <xf numFmtId="0" fontId="145" fillId="46" borderId="0" xfId="2" applyFont="1" applyFill="1" applyAlignment="1">
      <alignment horizontal="center" vertical="center"/>
    </xf>
    <xf numFmtId="0" fontId="6" fillId="0" borderId="0" xfId="2">
      <alignment vertical="center"/>
    </xf>
    <xf numFmtId="0" fontId="82" fillId="0" borderId="0" xfId="2" applyFont="1" applyAlignment="1">
      <alignment horizontal="center" vertical="center"/>
    </xf>
    <xf numFmtId="0" fontId="184" fillId="0" borderId="0" xfId="2" applyFont="1" applyAlignment="1">
      <alignment horizontal="center" vertical="center"/>
    </xf>
    <xf numFmtId="0" fontId="202" fillId="47" borderId="0" xfId="2" applyFont="1" applyFill="1" applyAlignment="1">
      <alignment horizontal="center" vertical="center" wrapText="1" shrinkToFit="1"/>
    </xf>
    <xf numFmtId="0" fontId="100" fillId="47" borderId="0" xfId="2" applyFont="1" applyFill="1" applyAlignment="1">
      <alignment horizontal="center" vertical="center" wrapText="1" shrinkToFit="1"/>
    </xf>
    <xf numFmtId="0" fontId="194" fillId="0" borderId="0" xfId="2" applyFont="1" applyAlignment="1">
      <alignment horizontal="center" vertical="center"/>
    </xf>
    <xf numFmtId="0" fontId="6" fillId="0" borderId="0" xfId="2" applyAlignment="1">
      <alignment horizontal="center" vertical="center"/>
    </xf>
    <xf numFmtId="14" fontId="86" fillId="19" borderId="139" xfId="2" applyNumberFormat="1" applyFont="1" applyFill="1" applyBorder="1" applyAlignment="1">
      <alignment horizontal="center" vertical="center" wrapText="1"/>
    </xf>
    <xf numFmtId="14" fontId="86" fillId="19" borderId="140" xfId="2" applyNumberFormat="1" applyFont="1" applyFill="1" applyBorder="1" applyAlignment="1">
      <alignment horizontal="center" vertical="center" wrapText="1"/>
    </xf>
    <xf numFmtId="14" fontId="86" fillId="19" borderId="230" xfId="2" applyNumberFormat="1" applyFont="1" applyFill="1" applyBorder="1" applyAlignment="1">
      <alignment horizontal="center" vertical="center" wrapText="1"/>
    </xf>
    <xf numFmtId="0" fontId="106" fillId="19" borderId="76" xfId="2" applyFont="1" applyFill="1" applyBorder="1" applyAlignment="1">
      <alignment horizontal="center" vertical="center"/>
    </xf>
    <xf numFmtId="0" fontId="106" fillId="19" borderId="77" xfId="2" applyFont="1" applyFill="1" applyBorder="1" applyAlignment="1">
      <alignment horizontal="center" vertical="center"/>
    </xf>
    <xf numFmtId="0" fontId="106" fillId="19" borderId="286" xfId="2" applyFont="1" applyFill="1" applyBorder="1" applyAlignment="1">
      <alignment horizontal="center" vertical="center"/>
    </xf>
    <xf numFmtId="14" fontId="82" fillId="19" borderId="287" xfId="1" applyNumberFormat="1" applyFont="1" applyFill="1" applyBorder="1" applyAlignment="1" applyProtection="1">
      <alignment horizontal="center" vertical="center" shrinkToFit="1"/>
    </xf>
    <xf numFmtId="14" fontId="82" fillId="19" borderId="1" xfId="1" applyNumberFormat="1" applyFont="1" applyFill="1" applyBorder="1" applyAlignment="1" applyProtection="1">
      <alignment horizontal="center" vertical="center" shrinkToFit="1"/>
    </xf>
    <xf numFmtId="14" fontId="82" fillId="19" borderId="288" xfId="1" applyNumberFormat="1" applyFont="1" applyFill="1" applyBorder="1" applyAlignment="1" applyProtection="1">
      <alignment horizontal="center" vertical="center" shrinkToFit="1"/>
    </xf>
    <xf numFmtId="14" fontId="82" fillId="19" borderId="289" xfId="1" applyNumberFormat="1" applyFont="1" applyFill="1" applyBorder="1" applyAlignment="1" applyProtection="1">
      <alignment horizontal="center" vertical="center" shrinkToFit="1"/>
    </xf>
    <xf numFmtId="14" fontId="82" fillId="19" borderId="59" xfId="1" applyNumberFormat="1" applyFont="1" applyFill="1" applyBorder="1" applyAlignment="1" applyProtection="1">
      <alignment horizontal="center" vertical="center" shrinkToFit="1"/>
    </xf>
    <xf numFmtId="14" fontId="82" fillId="19" borderId="68" xfId="1" applyNumberFormat="1" applyFont="1" applyFill="1" applyBorder="1" applyAlignment="1" applyProtection="1">
      <alignment horizontal="center" vertical="center" wrapText="1"/>
    </xf>
    <xf numFmtId="14" fontId="82" fillId="19" borderId="86" xfId="1" applyNumberFormat="1" applyFont="1" applyFill="1" applyBorder="1" applyAlignment="1" applyProtection="1">
      <alignment horizontal="center" vertical="center" wrapText="1"/>
    </xf>
    <xf numFmtId="14" fontId="86" fillId="19" borderId="64" xfId="2" applyNumberFormat="1" applyFont="1" applyFill="1" applyBorder="1" applyAlignment="1">
      <alignment horizontal="center" vertical="center" wrapText="1"/>
    </xf>
    <xf numFmtId="14" fontId="86" fillId="19" borderId="273" xfId="2" applyNumberFormat="1" applyFont="1" applyFill="1" applyBorder="1" applyAlignment="1">
      <alignment horizontal="center" vertical="center" wrapText="1"/>
    </xf>
    <xf numFmtId="14" fontId="86" fillId="19" borderId="274" xfId="2" applyNumberFormat="1" applyFont="1" applyFill="1" applyBorder="1" applyAlignment="1">
      <alignment horizontal="center" vertical="center" wrapText="1"/>
    </xf>
    <xf numFmtId="14" fontId="82" fillId="19" borderId="155" xfId="2" applyNumberFormat="1" applyFont="1" applyFill="1" applyBorder="1" applyAlignment="1">
      <alignment horizontal="center" vertical="center"/>
    </xf>
    <xf numFmtId="14" fontId="82" fillId="19" borderId="189" xfId="2" applyNumberFormat="1" applyFont="1" applyFill="1" applyBorder="1" applyAlignment="1">
      <alignment horizontal="center" vertical="center"/>
    </xf>
    <xf numFmtId="14" fontId="82" fillId="19" borderId="275" xfId="2" applyNumberFormat="1" applyFont="1" applyFill="1" applyBorder="1" applyAlignment="1">
      <alignment horizontal="center" vertical="center"/>
    </xf>
    <xf numFmtId="14" fontId="82" fillId="19" borderId="68" xfId="1" applyNumberFormat="1" applyFont="1" applyFill="1" applyBorder="1" applyAlignment="1" applyProtection="1">
      <alignment horizontal="left" vertical="center" wrapText="1" indent="1"/>
    </xf>
    <xf numFmtId="14" fontId="82" fillId="19" borderId="86" xfId="1" applyNumberFormat="1" applyFont="1" applyFill="1" applyBorder="1" applyAlignment="1" applyProtection="1">
      <alignment horizontal="left" vertical="center" wrapText="1" indent="1"/>
    </xf>
    <xf numFmtId="14" fontId="82" fillId="19" borderId="1" xfId="1" applyNumberFormat="1" applyFont="1" applyFill="1" applyBorder="1" applyAlignment="1" applyProtection="1">
      <alignment horizontal="center" vertical="center" wrapText="1" shrinkToFit="1"/>
    </xf>
    <xf numFmtId="14" fontId="82" fillId="19" borderId="59" xfId="1" applyNumberFormat="1" applyFont="1" applyFill="1" applyBorder="1" applyAlignment="1" applyProtection="1">
      <alignment horizontal="center" vertical="center" wrapText="1" shrinkToFit="1"/>
    </xf>
    <xf numFmtId="0" fontId="106" fillId="19" borderId="78" xfId="2" applyFont="1" applyFill="1" applyBorder="1" applyAlignment="1">
      <alignment horizontal="center" vertical="center"/>
    </xf>
    <xf numFmtId="0" fontId="82" fillId="19" borderId="77" xfId="1" applyFont="1" applyFill="1" applyBorder="1" applyAlignment="1" applyProtection="1">
      <alignment horizontal="center" vertical="center" wrapText="1"/>
    </xf>
    <xf numFmtId="0" fontId="82" fillId="19" borderId="297" xfId="1" applyFont="1" applyFill="1" applyBorder="1" applyAlignment="1" applyProtection="1">
      <alignment horizontal="center" vertical="center" wrapText="1"/>
    </xf>
    <xf numFmtId="14" fontId="86" fillId="19" borderId="298" xfId="2" applyNumberFormat="1" applyFont="1" applyFill="1" applyBorder="1" applyAlignment="1">
      <alignment horizontal="center" vertical="center" wrapText="1"/>
    </xf>
    <xf numFmtId="14" fontId="86" fillId="19" borderId="299" xfId="2" applyNumberFormat="1" applyFont="1" applyFill="1" applyBorder="1" applyAlignment="1">
      <alignment horizontal="center" vertical="center" wrapText="1"/>
    </xf>
    <xf numFmtId="14" fontId="31" fillId="19" borderId="189" xfId="2" applyNumberFormat="1" applyFont="1" applyFill="1" applyBorder="1" applyAlignment="1">
      <alignment horizontal="center" vertical="center"/>
    </xf>
    <xf numFmtId="14" fontId="31" fillId="19" borderId="300" xfId="2" applyNumberFormat="1" applyFont="1" applyFill="1" applyBorder="1" applyAlignment="1">
      <alignment horizontal="center" vertical="center"/>
    </xf>
    <xf numFmtId="14" fontId="82" fillId="19" borderId="139" xfId="2" applyNumberFormat="1" applyFont="1" applyFill="1" applyBorder="1" applyAlignment="1">
      <alignment horizontal="center" vertical="center"/>
    </xf>
    <xf numFmtId="14" fontId="82" fillId="19" borderId="140" xfId="2" applyNumberFormat="1" applyFont="1" applyFill="1" applyBorder="1" applyAlignment="1">
      <alignment horizontal="center" vertical="center"/>
    </xf>
    <xf numFmtId="14" fontId="82" fillId="19" borderId="230" xfId="2" applyNumberFormat="1" applyFont="1" applyFill="1" applyBorder="1" applyAlignment="1">
      <alignment horizontal="center" vertical="center"/>
    </xf>
    <xf numFmtId="0" fontId="82" fillId="19" borderId="139" xfId="2" applyFont="1" applyFill="1" applyBorder="1" applyAlignment="1">
      <alignment horizontal="center" vertical="center" wrapText="1"/>
    </xf>
    <xf numFmtId="0" fontId="82" fillId="19" borderId="140" xfId="2" applyFont="1" applyFill="1" applyBorder="1" applyAlignment="1">
      <alignment horizontal="center" vertical="center" wrapText="1"/>
    </xf>
    <xf numFmtId="0" fontId="82" fillId="19" borderId="230" xfId="2" applyFont="1" applyFill="1" applyBorder="1" applyAlignment="1">
      <alignment horizontal="center" vertical="center" wrapText="1"/>
    </xf>
    <xf numFmtId="14" fontId="82" fillId="19" borderId="71" xfId="1" applyNumberFormat="1" applyFont="1" applyFill="1" applyBorder="1" applyAlignment="1" applyProtection="1">
      <alignment horizontal="center" vertical="center" wrapText="1"/>
    </xf>
    <xf numFmtId="14" fontId="82" fillId="19" borderId="72" xfId="1" applyNumberFormat="1" applyFont="1" applyFill="1" applyBorder="1" applyAlignment="1" applyProtection="1">
      <alignment horizontal="center" vertical="center" wrapText="1"/>
    </xf>
    <xf numFmtId="14" fontId="82" fillId="19" borderId="73" xfId="1" applyNumberFormat="1" applyFont="1" applyFill="1" applyBorder="1" applyAlignment="1" applyProtection="1">
      <alignment horizontal="center" vertical="center" wrapText="1"/>
    </xf>
    <xf numFmtId="14" fontId="82" fillId="19" borderId="70" xfId="2" applyNumberFormat="1" applyFont="1" applyFill="1" applyBorder="1" applyAlignment="1">
      <alignment horizontal="center" vertical="center" wrapText="1" shrinkToFit="1"/>
    </xf>
    <xf numFmtId="14" fontId="82" fillId="19" borderId="1" xfId="2" applyNumberFormat="1" applyFont="1" applyFill="1" applyBorder="1" applyAlignment="1">
      <alignment horizontal="center" vertical="center" wrapText="1" shrinkToFit="1"/>
    </xf>
    <xf numFmtId="14" fontId="25" fillId="19" borderId="70" xfId="2" applyNumberFormat="1" applyFont="1" applyFill="1" applyBorder="1" applyAlignment="1">
      <alignment horizontal="center" vertical="center" shrinkToFit="1"/>
    </xf>
    <xf numFmtId="14" fontId="25" fillId="19" borderId="1" xfId="2" applyNumberFormat="1" applyFont="1" applyFill="1" applyBorder="1" applyAlignment="1">
      <alignment horizontal="center" vertical="center" shrinkToFit="1"/>
    </xf>
    <xf numFmtId="14" fontId="25" fillId="19" borderId="59" xfId="2" applyNumberFormat="1" applyFont="1" applyFill="1" applyBorder="1" applyAlignment="1">
      <alignment horizontal="center" vertical="center" shrinkToFit="1"/>
    </xf>
    <xf numFmtId="14" fontId="82" fillId="19" borderId="59" xfId="2" applyNumberFormat="1" applyFont="1" applyFill="1" applyBorder="1" applyAlignment="1">
      <alignment horizontal="center" vertical="center" wrapText="1" shrinkToFit="1"/>
    </xf>
    <xf numFmtId="0" fontId="87" fillId="19" borderId="184" xfId="2" applyFont="1" applyFill="1" applyBorder="1" applyAlignment="1">
      <alignment horizontal="center" vertical="center"/>
    </xf>
    <xf numFmtId="0" fontId="87" fillId="19" borderId="185" xfId="2" applyFont="1" applyFill="1" applyBorder="1" applyAlignment="1">
      <alignment horizontal="center" vertical="center"/>
    </xf>
    <xf numFmtId="14" fontId="165" fillId="19" borderId="276" xfId="0" applyNumberFormat="1" applyFont="1" applyFill="1" applyBorder="1" applyAlignment="1">
      <alignment horizontal="center" vertical="center" wrapText="1"/>
    </xf>
    <xf numFmtId="14" fontId="165" fillId="19" borderId="277" xfId="0" applyNumberFormat="1" applyFont="1" applyFill="1" applyBorder="1" applyAlignment="1">
      <alignment horizontal="center" vertical="center" wrapText="1"/>
    </xf>
    <xf numFmtId="14" fontId="82" fillId="19" borderId="150" xfId="1" applyNumberFormat="1" applyFont="1" applyFill="1" applyBorder="1" applyAlignment="1" applyProtection="1">
      <alignment horizontal="center" vertical="center" shrinkToFit="1"/>
    </xf>
    <xf numFmtId="14" fontId="82" fillId="19" borderId="151" xfId="1" applyNumberFormat="1" applyFont="1" applyFill="1" applyBorder="1" applyAlignment="1" applyProtection="1">
      <alignment horizontal="center" vertical="center" shrinkToFit="1"/>
    </xf>
    <xf numFmtId="14" fontId="86" fillId="19" borderId="281" xfId="2" applyNumberFormat="1" applyFont="1" applyFill="1" applyBorder="1" applyAlignment="1">
      <alignment horizontal="center" vertical="center"/>
    </xf>
    <xf numFmtId="14" fontId="86" fillId="19" borderId="282" xfId="2" applyNumberFormat="1" applyFont="1" applyFill="1" applyBorder="1" applyAlignment="1">
      <alignment horizontal="center" vertical="center"/>
    </xf>
    <xf numFmtId="14" fontId="86" fillId="19" borderId="283" xfId="2" applyNumberFormat="1" applyFont="1" applyFill="1" applyBorder="1" applyAlignment="1">
      <alignment horizontal="center" vertical="center"/>
    </xf>
    <xf numFmtId="0" fontId="87" fillId="19" borderId="295" xfId="2" applyFont="1" applyFill="1" applyBorder="1" applyAlignment="1">
      <alignment horizontal="center" vertical="center"/>
    </xf>
    <xf numFmtId="0" fontId="198" fillId="44" borderId="0" xfId="2" applyFont="1" applyFill="1" applyAlignment="1">
      <alignment horizontal="left" vertical="center" wrapText="1"/>
    </xf>
    <xf numFmtId="0" fontId="6" fillId="0" borderId="0" xfId="2" applyAlignment="1">
      <alignment horizontal="center" vertical="center" wrapText="1"/>
    </xf>
    <xf numFmtId="0" fontId="76" fillId="28" borderId="0" xfId="2" applyFont="1" applyFill="1" applyAlignment="1">
      <alignment horizontal="left" vertical="center" wrapText="1"/>
    </xf>
    <xf numFmtId="0" fontId="76" fillId="28" borderId="0" xfId="2" applyFont="1" applyFill="1" applyAlignment="1">
      <alignment horizontal="left" vertical="center"/>
    </xf>
    <xf numFmtId="0" fontId="1" fillId="14" borderId="129" xfId="2" applyFont="1" applyFill="1" applyBorder="1" applyAlignment="1">
      <alignment vertical="top" wrapText="1"/>
    </xf>
    <xf numFmtId="0" fontId="6" fillId="0" borderId="124" xfId="2" applyBorder="1" applyAlignment="1">
      <alignment vertical="top" wrapText="1"/>
    </xf>
    <xf numFmtId="0" fontId="6" fillId="22" borderId="126" xfId="2" applyFill="1" applyBorder="1" applyAlignment="1">
      <alignment horizontal="left" vertical="center" wrapText="1"/>
    </xf>
    <xf numFmtId="0" fontId="6" fillId="22" borderId="50" xfId="2" applyFill="1" applyBorder="1" applyAlignment="1">
      <alignment horizontal="left" vertical="center" wrapText="1"/>
    </xf>
    <xf numFmtId="0" fontId="6" fillId="22" borderId="61" xfId="2" applyFill="1" applyBorder="1" applyAlignment="1">
      <alignment horizontal="left" vertical="center" wrapText="1"/>
    </xf>
    <xf numFmtId="0" fontId="1" fillId="23" borderId="126" xfId="2" applyFont="1" applyFill="1" applyBorder="1" applyAlignment="1">
      <alignment horizontal="left" vertical="center" wrapText="1"/>
    </xf>
    <xf numFmtId="0" fontId="1" fillId="23" borderId="125" xfId="2" applyFont="1" applyFill="1" applyBorder="1" applyAlignment="1">
      <alignment horizontal="left" vertical="center" wrapText="1"/>
    </xf>
    <xf numFmtId="0" fontId="8" fillId="23" borderId="50" xfId="1" applyFill="1" applyBorder="1" applyAlignment="1" applyProtection="1">
      <alignment horizontal="left" vertical="center"/>
    </xf>
    <xf numFmtId="0" fontId="6" fillId="23" borderId="60" xfId="2" applyFill="1" applyBorder="1" applyAlignment="1">
      <alignment horizontal="left" vertical="center"/>
    </xf>
    <xf numFmtId="0" fontId="1" fillId="2" borderId="127" xfId="2" applyFont="1" applyFill="1" applyBorder="1" applyAlignment="1">
      <alignment horizontal="left" vertical="top" wrapText="1"/>
    </xf>
    <xf numFmtId="0" fontId="1" fillId="2" borderId="124" xfId="2" applyFont="1" applyFill="1" applyBorder="1" applyAlignment="1">
      <alignment horizontal="left" vertical="top" wrapText="1"/>
    </xf>
    <xf numFmtId="0" fontId="1" fillId="2" borderId="127" xfId="2" applyFont="1" applyFill="1" applyBorder="1" applyAlignment="1">
      <alignment horizontal="left" vertical="center" wrapText="1"/>
    </xf>
    <xf numFmtId="0" fontId="1" fillId="2" borderId="124" xfId="2" applyFont="1" applyFill="1" applyBorder="1" applyAlignment="1">
      <alignment horizontal="left" vertical="center" wrapText="1"/>
    </xf>
    <xf numFmtId="0" fontId="6" fillId="2" borderId="195" xfId="2" applyFill="1" applyBorder="1" applyAlignment="1">
      <alignment horizontal="center" vertical="top" wrapText="1"/>
    </xf>
    <xf numFmtId="0" fontId="6" fillId="2" borderId="62" xfId="2" applyFill="1" applyBorder="1" applyAlignment="1">
      <alignment horizontal="center" vertical="top" wrapText="1"/>
    </xf>
    <xf numFmtId="0" fontId="6" fillId="2" borderId="128" xfId="2" applyFill="1" applyBorder="1" applyAlignment="1">
      <alignment horizontal="center" vertical="center" wrapText="1"/>
    </xf>
    <xf numFmtId="0" fontId="6" fillId="2" borderId="270" xfId="2" applyFill="1" applyBorder="1" applyAlignment="1">
      <alignment horizontal="center" vertical="center" wrapText="1"/>
    </xf>
    <xf numFmtId="0" fontId="66" fillId="21" borderId="304" xfId="0" applyFont="1" applyFill="1" applyBorder="1" applyAlignment="1">
      <alignment horizontal="left" vertical="center" wrapText="1"/>
    </xf>
    <xf numFmtId="0" fontId="6" fillId="21" borderId="307" xfId="1" applyFont="1" applyFill="1" applyBorder="1" applyAlignment="1" applyProtection="1">
      <alignment horizontal="left" vertical="top" wrapText="1"/>
    </xf>
    <xf numFmtId="0" fontId="6" fillId="21" borderId="308" xfId="1" applyFont="1" applyFill="1" applyBorder="1" applyAlignment="1" applyProtection="1">
      <alignment horizontal="left" vertical="top" wrapText="1"/>
    </xf>
    <xf numFmtId="0" fontId="6" fillId="21" borderId="61" xfId="1" applyFont="1" applyFill="1" applyBorder="1" applyAlignment="1" applyProtection="1">
      <alignment horizontal="left" vertical="top" wrapText="1"/>
    </xf>
    <xf numFmtId="0" fontId="6" fillId="21" borderId="62" xfId="1" applyFont="1" applyFill="1" applyBorder="1" applyAlignment="1" applyProtection="1">
      <alignment horizontal="left" vertical="top" wrapText="1"/>
    </xf>
    <xf numFmtId="0" fontId="76" fillId="5" borderId="238" xfId="2" applyFont="1" applyFill="1" applyBorder="1" applyAlignment="1">
      <alignment horizontal="center" vertical="center"/>
    </xf>
    <xf numFmtId="0" fontId="76" fillId="5" borderId="239" xfId="2" applyFont="1" applyFill="1" applyBorder="1" applyAlignment="1">
      <alignment horizontal="center" vertical="center"/>
    </xf>
    <xf numFmtId="0" fontId="76" fillId="5" borderId="240" xfId="2" applyFont="1" applyFill="1" applyBorder="1" applyAlignment="1">
      <alignment horizontal="center" vertical="center"/>
    </xf>
    <xf numFmtId="0" fontId="137" fillId="17" borderId="241" xfId="2" applyFont="1" applyFill="1" applyBorder="1" applyAlignment="1">
      <alignment horizontal="center" vertical="center" shrinkToFit="1"/>
    </xf>
    <xf numFmtId="0" fontId="137" fillId="17" borderId="224" xfId="2" applyFont="1" applyFill="1" applyBorder="1" applyAlignment="1">
      <alignment horizontal="center" vertical="center" shrinkToFit="1"/>
    </xf>
    <xf numFmtId="0" fontId="136" fillId="17" borderId="243" xfId="2" applyFont="1" applyFill="1" applyBorder="1" applyAlignment="1">
      <alignment horizontal="center" vertical="center" wrapText="1"/>
    </xf>
    <xf numFmtId="0" fontId="136" fillId="17" borderId="244" xfId="2" applyFont="1" applyFill="1" applyBorder="1" applyAlignment="1">
      <alignment horizontal="center" vertical="center" wrapText="1"/>
    </xf>
    <xf numFmtId="0" fontId="136" fillId="17" borderId="245" xfId="2" applyFont="1" applyFill="1" applyBorder="1" applyAlignment="1">
      <alignment horizontal="center" vertical="center" wrapText="1"/>
    </xf>
    <xf numFmtId="0" fontId="6" fillId="5" borderId="214" xfId="2" applyFill="1" applyBorder="1">
      <alignment vertical="center"/>
    </xf>
    <xf numFmtId="0" fontId="6" fillId="5" borderId="215" xfId="2" applyFill="1" applyBorder="1">
      <alignment vertical="center"/>
    </xf>
    <xf numFmtId="0" fontId="6" fillId="5" borderId="216" xfId="2" applyFill="1" applyBorder="1">
      <alignment vertical="center"/>
    </xf>
    <xf numFmtId="0" fontId="19" fillId="5" borderId="217" xfId="2" applyFont="1" applyFill="1" applyBorder="1" applyAlignment="1">
      <alignment horizontal="center" vertical="top" wrapText="1"/>
    </xf>
    <xf numFmtId="0" fontId="19" fillId="5" borderId="218" xfId="2" applyFont="1" applyFill="1" applyBorder="1" applyAlignment="1">
      <alignment horizontal="center" vertical="top" wrapText="1"/>
    </xf>
    <xf numFmtId="0" fontId="19" fillId="5" borderId="219" xfId="2" applyFont="1" applyFill="1" applyBorder="1" applyAlignment="1">
      <alignment horizontal="center" vertical="top" wrapText="1"/>
    </xf>
    <xf numFmtId="0" fontId="19" fillId="5" borderId="220" xfId="2" applyFont="1" applyFill="1" applyBorder="1" applyAlignment="1">
      <alignment horizontal="center" vertical="top" wrapText="1"/>
    </xf>
    <xf numFmtId="0" fontId="19" fillId="5" borderId="221" xfId="2" applyFont="1" applyFill="1" applyBorder="1" applyAlignment="1">
      <alignment horizontal="center" vertical="top" wrapText="1"/>
    </xf>
    <xf numFmtId="0" fontId="147" fillId="5" borderId="3" xfId="2" applyFont="1" applyFill="1" applyBorder="1" applyAlignment="1">
      <alignment vertical="top" wrapText="1"/>
    </xf>
    <xf numFmtId="0" fontId="6" fillId="5" borderId="0" xfId="2" applyFill="1" applyAlignment="1">
      <alignment vertical="top" wrapText="1"/>
    </xf>
    <xf numFmtId="0" fontId="6" fillId="5" borderId="4" xfId="2" applyFill="1" applyBorder="1" applyAlignment="1">
      <alignment vertical="top" wrapText="1"/>
    </xf>
    <xf numFmtId="0" fontId="88" fillId="5" borderId="3" xfId="2" applyFont="1" applyFill="1" applyBorder="1" applyAlignment="1">
      <alignment vertical="top" wrapText="1"/>
    </xf>
    <xf numFmtId="0" fontId="20" fillId="5" borderId="0" xfId="2" applyFont="1" applyFill="1" applyAlignment="1">
      <alignment vertical="top" wrapText="1"/>
    </xf>
    <xf numFmtId="0" fontId="20" fillId="5" borderId="4" xfId="2" applyFont="1" applyFill="1" applyBorder="1" applyAlignment="1">
      <alignment vertical="top" wrapText="1"/>
    </xf>
    <xf numFmtId="0" fontId="66" fillId="21" borderId="155" xfId="0" applyFont="1" applyFill="1" applyBorder="1" applyAlignment="1">
      <alignment horizontal="center" vertical="center"/>
    </xf>
    <xf numFmtId="0" fontId="66" fillId="21" borderId="63" xfId="0" applyFont="1" applyFill="1" applyBorder="1" applyAlignment="1">
      <alignment horizontal="center" vertical="center"/>
    </xf>
    <xf numFmtId="0" fontId="66" fillId="24" borderId="155" xfId="0" applyFont="1" applyFill="1" applyBorder="1" applyAlignment="1">
      <alignment horizontal="center" vertical="center"/>
    </xf>
    <xf numFmtId="0" fontId="66" fillId="24" borderId="63" xfId="0" applyFont="1" applyFill="1" applyBorder="1" applyAlignment="1">
      <alignment horizontal="center" vertical="center"/>
    </xf>
    <xf numFmtId="0" fontId="66" fillId="24" borderId="64" xfId="0" applyFont="1" applyFill="1" applyBorder="1" applyAlignment="1">
      <alignment horizontal="center" vertical="center"/>
    </xf>
    <xf numFmtId="0" fontId="66" fillId="33" borderId="156" xfId="0" applyFont="1" applyFill="1" applyBorder="1" applyAlignment="1">
      <alignment horizontal="center" vertical="center"/>
    </xf>
    <xf numFmtId="0" fontId="66" fillId="33" borderId="157" xfId="0" applyFont="1" applyFill="1" applyBorder="1" applyAlignment="1">
      <alignment horizontal="center" vertical="center"/>
    </xf>
    <xf numFmtId="0" fontId="66" fillId="21" borderId="156" xfId="0" applyFont="1" applyFill="1" applyBorder="1" applyAlignment="1">
      <alignment horizontal="center" vertical="center"/>
    </xf>
    <xf numFmtId="0" fontId="66" fillId="21" borderId="158" xfId="0" applyFont="1" applyFill="1" applyBorder="1" applyAlignment="1">
      <alignment horizontal="center" vertical="center"/>
    </xf>
    <xf numFmtId="0" fontId="66" fillId="21" borderId="159" xfId="0" applyFont="1" applyFill="1" applyBorder="1" applyAlignment="1">
      <alignment horizontal="center" vertical="center"/>
    </xf>
    <xf numFmtId="0" fontId="66" fillId="24" borderId="156" xfId="0" applyFont="1" applyFill="1" applyBorder="1" applyAlignment="1">
      <alignment horizontal="center" vertical="center"/>
    </xf>
    <xf numFmtId="0" fontId="66" fillId="24" borderId="158" xfId="0" applyFont="1" applyFill="1" applyBorder="1" applyAlignment="1">
      <alignment horizontal="center" vertical="center"/>
    </xf>
    <xf numFmtId="0" fontId="66" fillId="24" borderId="157" xfId="0" applyFont="1" applyFill="1" applyBorder="1" applyAlignment="1">
      <alignment horizontal="center" vertical="center"/>
    </xf>
    <xf numFmtId="0" fontId="23" fillId="17" borderId="0" xfId="19" applyFont="1" applyFill="1" applyAlignment="1">
      <alignment vertical="center" wrapText="1"/>
    </xf>
    <xf numFmtId="0" fontId="152" fillId="40" borderId="135" xfId="2" applyFont="1" applyFill="1" applyBorder="1" applyAlignment="1">
      <alignment horizontal="center" vertical="center" shrinkToFit="1"/>
    </xf>
    <xf numFmtId="0" fontId="152" fillId="40" borderId="136" xfId="2" applyFont="1" applyFill="1" applyBorder="1" applyAlignment="1">
      <alignment horizontal="center" vertical="center" shrinkToFit="1"/>
    </xf>
    <xf numFmtId="0" fontId="152" fillId="40" borderId="137" xfId="2" applyFont="1" applyFill="1" applyBorder="1" applyAlignment="1">
      <alignment horizontal="center" vertical="center" shrinkToFit="1"/>
    </xf>
    <xf numFmtId="0" fontId="107" fillId="35" borderId="207" xfId="2" applyFont="1" applyFill="1" applyBorder="1" applyAlignment="1">
      <alignment horizontal="center" vertical="center" wrapText="1" shrinkToFit="1"/>
    </xf>
    <xf numFmtId="0" fontId="28" fillId="35" borderId="208" xfId="2" applyFont="1" applyFill="1" applyBorder="1" applyAlignment="1">
      <alignment horizontal="center" vertical="center" shrinkToFit="1"/>
    </xf>
    <xf numFmtId="0" fontId="28" fillId="35" borderId="209" xfId="2" applyFont="1" applyFill="1" applyBorder="1" applyAlignment="1">
      <alignment horizontal="center" vertical="center" shrinkToFit="1"/>
    </xf>
    <xf numFmtId="0" fontId="144" fillId="17" borderId="210" xfId="1" applyFont="1" applyFill="1" applyBorder="1" applyAlignment="1" applyProtection="1">
      <alignment horizontal="left" vertical="top" wrapText="1"/>
    </xf>
    <xf numFmtId="0" fontId="144" fillId="17" borderId="206" xfId="1" applyFont="1" applyFill="1" applyBorder="1" applyAlignment="1" applyProtection="1">
      <alignment horizontal="left" vertical="top" wrapText="1"/>
    </xf>
    <xf numFmtId="0" fontId="144" fillId="17" borderId="211" xfId="1" applyFont="1" applyFill="1" applyBorder="1" applyAlignment="1" applyProtection="1">
      <alignment horizontal="left" vertical="top" wrapText="1"/>
    </xf>
    <xf numFmtId="0" fontId="8" fillId="17" borderId="269" xfId="1" applyFill="1" applyBorder="1" applyAlignment="1" applyProtection="1">
      <alignment horizontal="left" vertical="center" wrapText="1"/>
    </xf>
    <xf numFmtId="0" fontId="113" fillId="17" borderId="269" xfId="1" applyFont="1" applyFill="1" applyBorder="1" applyAlignment="1" applyProtection="1">
      <alignment horizontal="left" vertical="center" wrapText="1"/>
    </xf>
    <xf numFmtId="0" fontId="6" fillId="0" borderId="63" xfId="2" applyBorder="1" applyAlignment="1">
      <alignment horizontal="center" vertical="center"/>
    </xf>
    <xf numFmtId="0" fontId="144" fillId="17" borderId="35" xfId="1" applyFont="1" applyFill="1" applyBorder="1" applyAlignment="1" applyProtection="1">
      <alignment horizontal="left" vertical="top" wrapText="1"/>
    </xf>
    <xf numFmtId="0" fontId="107" fillId="35" borderId="207" xfId="2" quotePrefix="1" applyFont="1" applyFill="1" applyBorder="1" applyAlignment="1">
      <alignment horizontal="center" vertical="center" wrapText="1" shrinkToFit="1"/>
    </xf>
    <xf numFmtId="0" fontId="8" fillId="17" borderId="244" xfId="1" applyFill="1" applyBorder="1" applyAlignment="1" applyProtection="1">
      <alignment horizontal="left" vertical="center" wrapText="1"/>
    </xf>
    <xf numFmtId="0" fontId="113" fillId="17" borderId="244" xfId="1" applyFont="1" applyFill="1" applyBorder="1" applyAlignment="1" applyProtection="1">
      <alignment horizontal="left" vertical="center" wrapText="1"/>
    </xf>
    <xf numFmtId="0" fontId="8" fillId="17" borderId="212" xfId="1" applyFill="1" applyBorder="1" applyAlignment="1" applyProtection="1">
      <alignment horizontal="left" vertical="center" wrapText="1"/>
    </xf>
    <xf numFmtId="0" fontId="8" fillId="17" borderId="134" xfId="1" applyFill="1" applyBorder="1" applyAlignment="1" applyProtection="1">
      <alignment horizontal="left" vertical="center" wrapText="1"/>
    </xf>
    <xf numFmtId="0" fontId="8" fillId="17" borderId="213" xfId="1" applyFill="1" applyBorder="1" applyAlignment="1" applyProtection="1">
      <alignment horizontal="left" vertical="center" wrapText="1"/>
    </xf>
    <xf numFmtId="0" fontId="107" fillId="24" borderId="207" xfId="2" quotePrefix="1" applyFont="1" applyFill="1" applyBorder="1" applyAlignment="1">
      <alignment horizontal="center" vertical="center" wrapText="1" shrinkToFit="1"/>
    </xf>
    <xf numFmtId="0" fontId="28" fillId="24" borderId="208" xfId="2" applyFont="1" applyFill="1" applyBorder="1" applyAlignment="1">
      <alignment horizontal="center" vertical="center" shrinkToFit="1"/>
    </xf>
    <xf numFmtId="0" fontId="28" fillId="24" borderId="209" xfId="2" applyFont="1" applyFill="1" applyBorder="1" applyAlignment="1">
      <alignment horizontal="center" vertical="center" shrinkToFit="1"/>
    </xf>
    <xf numFmtId="0" fontId="8" fillId="17" borderId="212" xfId="1" applyFill="1" applyBorder="1" applyAlignment="1" applyProtection="1">
      <alignment horizontal="left" vertical="top" wrapText="1"/>
    </xf>
    <xf numFmtId="0" fontId="8" fillId="17" borderId="134" xfId="1" applyFill="1" applyBorder="1" applyAlignment="1" applyProtection="1">
      <alignment horizontal="left" vertical="top" wrapText="1"/>
    </xf>
    <xf numFmtId="0" fontId="8" fillId="17" borderId="213" xfId="1" applyFill="1" applyBorder="1" applyAlignment="1" applyProtection="1">
      <alignment horizontal="left" vertical="top" wrapText="1"/>
    </xf>
    <xf numFmtId="0" fontId="113" fillId="17" borderId="210" xfId="1" applyFont="1" applyFill="1" applyBorder="1" applyAlignment="1" applyProtection="1">
      <alignment horizontal="left" vertical="top" wrapText="1"/>
    </xf>
    <xf numFmtId="0" fontId="113" fillId="17" borderId="206" xfId="1" applyFont="1" applyFill="1" applyBorder="1" applyAlignment="1" applyProtection="1">
      <alignment horizontal="left" vertical="top" wrapText="1"/>
    </xf>
    <xf numFmtId="0" fontId="113" fillId="17" borderId="211" xfId="1" applyFont="1" applyFill="1" applyBorder="1" applyAlignment="1" applyProtection="1">
      <alignment horizontal="left" vertical="top" wrapText="1"/>
    </xf>
    <xf numFmtId="0" fontId="107" fillId="24" borderId="207" xfId="2" applyFont="1" applyFill="1" applyBorder="1" applyAlignment="1">
      <alignment horizontal="center" vertical="center" wrapText="1" shrinkToFit="1"/>
    </xf>
    <xf numFmtId="0" fontId="193" fillId="17" borderId="210" xfId="1" applyFont="1" applyFill="1" applyBorder="1" applyAlignment="1" applyProtection="1">
      <alignment horizontal="left" vertical="top" wrapText="1"/>
    </xf>
    <xf numFmtId="0" fontId="193" fillId="17" borderId="206" xfId="1" applyFont="1" applyFill="1" applyBorder="1" applyAlignment="1" applyProtection="1">
      <alignment horizontal="left" vertical="top" wrapText="1"/>
    </xf>
    <xf numFmtId="0" fontId="193" fillId="17" borderId="211" xfId="1" applyFont="1" applyFill="1" applyBorder="1" applyAlignment="1" applyProtection="1">
      <alignment horizontal="left" vertical="top" wrapText="1"/>
    </xf>
    <xf numFmtId="178" fontId="82" fillId="3" borderId="140" xfId="2" applyNumberFormat="1" applyFont="1" applyFill="1" applyBorder="1" applyAlignment="1">
      <alignment horizontal="center" vertical="center"/>
    </xf>
    <xf numFmtId="178" fontId="82" fillId="3" borderId="140" xfId="0" applyNumberFormat="1" applyFont="1" applyFill="1" applyBorder="1" applyAlignment="1">
      <alignment horizontal="center" vertical="center"/>
    </xf>
    <xf numFmtId="178" fontId="82" fillId="3" borderId="141" xfId="0" applyNumberFormat="1" applyFont="1" applyFill="1" applyBorder="1" applyAlignment="1">
      <alignment horizontal="center" vertical="center"/>
    </xf>
    <xf numFmtId="178" fontId="82" fillId="3" borderId="139" xfId="2" applyNumberFormat="1" applyFont="1" applyFill="1" applyBorder="1" applyAlignment="1">
      <alignment horizontal="center" vertical="center"/>
    </xf>
    <xf numFmtId="0" fontId="8" fillId="0" borderId="206" xfId="1" applyBorder="1" applyAlignment="1" applyProtection="1">
      <alignment vertical="center"/>
    </xf>
    <xf numFmtId="0" fontId="31" fillId="41" borderId="0" xfId="4" applyFont="1" applyFill="1"/>
    <xf numFmtId="0" fontId="146" fillId="41" borderId="0" xfId="4" applyFont="1" applyFill="1"/>
    <xf numFmtId="0" fontId="6" fillId="41" borderId="0" xfId="4" applyFill="1"/>
    <xf numFmtId="0" fontId="12" fillId="48" borderId="309" xfId="4" applyFont="1" applyFill="1" applyBorder="1" applyAlignment="1">
      <alignment horizontal="left" vertical="center" wrapText="1" indent="1"/>
    </xf>
    <xf numFmtId="0" fontId="12" fillId="48" borderId="310" xfId="4" applyFont="1" applyFill="1" applyBorder="1" applyAlignment="1">
      <alignment horizontal="left" vertical="center" wrapText="1" indent="1"/>
    </xf>
    <xf numFmtId="0" fontId="12" fillId="48" borderId="311" xfId="4" applyFont="1" applyFill="1" applyBorder="1" applyAlignment="1">
      <alignment horizontal="left" vertical="center" wrapText="1" indent="1"/>
    </xf>
    <xf numFmtId="0" fontId="12" fillId="48" borderId="312" xfId="4" applyFont="1" applyFill="1" applyBorder="1" applyAlignment="1">
      <alignment horizontal="left" vertical="center" wrapText="1" indent="1"/>
    </xf>
    <xf numFmtId="0" fontId="12" fillId="48" borderId="0" xfId="4" applyFont="1" applyFill="1" applyAlignment="1">
      <alignment horizontal="left" vertical="center" wrapText="1" indent="1"/>
    </xf>
    <xf numFmtId="0" fontId="12" fillId="48" borderId="313" xfId="4" applyFont="1" applyFill="1" applyBorder="1" applyAlignment="1">
      <alignment horizontal="left" vertical="center" wrapText="1" indent="1"/>
    </xf>
    <xf numFmtId="0" fontId="12" fillId="48" borderId="314" xfId="4" applyFont="1" applyFill="1" applyBorder="1" applyAlignment="1">
      <alignment horizontal="left" vertical="center" wrapText="1" indent="1"/>
    </xf>
    <xf numFmtId="0" fontId="12" fillId="48" borderId="315" xfId="4" applyFont="1" applyFill="1" applyBorder="1" applyAlignment="1">
      <alignment horizontal="left" vertical="center" wrapText="1" indent="1"/>
    </xf>
    <xf numFmtId="0" fontId="12" fillId="48" borderId="316" xfId="4" applyFont="1" applyFill="1" applyBorder="1" applyAlignment="1">
      <alignment horizontal="left" vertical="center" wrapText="1" indent="1"/>
    </xf>
    <xf numFmtId="0" fontId="7" fillId="35" borderId="0" xfId="4" applyFont="1" applyFill="1" applyAlignment="1">
      <alignment vertical="top"/>
    </xf>
    <xf numFmtId="0" fontId="146" fillId="35" borderId="0" xfId="2" applyFont="1" applyFill="1" applyAlignment="1">
      <alignment vertical="top"/>
    </xf>
    <xf numFmtId="0" fontId="7" fillId="35" borderId="0" xfId="2" applyFont="1" applyFill="1" applyAlignment="1">
      <alignment vertical="top"/>
    </xf>
    <xf numFmtId="0" fontId="189" fillId="35" borderId="0" xfId="2" applyFont="1" applyFill="1" applyAlignment="1">
      <alignment vertical="top"/>
    </xf>
    <xf numFmtId="0" fontId="30" fillId="35" borderId="0" xfId="2" applyFont="1" applyFill="1" applyAlignment="1">
      <alignment vertical="top"/>
    </xf>
    <xf numFmtId="0" fontId="6" fillId="35" borderId="0" xfId="2" applyFill="1" applyAlignment="1">
      <alignment vertical="top" wrapText="1"/>
    </xf>
    <xf numFmtId="0" fontId="195" fillId="35" borderId="0" xfId="2" applyFont="1" applyFill="1" applyAlignment="1">
      <alignment horizontal="left" vertical="center" wrapText="1" indent="1"/>
    </xf>
    <xf numFmtId="0" fontId="203" fillId="41" borderId="0" xfId="2" applyFont="1" applyFill="1" applyAlignment="1">
      <alignment horizontal="left" vertical="center" wrapText="1" indent="1"/>
    </xf>
    <xf numFmtId="0" fontId="195" fillId="41" borderId="0" xfId="2" applyFont="1" applyFill="1" applyAlignment="1">
      <alignment horizontal="left" vertical="center" wrapText="1" indent="1"/>
    </xf>
    <xf numFmtId="0" fontId="187" fillId="41" borderId="0" xfId="2" applyFont="1" applyFill="1" applyAlignment="1">
      <alignment vertical="top" wrapText="1"/>
    </xf>
    <xf numFmtId="0" fontId="188" fillId="41" borderId="0" xfId="2" applyFont="1" applyFill="1" applyAlignment="1">
      <alignment vertical="top" wrapText="1"/>
    </xf>
    <xf numFmtId="0" fontId="6" fillId="41" borderId="0" xfId="2" applyFill="1" applyAlignment="1">
      <alignment vertical="top" wrapText="1"/>
    </xf>
  </cellXfs>
  <cellStyles count="26">
    <cellStyle name="Hyperlink" xfId="25" xr:uid="{00000000-000B-0000-0000-000008000000}"/>
    <cellStyle name="ハイパーリンク" xfId="1" builtinId="8"/>
    <cellStyle name="ハイパーリンク 2" xfId="23" xr:uid="{B5D3DB61-D240-4C3A-8915-4D98031A8B84}"/>
    <cellStyle name="標準" xfId="0" builtinId="0"/>
    <cellStyle name="標準 2" xfId="2" xr:uid="{00000000-0005-0000-0000-000002000000}"/>
    <cellStyle name="標準 2 2" xfId="3" xr:uid="{00000000-0005-0000-0000-000003000000}"/>
    <cellStyle name="標準 2 2 2" xfId="20" xr:uid="{1064B219-AC4F-414B-BDBF-39C21F29F659}"/>
    <cellStyle name="標準 2 2 2 2" xfId="21" xr:uid="{5F25B949-ADEE-42BE-8069-06F40D7FD504}"/>
    <cellStyle name="標準 3" xfId="4" xr:uid="{00000000-0005-0000-0000-000004000000}"/>
    <cellStyle name="標準 3 2" xfId="5" xr:uid="{00000000-0005-0000-0000-000005000000}"/>
    <cellStyle name="標準 3 2 2" xfId="6" xr:uid="{00000000-0005-0000-0000-000006000000}"/>
    <cellStyle name="標準 3 2 2 2" xfId="7" xr:uid="{00000000-0005-0000-0000-000007000000}"/>
    <cellStyle name="標準 4" xfId="8" xr:uid="{00000000-0005-0000-0000-000008000000}"/>
    <cellStyle name="標準 5" xfId="9" xr:uid="{00000000-0005-0000-0000-000009000000}"/>
    <cellStyle name="標準 6" xfId="10" xr:uid="{00000000-0005-0000-0000-00000A000000}"/>
    <cellStyle name="標準 6 2" xfId="11" xr:uid="{00000000-0005-0000-0000-00000B000000}"/>
    <cellStyle name="標準 6 2 2" xfId="12" xr:uid="{00000000-0005-0000-0000-00000C000000}"/>
    <cellStyle name="標準 6 2_2019-15" xfId="13" xr:uid="{00000000-0005-0000-0000-00000D000000}"/>
    <cellStyle name="標準 6_★2019-2" xfId="14" xr:uid="{00000000-0005-0000-0000-00000E000000}"/>
    <cellStyle name="標準 7" xfId="15" xr:uid="{00000000-0005-0000-0000-00000F000000}"/>
    <cellStyle name="標準 8" xfId="22" xr:uid="{E1CB95E9-5BB4-4D51-9DF8-AED85455084B}"/>
    <cellStyle name="標準 9" xfId="24" xr:uid="{4FCECFBE-A751-42FB-BF41-6CB6992F7569}"/>
    <cellStyle name="標準_H23-11 2" xfId="16" xr:uid="{00000000-0005-0000-0000-000010000000}"/>
    <cellStyle name="標準_H23-11_2019-4" xfId="17" xr:uid="{00000000-0005-0000-0000-000011000000}"/>
    <cellStyle name="標準_H23-11_2019-4 2" xfId="18" xr:uid="{00000000-0005-0000-0000-000012000000}"/>
    <cellStyle name="標準_H25-25 2 2" xfId="19" xr:uid="{00000000-0005-0000-0000-000013000000}"/>
  </cellStyles>
  <dxfs count="6">
    <dxf>
      <fill>
        <patternFill>
          <bgColor indexed="13"/>
        </patternFill>
      </fill>
    </dxf>
    <dxf>
      <fill>
        <patternFill>
          <bgColor indexed="51"/>
        </patternFill>
      </fill>
    </dxf>
    <dxf>
      <fill>
        <patternFill>
          <bgColor indexed="53"/>
        </patternFill>
      </fill>
    </dxf>
    <dxf>
      <fill>
        <patternFill>
          <bgColor indexed="13"/>
        </patternFill>
      </fill>
    </dxf>
    <dxf>
      <fill>
        <patternFill>
          <bgColor indexed="51"/>
        </patternFill>
      </fill>
    </dxf>
    <dxf>
      <fill>
        <patternFill>
          <bgColor indexed="53"/>
        </patternFill>
      </fill>
    </dxf>
  </dxfs>
  <tableStyles count="0" defaultTableStyle="TableStyleMedium2" defaultPivotStyle="PivotStyleLight16"/>
  <colors>
    <mruColors>
      <color rgb="FF95F963"/>
      <color rgb="FF6DDDF7"/>
      <color rgb="FF6EF729"/>
      <color rgb="FFC8FCAE"/>
      <color rgb="FFFFA3C2"/>
      <color rgb="FF3399FF"/>
      <color rgb="FFFFF5D5"/>
      <color rgb="FFFFFFCC"/>
      <color rgb="FF379B4F"/>
      <color rgb="FFFFD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sheetMetadata" Target="metadata.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23" Type="http://schemas.microsoft.com/office/2022/10/relationships/richValueRel" Target="richData/richValueRel.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t>腸管出血性大腸菌</a:t>
            </a:r>
          </a:p>
        </c:rich>
      </c:tx>
      <c:layout>
        <c:manualLayout>
          <c:xMode val="edge"/>
          <c:yMode val="edge"/>
          <c:x val="0.36349963903190607"/>
          <c:y val="2.4798977492378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822459675442242"/>
          <c:y val="2.5313967465744814E-2"/>
          <c:w val="0.77210613690956476"/>
          <c:h val="0.60984543598716823"/>
        </c:manualLayout>
      </c:layout>
      <c:lineChart>
        <c:grouping val="standard"/>
        <c:varyColors val="0"/>
        <c:ser>
          <c:idx val="9"/>
          <c:order val="0"/>
          <c:tx>
            <c:strRef>
              <c:f>'37　感染症統計'!$A$7</c:f>
              <c:strCache>
                <c:ptCount val="1"/>
                <c:pt idx="0">
                  <c:v>2025年</c:v>
                </c:pt>
              </c:strCache>
            </c:strRef>
          </c:tx>
          <c:spPr>
            <a:ln w="38100" cap="rnd">
              <a:solidFill>
                <a:srgbClr val="FF0000"/>
              </a:solidFill>
              <a:round/>
            </a:ln>
            <a:effectLst/>
          </c:spPr>
          <c:marker>
            <c:symbol val="circle"/>
            <c:size val="5"/>
            <c:spPr>
              <a:solidFill>
                <a:schemeClr val="accent4">
                  <a:lumMod val="60000"/>
                </a:schemeClr>
              </a:solidFill>
              <a:ln w="38100">
                <a:solidFill>
                  <a:srgbClr val="FF0000"/>
                </a:solidFill>
              </a:ln>
              <a:effectLst/>
            </c:spPr>
          </c:marker>
          <c:val>
            <c:numRef>
              <c:f>'37　感染症統計'!$B$7:$M$7</c:f>
              <c:numCache>
                <c:formatCode>General</c:formatCode>
                <c:ptCount val="12"/>
                <c:pt idx="0">
                  <c:v>142</c:v>
                </c:pt>
                <c:pt idx="1">
                  <c:v>95</c:v>
                </c:pt>
                <c:pt idx="2">
                  <c:v>86</c:v>
                </c:pt>
                <c:pt idx="3">
                  <c:v>111</c:v>
                </c:pt>
                <c:pt idx="4">
                  <c:v>217</c:v>
                </c:pt>
                <c:pt idx="5">
                  <c:v>306</c:v>
                </c:pt>
                <c:pt idx="6">
                  <c:v>809</c:v>
                </c:pt>
                <c:pt idx="7">
                  <c:v>690</c:v>
                </c:pt>
                <c:pt idx="8">
                  <c:v>349</c:v>
                </c:pt>
              </c:numCache>
            </c:numRef>
          </c:val>
          <c:smooth val="0"/>
          <c:extLst>
            <c:ext xmlns:c16="http://schemas.microsoft.com/office/drawing/2014/chart" uri="{C3380CC4-5D6E-409C-BE32-E72D297353CC}">
              <c16:uniqueId val="{00000000-258B-4D78-9FAF-C894CF0226E0}"/>
            </c:ext>
          </c:extLst>
        </c:ser>
        <c:ser>
          <c:idx val="6"/>
          <c:order val="1"/>
          <c:tx>
            <c:strRef>
              <c:f>'37　感染症統計'!$A$8</c:f>
              <c:strCache>
                <c:ptCount val="1"/>
                <c:pt idx="0">
                  <c:v>2024年</c:v>
                </c:pt>
              </c:strCache>
            </c:strRef>
          </c:tx>
          <c:spPr>
            <a:ln w="38100" cap="rnd">
              <a:solidFill>
                <a:srgbClr val="379B4F"/>
              </a:solidFill>
              <a:round/>
            </a:ln>
            <a:effectLst/>
          </c:spPr>
          <c:marker>
            <c:symbol val="circle"/>
            <c:size val="5"/>
            <c:spPr>
              <a:solidFill>
                <a:srgbClr val="FF0000"/>
              </a:solidFill>
              <a:ln w="38100">
                <a:solidFill>
                  <a:srgbClr val="379B4F"/>
                </a:solidFill>
              </a:ln>
              <a:effectLst/>
            </c:spPr>
          </c:marker>
          <c:val>
            <c:numRef>
              <c:f>'37　感染症統計'!$B$8:$M$8</c:f>
              <c:numCache>
                <c:formatCode>General</c:formatCode>
                <c:ptCount val="12"/>
                <c:pt idx="0">
                  <c:v>103</c:v>
                </c:pt>
                <c:pt idx="1">
                  <c:v>102</c:v>
                </c:pt>
                <c:pt idx="2">
                  <c:v>114</c:v>
                </c:pt>
                <c:pt idx="3">
                  <c:v>122</c:v>
                </c:pt>
                <c:pt idx="4">
                  <c:v>257</c:v>
                </c:pt>
                <c:pt idx="5">
                  <c:v>308</c:v>
                </c:pt>
                <c:pt idx="6">
                  <c:v>519</c:v>
                </c:pt>
                <c:pt idx="7">
                  <c:v>708</c:v>
                </c:pt>
                <c:pt idx="8">
                  <c:v>541</c:v>
                </c:pt>
                <c:pt idx="9">
                  <c:v>533</c:v>
                </c:pt>
                <c:pt idx="10">
                  <c:v>277</c:v>
                </c:pt>
                <c:pt idx="11">
                  <c:v>158</c:v>
                </c:pt>
              </c:numCache>
            </c:numRef>
          </c:val>
          <c:smooth val="0"/>
          <c:extLst>
            <c:ext xmlns:c16="http://schemas.microsoft.com/office/drawing/2014/chart" uri="{C3380CC4-5D6E-409C-BE32-E72D297353CC}">
              <c16:uniqueId val="{00000001-258B-4D78-9FAF-C894CF0226E0}"/>
            </c:ext>
          </c:extLst>
        </c:ser>
        <c:ser>
          <c:idx val="0"/>
          <c:order val="2"/>
          <c:tx>
            <c:strRef>
              <c:f>'37　感染症統計'!$A$9</c:f>
              <c:strCache>
                <c:ptCount val="1"/>
                <c:pt idx="0">
                  <c:v>2023年</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'37　感染症統計'!$B$9:$M$9</c:f>
              <c:numCache>
                <c:formatCode>#,##0_ </c:formatCode>
                <c:ptCount val="12"/>
                <c:pt idx="0" formatCode="General">
                  <c:v>84</c:v>
                </c:pt>
                <c:pt idx="1">
                  <c:v>62</c:v>
                </c:pt>
                <c:pt idx="2">
                  <c:v>99</c:v>
                </c:pt>
                <c:pt idx="3">
                  <c:v>112</c:v>
                </c:pt>
                <c:pt idx="4" formatCode="General">
                  <c:v>224</c:v>
                </c:pt>
                <c:pt idx="5" formatCode="General">
                  <c:v>526</c:v>
                </c:pt>
                <c:pt idx="6" formatCode="General">
                  <c:v>521</c:v>
                </c:pt>
                <c:pt idx="7">
                  <c:v>768</c:v>
                </c:pt>
                <c:pt idx="8">
                  <c:v>454</c:v>
                </c:pt>
                <c:pt idx="9">
                  <c:v>390</c:v>
                </c:pt>
                <c:pt idx="10">
                  <c:v>416</c:v>
                </c:pt>
                <c:pt idx="11" formatCode="General">
                  <c:v>154</c:v>
                </c:pt>
              </c:numCache>
            </c:numRef>
          </c:val>
          <c:smooth val="0"/>
          <c:extLst>
            <c:ext xmlns:c16="http://schemas.microsoft.com/office/drawing/2014/chart" uri="{C3380CC4-5D6E-409C-BE32-E72D297353CC}">
              <c16:uniqueId val="{00000002-258B-4D78-9FAF-C894CF0226E0}"/>
            </c:ext>
          </c:extLst>
        </c:ser>
        <c:ser>
          <c:idx val="1"/>
          <c:order val="3"/>
          <c:tx>
            <c:strRef>
              <c:f>'37　感染症統計'!$A$10</c:f>
              <c:strCache>
                <c:ptCount val="1"/>
                <c:pt idx="0">
                  <c:v>2022年</c:v>
                </c:pt>
              </c:strCache>
            </c:strRef>
          </c:tx>
          <c:spPr>
            <a:ln w="28575" cap="rnd">
              <a:solidFill>
                <a:schemeClr val="accent2"/>
              </a:solidFill>
              <a:round/>
            </a:ln>
            <a:effectLst/>
          </c:spPr>
          <c:marker>
            <c:symbol val="none"/>
          </c:marker>
          <c:val>
            <c:numRef>
              <c:f>'37　感染症統計'!$B$10:$M$10</c:f>
              <c:numCache>
                <c:formatCode>#,##0_ </c:formatCode>
                <c:ptCount val="12"/>
                <c:pt idx="0" formatCode="General">
                  <c:v>81</c:v>
                </c:pt>
                <c:pt idx="1">
                  <c:v>39</c:v>
                </c:pt>
                <c:pt idx="2">
                  <c:v>72</c:v>
                </c:pt>
                <c:pt idx="3" formatCode="General">
                  <c:v>89</c:v>
                </c:pt>
                <c:pt idx="4" formatCode="General">
                  <c:v>258</c:v>
                </c:pt>
                <c:pt idx="5" formatCode="General">
                  <c:v>416</c:v>
                </c:pt>
                <c:pt idx="6" formatCode="General">
                  <c:v>554</c:v>
                </c:pt>
                <c:pt idx="7" formatCode="General">
                  <c:v>568</c:v>
                </c:pt>
                <c:pt idx="8" formatCode="General">
                  <c:v>578</c:v>
                </c:pt>
                <c:pt idx="9" formatCode="General">
                  <c:v>337</c:v>
                </c:pt>
                <c:pt idx="10" formatCode="General">
                  <c:v>169</c:v>
                </c:pt>
                <c:pt idx="11" formatCode="General">
                  <c:v>168</c:v>
                </c:pt>
              </c:numCache>
            </c:numRef>
          </c:val>
          <c:smooth val="0"/>
          <c:extLst>
            <c:ext xmlns:c16="http://schemas.microsoft.com/office/drawing/2014/chart" uri="{C3380CC4-5D6E-409C-BE32-E72D297353CC}">
              <c16:uniqueId val="{00000003-258B-4D78-9FAF-C894CF0226E0}"/>
            </c:ext>
          </c:extLst>
        </c:ser>
        <c:ser>
          <c:idx val="2"/>
          <c:order val="4"/>
          <c:tx>
            <c:strRef>
              <c:f>'37　感染症統計'!$A$11</c:f>
              <c:strCache>
                <c:ptCount val="1"/>
                <c:pt idx="0">
                  <c:v>2021年</c:v>
                </c:pt>
              </c:strCache>
            </c:strRef>
          </c:tx>
          <c:spPr>
            <a:ln w="28575" cap="rnd">
              <a:solidFill>
                <a:schemeClr val="accent3"/>
              </a:solidFill>
              <a:round/>
            </a:ln>
            <a:effectLst/>
          </c:spPr>
          <c:marker>
            <c:symbol val="none"/>
          </c:marker>
          <c:val>
            <c:numRef>
              <c:f>'37　感染症統計'!$B$11:$M$11</c:f>
              <c:numCache>
                <c:formatCode>General</c:formatCode>
                <c:ptCount val="12"/>
                <c:pt idx="0">
                  <c:v>81</c:v>
                </c:pt>
                <c:pt idx="1">
                  <c:v>48</c:v>
                </c:pt>
                <c:pt idx="2">
                  <c:v>71</c:v>
                </c:pt>
                <c:pt idx="3">
                  <c:v>128</c:v>
                </c:pt>
                <c:pt idx="4">
                  <c:v>171</c:v>
                </c:pt>
                <c:pt idx="5">
                  <c:v>350</c:v>
                </c:pt>
                <c:pt idx="6">
                  <c:v>569</c:v>
                </c:pt>
                <c:pt idx="7">
                  <c:v>553</c:v>
                </c:pt>
                <c:pt idx="8">
                  <c:v>458</c:v>
                </c:pt>
                <c:pt idx="9">
                  <c:v>306</c:v>
                </c:pt>
                <c:pt idx="10">
                  <c:v>221</c:v>
                </c:pt>
                <c:pt idx="11">
                  <c:v>229</c:v>
                </c:pt>
              </c:numCache>
            </c:numRef>
          </c:val>
          <c:smooth val="0"/>
          <c:extLst>
            <c:ext xmlns:c16="http://schemas.microsoft.com/office/drawing/2014/chart" uri="{C3380CC4-5D6E-409C-BE32-E72D297353CC}">
              <c16:uniqueId val="{00000004-258B-4D78-9FAF-C894CF0226E0}"/>
            </c:ext>
          </c:extLst>
        </c:ser>
        <c:ser>
          <c:idx val="5"/>
          <c:order val="5"/>
          <c:tx>
            <c:strRef>
              <c:f>'37　感染症統計'!$A$12</c:f>
              <c:strCache>
                <c:ptCount val="1"/>
                <c:pt idx="0">
                  <c:v>2020年</c:v>
                </c:pt>
              </c:strCache>
            </c:strRef>
          </c:tx>
          <c:spPr>
            <a:ln w="28575" cap="rnd">
              <a:solidFill>
                <a:schemeClr val="accent6"/>
              </a:solidFill>
              <a:round/>
            </a:ln>
            <a:effectLst/>
          </c:spPr>
          <c:marker>
            <c:symbol val="none"/>
          </c:marker>
          <c:val>
            <c:numRef>
              <c:f>'37　感染症統計'!$B$12:$M$12</c:f>
              <c:numCache>
                <c:formatCode>General</c:formatCode>
                <c:ptCount val="12"/>
                <c:pt idx="0">
                  <c:v>112</c:v>
                </c:pt>
                <c:pt idx="1">
                  <c:v>85</c:v>
                </c:pt>
                <c:pt idx="2">
                  <c:v>60</c:v>
                </c:pt>
                <c:pt idx="3">
                  <c:v>97</c:v>
                </c:pt>
                <c:pt idx="4">
                  <c:v>95</c:v>
                </c:pt>
                <c:pt idx="5">
                  <c:v>305</c:v>
                </c:pt>
                <c:pt idx="6">
                  <c:v>544</c:v>
                </c:pt>
                <c:pt idx="7">
                  <c:v>449</c:v>
                </c:pt>
                <c:pt idx="8">
                  <c:v>475</c:v>
                </c:pt>
                <c:pt idx="9">
                  <c:v>505</c:v>
                </c:pt>
                <c:pt idx="10">
                  <c:v>219</c:v>
                </c:pt>
                <c:pt idx="11" formatCode="#,##0_ ">
                  <c:v>98</c:v>
                </c:pt>
              </c:numCache>
            </c:numRef>
          </c:val>
          <c:smooth val="0"/>
          <c:extLst>
            <c:ext xmlns:c16="http://schemas.microsoft.com/office/drawing/2014/chart" uri="{C3380CC4-5D6E-409C-BE32-E72D297353CC}">
              <c16:uniqueId val="{00000005-258B-4D78-9FAF-C894CF0226E0}"/>
            </c:ext>
          </c:extLst>
        </c:ser>
        <c:dLbls>
          <c:showLegendKey val="0"/>
          <c:showVal val="0"/>
          <c:showCatName val="0"/>
          <c:showSerName val="0"/>
          <c:showPercent val="0"/>
          <c:showBubbleSize val="0"/>
        </c:dLbls>
        <c:marker val="1"/>
        <c:smooth val="0"/>
        <c:axId val="473875992"/>
        <c:axId val="473875208"/>
      </c:lineChart>
      <c:catAx>
        <c:axId val="4738759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5208"/>
        <c:crosses val="autoZero"/>
        <c:auto val="1"/>
        <c:lblAlgn val="ctr"/>
        <c:lblOffset val="100"/>
        <c:noMultiLvlLbl val="0"/>
      </c:catAx>
      <c:valAx>
        <c:axId val="473875208"/>
        <c:scaling>
          <c:orientation val="minMax"/>
          <c:max val="1400"/>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599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dTable>
      <c:spPr>
        <a:noFill/>
        <a:ln>
          <a:noFill/>
        </a:ln>
        <a:effectLst/>
      </c:spPr>
    </c:plotArea>
    <c:legend>
      <c:legendPos val="b"/>
      <c:layout>
        <c:manualLayout>
          <c:xMode val="edge"/>
          <c:yMode val="edge"/>
          <c:x val="0.87538985472520936"/>
          <c:y val="1.0689411766239484E-2"/>
          <c:w val="0.1187992146550145"/>
          <c:h val="0.48126258319837928"/>
        </c:manualLayout>
      </c:layout>
      <c:overlay val="0"/>
      <c:spPr>
        <a:noFill/>
        <a:ln>
          <a:solidFill>
            <a:schemeClr val="accent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細菌性赤痢菌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2747074113369755"/>
          <c:y val="5.692857851974642E-2"/>
          <c:w val="0.70100967673797776"/>
          <c:h val="0.62589415129079018"/>
        </c:manualLayout>
      </c:layout>
      <c:lineChart>
        <c:grouping val="standard"/>
        <c:varyColors val="0"/>
        <c:ser>
          <c:idx val="6"/>
          <c:order val="0"/>
          <c:tx>
            <c:strRef>
              <c:f>'37　感染症統計'!$P$7</c:f>
              <c:strCache>
                <c:ptCount val="1"/>
                <c:pt idx="0">
                  <c:v>2025年</c:v>
                </c:pt>
              </c:strCache>
            </c:strRef>
          </c:tx>
          <c:spPr>
            <a:ln w="38100" cap="rnd">
              <a:solidFill>
                <a:srgbClr val="FF0000"/>
              </a:solidFill>
              <a:round/>
            </a:ln>
            <a:effectLst/>
          </c:spPr>
          <c:marker>
            <c:symbol val="none"/>
          </c:marker>
          <c:val>
            <c:numRef>
              <c:f>'37　感染症統計'!$Q$7:$AB$7</c:f>
              <c:numCache>
                <c:formatCode>#,##0_ </c:formatCode>
                <c:ptCount val="12"/>
                <c:pt idx="0">
                  <c:v>2</c:v>
                </c:pt>
                <c:pt idx="1">
                  <c:v>4</c:v>
                </c:pt>
                <c:pt idx="2">
                  <c:v>6</c:v>
                </c:pt>
                <c:pt idx="3">
                  <c:v>4</c:v>
                </c:pt>
                <c:pt idx="4">
                  <c:v>8</c:v>
                </c:pt>
                <c:pt idx="5">
                  <c:v>0</c:v>
                </c:pt>
                <c:pt idx="6">
                  <c:v>5</c:v>
                </c:pt>
                <c:pt idx="7">
                  <c:v>7</c:v>
                </c:pt>
                <c:pt idx="8">
                  <c:v>2</c:v>
                </c:pt>
              </c:numCache>
            </c:numRef>
          </c:val>
          <c:smooth val="0"/>
          <c:extLst>
            <c:ext xmlns:c16="http://schemas.microsoft.com/office/drawing/2014/chart" uri="{C3380CC4-5D6E-409C-BE32-E72D297353CC}">
              <c16:uniqueId val="{00000000-1B18-4E7B-939D-82A450FC20BD}"/>
            </c:ext>
          </c:extLst>
        </c:ser>
        <c:ser>
          <c:idx val="0"/>
          <c:order val="1"/>
          <c:tx>
            <c:strRef>
              <c:f>'37　感染症統計'!$P$8</c:f>
              <c:strCache>
                <c:ptCount val="1"/>
                <c:pt idx="0">
                  <c:v>2024年</c:v>
                </c:pt>
              </c:strCache>
            </c:strRef>
          </c:tx>
          <c:spPr>
            <a:ln w="19050" cap="rnd">
              <a:solidFill>
                <a:srgbClr val="00B050"/>
              </a:solidFill>
              <a:round/>
            </a:ln>
            <a:effectLst/>
          </c:spPr>
          <c:marker>
            <c:symbol val="none"/>
          </c:marker>
          <c:val>
            <c:numRef>
              <c:f>'37　感染症統計'!$Q$8:$AB$8</c:f>
              <c:numCache>
                <c:formatCode>General</c:formatCode>
                <c:ptCount val="12"/>
                <c:pt idx="0" formatCode="#,##0_ ">
                  <c:v>4</c:v>
                </c:pt>
                <c:pt idx="1">
                  <c:v>4</c:v>
                </c:pt>
                <c:pt idx="2">
                  <c:v>4</c:v>
                </c:pt>
                <c:pt idx="3">
                  <c:v>8</c:v>
                </c:pt>
                <c:pt idx="4">
                  <c:v>1</c:v>
                </c:pt>
                <c:pt idx="5">
                  <c:v>2</c:v>
                </c:pt>
                <c:pt idx="6">
                  <c:v>6</c:v>
                </c:pt>
                <c:pt idx="7">
                  <c:v>21</c:v>
                </c:pt>
                <c:pt idx="8">
                  <c:v>12</c:v>
                </c:pt>
                <c:pt idx="9">
                  <c:v>8</c:v>
                </c:pt>
                <c:pt idx="10">
                  <c:v>0</c:v>
                </c:pt>
                <c:pt idx="11">
                  <c:v>4</c:v>
                </c:pt>
              </c:numCache>
            </c:numRef>
          </c:val>
          <c:smooth val="0"/>
          <c:extLst>
            <c:ext xmlns:c16="http://schemas.microsoft.com/office/drawing/2014/chart" uri="{C3380CC4-5D6E-409C-BE32-E72D297353CC}">
              <c16:uniqueId val="{00000001-1B18-4E7B-939D-82A450FC20BD}"/>
            </c:ext>
          </c:extLst>
        </c:ser>
        <c:ser>
          <c:idx val="1"/>
          <c:order val="2"/>
          <c:tx>
            <c:strRef>
              <c:f>'37　感染症統計'!$P$9</c:f>
              <c:strCache>
                <c:ptCount val="1"/>
                <c:pt idx="0">
                  <c:v>2023年</c:v>
                </c:pt>
              </c:strCache>
            </c:strRef>
          </c:tx>
          <c:spPr>
            <a:ln w="28575" cap="rnd">
              <a:solidFill>
                <a:schemeClr val="accent2"/>
              </a:solidFill>
              <a:round/>
            </a:ln>
            <a:effectLst/>
          </c:spPr>
          <c:marker>
            <c:symbol val="none"/>
          </c:marker>
          <c:val>
            <c:numRef>
              <c:f>'37　感染症統計'!$Q$9:$AB$9</c:f>
              <c:numCache>
                <c:formatCode>#,##0_ </c:formatCode>
                <c:ptCount val="12"/>
                <c:pt idx="0" formatCode="General">
                  <c:v>1</c:v>
                </c:pt>
                <c:pt idx="1">
                  <c:v>1</c:v>
                </c:pt>
                <c:pt idx="2">
                  <c:v>4</c:v>
                </c:pt>
                <c:pt idx="3">
                  <c:v>2</c:v>
                </c:pt>
                <c:pt idx="4">
                  <c:v>2</c:v>
                </c:pt>
                <c:pt idx="5">
                  <c:v>7</c:v>
                </c:pt>
                <c:pt idx="6">
                  <c:v>7</c:v>
                </c:pt>
                <c:pt idx="7">
                  <c:v>3</c:v>
                </c:pt>
                <c:pt idx="8">
                  <c:v>1</c:v>
                </c:pt>
                <c:pt idx="9">
                  <c:v>7</c:v>
                </c:pt>
                <c:pt idx="10">
                  <c:v>7</c:v>
                </c:pt>
                <c:pt idx="11" formatCode="General">
                  <c:v>5</c:v>
                </c:pt>
              </c:numCache>
            </c:numRef>
          </c:val>
          <c:smooth val="0"/>
          <c:extLst>
            <c:ext xmlns:c16="http://schemas.microsoft.com/office/drawing/2014/chart" uri="{C3380CC4-5D6E-409C-BE32-E72D297353CC}">
              <c16:uniqueId val="{00000002-1B18-4E7B-939D-82A450FC20BD}"/>
            </c:ext>
          </c:extLst>
        </c:ser>
        <c:ser>
          <c:idx val="2"/>
          <c:order val="3"/>
          <c:tx>
            <c:strRef>
              <c:f>'37　感染症統計'!$P$10</c:f>
              <c:strCache>
                <c:ptCount val="1"/>
                <c:pt idx="0">
                  <c:v>2022年</c:v>
                </c:pt>
              </c:strCache>
            </c:strRef>
          </c:tx>
          <c:spPr>
            <a:ln w="28575" cap="rnd">
              <a:solidFill>
                <a:schemeClr val="accent3"/>
              </a:solidFill>
              <a:round/>
            </a:ln>
            <a:effectLst/>
          </c:spPr>
          <c:marker>
            <c:symbol val="none"/>
          </c:marker>
          <c:val>
            <c:numRef>
              <c:f>'37　感染症統計'!$Q$10:$AB$10</c:f>
              <c:numCache>
                <c:formatCode>#,##0_ </c:formatCode>
                <c:ptCount val="12"/>
                <c:pt idx="0" formatCode="General">
                  <c:v>0</c:v>
                </c:pt>
                <c:pt idx="1">
                  <c:v>5</c:v>
                </c:pt>
                <c:pt idx="2">
                  <c:v>4</c:v>
                </c:pt>
                <c:pt idx="3">
                  <c:v>1</c:v>
                </c:pt>
                <c:pt idx="4">
                  <c:v>1</c:v>
                </c:pt>
                <c:pt idx="5">
                  <c:v>1</c:v>
                </c:pt>
                <c:pt idx="6">
                  <c:v>1</c:v>
                </c:pt>
                <c:pt idx="7">
                  <c:v>1</c:v>
                </c:pt>
                <c:pt idx="8" formatCode="General">
                  <c:v>0</c:v>
                </c:pt>
                <c:pt idx="9" formatCode="General">
                  <c:v>0</c:v>
                </c:pt>
                <c:pt idx="10" formatCode="General">
                  <c:v>0</c:v>
                </c:pt>
                <c:pt idx="11" formatCode="General">
                  <c:v>2</c:v>
                </c:pt>
              </c:numCache>
            </c:numRef>
          </c:val>
          <c:smooth val="0"/>
          <c:extLst>
            <c:ext xmlns:c16="http://schemas.microsoft.com/office/drawing/2014/chart" uri="{C3380CC4-5D6E-409C-BE32-E72D297353CC}">
              <c16:uniqueId val="{00000003-1B18-4E7B-939D-82A450FC20BD}"/>
            </c:ext>
          </c:extLst>
        </c:ser>
        <c:ser>
          <c:idx val="3"/>
          <c:order val="4"/>
          <c:tx>
            <c:strRef>
              <c:f>'37　感染症統計'!$P$11</c:f>
              <c:strCache>
                <c:ptCount val="1"/>
                <c:pt idx="0">
                  <c:v>2021年</c:v>
                </c:pt>
              </c:strCache>
            </c:strRef>
          </c:tx>
          <c:spPr>
            <a:ln w="28575" cap="rnd">
              <a:solidFill>
                <a:schemeClr val="accent4"/>
              </a:solidFill>
              <a:round/>
            </a:ln>
            <a:effectLst/>
          </c:spPr>
          <c:marker>
            <c:symbol val="none"/>
          </c:marker>
          <c:val>
            <c:numRef>
              <c:f>'37　感染症統計'!$Q$11:$AB$11</c:f>
              <c:numCache>
                <c:formatCode>#,##0_ </c:formatCode>
                <c:ptCount val="12"/>
                <c:pt idx="0">
                  <c:v>1</c:v>
                </c:pt>
                <c:pt idx="1">
                  <c:v>2</c:v>
                </c:pt>
                <c:pt idx="2">
                  <c:v>1</c:v>
                </c:pt>
                <c:pt idx="3">
                  <c:v>0</c:v>
                </c:pt>
                <c:pt idx="4">
                  <c:v>0</c:v>
                </c:pt>
                <c:pt idx="5">
                  <c:v>0</c:v>
                </c:pt>
                <c:pt idx="6">
                  <c:v>1</c:v>
                </c:pt>
                <c:pt idx="7">
                  <c:v>1</c:v>
                </c:pt>
                <c:pt idx="8">
                  <c:v>0</c:v>
                </c:pt>
                <c:pt idx="9">
                  <c:v>1</c:v>
                </c:pt>
                <c:pt idx="10">
                  <c:v>0</c:v>
                </c:pt>
                <c:pt idx="11">
                  <c:v>0</c:v>
                </c:pt>
              </c:numCache>
            </c:numRef>
          </c:val>
          <c:smooth val="0"/>
          <c:extLst>
            <c:ext xmlns:c16="http://schemas.microsoft.com/office/drawing/2014/chart" uri="{C3380CC4-5D6E-409C-BE32-E72D297353CC}">
              <c16:uniqueId val="{00000004-1B18-4E7B-939D-82A450FC20BD}"/>
            </c:ext>
          </c:extLst>
        </c:ser>
        <c:ser>
          <c:idx val="5"/>
          <c:order val="5"/>
          <c:tx>
            <c:strRef>
              <c:f>'37　感染症統計'!$P$12</c:f>
              <c:strCache>
                <c:ptCount val="1"/>
                <c:pt idx="0">
                  <c:v>2020年</c:v>
                </c:pt>
              </c:strCache>
            </c:strRef>
          </c:tx>
          <c:spPr>
            <a:ln w="28575" cap="rnd">
              <a:solidFill>
                <a:schemeClr val="accent6"/>
              </a:solidFill>
              <a:round/>
            </a:ln>
            <a:effectLst/>
          </c:spPr>
          <c:marker>
            <c:symbol val="none"/>
          </c:marker>
          <c:val>
            <c:numRef>
              <c:f>'37　感染症統計'!$Q$12:$AB$12</c:f>
              <c:numCache>
                <c:formatCode>#,##0_ </c:formatCode>
                <c:ptCount val="12"/>
                <c:pt idx="0">
                  <c:v>16</c:v>
                </c:pt>
                <c:pt idx="1">
                  <c:v>1</c:v>
                </c:pt>
                <c:pt idx="2">
                  <c:v>19</c:v>
                </c:pt>
                <c:pt idx="3">
                  <c:v>3</c:v>
                </c:pt>
                <c:pt idx="4">
                  <c:v>13</c:v>
                </c:pt>
                <c:pt idx="5">
                  <c:v>1</c:v>
                </c:pt>
                <c:pt idx="6">
                  <c:v>2</c:v>
                </c:pt>
                <c:pt idx="7">
                  <c:v>2</c:v>
                </c:pt>
                <c:pt idx="8">
                  <c:v>0</c:v>
                </c:pt>
                <c:pt idx="9">
                  <c:v>24</c:v>
                </c:pt>
                <c:pt idx="10">
                  <c:v>4</c:v>
                </c:pt>
                <c:pt idx="11">
                  <c:v>2</c:v>
                </c:pt>
              </c:numCache>
            </c:numRef>
          </c:val>
          <c:smooth val="0"/>
          <c:extLst>
            <c:ext xmlns:c16="http://schemas.microsoft.com/office/drawing/2014/chart" uri="{C3380CC4-5D6E-409C-BE32-E72D297353CC}">
              <c16:uniqueId val="{00000005-1B18-4E7B-939D-82A450FC20BD}"/>
            </c:ext>
          </c:extLst>
        </c:ser>
        <c:dLbls>
          <c:showLegendKey val="0"/>
          <c:showVal val="0"/>
          <c:showCatName val="0"/>
          <c:showSerName val="0"/>
          <c:showPercent val="0"/>
          <c:showBubbleSize val="0"/>
        </c:dLbls>
        <c:smooth val="0"/>
        <c:axId val="473874032"/>
        <c:axId val="473874424"/>
      </c:lineChart>
      <c:catAx>
        <c:axId val="473874032"/>
        <c:scaling>
          <c:orientation val="minMax"/>
        </c:scaling>
        <c:delete val="1"/>
        <c:axPos val="b"/>
        <c:numFmt formatCode="General" sourceLinked="1"/>
        <c:majorTickMark val="none"/>
        <c:minorTickMark val="none"/>
        <c:tickLblPos val="nextTo"/>
        <c:crossAx val="473874424"/>
        <c:crosses val="autoZero"/>
        <c:auto val="0"/>
        <c:lblAlgn val="ctr"/>
        <c:lblOffset val="100"/>
        <c:noMultiLvlLbl val="0"/>
      </c:catAx>
      <c:valAx>
        <c:axId val="473874424"/>
        <c:scaling>
          <c:orientation val="minMax"/>
          <c:max val="40"/>
        </c:scaling>
        <c:delete val="0"/>
        <c:axPos val="r"/>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4032"/>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dTable>
      <c:spPr>
        <a:noFill/>
        <a:ln>
          <a:noFill/>
        </a:ln>
        <a:effectLst/>
      </c:spPr>
    </c:plotArea>
    <c:legend>
      <c:legendPos val="b"/>
      <c:layout>
        <c:manualLayout>
          <c:xMode val="edge"/>
          <c:yMode val="edge"/>
          <c:x val="0.87850136558176928"/>
          <c:y val="8.9866993536922485E-2"/>
          <c:w val="0.12149863441823069"/>
          <c:h val="0.51339236753271933"/>
        </c:manualLayout>
      </c:layout>
      <c:overlay val="0"/>
      <c:spPr>
        <a:noFill/>
        <a:ln>
          <a:solidFill>
            <a:schemeClr val="accent3">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gif"/><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jpeg"/><Relationship Id="rId1" Type="http://schemas.openxmlformats.org/officeDocument/2006/relationships/hyperlink" Target="http://www.google.co.jp/imgres?imgurl=http://thumbnail.image.rakuten.co.jp/@0_mall/fujinami/cabinet/shohin02/457126160002600052.jpg?_ex=320x320&amp;s=2&amp;r=1&amp;imgrefurl=http://item.rakuten.co.jp/fujinami/457126160002600/&amp;h=320&amp;w=320&amp;tbnid=rSj_925s_Y7APM:&amp;zoom=1&amp;docid=0WAZ4htdIbjzZM&amp;hl=ja&amp;ei=HM03U-u9CYaVkQW0lYDIAQ&amp;tbm=isch&amp;ved=0CFUQhBwwAQ&amp;iact=rc&amp;dur=388&amp;page=1&amp;start=0&amp;ndsp=15"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1</xdr:col>
      <xdr:colOff>0</xdr:colOff>
      <xdr:row>23</xdr:row>
      <xdr:rowOff>76200</xdr:rowOff>
    </xdr:from>
    <xdr:to>
      <xdr:col>6</xdr:col>
      <xdr:colOff>28575</xdr:colOff>
      <xdr:row>29</xdr:row>
      <xdr:rowOff>9525</xdr:rowOff>
    </xdr:to>
    <xdr:sp macro="" textlink="">
      <xdr:nvSpPr>
        <xdr:cNvPr id="2049" name="AutoShape 1">
          <a:extLst>
            <a:ext uri="{FF2B5EF4-FFF2-40B4-BE49-F238E27FC236}">
              <a16:creationId xmlns:a16="http://schemas.microsoft.com/office/drawing/2014/main" id="{00000000-0008-0000-0000-000001080000}"/>
            </a:ext>
          </a:extLst>
        </xdr:cNvPr>
        <xdr:cNvSpPr>
          <a:spLocks noChangeArrowheads="1"/>
        </xdr:cNvSpPr>
      </xdr:nvSpPr>
      <xdr:spPr bwMode="auto">
        <a:xfrm>
          <a:off x="1162050" y="3943350"/>
          <a:ext cx="3209925" cy="962025"/>
        </a:xfrm>
        <a:prstGeom prst="horizontalScroll">
          <a:avLst>
            <a:gd name="adj" fmla="val 12500"/>
          </a:avLst>
        </a:prstGeom>
        <a:solidFill>
          <a:srgbClr val="FFFFFF"/>
        </a:solidFill>
        <a:ln w="9525">
          <a:solidFill>
            <a:srgbClr val="000000"/>
          </a:solidFill>
          <a:round/>
          <a:headEnd/>
          <a:tailEnd/>
        </a:ln>
      </xdr:spPr>
    </xdr:sp>
    <xdr:clientData/>
  </xdr:twoCellAnchor>
  <xdr:twoCellAnchor editAs="oneCell">
    <xdr:from>
      <xdr:col>10</xdr:col>
      <xdr:colOff>0</xdr:colOff>
      <xdr:row>37</xdr:row>
      <xdr:rowOff>0</xdr:rowOff>
    </xdr:from>
    <xdr:to>
      <xdr:col>10</xdr:col>
      <xdr:colOff>50165</xdr:colOff>
      <xdr:row>37</xdr:row>
      <xdr:rowOff>12065</xdr:rowOff>
    </xdr:to>
    <xdr:pic>
      <xdr:nvPicPr>
        <xdr:cNvPr id="2050" name="Picture 2" descr="sp">
          <a:extLst>
            <a:ext uri="{FF2B5EF4-FFF2-40B4-BE49-F238E27FC236}">
              <a16:creationId xmlns:a16="http://schemas.microsoft.com/office/drawing/2014/main" id="{00000000-0008-0000-0000-000002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1" name="Picture 3" descr="sp">
          <a:extLst>
            <a:ext uri="{FF2B5EF4-FFF2-40B4-BE49-F238E27FC236}">
              <a16:creationId xmlns:a16="http://schemas.microsoft.com/office/drawing/2014/main" id="{00000000-0008-0000-0000-000003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2" name="Picture 4" descr="sp">
          <a:extLst>
            <a:ext uri="{FF2B5EF4-FFF2-40B4-BE49-F238E27FC236}">
              <a16:creationId xmlns:a16="http://schemas.microsoft.com/office/drawing/2014/main" id="{00000000-0008-0000-0000-000004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3" name="Picture 5" descr="sp">
          <a:extLst>
            <a:ext uri="{FF2B5EF4-FFF2-40B4-BE49-F238E27FC236}">
              <a16:creationId xmlns:a16="http://schemas.microsoft.com/office/drawing/2014/main" id="{00000000-0008-0000-0000-000005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4" name="Picture 6" descr="sp">
          <a:extLst>
            <a:ext uri="{FF2B5EF4-FFF2-40B4-BE49-F238E27FC236}">
              <a16:creationId xmlns:a16="http://schemas.microsoft.com/office/drawing/2014/main" id="{00000000-0008-0000-0000-000006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5" name="Picture 7" descr="sp">
          <a:extLst>
            <a:ext uri="{FF2B5EF4-FFF2-40B4-BE49-F238E27FC236}">
              <a16:creationId xmlns:a16="http://schemas.microsoft.com/office/drawing/2014/main" id="{00000000-0008-0000-0000-000007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6" name="Picture 8" descr="sp">
          <a:extLst>
            <a:ext uri="{FF2B5EF4-FFF2-40B4-BE49-F238E27FC236}">
              <a16:creationId xmlns:a16="http://schemas.microsoft.com/office/drawing/2014/main" id="{00000000-0008-0000-0000-000008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7" name="Picture 9" descr="sp">
          <a:extLst>
            <a:ext uri="{FF2B5EF4-FFF2-40B4-BE49-F238E27FC236}">
              <a16:creationId xmlns:a16="http://schemas.microsoft.com/office/drawing/2014/main" id="{00000000-0008-0000-0000-000009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211979</xdr:colOff>
      <xdr:row>51</xdr:row>
      <xdr:rowOff>23812</xdr:rowOff>
    </xdr:to>
    <xdr:pic>
      <xdr:nvPicPr>
        <xdr:cNvPr id="3" name="図 2">
          <a:extLst>
            <a:ext uri="{FF2B5EF4-FFF2-40B4-BE49-F238E27FC236}">
              <a16:creationId xmlns:a16="http://schemas.microsoft.com/office/drawing/2014/main" id="{944DCE41-C3BD-92E1-9D0E-3DB3F727D381}"/>
            </a:ext>
          </a:extLst>
        </xdr:cNvPr>
        <xdr:cNvPicPr>
          <a:picLocks noChangeAspect="1"/>
        </xdr:cNvPicPr>
      </xdr:nvPicPr>
      <xdr:blipFill>
        <a:blip xmlns:r="http://schemas.openxmlformats.org/officeDocument/2006/relationships" r:embed="rId1"/>
        <a:stretch>
          <a:fillRect/>
        </a:stretch>
      </xdr:blipFill>
      <xdr:spPr>
        <a:xfrm>
          <a:off x="0" y="0"/>
          <a:ext cx="6030167" cy="9231312"/>
        </a:xfrm>
        <a:prstGeom prst="rect">
          <a:avLst/>
        </a:prstGeom>
      </xdr:spPr>
    </xdr:pic>
    <xdr:clientData/>
  </xdr:twoCellAnchor>
  <xdr:twoCellAnchor editAs="oneCell">
    <xdr:from>
      <xdr:col>11</xdr:col>
      <xdr:colOff>182549</xdr:colOff>
      <xdr:row>0</xdr:row>
      <xdr:rowOff>7936</xdr:rowOff>
    </xdr:from>
    <xdr:to>
      <xdr:col>23</xdr:col>
      <xdr:colOff>15875</xdr:colOff>
      <xdr:row>7</xdr:row>
      <xdr:rowOff>95251</xdr:rowOff>
    </xdr:to>
    <xdr:pic>
      <xdr:nvPicPr>
        <xdr:cNvPr id="4" name="図 3">
          <a:extLst>
            <a:ext uri="{FF2B5EF4-FFF2-40B4-BE49-F238E27FC236}">
              <a16:creationId xmlns:a16="http://schemas.microsoft.com/office/drawing/2014/main" id="{1C7AD86B-A44A-37A8-62BC-FED8F3808277}"/>
            </a:ext>
          </a:extLst>
        </xdr:cNvPr>
        <xdr:cNvPicPr>
          <a:picLocks noChangeAspect="1"/>
        </xdr:cNvPicPr>
      </xdr:nvPicPr>
      <xdr:blipFill>
        <a:blip xmlns:r="http://schemas.openxmlformats.org/officeDocument/2006/relationships" r:embed="rId2"/>
        <a:stretch>
          <a:fillRect/>
        </a:stretch>
      </xdr:blipFill>
      <xdr:spPr>
        <a:xfrm>
          <a:off x="6000737" y="7936"/>
          <a:ext cx="5802326" cy="2166940"/>
        </a:xfrm>
        <a:prstGeom prst="rect">
          <a:avLst/>
        </a:prstGeom>
      </xdr:spPr>
    </xdr:pic>
    <xdr:clientData/>
  </xdr:twoCellAnchor>
  <xdr:twoCellAnchor>
    <xdr:from>
      <xdr:col>11</xdr:col>
      <xdr:colOff>198432</xdr:colOff>
      <xdr:row>6</xdr:row>
      <xdr:rowOff>222249</xdr:rowOff>
    </xdr:from>
    <xdr:to>
      <xdr:col>22</xdr:col>
      <xdr:colOff>357186</xdr:colOff>
      <xdr:row>43</xdr:row>
      <xdr:rowOff>39687</xdr:rowOff>
    </xdr:to>
    <xdr:grpSp>
      <xdr:nvGrpSpPr>
        <xdr:cNvPr id="11" name="グループ化 10">
          <a:extLst>
            <a:ext uri="{FF2B5EF4-FFF2-40B4-BE49-F238E27FC236}">
              <a16:creationId xmlns:a16="http://schemas.microsoft.com/office/drawing/2014/main" id="{7429E7AD-E828-F29E-ACC7-4C4110F3A568}"/>
            </a:ext>
          </a:extLst>
        </xdr:cNvPr>
        <xdr:cNvGrpSpPr/>
      </xdr:nvGrpSpPr>
      <xdr:grpSpPr>
        <a:xfrm>
          <a:off x="6016620" y="2079624"/>
          <a:ext cx="5746754" cy="5945188"/>
          <a:chOff x="6016621" y="2079625"/>
          <a:chExt cx="4570699" cy="5030976"/>
        </a:xfrm>
      </xdr:grpSpPr>
      <xdr:pic>
        <xdr:nvPicPr>
          <xdr:cNvPr id="6" name="図 5">
            <a:extLst>
              <a:ext uri="{FF2B5EF4-FFF2-40B4-BE49-F238E27FC236}">
                <a16:creationId xmlns:a16="http://schemas.microsoft.com/office/drawing/2014/main" id="{6071506A-CB3F-1709-8F3D-4A32022B5410}"/>
              </a:ext>
            </a:extLst>
          </xdr:cNvPr>
          <xdr:cNvPicPr>
            <a:picLocks noChangeAspect="1"/>
          </xdr:cNvPicPr>
        </xdr:nvPicPr>
        <xdr:blipFill>
          <a:blip xmlns:r="http://schemas.openxmlformats.org/officeDocument/2006/relationships" r:embed="rId3"/>
          <a:stretch>
            <a:fillRect/>
          </a:stretch>
        </xdr:blipFill>
        <xdr:spPr>
          <a:xfrm>
            <a:off x="6024562" y="2079625"/>
            <a:ext cx="2267266" cy="3658111"/>
          </a:xfrm>
          <a:prstGeom prst="rect">
            <a:avLst/>
          </a:prstGeom>
        </xdr:spPr>
      </xdr:pic>
      <xdr:pic>
        <xdr:nvPicPr>
          <xdr:cNvPr id="7" name="図 6">
            <a:extLst>
              <a:ext uri="{FF2B5EF4-FFF2-40B4-BE49-F238E27FC236}">
                <a16:creationId xmlns:a16="http://schemas.microsoft.com/office/drawing/2014/main" id="{99531546-D0A9-E770-7B17-E29C4BED664B}"/>
              </a:ext>
            </a:extLst>
          </xdr:cNvPr>
          <xdr:cNvPicPr>
            <a:picLocks noChangeAspect="1"/>
          </xdr:cNvPicPr>
        </xdr:nvPicPr>
        <xdr:blipFill>
          <a:blip xmlns:r="http://schemas.openxmlformats.org/officeDocument/2006/relationships" r:embed="rId4"/>
          <a:stretch>
            <a:fillRect/>
          </a:stretch>
        </xdr:blipFill>
        <xdr:spPr>
          <a:xfrm>
            <a:off x="8294686" y="2087562"/>
            <a:ext cx="2270125" cy="1219370"/>
          </a:xfrm>
          <a:prstGeom prst="rect">
            <a:avLst/>
          </a:prstGeom>
        </xdr:spPr>
      </xdr:pic>
      <xdr:pic>
        <xdr:nvPicPr>
          <xdr:cNvPr id="8" name="図 7">
            <a:extLst>
              <a:ext uri="{FF2B5EF4-FFF2-40B4-BE49-F238E27FC236}">
                <a16:creationId xmlns:a16="http://schemas.microsoft.com/office/drawing/2014/main" id="{83B2F880-A407-99AE-4A09-35BAC88A2560}"/>
              </a:ext>
            </a:extLst>
          </xdr:cNvPr>
          <xdr:cNvPicPr>
            <a:picLocks noChangeAspect="1"/>
          </xdr:cNvPicPr>
        </xdr:nvPicPr>
        <xdr:blipFill>
          <a:blip xmlns:r="http://schemas.openxmlformats.org/officeDocument/2006/relationships" r:embed="rId5"/>
          <a:stretch>
            <a:fillRect/>
          </a:stretch>
        </xdr:blipFill>
        <xdr:spPr>
          <a:xfrm>
            <a:off x="8288375" y="3302000"/>
            <a:ext cx="2286319" cy="1524213"/>
          </a:xfrm>
          <a:prstGeom prst="rect">
            <a:avLst/>
          </a:prstGeom>
        </xdr:spPr>
      </xdr:pic>
      <xdr:pic>
        <xdr:nvPicPr>
          <xdr:cNvPr id="9" name="図 8">
            <a:extLst>
              <a:ext uri="{FF2B5EF4-FFF2-40B4-BE49-F238E27FC236}">
                <a16:creationId xmlns:a16="http://schemas.microsoft.com/office/drawing/2014/main" id="{F3033388-D00F-0870-A55A-C55A1E99FDB8}"/>
              </a:ext>
            </a:extLst>
          </xdr:cNvPr>
          <xdr:cNvPicPr>
            <a:picLocks noChangeAspect="1"/>
          </xdr:cNvPicPr>
        </xdr:nvPicPr>
        <xdr:blipFill>
          <a:blip xmlns:r="http://schemas.openxmlformats.org/officeDocument/2006/relationships" r:embed="rId6"/>
          <a:stretch>
            <a:fillRect/>
          </a:stretch>
        </xdr:blipFill>
        <xdr:spPr>
          <a:xfrm>
            <a:off x="6016621" y="5738810"/>
            <a:ext cx="2257740" cy="1371791"/>
          </a:xfrm>
          <a:prstGeom prst="rect">
            <a:avLst/>
          </a:prstGeom>
        </xdr:spPr>
      </xdr:pic>
      <xdr:pic>
        <xdr:nvPicPr>
          <xdr:cNvPr id="10" name="図 9">
            <a:extLst>
              <a:ext uri="{FF2B5EF4-FFF2-40B4-BE49-F238E27FC236}">
                <a16:creationId xmlns:a16="http://schemas.microsoft.com/office/drawing/2014/main" id="{38EC59B3-C49C-B855-7FB6-22ADD25D9494}"/>
              </a:ext>
            </a:extLst>
          </xdr:cNvPr>
          <xdr:cNvPicPr>
            <a:picLocks noChangeAspect="1"/>
          </xdr:cNvPicPr>
        </xdr:nvPicPr>
        <xdr:blipFill>
          <a:blip xmlns:r="http://schemas.openxmlformats.org/officeDocument/2006/relationships" r:embed="rId7"/>
          <a:stretch>
            <a:fillRect/>
          </a:stretch>
        </xdr:blipFill>
        <xdr:spPr>
          <a:xfrm>
            <a:off x="8283685" y="4818061"/>
            <a:ext cx="2303635" cy="1047896"/>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7620</xdr:colOff>
      <xdr:row>4</xdr:row>
      <xdr:rowOff>0</xdr:rowOff>
    </xdr:from>
    <xdr:to>
      <xdr:col>13</xdr:col>
      <xdr:colOff>160020</xdr:colOff>
      <xdr:row>18</xdr:row>
      <xdr:rowOff>0</xdr:rowOff>
    </xdr:to>
    <xdr:pic>
      <xdr:nvPicPr>
        <xdr:cNvPr id="3" name="図 2" descr="感染性胃腸炎患者報告数　直近5シーズン">
          <a:extLst>
            <a:ext uri="{FF2B5EF4-FFF2-40B4-BE49-F238E27FC236}">
              <a16:creationId xmlns:a16="http://schemas.microsoft.com/office/drawing/2014/main" id="{B2FC6B11-E309-4392-0917-E2603C5951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01540" y="990600"/>
          <a:ext cx="7444740" cy="2758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8" name="図 17">
          <a:extLst>
            <a:ext uri="{FF2B5EF4-FFF2-40B4-BE49-F238E27FC236}">
              <a16:creationId xmlns:a16="http://schemas.microsoft.com/office/drawing/2014/main" id="{7CB4DA9F-1B04-4EF3-99C7-A9090BC270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9" name="図 18">
          <a:extLst>
            <a:ext uri="{FF2B5EF4-FFF2-40B4-BE49-F238E27FC236}">
              <a16:creationId xmlns:a16="http://schemas.microsoft.com/office/drawing/2014/main" id="{208194EA-FBC2-4047-BA77-494FAAF342B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0" name="図 19">
          <a:extLst>
            <a:ext uri="{FF2B5EF4-FFF2-40B4-BE49-F238E27FC236}">
              <a16:creationId xmlns:a16="http://schemas.microsoft.com/office/drawing/2014/main" id="{03D950EE-8196-4739-AF66-F13AF36FDA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1" name="図 20">
          <a:extLst>
            <a:ext uri="{FF2B5EF4-FFF2-40B4-BE49-F238E27FC236}">
              <a16:creationId xmlns:a16="http://schemas.microsoft.com/office/drawing/2014/main" id="{491353A3-CC01-4949-85EC-1A0A640F522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2" name="図 21">
          <a:extLst>
            <a:ext uri="{FF2B5EF4-FFF2-40B4-BE49-F238E27FC236}">
              <a16:creationId xmlns:a16="http://schemas.microsoft.com/office/drawing/2014/main" id="{5569E63F-0160-4666-AC52-18244311A7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3" name="図 22">
          <a:extLst>
            <a:ext uri="{FF2B5EF4-FFF2-40B4-BE49-F238E27FC236}">
              <a16:creationId xmlns:a16="http://schemas.microsoft.com/office/drawing/2014/main" id="{345405F4-606A-4911-AA46-B9ED0E802CB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4" name="図 23">
          <a:extLst>
            <a:ext uri="{FF2B5EF4-FFF2-40B4-BE49-F238E27FC236}">
              <a16:creationId xmlns:a16="http://schemas.microsoft.com/office/drawing/2014/main" id="{F57B54D6-02C2-4AE7-8292-4CE19FD8C1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 name="図 1">
          <a:extLst>
            <a:ext uri="{FF2B5EF4-FFF2-40B4-BE49-F238E27FC236}">
              <a16:creationId xmlns:a16="http://schemas.microsoft.com/office/drawing/2014/main" id="{2D16E8F2-B1AD-4ED1-A4D3-960FAA3937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4" name="図 13">
          <a:extLst>
            <a:ext uri="{FF2B5EF4-FFF2-40B4-BE49-F238E27FC236}">
              <a16:creationId xmlns:a16="http://schemas.microsoft.com/office/drawing/2014/main" id="{EB21ACAE-943D-4A31-B7F1-62A0BD139E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5" name="図 14">
          <a:extLst>
            <a:ext uri="{FF2B5EF4-FFF2-40B4-BE49-F238E27FC236}">
              <a16:creationId xmlns:a16="http://schemas.microsoft.com/office/drawing/2014/main" id="{FA10BB8C-BD8E-49FD-9A13-7E128D1B19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7" name="図 16">
          <a:extLst>
            <a:ext uri="{FF2B5EF4-FFF2-40B4-BE49-F238E27FC236}">
              <a16:creationId xmlns:a16="http://schemas.microsoft.com/office/drawing/2014/main" id="{AD2D2AB9-000A-4AEE-BBBE-31967CB0F63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5" name="図 24">
          <a:extLst>
            <a:ext uri="{FF2B5EF4-FFF2-40B4-BE49-F238E27FC236}">
              <a16:creationId xmlns:a16="http://schemas.microsoft.com/office/drawing/2014/main" id="{ED1C992E-D8CA-4418-ADCA-2F0D75A5A6E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6" name="図 25">
          <a:extLst>
            <a:ext uri="{FF2B5EF4-FFF2-40B4-BE49-F238E27FC236}">
              <a16:creationId xmlns:a16="http://schemas.microsoft.com/office/drawing/2014/main" id="{794C03DF-CB0A-4E11-BA7A-EFA43DEF51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7" name="図 26">
          <a:extLst>
            <a:ext uri="{FF2B5EF4-FFF2-40B4-BE49-F238E27FC236}">
              <a16:creationId xmlns:a16="http://schemas.microsoft.com/office/drawing/2014/main" id="{1A2A6859-F065-411F-86FE-D677A0895D4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754380</xdr:colOff>
      <xdr:row>21</xdr:row>
      <xdr:rowOff>99060</xdr:rowOff>
    </xdr:from>
    <xdr:to>
      <xdr:col>10</xdr:col>
      <xdr:colOff>205740</xdr:colOff>
      <xdr:row>21</xdr:row>
      <xdr:rowOff>365760</xdr:rowOff>
    </xdr:to>
    <xdr:sp macro="" textlink="">
      <xdr:nvSpPr>
        <xdr:cNvPr id="30" name="テキスト ボックス 29">
          <a:extLst>
            <a:ext uri="{FF2B5EF4-FFF2-40B4-BE49-F238E27FC236}">
              <a16:creationId xmlns:a16="http://schemas.microsoft.com/office/drawing/2014/main" id="{02C65A6D-3A04-947A-2B56-E9ECE88156A7}"/>
            </a:ext>
          </a:extLst>
        </xdr:cNvPr>
        <xdr:cNvSpPr txBox="1"/>
      </xdr:nvSpPr>
      <xdr:spPr>
        <a:xfrm>
          <a:off x="8008620" y="4716780"/>
          <a:ext cx="556260" cy="2667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ysClr val="windowText" lastClr="000000"/>
              </a:solidFill>
            </a:rPr>
            <a:t>先週</a:t>
          </a:r>
        </a:p>
      </xdr:txBody>
    </xdr:sp>
    <xdr:clientData/>
  </xdr:twoCellAnchor>
  <xdr:twoCellAnchor>
    <xdr:from>
      <xdr:col>10</xdr:col>
      <xdr:colOff>259080</xdr:colOff>
      <xdr:row>21</xdr:row>
      <xdr:rowOff>106680</xdr:rowOff>
    </xdr:from>
    <xdr:to>
      <xdr:col>10</xdr:col>
      <xdr:colOff>838200</xdr:colOff>
      <xdr:row>21</xdr:row>
      <xdr:rowOff>373380</xdr:rowOff>
    </xdr:to>
    <xdr:sp macro="" textlink="">
      <xdr:nvSpPr>
        <xdr:cNvPr id="33" name="テキスト ボックス 32">
          <a:extLst>
            <a:ext uri="{FF2B5EF4-FFF2-40B4-BE49-F238E27FC236}">
              <a16:creationId xmlns:a16="http://schemas.microsoft.com/office/drawing/2014/main" id="{67036CB7-03DF-4E83-9651-8F18F051F9E9}"/>
            </a:ext>
          </a:extLst>
        </xdr:cNvPr>
        <xdr:cNvSpPr txBox="1"/>
      </xdr:nvSpPr>
      <xdr:spPr>
        <a:xfrm>
          <a:off x="8618220" y="4724400"/>
          <a:ext cx="579120" cy="2667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ysClr val="windowText" lastClr="000000"/>
              </a:solidFill>
            </a:rPr>
            <a:t>今週</a:t>
          </a:r>
        </a:p>
      </xdr:txBody>
    </xdr:sp>
    <xdr:clientData/>
  </xdr:twoCellAnchor>
  <xdr:twoCellAnchor editAs="oneCell">
    <xdr:from>
      <xdr:col>4</xdr:col>
      <xdr:colOff>0</xdr:colOff>
      <xdr:row>23</xdr:row>
      <xdr:rowOff>0</xdr:rowOff>
    </xdr:from>
    <xdr:to>
      <xdr:col>4</xdr:col>
      <xdr:colOff>45720</xdr:colOff>
      <xdr:row>23</xdr:row>
      <xdr:rowOff>7620</xdr:rowOff>
    </xdr:to>
    <xdr:pic>
      <xdr:nvPicPr>
        <xdr:cNvPr id="38" name="図 37">
          <a:extLst>
            <a:ext uri="{FF2B5EF4-FFF2-40B4-BE49-F238E27FC236}">
              <a16:creationId xmlns:a16="http://schemas.microsoft.com/office/drawing/2014/main" id="{E3FB0C9B-4FA0-4EFC-998B-3EAA57465FD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144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xdr:row>
      <xdr:rowOff>0</xdr:rowOff>
    </xdr:from>
    <xdr:to>
      <xdr:col>4</xdr:col>
      <xdr:colOff>45720</xdr:colOff>
      <xdr:row>29</xdr:row>
      <xdr:rowOff>7620</xdr:rowOff>
    </xdr:to>
    <xdr:pic>
      <xdr:nvPicPr>
        <xdr:cNvPr id="39" name="図 38">
          <a:extLst>
            <a:ext uri="{FF2B5EF4-FFF2-40B4-BE49-F238E27FC236}">
              <a16:creationId xmlns:a16="http://schemas.microsoft.com/office/drawing/2014/main" id="{A58AF400-0AD0-4B90-8751-2BB14F0D0D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2860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358588</xdr:colOff>
      <xdr:row>36</xdr:row>
      <xdr:rowOff>769470</xdr:rowOff>
    </xdr:from>
    <xdr:to>
      <xdr:col>3</xdr:col>
      <xdr:colOff>404308</xdr:colOff>
      <xdr:row>36</xdr:row>
      <xdr:rowOff>777951</xdr:rowOff>
    </xdr:to>
    <xdr:pic>
      <xdr:nvPicPr>
        <xdr:cNvPr id="40" name="図 39">
          <a:extLst>
            <a:ext uri="{FF2B5EF4-FFF2-40B4-BE49-F238E27FC236}">
              <a16:creationId xmlns:a16="http://schemas.microsoft.com/office/drawing/2014/main" id="{04C67915-B922-49AF-8C6B-F06F7F1DD58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024529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47</xdr:row>
      <xdr:rowOff>0</xdr:rowOff>
    </xdr:from>
    <xdr:to>
      <xdr:col>4</xdr:col>
      <xdr:colOff>45720</xdr:colOff>
      <xdr:row>47</xdr:row>
      <xdr:rowOff>7620</xdr:rowOff>
    </xdr:to>
    <xdr:pic>
      <xdr:nvPicPr>
        <xdr:cNvPr id="41" name="図 40">
          <a:extLst>
            <a:ext uri="{FF2B5EF4-FFF2-40B4-BE49-F238E27FC236}">
              <a16:creationId xmlns:a16="http://schemas.microsoft.com/office/drawing/2014/main" id="{2DB09E40-B22F-4534-B9A7-518A5BA9418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172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53</xdr:row>
      <xdr:rowOff>0</xdr:rowOff>
    </xdr:from>
    <xdr:to>
      <xdr:col>4</xdr:col>
      <xdr:colOff>45720</xdr:colOff>
      <xdr:row>53</xdr:row>
      <xdr:rowOff>7620</xdr:rowOff>
    </xdr:to>
    <xdr:pic>
      <xdr:nvPicPr>
        <xdr:cNvPr id="42" name="図 41">
          <a:extLst>
            <a:ext uri="{FF2B5EF4-FFF2-40B4-BE49-F238E27FC236}">
              <a16:creationId xmlns:a16="http://schemas.microsoft.com/office/drawing/2014/main" id="{A95777CC-1965-4058-BB35-71304C7A1CE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543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58</xdr:row>
      <xdr:rowOff>0</xdr:rowOff>
    </xdr:from>
    <xdr:to>
      <xdr:col>4</xdr:col>
      <xdr:colOff>45720</xdr:colOff>
      <xdr:row>58</xdr:row>
      <xdr:rowOff>7620</xdr:rowOff>
    </xdr:to>
    <xdr:pic>
      <xdr:nvPicPr>
        <xdr:cNvPr id="43" name="図 42">
          <a:extLst>
            <a:ext uri="{FF2B5EF4-FFF2-40B4-BE49-F238E27FC236}">
              <a16:creationId xmlns:a16="http://schemas.microsoft.com/office/drawing/2014/main" id="{43B6D77D-722F-4EC9-BDA6-CD7177E76E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686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62</xdr:row>
      <xdr:rowOff>0</xdr:rowOff>
    </xdr:from>
    <xdr:to>
      <xdr:col>4</xdr:col>
      <xdr:colOff>45720</xdr:colOff>
      <xdr:row>62</xdr:row>
      <xdr:rowOff>7620</xdr:rowOff>
    </xdr:to>
    <xdr:pic>
      <xdr:nvPicPr>
        <xdr:cNvPr id="44" name="図 43">
          <a:extLst>
            <a:ext uri="{FF2B5EF4-FFF2-40B4-BE49-F238E27FC236}">
              <a16:creationId xmlns:a16="http://schemas.microsoft.com/office/drawing/2014/main" id="{3D4C9275-4456-408F-BED5-D9FE53D025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601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358588</xdr:colOff>
      <xdr:row>37</xdr:row>
      <xdr:rowOff>769470</xdr:rowOff>
    </xdr:from>
    <xdr:ext cx="45720" cy="7620"/>
    <xdr:pic>
      <xdr:nvPicPr>
        <xdr:cNvPr id="13" name="図 12">
          <a:extLst>
            <a:ext uri="{FF2B5EF4-FFF2-40B4-BE49-F238E27FC236}">
              <a16:creationId xmlns:a16="http://schemas.microsoft.com/office/drawing/2014/main" id="{3A57D59B-9D89-4363-ADBA-8B29E9CE43A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024529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31" name="図 30">
          <a:extLst>
            <a:ext uri="{FF2B5EF4-FFF2-40B4-BE49-F238E27FC236}">
              <a16:creationId xmlns:a16="http://schemas.microsoft.com/office/drawing/2014/main" id="{19505261-9274-4683-A4D4-4D389E04B0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024529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16" name="図 15">
          <a:extLst>
            <a:ext uri="{FF2B5EF4-FFF2-40B4-BE49-F238E27FC236}">
              <a16:creationId xmlns:a16="http://schemas.microsoft.com/office/drawing/2014/main" id="{61747D7D-116A-4685-A7F4-5A4B34D578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1358411"/>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28" name="図 27">
          <a:extLst>
            <a:ext uri="{FF2B5EF4-FFF2-40B4-BE49-F238E27FC236}">
              <a16:creationId xmlns:a16="http://schemas.microsoft.com/office/drawing/2014/main" id="{9C89F63A-0C2D-44CC-9D80-4142F0170C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1358411"/>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29" name="図 28">
          <a:extLst>
            <a:ext uri="{FF2B5EF4-FFF2-40B4-BE49-F238E27FC236}">
              <a16:creationId xmlns:a16="http://schemas.microsoft.com/office/drawing/2014/main" id="{550164BA-3ABC-42ED-ACC9-07CCFCD522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36" name="図 35">
          <a:extLst>
            <a:ext uri="{FF2B5EF4-FFF2-40B4-BE49-F238E27FC236}">
              <a16:creationId xmlns:a16="http://schemas.microsoft.com/office/drawing/2014/main" id="{6BC65310-B27F-47DF-B66F-64F6801BB3E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37" name="図 36">
          <a:extLst>
            <a:ext uri="{FF2B5EF4-FFF2-40B4-BE49-F238E27FC236}">
              <a16:creationId xmlns:a16="http://schemas.microsoft.com/office/drawing/2014/main" id="{E929A0B5-F69C-4E61-B5FA-8E334F8624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5" name="図 44">
          <a:extLst>
            <a:ext uri="{FF2B5EF4-FFF2-40B4-BE49-F238E27FC236}">
              <a16:creationId xmlns:a16="http://schemas.microsoft.com/office/drawing/2014/main" id="{14787536-E9EF-4D09-BA30-21AE684BC86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6" name="図 45">
          <a:extLst>
            <a:ext uri="{FF2B5EF4-FFF2-40B4-BE49-F238E27FC236}">
              <a16:creationId xmlns:a16="http://schemas.microsoft.com/office/drawing/2014/main" id="{0D5CCC66-B548-436F-A91E-71C5A4ED00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7" name="図 46">
          <a:extLst>
            <a:ext uri="{FF2B5EF4-FFF2-40B4-BE49-F238E27FC236}">
              <a16:creationId xmlns:a16="http://schemas.microsoft.com/office/drawing/2014/main" id="{E9879E01-A516-4DD7-A429-1550EA472E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8" name="図 47">
          <a:extLst>
            <a:ext uri="{FF2B5EF4-FFF2-40B4-BE49-F238E27FC236}">
              <a16:creationId xmlns:a16="http://schemas.microsoft.com/office/drawing/2014/main" id="{2E8073A6-461F-4E74-9E49-3DE037F7038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9" name="図 48">
          <a:extLst>
            <a:ext uri="{FF2B5EF4-FFF2-40B4-BE49-F238E27FC236}">
              <a16:creationId xmlns:a16="http://schemas.microsoft.com/office/drawing/2014/main" id="{D46EFE26-25A4-4C83-B258-BF35C22825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0" name="図 49">
          <a:extLst>
            <a:ext uri="{FF2B5EF4-FFF2-40B4-BE49-F238E27FC236}">
              <a16:creationId xmlns:a16="http://schemas.microsoft.com/office/drawing/2014/main" id="{B3508170-2062-4442-936E-5B534BAEBF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1" name="図 50">
          <a:extLst>
            <a:ext uri="{FF2B5EF4-FFF2-40B4-BE49-F238E27FC236}">
              <a16:creationId xmlns:a16="http://schemas.microsoft.com/office/drawing/2014/main" id="{6CF1EC18-9141-4F73-85CD-48E50203087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2" name="図 51">
          <a:extLst>
            <a:ext uri="{FF2B5EF4-FFF2-40B4-BE49-F238E27FC236}">
              <a16:creationId xmlns:a16="http://schemas.microsoft.com/office/drawing/2014/main" id="{095E9CCD-D5B8-4874-8C78-503938BAA8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3" name="図 52">
          <a:extLst>
            <a:ext uri="{FF2B5EF4-FFF2-40B4-BE49-F238E27FC236}">
              <a16:creationId xmlns:a16="http://schemas.microsoft.com/office/drawing/2014/main" id="{C89B616C-DADF-4297-AD41-06B1D20DEFB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4" name="図 53">
          <a:extLst>
            <a:ext uri="{FF2B5EF4-FFF2-40B4-BE49-F238E27FC236}">
              <a16:creationId xmlns:a16="http://schemas.microsoft.com/office/drawing/2014/main" id="{3EE27F0B-D664-4FB8-BB1E-B6CD6E6B10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5" name="図 54">
          <a:extLst>
            <a:ext uri="{FF2B5EF4-FFF2-40B4-BE49-F238E27FC236}">
              <a16:creationId xmlns:a16="http://schemas.microsoft.com/office/drawing/2014/main" id="{5E297243-3668-4492-8EBD-0807F933FA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23</xdr:row>
      <xdr:rowOff>0</xdr:rowOff>
    </xdr:from>
    <xdr:ext cx="45720" cy="7620"/>
    <xdr:pic>
      <xdr:nvPicPr>
        <xdr:cNvPr id="56" name="図 55">
          <a:extLst>
            <a:ext uri="{FF2B5EF4-FFF2-40B4-BE49-F238E27FC236}">
              <a16:creationId xmlns:a16="http://schemas.microsoft.com/office/drawing/2014/main" id="{4E7C3126-0B62-4493-89E6-AD2477DFF9F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6173755"/>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29</xdr:row>
      <xdr:rowOff>0</xdr:rowOff>
    </xdr:from>
    <xdr:ext cx="45720" cy="7620"/>
    <xdr:pic>
      <xdr:nvPicPr>
        <xdr:cNvPr id="57" name="図 56">
          <a:extLst>
            <a:ext uri="{FF2B5EF4-FFF2-40B4-BE49-F238E27FC236}">
              <a16:creationId xmlns:a16="http://schemas.microsoft.com/office/drawing/2014/main" id="{D2CFD870-3759-4F4C-9219-37ED77F8954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12339735"/>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47</xdr:row>
      <xdr:rowOff>0</xdr:rowOff>
    </xdr:from>
    <xdr:ext cx="45720" cy="7620"/>
    <xdr:pic>
      <xdr:nvPicPr>
        <xdr:cNvPr id="58" name="図 57">
          <a:extLst>
            <a:ext uri="{FF2B5EF4-FFF2-40B4-BE49-F238E27FC236}">
              <a16:creationId xmlns:a16="http://schemas.microsoft.com/office/drawing/2014/main" id="{AEA3E453-ADD2-42A7-8C64-B923F641FD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30689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53</xdr:row>
      <xdr:rowOff>0</xdr:rowOff>
    </xdr:from>
    <xdr:ext cx="45720" cy="7620"/>
    <xdr:pic>
      <xdr:nvPicPr>
        <xdr:cNvPr id="59" name="図 58">
          <a:extLst>
            <a:ext uri="{FF2B5EF4-FFF2-40B4-BE49-F238E27FC236}">
              <a16:creationId xmlns:a16="http://schemas.microsoft.com/office/drawing/2014/main" id="{6DD7DCF5-0544-4E1A-B630-0854DD6BB2B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3663042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58</xdr:row>
      <xdr:rowOff>0</xdr:rowOff>
    </xdr:from>
    <xdr:ext cx="45720" cy="7620"/>
    <xdr:pic>
      <xdr:nvPicPr>
        <xdr:cNvPr id="60" name="図 59">
          <a:extLst>
            <a:ext uri="{FF2B5EF4-FFF2-40B4-BE49-F238E27FC236}">
              <a16:creationId xmlns:a16="http://schemas.microsoft.com/office/drawing/2014/main" id="{51A6C239-A701-492B-9F69-EBDD546731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41070245"/>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62</xdr:row>
      <xdr:rowOff>0</xdr:rowOff>
    </xdr:from>
    <xdr:ext cx="45720" cy="7620"/>
    <xdr:pic>
      <xdr:nvPicPr>
        <xdr:cNvPr id="61" name="図 60">
          <a:extLst>
            <a:ext uri="{FF2B5EF4-FFF2-40B4-BE49-F238E27FC236}">
              <a16:creationId xmlns:a16="http://schemas.microsoft.com/office/drawing/2014/main" id="{52C3E77E-D8CE-4350-BBA6-BC860DD5768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44996878"/>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35" name="図 34">
          <a:extLst>
            <a:ext uri="{FF2B5EF4-FFF2-40B4-BE49-F238E27FC236}">
              <a16:creationId xmlns:a16="http://schemas.microsoft.com/office/drawing/2014/main" id="{137CC7FA-74FC-4A04-B4ED-2727715BF36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2" name="図 61">
          <a:extLst>
            <a:ext uri="{FF2B5EF4-FFF2-40B4-BE49-F238E27FC236}">
              <a16:creationId xmlns:a16="http://schemas.microsoft.com/office/drawing/2014/main" id="{4C979020-6F78-4D09-A475-315DC152C5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3" name="図 62">
          <a:extLst>
            <a:ext uri="{FF2B5EF4-FFF2-40B4-BE49-F238E27FC236}">
              <a16:creationId xmlns:a16="http://schemas.microsoft.com/office/drawing/2014/main" id="{73FE766B-A692-4AC4-8BE0-FB1DC08DB2E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4" name="図 63">
          <a:extLst>
            <a:ext uri="{FF2B5EF4-FFF2-40B4-BE49-F238E27FC236}">
              <a16:creationId xmlns:a16="http://schemas.microsoft.com/office/drawing/2014/main" id="{1F246A63-6116-4096-91D3-F4FB859B91B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5" name="図 64">
          <a:extLst>
            <a:ext uri="{FF2B5EF4-FFF2-40B4-BE49-F238E27FC236}">
              <a16:creationId xmlns:a16="http://schemas.microsoft.com/office/drawing/2014/main" id="{CC12C8E7-31DB-4814-9321-B9C28571E4D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7" name="図 66">
          <a:extLst>
            <a:ext uri="{FF2B5EF4-FFF2-40B4-BE49-F238E27FC236}">
              <a16:creationId xmlns:a16="http://schemas.microsoft.com/office/drawing/2014/main" id="{EE352F92-3108-42C2-B197-E8BB3D68BE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0</xdr:colOff>
      <xdr:row>23</xdr:row>
      <xdr:rowOff>0</xdr:rowOff>
    </xdr:from>
    <xdr:to>
      <xdr:col>4</xdr:col>
      <xdr:colOff>45720</xdr:colOff>
      <xdr:row>23</xdr:row>
      <xdr:rowOff>7620</xdr:rowOff>
    </xdr:to>
    <xdr:pic>
      <xdr:nvPicPr>
        <xdr:cNvPr id="75" name="図 74">
          <a:extLst>
            <a:ext uri="{FF2B5EF4-FFF2-40B4-BE49-F238E27FC236}">
              <a16:creationId xmlns:a16="http://schemas.microsoft.com/office/drawing/2014/main" id="{DAF6B4C6-EF79-43A3-B2F5-D95C56A1632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653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xdr:row>
      <xdr:rowOff>0</xdr:rowOff>
    </xdr:from>
    <xdr:to>
      <xdr:col>4</xdr:col>
      <xdr:colOff>45720</xdr:colOff>
      <xdr:row>29</xdr:row>
      <xdr:rowOff>7620</xdr:rowOff>
    </xdr:to>
    <xdr:pic>
      <xdr:nvPicPr>
        <xdr:cNvPr id="76" name="図 75">
          <a:extLst>
            <a:ext uri="{FF2B5EF4-FFF2-40B4-BE49-F238E27FC236}">
              <a16:creationId xmlns:a16="http://schemas.microsoft.com/office/drawing/2014/main" id="{38517835-670D-4F19-B0B2-20BE04DC94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0251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xdr:row>
      <xdr:rowOff>0</xdr:rowOff>
    </xdr:from>
    <xdr:to>
      <xdr:col>4</xdr:col>
      <xdr:colOff>45720</xdr:colOff>
      <xdr:row>36</xdr:row>
      <xdr:rowOff>7620</xdr:rowOff>
    </xdr:to>
    <xdr:pic>
      <xdr:nvPicPr>
        <xdr:cNvPr id="77" name="図 76">
          <a:extLst>
            <a:ext uri="{FF2B5EF4-FFF2-40B4-BE49-F238E27FC236}">
              <a16:creationId xmlns:a16="http://schemas.microsoft.com/office/drawing/2014/main" id="{B20F5CDC-4485-4657-9BDB-CF6F35F3BAA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6253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46</xdr:row>
      <xdr:rowOff>0</xdr:rowOff>
    </xdr:from>
    <xdr:to>
      <xdr:col>4</xdr:col>
      <xdr:colOff>45720</xdr:colOff>
      <xdr:row>46</xdr:row>
      <xdr:rowOff>7620</xdr:rowOff>
    </xdr:to>
    <xdr:pic>
      <xdr:nvPicPr>
        <xdr:cNvPr id="78" name="図 77">
          <a:extLst>
            <a:ext uri="{FF2B5EF4-FFF2-40B4-BE49-F238E27FC236}">
              <a16:creationId xmlns:a16="http://schemas.microsoft.com/office/drawing/2014/main" id="{5082DC80-C901-4B3C-B840-B56E81FE821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9113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52</xdr:row>
      <xdr:rowOff>0</xdr:rowOff>
    </xdr:from>
    <xdr:to>
      <xdr:col>4</xdr:col>
      <xdr:colOff>45720</xdr:colOff>
      <xdr:row>52</xdr:row>
      <xdr:rowOff>7620</xdr:rowOff>
    </xdr:to>
    <xdr:pic>
      <xdr:nvPicPr>
        <xdr:cNvPr id="79" name="図 78">
          <a:extLst>
            <a:ext uri="{FF2B5EF4-FFF2-40B4-BE49-F238E27FC236}">
              <a16:creationId xmlns:a16="http://schemas.microsoft.com/office/drawing/2014/main" id="{218E4C63-3CE7-4CB3-A194-DDD6DA7ADBC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2829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57</xdr:row>
      <xdr:rowOff>0</xdr:rowOff>
    </xdr:from>
    <xdr:to>
      <xdr:col>4</xdr:col>
      <xdr:colOff>45720</xdr:colOff>
      <xdr:row>57</xdr:row>
      <xdr:rowOff>7620</xdr:rowOff>
    </xdr:to>
    <xdr:pic>
      <xdr:nvPicPr>
        <xdr:cNvPr id="80" name="図 79">
          <a:extLst>
            <a:ext uri="{FF2B5EF4-FFF2-40B4-BE49-F238E27FC236}">
              <a16:creationId xmlns:a16="http://schemas.microsoft.com/office/drawing/2014/main" id="{3A1E18A0-8174-4D42-B463-7CE85CA8783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4259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xdr:row>
      <xdr:rowOff>0</xdr:rowOff>
    </xdr:from>
    <xdr:to>
      <xdr:col>4</xdr:col>
      <xdr:colOff>45720</xdr:colOff>
      <xdr:row>61</xdr:row>
      <xdr:rowOff>7620</xdr:rowOff>
    </xdr:to>
    <xdr:pic>
      <xdr:nvPicPr>
        <xdr:cNvPr id="81" name="図 80">
          <a:extLst>
            <a:ext uri="{FF2B5EF4-FFF2-40B4-BE49-F238E27FC236}">
              <a16:creationId xmlns:a16="http://schemas.microsoft.com/office/drawing/2014/main" id="{962BD5C9-F0D9-4058-BDAA-9D8C3EF155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03403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358588</xdr:colOff>
      <xdr:row>38</xdr:row>
      <xdr:rowOff>769470</xdr:rowOff>
    </xdr:from>
    <xdr:ext cx="45720" cy="7620"/>
    <xdr:pic>
      <xdr:nvPicPr>
        <xdr:cNvPr id="66" name="図 65">
          <a:extLst>
            <a:ext uri="{FF2B5EF4-FFF2-40B4-BE49-F238E27FC236}">
              <a16:creationId xmlns:a16="http://schemas.microsoft.com/office/drawing/2014/main" id="{E3E7495D-D134-4655-AC96-B4C97C0C05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1320143"/>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37</xdr:row>
      <xdr:rowOff>769470</xdr:rowOff>
    </xdr:from>
    <xdr:ext cx="45720" cy="7620"/>
    <xdr:pic>
      <xdr:nvPicPr>
        <xdr:cNvPr id="69" name="図 68">
          <a:extLst>
            <a:ext uri="{FF2B5EF4-FFF2-40B4-BE49-F238E27FC236}">
              <a16:creationId xmlns:a16="http://schemas.microsoft.com/office/drawing/2014/main" id="{8B560CD8-F28D-4CF9-A97D-DC00F580E9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1670149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70" name="図 69">
          <a:extLst>
            <a:ext uri="{FF2B5EF4-FFF2-40B4-BE49-F238E27FC236}">
              <a16:creationId xmlns:a16="http://schemas.microsoft.com/office/drawing/2014/main" id="{971D621A-CD19-4CAF-A5B4-089ABE1BFD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1670149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0</xdr:colOff>
      <xdr:row>23</xdr:row>
      <xdr:rowOff>0</xdr:rowOff>
    </xdr:from>
    <xdr:to>
      <xdr:col>4</xdr:col>
      <xdr:colOff>45720</xdr:colOff>
      <xdr:row>23</xdr:row>
      <xdr:rowOff>7620</xdr:rowOff>
    </xdr:to>
    <xdr:pic>
      <xdr:nvPicPr>
        <xdr:cNvPr id="85" name="図 84">
          <a:extLst>
            <a:ext uri="{FF2B5EF4-FFF2-40B4-BE49-F238E27FC236}">
              <a16:creationId xmlns:a16="http://schemas.microsoft.com/office/drawing/2014/main" id="{9038EFCE-E53C-478E-A136-42C4518EA91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144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xdr:row>
      <xdr:rowOff>0</xdr:rowOff>
    </xdr:from>
    <xdr:to>
      <xdr:col>4</xdr:col>
      <xdr:colOff>45720</xdr:colOff>
      <xdr:row>29</xdr:row>
      <xdr:rowOff>7620</xdr:rowOff>
    </xdr:to>
    <xdr:pic>
      <xdr:nvPicPr>
        <xdr:cNvPr id="86" name="図 85">
          <a:extLst>
            <a:ext uri="{FF2B5EF4-FFF2-40B4-BE49-F238E27FC236}">
              <a16:creationId xmlns:a16="http://schemas.microsoft.com/office/drawing/2014/main" id="{AB5E0F5B-9A3B-4822-9446-60B3DD3079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2860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xdr:row>
      <xdr:rowOff>0</xdr:rowOff>
    </xdr:from>
    <xdr:to>
      <xdr:col>4</xdr:col>
      <xdr:colOff>45720</xdr:colOff>
      <xdr:row>36</xdr:row>
      <xdr:rowOff>7620</xdr:rowOff>
    </xdr:to>
    <xdr:pic>
      <xdr:nvPicPr>
        <xdr:cNvPr id="87" name="図 86">
          <a:extLst>
            <a:ext uri="{FF2B5EF4-FFF2-40B4-BE49-F238E27FC236}">
              <a16:creationId xmlns:a16="http://schemas.microsoft.com/office/drawing/2014/main" id="{E5204CB0-78DD-4E3A-9040-EC4036D39C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86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46</xdr:row>
      <xdr:rowOff>0</xdr:rowOff>
    </xdr:from>
    <xdr:to>
      <xdr:col>4</xdr:col>
      <xdr:colOff>45720</xdr:colOff>
      <xdr:row>46</xdr:row>
      <xdr:rowOff>7620</xdr:rowOff>
    </xdr:to>
    <xdr:pic>
      <xdr:nvPicPr>
        <xdr:cNvPr id="88" name="図 87">
          <a:extLst>
            <a:ext uri="{FF2B5EF4-FFF2-40B4-BE49-F238E27FC236}">
              <a16:creationId xmlns:a16="http://schemas.microsoft.com/office/drawing/2014/main" id="{94AFDD48-3BCF-4A25-9C0A-EEBD842CF7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172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52</xdr:row>
      <xdr:rowOff>0</xdr:rowOff>
    </xdr:from>
    <xdr:to>
      <xdr:col>4</xdr:col>
      <xdr:colOff>45720</xdr:colOff>
      <xdr:row>52</xdr:row>
      <xdr:rowOff>7620</xdr:rowOff>
    </xdr:to>
    <xdr:pic>
      <xdr:nvPicPr>
        <xdr:cNvPr id="89" name="図 88">
          <a:extLst>
            <a:ext uri="{FF2B5EF4-FFF2-40B4-BE49-F238E27FC236}">
              <a16:creationId xmlns:a16="http://schemas.microsoft.com/office/drawing/2014/main" id="{20A7496F-27F8-4044-B9F3-716D30E7BE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543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57</xdr:row>
      <xdr:rowOff>0</xdr:rowOff>
    </xdr:from>
    <xdr:to>
      <xdr:col>4</xdr:col>
      <xdr:colOff>45720</xdr:colOff>
      <xdr:row>57</xdr:row>
      <xdr:rowOff>7620</xdr:rowOff>
    </xdr:to>
    <xdr:pic>
      <xdr:nvPicPr>
        <xdr:cNvPr id="90" name="図 89">
          <a:extLst>
            <a:ext uri="{FF2B5EF4-FFF2-40B4-BE49-F238E27FC236}">
              <a16:creationId xmlns:a16="http://schemas.microsoft.com/office/drawing/2014/main" id="{3455C973-8B43-49DB-BEB4-C6E241F0A0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686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xdr:row>
      <xdr:rowOff>0</xdr:rowOff>
    </xdr:from>
    <xdr:to>
      <xdr:col>4</xdr:col>
      <xdr:colOff>45720</xdr:colOff>
      <xdr:row>61</xdr:row>
      <xdr:rowOff>7620</xdr:rowOff>
    </xdr:to>
    <xdr:pic>
      <xdr:nvPicPr>
        <xdr:cNvPr id="91" name="図 90">
          <a:extLst>
            <a:ext uri="{FF2B5EF4-FFF2-40B4-BE49-F238E27FC236}">
              <a16:creationId xmlns:a16="http://schemas.microsoft.com/office/drawing/2014/main" id="{F3D7FCBC-3777-4F55-A127-4A6BFB4C351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601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803524</xdr:colOff>
      <xdr:row>8</xdr:row>
      <xdr:rowOff>15240</xdr:rowOff>
    </xdr:from>
    <xdr:to>
      <xdr:col>13</xdr:col>
      <xdr:colOff>769620</xdr:colOff>
      <xdr:row>16</xdr:row>
      <xdr:rowOff>68719</xdr:rowOff>
    </xdr:to>
    <xdr:grpSp>
      <xdr:nvGrpSpPr>
        <xdr:cNvPr id="68" name="グループ化 4">
          <a:extLst>
            <a:ext uri="{FF2B5EF4-FFF2-40B4-BE49-F238E27FC236}">
              <a16:creationId xmlns:a16="http://schemas.microsoft.com/office/drawing/2014/main" id="{5A3B2918-C4D0-43A6-8123-F98EBF4E0C9E}"/>
            </a:ext>
          </a:extLst>
        </xdr:cNvPr>
        <xdr:cNvGrpSpPr>
          <a:grpSpLocks/>
        </xdr:cNvGrpSpPr>
      </xdr:nvGrpSpPr>
      <xdr:grpSpPr bwMode="auto">
        <a:xfrm>
          <a:off x="5497444" y="1676400"/>
          <a:ext cx="7258436" cy="1394599"/>
          <a:chOff x="15480370" y="3871792"/>
          <a:chExt cx="7209369" cy="987253"/>
        </a:xfrm>
      </xdr:grpSpPr>
      <xdr:cxnSp macro="">
        <xdr:nvCxnSpPr>
          <xdr:cNvPr id="71" name="直線コネクタ 153">
            <a:extLst>
              <a:ext uri="{FF2B5EF4-FFF2-40B4-BE49-F238E27FC236}">
                <a16:creationId xmlns:a16="http://schemas.microsoft.com/office/drawing/2014/main" id="{3D23A5EA-ABDD-047A-D61C-4D9B8C56BCF4}"/>
              </a:ext>
            </a:extLst>
          </xdr:cNvPr>
          <xdr:cNvCxnSpPr>
            <a:cxnSpLocks noChangeShapeType="1"/>
          </xdr:cNvCxnSpPr>
        </xdr:nvCxnSpPr>
        <xdr:spPr bwMode="auto">
          <a:xfrm>
            <a:off x="15554714" y="4849350"/>
            <a:ext cx="6930446" cy="9695"/>
          </a:xfrm>
          <a:prstGeom prst="line">
            <a:avLst/>
          </a:prstGeom>
          <a:noFill/>
          <a:ln w="9525" algn="ctr">
            <a:solidFill>
              <a:sysClr val="windowText" lastClr="000000"/>
            </a:solidFill>
            <a:prstDash val="dash"/>
            <a:round/>
            <a:headEnd/>
            <a:tailEnd/>
          </a:ln>
        </xdr:spPr>
      </xdr:cxnSp>
      <xdr:cxnSp macro="">
        <xdr:nvCxnSpPr>
          <xdr:cNvPr id="72" name="直線コネクタ 153">
            <a:extLst>
              <a:ext uri="{FF2B5EF4-FFF2-40B4-BE49-F238E27FC236}">
                <a16:creationId xmlns:a16="http://schemas.microsoft.com/office/drawing/2014/main" id="{D8548814-1FDF-FBD4-1210-E7206A6C4DF5}"/>
              </a:ext>
            </a:extLst>
          </xdr:cNvPr>
          <xdr:cNvCxnSpPr>
            <a:cxnSpLocks noChangeShapeType="1"/>
          </xdr:cNvCxnSpPr>
        </xdr:nvCxnSpPr>
        <xdr:spPr bwMode="auto">
          <a:xfrm>
            <a:off x="15526115" y="4651508"/>
            <a:ext cx="6959044" cy="38782"/>
          </a:xfrm>
          <a:prstGeom prst="line">
            <a:avLst/>
          </a:prstGeom>
          <a:noFill/>
          <a:ln w="9525" algn="ctr">
            <a:solidFill>
              <a:schemeClr val="tx1"/>
            </a:solidFill>
            <a:prstDash val="sysDash"/>
            <a:round/>
            <a:headEnd/>
            <a:tailEnd/>
          </a:ln>
        </xdr:spPr>
      </xdr:cxnSp>
      <xdr:cxnSp macro="">
        <xdr:nvCxnSpPr>
          <xdr:cNvPr id="73" name="直線コネクタ 153">
            <a:extLst>
              <a:ext uri="{FF2B5EF4-FFF2-40B4-BE49-F238E27FC236}">
                <a16:creationId xmlns:a16="http://schemas.microsoft.com/office/drawing/2014/main" id="{8F474BE0-AC0D-6165-1EBD-426FA7415516}"/>
              </a:ext>
            </a:extLst>
          </xdr:cNvPr>
          <xdr:cNvCxnSpPr>
            <a:cxnSpLocks noChangeShapeType="1"/>
          </xdr:cNvCxnSpPr>
        </xdr:nvCxnSpPr>
        <xdr:spPr bwMode="auto">
          <a:xfrm flipV="1">
            <a:off x="15545181" y="3871792"/>
            <a:ext cx="7054374" cy="9695"/>
          </a:xfrm>
          <a:prstGeom prst="line">
            <a:avLst/>
          </a:prstGeom>
          <a:noFill/>
          <a:ln w="6350" algn="ctr">
            <a:solidFill>
              <a:srgbClr val="000000"/>
            </a:solidFill>
            <a:prstDash val="dash"/>
            <a:round/>
            <a:headEnd/>
            <a:tailEnd/>
          </a:ln>
        </xdr:spPr>
      </xdr:cxnSp>
      <xdr:cxnSp macro="">
        <xdr:nvCxnSpPr>
          <xdr:cNvPr id="74" name="直線コネクタ 153">
            <a:extLst>
              <a:ext uri="{FF2B5EF4-FFF2-40B4-BE49-F238E27FC236}">
                <a16:creationId xmlns:a16="http://schemas.microsoft.com/office/drawing/2014/main" id="{06DA6DA7-BF40-4AF3-62A8-34CD89B639E4}"/>
              </a:ext>
            </a:extLst>
          </xdr:cNvPr>
          <xdr:cNvCxnSpPr>
            <a:cxnSpLocks noChangeShapeType="1"/>
          </xdr:cNvCxnSpPr>
        </xdr:nvCxnSpPr>
        <xdr:spPr bwMode="auto">
          <a:xfrm flipV="1">
            <a:off x="15530423" y="4171099"/>
            <a:ext cx="7154928" cy="9167"/>
          </a:xfrm>
          <a:prstGeom prst="line">
            <a:avLst/>
          </a:prstGeom>
          <a:noFill/>
          <a:ln w="6350" algn="ctr">
            <a:solidFill>
              <a:srgbClr val="000000"/>
            </a:solidFill>
            <a:prstDash val="dash"/>
            <a:round/>
            <a:headEnd/>
            <a:tailEnd/>
          </a:ln>
        </xdr:spPr>
      </xdr:cxnSp>
      <xdr:cxnSp macro="">
        <xdr:nvCxnSpPr>
          <xdr:cNvPr id="82" name="直線コネクタ 153">
            <a:extLst>
              <a:ext uri="{FF2B5EF4-FFF2-40B4-BE49-F238E27FC236}">
                <a16:creationId xmlns:a16="http://schemas.microsoft.com/office/drawing/2014/main" id="{293F9655-5A01-A6BD-EEE5-51723BE221F7}"/>
              </a:ext>
            </a:extLst>
          </xdr:cNvPr>
          <xdr:cNvCxnSpPr>
            <a:cxnSpLocks noChangeShapeType="1"/>
          </xdr:cNvCxnSpPr>
        </xdr:nvCxnSpPr>
        <xdr:spPr bwMode="auto">
          <a:xfrm>
            <a:off x="15480370" y="4470969"/>
            <a:ext cx="7209369" cy="2736"/>
          </a:xfrm>
          <a:prstGeom prst="line">
            <a:avLst/>
          </a:prstGeom>
          <a:noFill/>
          <a:ln w="19050" algn="ctr">
            <a:solidFill>
              <a:srgbClr val="FF0000"/>
            </a:solidFill>
            <a:prstDash val="dash"/>
            <a:round/>
            <a:headEnd/>
            <a:tailEnd/>
          </a:ln>
        </xdr:spPr>
      </xdr:cxnSp>
    </xdr:grpSp>
    <xdr:clientData/>
  </xdr:twoCellAnchor>
  <xdr:twoCellAnchor>
    <xdr:from>
      <xdr:col>7</xdr:col>
      <xdr:colOff>981075</xdr:colOff>
      <xdr:row>2</xdr:row>
      <xdr:rowOff>6016</xdr:rowOff>
    </xdr:from>
    <xdr:to>
      <xdr:col>13</xdr:col>
      <xdr:colOff>2139</xdr:colOff>
      <xdr:row>3</xdr:row>
      <xdr:rowOff>214731</xdr:rowOff>
    </xdr:to>
    <xdr:sp macro="" textlink="">
      <xdr:nvSpPr>
        <xdr:cNvPr id="83" name="Text Box 435">
          <a:extLst>
            <a:ext uri="{FF2B5EF4-FFF2-40B4-BE49-F238E27FC236}">
              <a16:creationId xmlns:a16="http://schemas.microsoft.com/office/drawing/2014/main" id="{E24747AE-9D86-44FB-9D5C-C2C99087CE5F}"/>
            </a:ext>
          </a:extLst>
        </xdr:cNvPr>
        <xdr:cNvSpPr txBox="1">
          <a:spLocks noChangeArrowheads="1"/>
        </xdr:cNvSpPr>
      </xdr:nvSpPr>
      <xdr:spPr bwMode="auto">
        <a:xfrm>
          <a:off x="5514975" y="554656"/>
          <a:ext cx="6229584" cy="429695"/>
        </a:xfrm>
        <a:prstGeom prst="rect">
          <a:avLst/>
        </a:prstGeom>
        <a:solidFill>
          <a:srgbClr val="FFFFFF"/>
        </a:solidFill>
        <a:ln w="9525">
          <a:solidFill>
            <a:srgbClr val="FF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FF0000"/>
              </a:solidFill>
              <a:latin typeface="ＭＳ Ｐゴシック"/>
              <a:ea typeface="ＭＳ Ｐゴシック"/>
            </a:rPr>
            <a:t>東京都は　</a:t>
          </a:r>
          <a:r>
            <a:rPr lang="ja-JP" altLang="en-US" sz="1400" b="1" i="0" u="none" strike="noStrike" baseline="0">
              <a:solidFill>
                <a:srgbClr val="FF0000"/>
              </a:solidFill>
              <a:latin typeface="ＭＳ Ｐゴシック"/>
              <a:ea typeface="ＭＳ Ｐゴシック"/>
            </a:rPr>
            <a:t>レベル </a:t>
          </a:r>
          <a:r>
            <a:rPr lang="en-US" altLang="ja-JP" sz="1400" b="1" i="0" u="none" strike="noStrike" baseline="0">
              <a:solidFill>
                <a:srgbClr val="FF0000"/>
              </a:solidFill>
              <a:latin typeface="ＭＳ Ｐゴシック"/>
              <a:ea typeface="ＭＳ Ｐゴシック"/>
            </a:rPr>
            <a:t>2</a:t>
          </a:r>
          <a:r>
            <a:rPr lang="ja-JP" altLang="en-US" sz="1400" b="1" i="0" u="none" strike="noStrike" baseline="0">
              <a:solidFill>
                <a:srgbClr val="FF0000"/>
              </a:solidFill>
              <a:latin typeface="ＭＳ Ｐゴシック"/>
              <a:ea typeface="ＭＳ Ｐゴシック"/>
            </a:rPr>
            <a:t>　</a:t>
          </a:r>
          <a:r>
            <a:rPr lang="en-US" altLang="ja-JP" sz="1400" b="1" i="0" u="none" strike="noStrike" baseline="0">
              <a:solidFill>
                <a:srgbClr val="FF0000"/>
              </a:solidFill>
              <a:latin typeface="ＭＳ Ｐゴシック"/>
              <a:ea typeface="ＭＳ Ｐゴシック"/>
            </a:rPr>
            <a:t>;</a:t>
          </a:r>
          <a:r>
            <a:rPr lang="ja-JP" altLang="en-US" sz="1400" b="1" i="0" u="none" strike="noStrike" baseline="0">
              <a:solidFill>
                <a:srgbClr val="FF0000"/>
              </a:solidFill>
              <a:latin typeface="ＭＳ Ｐゴシック"/>
              <a:ea typeface="ＭＳ Ｐゴシック"/>
            </a:rPr>
            <a:t>　</a:t>
          </a:r>
          <a:r>
            <a:rPr lang="ja-JP" altLang="en-US" sz="1200" b="1" i="0" u="none" strike="noStrike" baseline="0">
              <a:solidFill>
                <a:srgbClr val="FF0000"/>
              </a:solidFill>
              <a:latin typeface="ＭＳ Ｐゴシック"/>
              <a:ea typeface="ＭＳ Ｐゴシック"/>
            </a:rPr>
            <a:t>全国平均 </a:t>
          </a:r>
          <a:r>
            <a:rPr lang="ja-JP" altLang="en-US" sz="1800" b="1" i="0" u="none" strike="noStrike" baseline="0">
              <a:solidFill>
                <a:srgbClr val="FF0000"/>
              </a:solidFill>
              <a:latin typeface="ＭＳ Ｐゴシック"/>
              <a:ea typeface="ＭＳ Ｐゴシック"/>
            </a:rPr>
            <a:t> </a:t>
          </a:r>
          <a:r>
            <a:rPr lang="en-US" altLang="ja-JP" sz="1200" b="1" i="0" u="none" strike="noStrike" baseline="0">
              <a:solidFill>
                <a:srgbClr val="FF0000"/>
              </a:solidFill>
              <a:latin typeface="ＭＳ Ｐゴシック"/>
              <a:ea typeface="ＭＳ Ｐゴシック"/>
            </a:rPr>
            <a:t>(</a:t>
          </a:r>
          <a:r>
            <a:rPr lang="ja-JP" altLang="en-US" sz="1200" b="1" i="0" u="none" strike="noStrike" baseline="0">
              <a:solidFill>
                <a:srgbClr val="FF0000"/>
              </a:solidFill>
              <a:latin typeface="ＭＳ Ｐゴシック"/>
              <a:ea typeface="ＭＳ Ｐゴシック"/>
            </a:rPr>
            <a:t>レベル</a:t>
          </a:r>
          <a:r>
            <a:rPr lang="en-US" altLang="ja-JP" sz="1800" b="1" i="0" u="none" strike="noStrike" baseline="0">
              <a:solidFill>
                <a:srgbClr val="FF0000"/>
              </a:solidFill>
              <a:latin typeface="ＭＳ Ｐゴシック"/>
              <a:ea typeface="ＭＳ Ｐゴシック"/>
            </a:rPr>
            <a:t>2</a:t>
          </a:r>
          <a:r>
            <a:rPr lang="en-US" altLang="ja-JP" sz="1200" b="1" i="0" u="none" strike="noStrike" baseline="0">
              <a:solidFill>
                <a:srgbClr val="FF0000"/>
              </a:solidFill>
              <a:latin typeface="ＭＳ Ｐゴシック"/>
              <a:ea typeface="ＭＳ Ｐゴシック"/>
            </a:rPr>
            <a:t>)  </a:t>
          </a:r>
          <a:r>
            <a:rPr lang="en-US" altLang="ja-JP" sz="2000" b="1" i="0" u="none" strike="noStrike" baseline="0">
              <a:solidFill>
                <a:srgbClr val="FF0000"/>
              </a:solidFill>
              <a:latin typeface="ＭＳ Ｐゴシック"/>
              <a:ea typeface="ＭＳ Ｐゴシック"/>
            </a:rPr>
            <a:t>4.84</a:t>
          </a:r>
        </a:p>
        <a:p>
          <a:pPr algn="ctr" rtl="0">
            <a:defRPr sz="1000"/>
          </a:pPr>
          <a:r>
            <a:rPr lang="ja-JP" altLang="en-US"/>
            <a:t> </a:t>
          </a:r>
          <a:endParaRPr lang="ja-JP" altLang="en-US" sz="1000" b="0" i="0" u="none" strike="noStrike" baseline="0">
            <a:solidFill>
              <a:sysClr val="windowText" lastClr="000000"/>
            </a:solidFill>
            <a:effectLst/>
            <a:latin typeface="+mn-lt"/>
            <a:ea typeface="+mn-ea"/>
            <a:cs typeface="+mn-cs"/>
          </a:endParaRPr>
        </a:p>
      </xdr:txBody>
    </xdr:sp>
    <xdr:clientData/>
  </xdr:twoCellAnchor>
  <xdr:twoCellAnchor>
    <xdr:from>
      <xdr:col>4</xdr:col>
      <xdr:colOff>66674</xdr:colOff>
      <xdr:row>8</xdr:row>
      <xdr:rowOff>104776</xdr:rowOff>
    </xdr:from>
    <xdr:to>
      <xdr:col>4</xdr:col>
      <xdr:colOff>457199</xdr:colOff>
      <xdr:row>10</xdr:row>
      <xdr:rowOff>9744</xdr:rowOff>
    </xdr:to>
    <xdr:sp macro="" textlink="">
      <xdr:nvSpPr>
        <xdr:cNvPr id="84" name="右矢印 4">
          <a:extLst>
            <a:ext uri="{FF2B5EF4-FFF2-40B4-BE49-F238E27FC236}">
              <a16:creationId xmlns:a16="http://schemas.microsoft.com/office/drawing/2014/main" id="{3FB94375-287C-4732-B68D-D695893BEBAD}"/>
            </a:ext>
          </a:extLst>
        </xdr:cNvPr>
        <xdr:cNvSpPr/>
      </xdr:nvSpPr>
      <xdr:spPr>
        <a:xfrm>
          <a:off x="2025014" y="1765936"/>
          <a:ext cx="390525" cy="2402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651376</xdr:colOff>
      <xdr:row>4</xdr:row>
      <xdr:rowOff>40122</xdr:rowOff>
    </xdr:from>
    <xdr:to>
      <xdr:col>12</xdr:col>
      <xdr:colOff>876300</xdr:colOff>
      <xdr:row>8</xdr:row>
      <xdr:rowOff>45720</xdr:rowOff>
    </xdr:to>
    <xdr:sp macro="" textlink="">
      <xdr:nvSpPr>
        <xdr:cNvPr id="92" name="線吹き出し 2 (枠付き) 14">
          <a:extLst>
            <a:ext uri="{FF2B5EF4-FFF2-40B4-BE49-F238E27FC236}">
              <a16:creationId xmlns:a16="http://schemas.microsoft.com/office/drawing/2014/main" id="{D801708E-22C7-4F6A-AE0A-F12F2675DC83}"/>
            </a:ext>
          </a:extLst>
        </xdr:cNvPr>
        <xdr:cNvSpPr/>
      </xdr:nvSpPr>
      <xdr:spPr bwMode="auto">
        <a:xfrm>
          <a:off x="9170536" y="1030722"/>
          <a:ext cx="2770004" cy="676158"/>
        </a:xfrm>
        <a:prstGeom prst="borderCallout2">
          <a:avLst>
            <a:gd name="adj1" fmla="val 49518"/>
            <a:gd name="adj2" fmla="val 427"/>
            <a:gd name="adj3" fmla="val 83940"/>
            <a:gd name="adj4" fmla="val -77296"/>
            <a:gd name="adj5" fmla="val 231409"/>
            <a:gd name="adj6" fmla="val -127634"/>
          </a:avLst>
        </a:prstGeom>
        <a:solidFill>
          <a:srgbClr val="FFE7FF"/>
        </a:solidFill>
        <a:ln>
          <a:solidFill>
            <a:schemeClr val="tx1"/>
          </a:solidFill>
          <a:prstDash val="sysDash"/>
          <a:tailEnd type="triangle"/>
        </a:ln>
        <a:effectLst>
          <a:innerShdw blurRad="63500" dist="50800" dir="2700000">
            <a:prstClr val="black">
              <a:alpha val="50000"/>
            </a:prstClr>
          </a:inn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rtl="0">
            <a:defRPr sz="1000"/>
          </a:pPr>
          <a:r>
            <a:rPr lang="ja-JP" altLang="en-US" sz="1400" b="1" i="0" u="none" strike="noStrike" baseline="0">
              <a:solidFill>
                <a:srgbClr val="FF0000"/>
              </a:solidFill>
              <a:latin typeface="ＭＳ Ｐゴシック"/>
              <a:ea typeface="ＭＳ Ｐゴシック"/>
            </a:rPr>
            <a:t>ノロウイルス今週のニュース</a:t>
          </a:r>
        </a:p>
        <a:p>
          <a:pPr algn="l" rtl="0">
            <a:defRPr sz="1000"/>
          </a:pPr>
          <a:r>
            <a:rPr lang="ja-JP" altLang="en-US" sz="1300" b="1" i="0" u="none" strike="noStrike" baseline="0">
              <a:solidFill>
                <a:srgbClr val="FF0000"/>
              </a:solidFill>
              <a:latin typeface="ＭＳ Ｐゴシック"/>
              <a:ea typeface="ＭＳ Ｐゴシック"/>
            </a:rPr>
            <a:t>今週ですが、それでも</a:t>
          </a:r>
          <a:r>
            <a:rPr lang="ja-JP" altLang="en-US" sz="1600" b="1" i="0" u="none" strike="noStrike" baseline="0">
              <a:solidFill>
                <a:srgbClr val="FF0000"/>
              </a:solidFill>
              <a:latin typeface="ＭＳ Ｐゴシック"/>
              <a:ea typeface="ＭＳ Ｐゴシック"/>
            </a:rPr>
            <a:t>全国で</a:t>
          </a:r>
          <a:r>
            <a:rPr lang="en-US" altLang="ja-JP" sz="1600" b="1" i="0" u="none" strike="noStrike" baseline="0">
              <a:solidFill>
                <a:srgbClr val="FF0000"/>
              </a:solidFill>
              <a:latin typeface="ＭＳ Ｐゴシック"/>
              <a:ea typeface="ＭＳ Ｐゴシック"/>
            </a:rPr>
            <a:t>2</a:t>
          </a:r>
          <a:r>
            <a:rPr lang="ja-JP" altLang="en-US" sz="1600" b="1" i="0" u="none" strike="noStrike" baseline="0">
              <a:solidFill>
                <a:srgbClr val="FF0000"/>
              </a:solidFill>
              <a:latin typeface="ＭＳ Ｐゴシック"/>
              <a:ea typeface="ＭＳ Ｐゴシック"/>
            </a:rPr>
            <a:t>件</a:t>
          </a:r>
        </a:p>
      </xdr:txBody>
    </xdr:sp>
    <xdr:clientData/>
  </xdr:twoCellAnchor>
  <xdr:twoCellAnchor>
    <xdr:from>
      <xdr:col>7</xdr:col>
      <xdr:colOff>748181</xdr:colOff>
      <xdr:row>12</xdr:row>
      <xdr:rowOff>142983</xdr:rowOff>
    </xdr:from>
    <xdr:to>
      <xdr:col>7</xdr:col>
      <xdr:colOff>1066800</xdr:colOff>
      <xdr:row>14</xdr:row>
      <xdr:rowOff>98188</xdr:rowOff>
    </xdr:to>
    <xdr:sp macro="" textlink="">
      <xdr:nvSpPr>
        <xdr:cNvPr id="93" name="円/楕円 17">
          <a:extLst>
            <a:ext uri="{FF2B5EF4-FFF2-40B4-BE49-F238E27FC236}">
              <a16:creationId xmlns:a16="http://schemas.microsoft.com/office/drawing/2014/main" id="{713E092F-2C84-4316-B359-D44311A5E9D1}"/>
            </a:ext>
          </a:extLst>
        </xdr:cNvPr>
        <xdr:cNvSpPr>
          <a:spLocks noChangeArrowheads="1"/>
        </xdr:cNvSpPr>
      </xdr:nvSpPr>
      <xdr:spPr bwMode="auto">
        <a:xfrm>
          <a:off x="5442101" y="2474703"/>
          <a:ext cx="318619" cy="290485"/>
        </a:xfrm>
        <a:prstGeom prst="ellipse">
          <a:avLst/>
        </a:prstGeom>
        <a:noFill/>
        <a:ln w="25400" algn="ctr">
          <a:solidFill>
            <a:srgbClr val="00B050"/>
          </a:solidFill>
          <a:round/>
          <a:headEnd/>
          <a:tailEnd/>
        </a:ln>
      </xdr:spPr>
      <xdr:txBody>
        <a:bodyPr/>
        <a:lstStyle/>
        <a:p>
          <a:endParaRPr lang="ja-JP" altLang="en-US"/>
        </a:p>
      </xdr:txBody>
    </xdr:sp>
    <xdr:clientData/>
  </xdr:twoCellAnchor>
  <xdr:twoCellAnchor editAs="oneCell">
    <xdr:from>
      <xdr:col>4</xdr:col>
      <xdr:colOff>647700</xdr:colOff>
      <xdr:row>2</xdr:row>
      <xdr:rowOff>0</xdr:rowOff>
    </xdr:from>
    <xdr:to>
      <xdr:col>6</xdr:col>
      <xdr:colOff>685801</xdr:colOff>
      <xdr:row>16</xdr:row>
      <xdr:rowOff>37431</xdr:rowOff>
    </xdr:to>
    <xdr:pic>
      <xdr:nvPicPr>
        <xdr:cNvPr id="9" name="図 8">
          <a:extLst>
            <a:ext uri="{FF2B5EF4-FFF2-40B4-BE49-F238E27FC236}">
              <a16:creationId xmlns:a16="http://schemas.microsoft.com/office/drawing/2014/main" id="{434EB673-7488-64DC-5402-AF55FA64178A}"/>
            </a:ext>
          </a:extLst>
        </xdr:cNvPr>
        <xdr:cNvPicPr>
          <a:picLocks noChangeAspect="1"/>
        </xdr:cNvPicPr>
      </xdr:nvPicPr>
      <xdr:blipFill>
        <a:blip xmlns:r="http://schemas.openxmlformats.org/officeDocument/2006/relationships" r:embed="rId3"/>
        <a:stretch>
          <a:fillRect/>
        </a:stretch>
      </xdr:blipFill>
      <xdr:spPr>
        <a:xfrm>
          <a:off x="2697480" y="548640"/>
          <a:ext cx="1836421" cy="2491071"/>
        </a:xfrm>
        <a:prstGeom prst="rect">
          <a:avLst/>
        </a:prstGeom>
      </xdr:spPr>
    </xdr:pic>
    <xdr:clientData/>
  </xdr:twoCellAnchor>
  <xdr:twoCellAnchor editAs="oneCell">
    <xdr:from>
      <xdr:col>0</xdr:col>
      <xdr:colOff>0</xdr:colOff>
      <xdr:row>2</xdr:row>
      <xdr:rowOff>0</xdr:rowOff>
    </xdr:from>
    <xdr:to>
      <xdr:col>3</xdr:col>
      <xdr:colOff>106681</xdr:colOff>
      <xdr:row>16</xdr:row>
      <xdr:rowOff>37431</xdr:rowOff>
    </xdr:to>
    <xdr:pic>
      <xdr:nvPicPr>
        <xdr:cNvPr id="6" name="図 5">
          <a:extLst>
            <a:ext uri="{FF2B5EF4-FFF2-40B4-BE49-F238E27FC236}">
              <a16:creationId xmlns:a16="http://schemas.microsoft.com/office/drawing/2014/main" id="{E9802F3D-E93B-4461-A9BB-54626CE36179}"/>
            </a:ext>
          </a:extLst>
        </xdr:cNvPr>
        <xdr:cNvPicPr>
          <a:picLocks noChangeAspect="1"/>
        </xdr:cNvPicPr>
      </xdr:nvPicPr>
      <xdr:blipFill>
        <a:blip xmlns:r="http://schemas.openxmlformats.org/officeDocument/2006/relationships" r:embed="rId3"/>
        <a:stretch>
          <a:fillRect/>
        </a:stretch>
      </xdr:blipFill>
      <xdr:spPr>
        <a:xfrm>
          <a:off x="0" y="548640"/>
          <a:ext cx="1836421" cy="24910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16</xdr:row>
      <xdr:rowOff>0</xdr:rowOff>
    </xdr:from>
    <xdr:to>
      <xdr:col>8</xdr:col>
      <xdr:colOff>304800</xdr:colOff>
      <xdr:row>17</xdr:row>
      <xdr:rowOff>123825</xdr:rowOff>
    </xdr:to>
    <xdr:sp macro="" textlink="">
      <xdr:nvSpPr>
        <xdr:cNvPr id="2" name="AutoShape 73" descr="data:image/jpeg;base64,/9j/4AAQSkZJRgABAQAAAQABAAD/2wCEAAkGBxQQEBQPEBQQDw8UDw8PDxAUEA8PDxAPFBQWFhQUFBQYHCggGBolHBQUITEhJSkrLi4uFx8zODMsNygtLisBCgoKDg0OGhAQFywkHCQsLCwsLCwsLCwsLCwsLCwsLCwsLC0sLCwsLCwsLCwsLCwsLCwsLS8sLiwsLCwsLCwsLP/AABEIAOEA4QMBIgACEQEDEQH/xAAbAAACAwEBAQAAAAAAAAAAAAAAAQIDBAUGB//EADgQAAIBAgMFBQYEBgMAAAAAAAABAgMRBBIhBTFBYXETUYGRsQYiMlJywUKh0eEUIzNigvA0c7L/xAAZAQEBAQEBAQAAAAAAAAAAAAAAAQMCBAX/xAAnEQEBAAIBBAECBwEAAAAAAAAAAQIRAxIhMUEEMlETIkJhcYHBFP/aAAwDAQACEQMRAD8A+pDENHDI0MQ0QSQxIkFAwBBTGAAAwABgAwAAAAGAFAMBgIBiKAAAAGAAAAAAAABzkSRFEkRykhoRJEU0SEiQUrErAABYYhgAxBcCQCuMAGIYUDEMBgAFAAAEIBgUIYgAYCGAAIYHNTJorTJJnLlYiaRCJYiLDQwuLMFSAhnFnAsFcq7QrqVibF7mLtDJCeZ2W9nSpYRc5c+Am74FKmTTL1TS4LyLYRR1pWS4Zi3E0fldnxXAo7Dn+RETzB2hFUFzfiTVJdy9R3CVVdRqT7n6E7DsVUUxjCwCALAVCAAKAAAAAAA5GcaqmSUymrXsZ7c7dFYrVRWrZsjTb4rwVzyP8W4zzXtwOvhNq8JEmU9rHZVHm/JIfYc3+RChi1I0J3O9RVSw65+aH/Drn5lwWGhV2Ee782HYR+VeSLlEeUaVXGNtyS8EWqYso7IoM3IM4WQXQEQsS7REXXQ0HlHlK3iUReLQF+QlkMjxhB4pg23ZEPQ57rsj2j7wm3RzoHWRzswXG122zmnqvEiV0dxMAGIAhgICjy1SZkrzLKkjLUZjWe3P2t/TZp2diu0pqT+LdL6l/tyjaSvTl0MGw6+WeThJafUv2OUl1XpqVVrc7HRw20mt/mciLLIsS6avWUMYmuf5FrxC7zy9Co8y1N2dm0pt15Ytd5B41HMzDuNptveNIvGMx3HcbNtDxLE6r7ym5ICecLkUNASTGJRJKAABJUySpFEBotVIkqYFKRJIuVMmqYVCitCwbjZeZEAGIApgIAjxlRmeRdUZRIxZM+NXuS+lnnqM8rUlvTTXgejxC919GeZgI4r11KaklJbmk10ZdE5exqt6dvlbj4b0dKLI3l7NND4kdBGTCU7yR1Y0TWDOkSUTUqRNUjrQyqBJUzUqRNUho0yqkTVIpq7ShF2SlNrikrebKntST+GnbrL9EWY37G42xpE1SOe8ZVe7LHpG/qQTqy3zl4Wj6I66KnVHXVIjKcY/FKK6ySOS8I38UpPrKTJ08HFcEWcdTrb3jaa/Ffom/QrqbVhHVqpbi8jCMV3EpR0Ovwjqa8JWhVip02pRfFfcvUDzEG8NXVSH9Ko8tWPC73TR6aVaK3uK6tIys1dV3NVNRJKJjntSkvxxfS8vQpe2YcFOX+NvULuOjOOnTUzioYtzV0sq1VnqxkKAACIAAAPEVCqTLJlUjJkrrbn0Z5iB6ie59Dy8SxxXU2HUtNx+aN/Ffs2d2J5jATy1IP8Aut56fc9NFkrTDw62z9UjuQgee2XU3o9Dh5XRrjeztNQJKJXPERj8Uox6ySMtTbNGP41L6by9DpXQUSjHL+W0tL2j4Pec9+0FP8Makv8AFRX5snHaDqe7lUU9d92XGbqWzSuFBLgT7IsRI9LJXkHYncTChCsCGmAkSTFYAiFWipKzMn8AjdcdyWSqywwiRdTw6RamSTJpDp1VBxhZ+9ezSvFNW0b4fszSUU9WvG3LQuMM5qtcfBgIDhTAAA8PIqkWyKpGTEpbjy37nqWeW4vq/Usc1OLtr4nq4Suk+9J+Z5NHpMBO9OD/ALUvLQldYPHYqtKO1K9pSjaFK1pNcF3dWex2HKdVSjKc3bK7Octz07zzO0cBCWKrVrzjUzRhJp3i4qMbXi/sdr2RxCWJcVNyzU5ppwy6qzWt+TNuKYuss3oY7MXJsuhgUjYmPMerpjjamGFSNFKklqiOYFMuhqTGZ1ULFIKncGRuRzBTbGpFNSRhxGMykWTdda4XOfgMY5rXc936f73m5Mzw5Jn4a83DlxXulcVxBY0YGpElIjYkkBOlLVdTSZYo1GHL5aYgYgM3RgIAPEyK5FskVyM2KB5aW9/U/U9SeXqfFL6peoc00dTZuPjGOSbUbN2b3NPU5SE1cEuhi613VqcJTzLooqP2JezGJUcRSbdr1FF/5e79yrGR/lvwOfgJZakH3VIPykjvDsm+765cMxXf1Gj3CdwuJAFSvYcahFCIq9VBuaM6YmHUOtWODtCo9ejOniDm1qN78SVvxedns7FWgrOz8D0GAxSmrXWZb1y77HjcPenLLLc9Y9Dv4OVrTjvX58j5eHJlx59/Ht9b5PHhy4bn9O9YmkFCanFSX7p9xaon05ZZuPh2auqrUSSiSUSSiEJRLERyjRnyeHWJgIZg7MBDKPGyRXKJfYWUzZMjieXrr35fXL1PZ5DjY7ZkZSbV4Se9rVN80S9kuO3EBF9fBThvWaPzR181vRQmVxrSOKXuPwOWtHfu18jqYl+4+qOe1yZ3PBH1ODvr3pPz1LEjJsipmoUpPjShfqlb7G5I9oVhksoWCkJokoDUAqqwpLxNCosx43aFCj/WrUqb4KVSKk+kb3FuvLvGW9ornErVK5yMd7b4OnLJF1K07XShBqLX1SsjnVfbSpO6w9GEJWeR1JSnrwulb1Mc+fjx817OH4nNn4x/x3Mfgc8PdXvxeaPPvj4r7C2bXvFfseT2V7S4rF1IxlNUveanGFOELZfiTbTf5ns8JKx4c7jyZbj6OOGfDhrPV9ujg8W4O/Diu/pzO2qqautU9UcHLc6GAl7tu528HuO+Lkyx/K8PysMcp1xv7ToLOytMkjXqt9vHpO4yCGQSGRGFMBAB5awWJARkizFXWpuaMteJKM5nr4GE9WrS+ZaPx7zTYdjjQ4tXYbk7Z1l6NMvo7Cit8m+iS9TqoaLtNR0NlU8tNQjdqN0ru/G/3NygzlYfFSgmo2V9dyZKWMm98peGnoenHnkxkTpdfsrK70XPT1IOvBfiT6XfocjeSRLz31F06Txq4JvrZFcsXJ7tOhliWJHF5cr7dSPF+2WPqxrSj2lRQywagpyUdY66LmeLxsHmhUtprCUtz1+G/j6n0T2w2fmyV1/1z9Yv1XkcehstVYuD0g1Zvi+h5OTfU+98LLG8Wo89PAZ4Xj/UV5Q72+7xN+y8NUurwlD6k4/uz0mH2XCkrQuubbbfiy+G6zaZjfs9+OWu7lbO2eqeIdVPWcbOKWilxlfnZI9FSq24nJptOej4taeh1qMeXQ047t5Pk/U6WHrd911/VG7B1LTt36ePA50KdtVoXxZ3lenu8epnLHbRNFVKd0n3pMmj0R8yzSYxICiQyIwp3AQAeaGAwyRkUVUaGVVESjI0FibQWOArBYaQ0gBIkkCRNIBpE4oSRZFBTiixIikWRRVQxGGVSEqct0k107n4OzPJ7OThKUGvejJwa4Jre+h7NI897S4fs5KvFe7K0KvKa+GXitPBHGePbb2fD5ujLpvs4YfNrJub8o+QqmAWr005Iy0sboupohi7mFkfUxzyvtOOAhppu1XCzLlo1YhTxH6ItlTvqvM6knpnnl92ujLxf2NGUw4dvja5uhK6Fvplr23YKrple9buaNSOQnbXjwOjh62Zc+P6mnHn+mvJz8WvzTw0IkQRJG7ymMQAMAEB54YAHBMrkixkGiVFEkQsWtEbHIikSSBIkQCRJISRJICUUWRIxRNB0kkWRRBIsRRJCrUozi4TSlGStJPiiSJIqvD7X2VPDvS8qT+Gfdyl3P1OfTxNmfSXFNWaTT0aaumuhwto+y1OfvUn2Uvl1dN/eJllx/Z7OH5Vx7VxsBi8zs9Hw6HWo1uHA4OL2fUw0l2kbJu0ZJqUG+TXozo4ardJmM3O1eu5zLvHRTs0zVGduhghM1Reh0z33a4zLYS4rR8DHCZbGRw78uvQrZuT4r7ovRx4z8HwZuw2JzaPSX5M9HHyb7V4ubg6e+PhrGRQGzzpAIAOAMQyMyZFkiLAraItE5EbHIihoBogaJISJIKkkTRFE0VUkWIgiaAkiSIoZRNEkQRJAKtSjOLhNKUWrNPczxWNwzw1V0ndw+KlJ/ig/utzPbmLbGzliKeTdNe9Tl8sufJ7mcZ47jbi5Om/s85QrG+nUPPxk4ScJLLKLyyT4NHSw9e55tvdO7pplsZGSFQmpF8rLprVQsUrmSMi6MjnTvcrpYfG20nqvm4+JuhNNXTuu84UZFlOq4u8Xb0Zrjy2eXn5PjzLvj2du4HM/j5f2+T/AFA0/GxY/wDNmyAAGrxgTAAISIsAIEhiA5EkSQwAmiSGBVSRNAAVIYAUNE0IAGhgAHifaf8A5cvpp/8AkrwYAeTP6n0eL6Z/DpUy+O4QCO74Tj9y8ALVxSX2JoAOK0MAAiP/2Q==">
          <a:hlinkClick xmlns:r="http://schemas.openxmlformats.org/officeDocument/2006/relationships" r:id="rId1"/>
          <a:extLst>
            <a:ext uri="{FF2B5EF4-FFF2-40B4-BE49-F238E27FC236}">
              <a16:creationId xmlns:a16="http://schemas.microsoft.com/office/drawing/2014/main" id="{1DFAAD8D-0765-4C1A-9AC8-277BCB750107}"/>
            </a:ext>
          </a:extLst>
        </xdr:cNvPr>
        <xdr:cNvSpPr>
          <a:spLocks noChangeAspect="1" noChangeArrowheads="1"/>
        </xdr:cNvSpPr>
      </xdr:nvSpPr>
      <xdr:spPr bwMode="auto">
        <a:xfrm>
          <a:off x="4655820" y="3832860"/>
          <a:ext cx="304800" cy="299085"/>
        </a:xfrm>
        <a:prstGeom prst="rect">
          <a:avLst/>
        </a:prstGeom>
        <a:noFill/>
        <a:ln w="9525">
          <a:noFill/>
          <a:miter lim="800000"/>
          <a:headEnd/>
          <a:tailEnd/>
        </a:ln>
      </xdr:spPr>
    </xdr:sp>
    <xdr:clientData/>
  </xdr:twoCellAnchor>
  <xdr:twoCellAnchor>
    <xdr:from>
      <xdr:col>5</xdr:col>
      <xdr:colOff>262890</xdr:colOff>
      <xdr:row>8</xdr:row>
      <xdr:rowOff>1905</xdr:rowOff>
    </xdr:from>
    <xdr:to>
      <xdr:col>6</xdr:col>
      <xdr:colOff>491490</xdr:colOff>
      <xdr:row>11</xdr:row>
      <xdr:rowOff>78105</xdr:rowOff>
    </xdr:to>
    <xdr:sp macro="" textlink="">
      <xdr:nvSpPr>
        <xdr:cNvPr id="3" name="右矢印 2">
          <a:extLst>
            <a:ext uri="{FF2B5EF4-FFF2-40B4-BE49-F238E27FC236}">
              <a16:creationId xmlns:a16="http://schemas.microsoft.com/office/drawing/2014/main" id="{40394E59-9EA7-4E12-920F-A3464CF325A6}"/>
            </a:ext>
          </a:extLst>
        </xdr:cNvPr>
        <xdr:cNvSpPr/>
      </xdr:nvSpPr>
      <xdr:spPr>
        <a:xfrm>
          <a:off x="2884170" y="2028825"/>
          <a:ext cx="845820" cy="899160"/>
        </a:xfrm>
        <a:prstGeom prst="rightArrow">
          <a:avLst/>
        </a:prstGeom>
        <a:gradFill>
          <a:gsLst>
            <a:gs pos="0">
              <a:srgbClr val="002060"/>
            </a:gs>
            <a:gs pos="65000">
              <a:schemeClr val="accent1">
                <a:tint val="44500"/>
                <a:satMod val="160000"/>
              </a:schemeClr>
            </a:gs>
            <a:gs pos="100000">
              <a:schemeClr val="accent1">
                <a:tint val="23500"/>
                <a:satMod val="160000"/>
              </a:schemeClr>
            </a:gs>
          </a:gsLst>
          <a:lin ang="5400000" scaled="0"/>
        </a:gradFill>
        <a:ln>
          <a:solidFill>
            <a:schemeClr val="accent3">
              <a:lumMod val="20000"/>
              <a:lumOff val="80000"/>
              <a:alpha val="58000"/>
            </a:schemeClr>
          </a:solidFill>
        </a:ln>
        <a:effectLst>
          <a:outerShdw blurRad="50800" dist="38100" dir="16200000"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0</xdr:col>
      <xdr:colOff>331471</xdr:colOff>
      <xdr:row>4</xdr:row>
      <xdr:rowOff>209550</xdr:rowOff>
    </xdr:from>
    <xdr:to>
      <xdr:col>4</xdr:col>
      <xdr:colOff>342901</xdr:colOff>
      <xdr:row>12</xdr:row>
      <xdr:rowOff>272646</xdr:rowOff>
    </xdr:to>
    <xdr:pic>
      <xdr:nvPicPr>
        <xdr:cNvPr id="4" name="図 7" descr="https://encrypted-tbn3.gstatic.com/images?q=tbn:ANd9GcQ8de2f6sLhftsERDsxCLy60YFFYuu8UuZV7YRa5HflTKZcu9rB">
          <a:extLst>
            <a:ext uri="{FF2B5EF4-FFF2-40B4-BE49-F238E27FC236}">
              <a16:creationId xmlns:a16="http://schemas.microsoft.com/office/drawing/2014/main" id="{E5FC60D0-961A-41F1-8946-BC7028D707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1471" y="1283970"/>
          <a:ext cx="2198370" cy="2196696"/>
        </a:xfrm>
        <a:prstGeom prst="rect">
          <a:avLst/>
        </a:prstGeom>
        <a:noFill/>
        <a:ln w="9525">
          <a:noFill/>
          <a:miter lim="800000"/>
          <a:headEnd/>
          <a:tailEnd/>
        </a:ln>
      </xdr:spPr>
    </xdr:pic>
    <xdr:clientData/>
  </xdr:twoCellAnchor>
  <xdr:twoCellAnchor editAs="oneCell">
    <xdr:from>
      <xdr:col>1</xdr:col>
      <xdr:colOff>300990</xdr:colOff>
      <xdr:row>5</xdr:row>
      <xdr:rowOff>123825</xdr:rowOff>
    </xdr:from>
    <xdr:to>
      <xdr:col>4</xdr:col>
      <xdr:colOff>201930</xdr:colOff>
      <xdr:row>12</xdr:row>
      <xdr:rowOff>133350</xdr:rowOff>
    </xdr:to>
    <xdr:pic>
      <xdr:nvPicPr>
        <xdr:cNvPr id="5" name="図 15" descr="http://t0.gstatic.com/images?q=tbn:ANd9GcTuYavye1MNxd7Z0LEer8RRKuKpddgbm579keqS6trkUyp7aXyu">
          <a:extLst>
            <a:ext uri="{FF2B5EF4-FFF2-40B4-BE49-F238E27FC236}">
              <a16:creationId xmlns:a16="http://schemas.microsoft.com/office/drawing/2014/main" id="{1C2EE6CC-0232-409E-95C4-83D00949B3C4}"/>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636270" y="1419225"/>
          <a:ext cx="1752600" cy="1929765"/>
        </a:xfrm>
        <a:prstGeom prst="rect">
          <a:avLst/>
        </a:prstGeom>
        <a:noFill/>
        <a:ln w="9525">
          <a:noFill/>
          <a:miter lim="800000"/>
          <a:headEnd/>
          <a:tailEnd/>
        </a:ln>
      </xdr:spPr>
    </xdr:pic>
    <xdr:clientData/>
  </xdr:twoCellAnchor>
  <xdr:twoCellAnchor>
    <xdr:from>
      <xdr:col>2</xdr:col>
      <xdr:colOff>190500</xdr:colOff>
      <xdr:row>10</xdr:row>
      <xdr:rowOff>171450</xdr:rowOff>
    </xdr:from>
    <xdr:to>
      <xdr:col>4</xdr:col>
      <xdr:colOff>381000</xdr:colOff>
      <xdr:row>14</xdr:row>
      <xdr:rowOff>0</xdr:rowOff>
    </xdr:to>
    <xdr:sp macro="" textlink="">
      <xdr:nvSpPr>
        <xdr:cNvPr id="6" name="円/楕円 5">
          <a:extLst>
            <a:ext uri="{FF2B5EF4-FFF2-40B4-BE49-F238E27FC236}">
              <a16:creationId xmlns:a16="http://schemas.microsoft.com/office/drawing/2014/main" id="{99BEDC7E-A695-4DB6-855A-C3F962F217F1}"/>
            </a:ext>
          </a:extLst>
        </xdr:cNvPr>
        <xdr:cNvSpPr/>
      </xdr:nvSpPr>
      <xdr:spPr>
        <a:xfrm>
          <a:off x="1143000" y="2838450"/>
          <a:ext cx="1424940" cy="7810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447675</xdr:colOff>
      <xdr:row>6</xdr:row>
      <xdr:rowOff>57150</xdr:rowOff>
    </xdr:from>
    <xdr:to>
      <xdr:col>4</xdr:col>
      <xdr:colOff>523875</xdr:colOff>
      <xdr:row>8</xdr:row>
      <xdr:rowOff>9525</xdr:rowOff>
    </xdr:to>
    <xdr:sp macro="" textlink="">
      <xdr:nvSpPr>
        <xdr:cNvPr id="7" name="テキスト ボックス 6">
          <a:extLst>
            <a:ext uri="{FF2B5EF4-FFF2-40B4-BE49-F238E27FC236}">
              <a16:creationId xmlns:a16="http://schemas.microsoft.com/office/drawing/2014/main" id="{FBC00CCB-AAB1-4793-82F7-9B243ACEF72A}"/>
            </a:ext>
          </a:extLst>
        </xdr:cNvPr>
        <xdr:cNvSpPr txBox="1"/>
      </xdr:nvSpPr>
      <xdr:spPr>
        <a:xfrm>
          <a:off x="782955" y="1626870"/>
          <a:ext cx="1927860" cy="501015"/>
        </a:xfrm>
        <a:prstGeom prst="rect">
          <a:avLst/>
        </a:prstGeom>
        <a:solidFill>
          <a:schemeClr val="bg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00"/>
            </a:lnSpc>
          </a:pPr>
          <a:r>
            <a:rPr kumimoji="1" lang="ja-JP" altLang="en-US" sz="1100" b="1"/>
            <a:t>野菜室の野菜ゴミやチルド室の肉ダレが異臭の原因</a:t>
          </a:r>
        </a:p>
      </xdr:txBody>
    </xdr:sp>
    <xdr:clientData/>
  </xdr:twoCellAnchor>
  <xdr:twoCellAnchor editAs="oneCell">
    <xdr:from>
      <xdr:col>8</xdr:col>
      <xdr:colOff>0</xdr:colOff>
      <xdr:row>16</xdr:row>
      <xdr:rowOff>0</xdr:rowOff>
    </xdr:from>
    <xdr:to>
      <xdr:col>8</xdr:col>
      <xdr:colOff>304800</xdr:colOff>
      <xdr:row>17</xdr:row>
      <xdr:rowOff>123825</xdr:rowOff>
    </xdr:to>
    <xdr:sp macro="" textlink="">
      <xdr:nvSpPr>
        <xdr:cNvPr id="8" name="AutoShape 73" descr="data:image/jpeg;base64,/9j/4AAQSkZJRgABAQAAAQABAAD/2wCEAAkGBxQQEBQPEBQQDw8UDw8PDxAUEA8PDxAPFBQWFhQUFBQYHCggGBolHBQUITEhJSkrLi4uFx8zODMsNygtLisBCgoKDg0OGhAQFywkHCQsLCwsLCwsLCwsLCwsLCwsLCwsLC0sLCwsLCwsLCwsLCwsLCwsLS8sLiwsLCwsLCwsLP/AABEIAOEA4QMBIgACEQEDEQH/xAAbAAACAwEBAQAAAAAAAAAAAAAAAQIDBAUGB//EADgQAAIBAgMFBQYEBgMAAAAAAAABAgMRBBIhBTFBYXETUYGRsQYiMlJywUKh0eEUIzNigvA0c7L/xAAZAQEBAQEBAQAAAAAAAAAAAAAAAQMCBAX/xAAnEQEBAAIBBAECBwEAAAAAAAAAAQIRAxIhMUEEMlETIkJhcYHBFP/aAAwDAQACEQMRAD8A+pDENHDI0MQ0QSQxIkFAwBBTGAAAwABgAwAAAAGAFAMBgIBiKAAAAGAAAAAAAABzkSRFEkRykhoRJEU0SEiQUrErAABYYhgAxBcCQCuMAGIYUDEMBgAFAAAEIBgUIYgAYCGAAIYHNTJorTJJnLlYiaRCJYiLDQwuLMFSAhnFnAsFcq7QrqVibF7mLtDJCeZ2W9nSpYRc5c+Am74FKmTTL1TS4LyLYRR1pWS4Zi3E0fldnxXAo7Dn+RETzB2hFUFzfiTVJdy9R3CVVdRqT7n6E7DsVUUxjCwCALAVCAAKAAAAAAA5GcaqmSUymrXsZ7c7dFYrVRWrZsjTb4rwVzyP8W4zzXtwOvhNq8JEmU9rHZVHm/JIfYc3+RChi1I0J3O9RVSw65+aH/Drn5lwWGhV2Ee782HYR+VeSLlEeUaVXGNtyS8EWqYso7IoM3IM4WQXQEQsS7REXXQ0HlHlK3iUReLQF+QlkMjxhB4pg23ZEPQ57rsj2j7wm3RzoHWRzswXG122zmnqvEiV0dxMAGIAhgICjy1SZkrzLKkjLUZjWe3P2t/TZp2diu0pqT+LdL6l/tyjaSvTl0MGw6+WeThJafUv2OUl1XpqVVrc7HRw20mt/mciLLIsS6avWUMYmuf5FrxC7zy9Co8y1N2dm0pt15Ytd5B41HMzDuNptveNIvGMx3HcbNtDxLE6r7ym5ICecLkUNASTGJRJKAABJUySpFEBotVIkqYFKRJIuVMmqYVCitCwbjZeZEAGIApgIAjxlRmeRdUZRIxZM+NXuS+lnnqM8rUlvTTXgejxC919GeZgI4r11KaklJbmk10ZdE5exqt6dvlbj4b0dKLI3l7NND4kdBGTCU7yR1Y0TWDOkSUTUqRNUjrQyqBJUzUqRNUho0yqkTVIpq7ShF2SlNrikrebKntST+GnbrL9EWY37G42xpE1SOe8ZVe7LHpG/qQTqy3zl4Wj6I66KnVHXVIjKcY/FKK6ySOS8I38UpPrKTJ08HFcEWcdTrb3jaa/Ffom/QrqbVhHVqpbi8jCMV3EpR0Ovwjqa8JWhVip02pRfFfcvUDzEG8NXVSH9Ko8tWPC73TR6aVaK3uK6tIys1dV3NVNRJKJjntSkvxxfS8vQpe2YcFOX+NvULuOjOOnTUzioYtzV0sq1VnqxkKAACIAAAPEVCqTLJlUjJkrrbn0Z5iB6ie59Dy8SxxXU2HUtNx+aN/Ffs2d2J5jATy1IP8Aut56fc9NFkrTDw62z9UjuQgee2XU3o9Dh5XRrjeztNQJKJXPERj8Uox6ySMtTbNGP41L6by9DpXQUSjHL+W0tL2j4Pec9+0FP8Makv8AFRX5snHaDqe7lUU9d92XGbqWzSuFBLgT7IsRI9LJXkHYncTChCsCGmAkSTFYAiFWipKzMn8AjdcdyWSqywwiRdTw6RamSTJpDp1VBxhZ+9ezSvFNW0b4fszSUU9WvG3LQuMM5qtcfBgIDhTAAA8PIqkWyKpGTEpbjy37nqWeW4vq/Usc1OLtr4nq4Suk+9J+Z5NHpMBO9OD/ALUvLQldYPHYqtKO1K9pSjaFK1pNcF3dWex2HKdVSjKc3bK7Octz07zzO0cBCWKrVrzjUzRhJp3i4qMbXi/sdr2RxCWJcVNyzU5ppwy6qzWt+TNuKYuss3oY7MXJsuhgUjYmPMerpjjamGFSNFKklqiOYFMuhqTGZ1ULFIKncGRuRzBTbGpFNSRhxGMykWTdda4XOfgMY5rXc936f73m5Mzw5Jn4a83DlxXulcVxBY0YGpElIjYkkBOlLVdTSZYo1GHL5aYgYgM3RgIAPEyK5FskVyM2KB5aW9/U/U9SeXqfFL6peoc00dTZuPjGOSbUbN2b3NPU5SE1cEuhi613VqcJTzLooqP2JezGJUcRSbdr1FF/5e79yrGR/lvwOfgJZakH3VIPykjvDsm+765cMxXf1Gj3CdwuJAFSvYcahFCIq9VBuaM6YmHUOtWODtCo9ejOniDm1qN78SVvxedns7FWgrOz8D0GAxSmrXWZb1y77HjcPenLLLc9Y9Dv4OVrTjvX58j5eHJlx59/Ht9b5PHhy4bn9O9YmkFCanFSX7p9xaon05ZZuPh2auqrUSSiSUSSiEJRLERyjRnyeHWJgIZg7MBDKPGyRXKJfYWUzZMjieXrr35fXL1PZ5DjY7ZkZSbV4Se9rVN80S9kuO3EBF9fBThvWaPzR181vRQmVxrSOKXuPwOWtHfu18jqYl+4+qOe1yZ3PBH1ODvr3pPz1LEjJsipmoUpPjShfqlb7G5I9oVhksoWCkJokoDUAqqwpLxNCosx43aFCj/WrUqb4KVSKk+kb3FuvLvGW9ornErVK5yMd7b4OnLJF1K07XShBqLX1SsjnVfbSpO6w9GEJWeR1JSnrwulb1Mc+fjx817OH4nNn4x/x3Mfgc8PdXvxeaPPvj4r7C2bXvFfseT2V7S4rF1IxlNUveanGFOELZfiTbTf5ns8JKx4c7jyZbj6OOGfDhrPV9ujg8W4O/Diu/pzO2qqautU9UcHLc6GAl7tu528HuO+Lkyx/K8PysMcp1xv7ToLOytMkjXqt9vHpO4yCGQSGRGFMBAB5awWJARkizFXWpuaMteJKM5nr4GE9WrS+ZaPx7zTYdjjQ4tXYbk7Z1l6NMvo7Cit8m+iS9TqoaLtNR0NlU8tNQjdqN0ru/G/3NygzlYfFSgmo2V9dyZKWMm98peGnoenHnkxkTpdfsrK70XPT1IOvBfiT6XfocjeSRLz31F06Txq4JvrZFcsXJ7tOhliWJHF5cr7dSPF+2WPqxrSj2lRQywagpyUdY66LmeLxsHmhUtprCUtz1+G/j6n0T2w2fmyV1/1z9Yv1XkcehstVYuD0g1Zvi+h5OTfU+98LLG8Wo89PAZ4Xj/UV5Q72+7xN+y8NUurwlD6k4/uz0mH2XCkrQuubbbfiy+G6zaZjfs9+OWu7lbO2eqeIdVPWcbOKWilxlfnZI9FSq24nJptOej4taeh1qMeXQ047t5Pk/U6WHrd911/VG7B1LTt36ePA50KdtVoXxZ3lenu8epnLHbRNFVKd0n3pMmj0R8yzSYxICiQyIwp3AQAeaGAwyRkUVUaGVVESjI0FibQWOArBYaQ0gBIkkCRNIBpE4oSRZFBTiixIikWRRVQxGGVSEqct0k107n4OzPJ7OThKUGvejJwa4Jre+h7NI897S4fs5KvFe7K0KvKa+GXitPBHGePbb2fD5ujLpvs4YfNrJub8o+QqmAWr005Iy0sboupohi7mFkfUxzyvtOOAhppu1XCzLlo1YhTxH6ItlTvqvM6knpnnl92ujLxf2NGUw4dvja5uhK6Fvplr23YKrple9buaNSOQnbXjwOjh62Zc+P6mnHn+mvJz8WvzTw0IkQRJG7ymMQAMAEB54YAHBMrkixkGiVFEkQsWtEbHIikSSBIkQCRJISRJICUUWRIxRNB0kkWRRBIsRRJCrUozi4TSlGStJPiiSJIqvD7X2VPDvS8qT+Gfdyl3P1OfTxNmfSXFNWaTT0aaumuhwto+y1OfvUn2Uvl1dN/eJllx/Z7OH5Vx7VxsBi8zs9Hw6HWo1uHA4OL2fUw0l2kbJu0ZJqUG+TXozo4ardJmM3O1eu5zLvHRTs0zVGduhghM1Reh0z33a4zLYS4rR8DHCZbGRw78uvQrZuT4r7ovRx4z8HwZuw2JzaPSX5M9HHyb7V4ubg6e+PhrGRQGzzpAIAOAMQyMyZFkiLAraItE5EbHIihoBogaJISJIKkkTRFE0VUkWIgiaAkiSIoZRNEkQRJAKtSjOLhNKUWrNPczxWNwzw1V0ndw+KlJ/ig/utzPbmLbGzliKeTdNe9Tl8sufJ7mcZ47jbi5Om/s85QrG+nUPPxk4ScJLLKLyyT4NHSw9e55tvdO7pplsZGSFQmpF8rLprVQsUrmSMi6MjnTvcrpYfG20nqvm4+JuhNNXTuu84UZFlOq4u8Xb0Zrjy2eXn5PjzLvj2du4HM/j5f2+T/AFA0/GxY/wDNmyAAGrxgTAAISIsAIEhiA5EkSQwAmiSGBVSRNAAVIYAUNE0IAGhgAHifaf8A5cvpp/8AkrwYAeTP6n0eL6Z/DpUy+O4QCO74Tj9y8ALVxSX2JoAOK0MAAiP/2Q==">
          <a:hlinkClick xmlns:r="http://schemas.openxmlformats.org/officeDocument/2006/relationships" r:id="rId1"/>
          <a:extLst>
            <a:ext uri="{FF2B5EF4-FFF2-40B4-BE49-F238E27FC236}">
              <a16:creationId xmlns:a16="http://schemas.microsoft.com/office/drawing/2014/main" id="{381B1334-C1C6-4558-9217-1F77ECE0A184}"/>
            </a:ext>
          </a:extLst>
        </xdr:cNvPr>
        <xdr:cNvSpPr>
          <a:spLocks noChangeAspect="1" noChangeArrowheads="1"/>
        </xdr:cNvSpPr>
      </xdr:nvSpPr>
      <xdr:spPr bwMode="auto">
        <a:xfrm>
          <a:off x="4655820" y="3832860"/>
          <a:ext cx="304800" cy="299085"/>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49306</xdr:colOff>
      <xdr:row>0</xdr:row>
      <xdr:rowOff>13335</xdr:rowOff>
    </xdr:from>
    <xdr:to>
      <xdr:col>2</xdr:col>
      <xdr:colOff>245204</xdr:colOff>
      <xdr:row>0</xdr:row>
      <xdr:rowOff>230505</xdr:rowOff>
    </xdr:to>
    <xdr:pic>
      <xdr:nvPicPr>
        <xdr:cNvPr id="2" name="図 1" descr="感染症・食中毒情報">
          <a:extLst>
            <a:ext uri="{FF2B5EF4-FFF2-40B4-BE49-F238E27FC236}">
              <a16:creationId xmlns:a16="http://schemas.microsoft.com/office/drawing/2014/main" id="{F3DC39EB-F9B0-439D-9039-ED38C533729B}"/>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9306" y="13335"/>
          <a:ext cx="2303817" cy="217170"/>
        </a:xfrm>
        <a:prstGeom prst="rect">
          <a:avLst/>
        </a:prstGeom>
        <a:noFill/>
        <a:ln w="9525">
          <a:noFill/>
          <a:miter lim="800000"/>
          <a:headEnd/>
          <a:tailEnd/>
        </a:ln>
      </xdr:spPr>
    </xdr:pic>
    <xdr:clientData/>
  </xdr:twoCellAnchor>
  <xdr:twoCellAnchor editAs="oneCell">
    <xdr:from>
      <xdr:col>2</xdr:col>
      <xdr:colOff>0</xdr:colOff>
      <xdr:row>15</xdr:row>
      <xdr:rowOff>16042</xdr:rowOff>
    </xdr:from>
    <xdr:to>
      <xdr:col>2</xdr:col>
      <xdr:colOff>4154905</xdr:colOff>
      <xdr:row>33</xdr:row>
      <xdr:rowOff>145634</xdr:rowOff>
    </xdr:to>
    <xdr:pic>
      <xdr:nvPicPr>
        <xdr:cNvPr id="3" name="図 2">
          <a:extLst>
            <a:ext uri="{FF2B5EF4-FFF2-40B4-BE49-F238E27FC236}">
              <a16:creationId xmlns:a16="http://schemas.microsoft.com/office/drawing/2014/main" id="{5BB14578-2C18-B2B4-71B0-04712FC51AB1}"/>
            </a:ext>
          </a:extLst>
        </xdr:cNvPr>
        <xdr:cNvPicPr>
          <a:picLocks noChangeAspect="1"/>
        </xdr:cNvPicPr>
      </xdr:nvPicPr>
      <xdr:blipFill>
        <a:blip xmlns:r="http://schemas.openxmlformats.org/officeDocument/2006/relationships" r:embed="rId2"/>
        <a:stretch>
          <a:fillRect/>
        </a:stretch>
      </xdr:blipFill>
      <xdr:spPr>
        <a:xfrm>
          <a:off x="2109537" y="8606589"/>
          <a:ext cx="4154905" cy="32979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37</xdr:row>
      <xdr:rowOff>0</xdr:rowOff>
    </xdr:from>
    <xdr:ext cx="47625" cy="9525"/>
    <xdr:pic>
      <xdr:nvPicPr>
        <xdr:cNvPr id="2" name="図 4" descr="http://www1.pref.shimane.lg.jp/contents/kansen/dis/zensu/sp.gif">
          <a:extLst>
            <a:ext uri="{FF2B5EF4-FFF2-40B4-BE49-F238E27FC236}">
              <a16:creationId xmlns:a16="http://schemas.microsoft.com/office/drawing/2014/main" id="{A73A6A93-9A8D-412D-A8EA-0FAE5B5B7A7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715000"/>
          <a:ext cx="47625" cy="9525"/>
        </a:xfrm>
        <a:prstGeom prst="rect">
          <a:avLst/>
        </a:prstGeom>
        <a:noFill/>
        <a:ln w="9525">
          <a:noFill/>
          <a:miter lim="800000"/>
          <a:headEnd/>
          <a:tailEnd/>
        </a:ln>
      </xdr:spPr>
    </xdr:pic>
    <xdr:clientData/>
  </xdr:oneCellAnchor>
  <xdr:twoCellAnchor>
    <xdr:from>
      <xdr:col>6</xdr:col>
      <xdr:colOff>457199</xdr:colOff>
      <xdr:row>25</xdr:row>
      <xdr:rowOff>66675</xdr:rowOff>
    </xdr:from>
    <xdr:to>
      <xdr:col>9</xdr:col>
      <xdr:colOff>0</xdr:colOff>
      <xdr:row>27</xdr:row>
      <xdr:rowOff>811</xdr:rowOff>
    </xdr:to>
    <xdr:sp macro="" textlink="">
      <xdr:nvSpPr>
        <xdr:cNvPr id="3" name="テキスト ボックス 2">
          <a:extLst>
            <a:ext uri="{FF2B5EF4-FFF2-40B4-BE49-F238E27FC236}">
              <a16:creationId xmlns:a16="http://schemas.microsoft.com/office/drawing/2014/main" id="{A2630DC2-FF6E-4F68-9ECB-C6FEB26BD830}"/>
            </a:ext>
          </a:extLst>
        </xdr:cNvPr>
        <xdr:cNvSpPr txBox="1"/>
      </xdr:nvSpPr>
      <xdr:spPr>
        <a:xfrm>
          <a:off x="3352799" y="3686175"/>
          <a:ext cx="1384935" cy="238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Ｈ２９／８月は非常に多かった</a:t>
          </a:r>
        </a:p>
      </xdr:txBody>
    </xdr:sp>
    <xdr:clientData/>
  </xdr:twoCellAnchor>
  <xdr:twoCellAnchor>
    <xdr:from>
      <xdr:col>21</xdr:col>
      <xdr:colOff>95250</xdr:colOff>
      <xdr:row>17</xdr:row>
      <xdr:rowOff>0</xdr:rowOff>
    </xdr:from>
    <xdr:to>
      <xdr:col>24</xdr:col>
      <xdr:colOff>851</xdr:colOff>
      <xdr:row>23</xdr:row>
      <xdr:rowOff>90488</xdr:rowOff>
    </xdr:to>
    <xdr:cxnSp macro="">
      <xdr:nvCxnSpPr>
        <xdr:cNvPr id="4" name="直線矢印コネクタ 3">
          <a:extLst>
            <a:ext uri="{FF2B5EF4-FFF2-40B4-BE49-F238E27FC236}">
              <a16:creationId xmlns:a16="http://schemas.microsoft.com/office/drawing/2014/main" id="{F31393EA-91C4-4CAF-8D27-D1EBF85184A4}"/>
            </a:ext>
          </a:extLst>
        </xdr:cNvPr>
        <xdr:cNvCxnSpPr>
          <a:stCxn id="5" idx="1"/>
        </xdr:cNvCxnSpPr>
      </xdr:nvCxnSpPr>
      <xdr:spPr>
        <a:xfrm flipV="1">
          <a:off x="10161270" y="2689860"/>
          <a:ext cx="1300061" cy="425768"/>
        </a:xfrm>
        <a:prstGeom prst="straightConnector1">
          <a:avLst/>
        </a:prstGeom>
        <a:ln>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21</xdr:col>
      <xdr:colOff>95250</xdr:colOff>
      <xdr:row>21</xdr:row>
      <xdr:rowOff>95250</xdr:rowOff>
    </xdr:from>
    <xdr:to>
      <xdr:col>27</xdr:col>
      <xdr:colOff>171450</xdr:colOff>
      <xdr:row>25</xdr:row>
      <xdr:rowOff>28575</xdr:rowOff>
    </xdr:to>
    <xdr:sp macro="" textlink="">
      <xdr:nvSpPr>
        <xdr:cNvPr id="5" name="テキスト ボックス 4">
          <a:extLst>
            <a:ext uri="{FF2B5EF4-FFF2-40B4-BE49-F238E27FC236}">
              <a16:creationId xmlns:a16="http://schemas.microsoft.com/office/drawing/2014/main" id="{DD89DE26-B886-4CB9-81E9-2FC4123BCF07}"/>
            </a:ext>
          </a:extLst>
        </xdr:cNvPr>
        <xdr:cNvSpPr txBox="1"/>
      </xdr:nvSpPr>
      <xdr:spPr>
        <a:xfrm>
          <a:off x="10161270" y="2785110"/>
          <a:ext cx="2865120" cy="862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effectLst/>
            </a:rPr>
            <a:t>2011</a:t>
          </a:r>
          <a:r>
            <a:rPr lang="ja-JP" altLang="en-US" sz="800">
              <a:effectLst/>
            </a:rPr>
            <a:t>年</a:t>
          </a:r>
          <a:r>
            <a:rPr lang="en-US" altLang="ja-JP" sz="800">
              <a:effectLst/>
            </a:rPr>
            <a:t>8</a:t>
          </a:r>
          <a:r>
            <a:rPr lang="ja-JP" altLang="en-US" sz="800">
              <a:effectLst/>
            </a:rPr>
            <a:t>月に外食チェーン店が原因とされた赤痢菌</a:t>
          </a:r>
          <a:r>
            <a:rPr lang="en-US" altLang="ja-JP" sz="800" i="1">
              <a:effectLst/>
            </a:rPr>
            <a:t>Shigella sonnei</a:t>
          </a:r>
          <a:r>
            <a:rPr lang="ja-JP" altLang="en-US" sz="800">
              <a:effectLst/>
            </a:rPr>
            <a:t>の広域集団感染事例が青森県、宮城県、山形県、福島県において発生した。本事例は、それとほぼ同時期に発生しておりその関連性が強く疑われた事例である。</a:t>
          </a:r>
          <a:endParaRPr kumimoji="1" lang="ja-JP" altLang="en-US" sz="800"/>
        </a:p>
      </xdr:txBody>
    </xdr:sp>
    <xdr:clientData/>
  </xdr:twoCellAnchor>
  <xdr:twoCellAnchor>
    <xdr:from>
      <xdr:col>25</xdr:col>
      <xdr:colOff>219075</xdr:colOff>
      <xdr:row>12</xdr:row>
      <xdr:rowOff>0</xdr:rowOff>
    </xdr:from>
    <xdr:to>
      <xdr:col>31</xdr:col>
      <xdr:colOff>613410</xdr:colOff>
      <xdr:row>12</xdr:row>
      <xdr:rowOff>0</xdr:rowOff>
    </xdr:to>
    <xdr:grpSp>
      <xdr:nvGrpSpPr>
        <xdr:cNvPr id="6" name="グループ化 8580">
          <a:extLst>
            <a:ext uri="{FF2B5EF4-FFF2-40B4-BE49-F238E27FC236}">
              <a16:creationId xmlns:a16="http://schemas.microsoft.com/office/drawing/2014/main" id="{60D463FD-8BC5-4986-AA93-7CD1EEEB6691}"/>
            </a:ext>
          </a:extLst>
        </xdr:cNvPr>
        <xdr:cNvGrpSpPr>
          <a:grpSpLocks/>
        </xdr:cNvGrpSpPr>
      </xdr:nvGrpSpPr>
      <xdr:grpSpPr bwMode="auto">
        <a:xfrm>
          <a:off x="12165542" y="2709333"/>
          <a:ext cx="3493135" cy="0"/>
          <a:chOff x="13125451" y="1438276"/>
          <a:chExt cx="3733799" cy="628650"/>
        </a:xfrm>
      </xdr:grpSpPr>
      <xdr:sp macro="" textlink="">
        <xdr:nvSpPr>
          <xdr:cNvPr id="7" name="テキスト ボックス 6">
            <a:extLst>
              <a:ext uri="{FF2B5EF4-FFF2-40B4-BE49-F238E27FC236}">
                <a16:creationId xmlns:a16="http://schemas.microsoft.com/office/drawing/2014/main" id="{C360AAC2-469F-765E-4130-101B318A56E9}"/>
              </a:ext>
            </a:extLst>
          </xdr:cNvPr>
          <xdr:cNvSpPr txBox="1"/>
        </xdr:nvSpPr>
        <xdr:spPr>
          <a:xfrm>
            <a:off x="14969416" y="1438276"/>
            <a:ext cx="1889834"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b="1">
                <a:solidFill>
                  <a:schemeClr val="dk1"/>
                </a:solidFill>
                <a:effectLst/>
                <a:latin typeface="+mn-lt"/>
                <a:ea typeface="+mn-ea"/>
                <a:cs typeface="+mn-cs"/>
              </a:rPr>
              <a:t>2018</a:t>
            </a:r>
            <a:r>
              <a:rPr lang="ja-JP" altLang="en-US" sz="800" b="1">
                <a:solidFill>
                  <a:schemeClr val="dk1"/>
                </a:solidFill>
                <a:effectLst/>
                <a:latin typeface="+mn-lt"/>
                <a:ea typeface="+mn-ea"/>
                <a:cs typeface="+mn-cs"/>
              </a:rPr>
              <a:t>年</a:t>
            </a:r>
            <a:r>
              <a:rPr lang="en-US" altLang="ja-JP" sz="800" b="1">
                <a:solidFill>
                  <a:schemeClr val="dk1"/>
                </a:solidFill>
                <a:effectLst/>
                <a:latin typeface="+mn-lt"/>
                <a:ea typeface="+mn-ea"/>
                <a:cs typeface="+mn-cs"/>
              </a:rPr>
              <a:t>10</a:t>
            </a:r>
            <a:r>
              <a:rPr lang="ja-JP" altLang="en-US" sz="800" b="1">
                <a:solidFill>
                  <a:schemeClr val="dk1"/>
                </a:solidFill>
                <a:effectLst/>
                <a:latin typeface="+mn-lt"/>
                <a:ea typeface="+mn-ea"/>
                <a:cs typeface="+mn-cs"/>
              </a:rPr>
              <a:t>月</a:t>
            </a:r>
            <a:r>
              <a:rPr lang="en-US" altLang="ja-JP" sz="800">
                <a:solidFill>
                  <a:schemeClr val="dk1"/>
                </a:solidFill>
                <a:effectLst/>
                <a:latin typeface="+mn-lt"/>
                <a:ea typeface="+mn-ea"/>
                <a:cs typeface="+mn-cs"/>
              </a:rPr>
              <a:t>3</a:t>
            </a:r>
            <a:r>
              <a:rPr lang="ja-JP" altLang="en-US" sz="800">
                <a:solidFill>
                  <a:schemeClr val="dk1"/>
                </a:solidFill>
                <a:effectLst/>
                <a:latin typeface="+mn-lt"/>
                <a:ea typeface="+mn-ea"/>
                <a:cs typeface="+mn-cs"/>
              </a:rPr>
              <a:t>日、山梨県内の宿坊を利用した</a:t>
            </a:r>
            <a:r>
              <a:rPr lang="en-US" altLang="ja-JP" sz="800">
                <a:solidFill>
                  <a:schemeClr val="dk1"/>
                </a:solidFill>
                <a:effectLst/>
                <a:latin typeface="+mn-lt"/>
                <a:ea typeface="+mn-ea"/>
                <a:cs typeface="+mn-cs"/>
              </a:rPr>
              <a:t>2</a:t>
            </a:r>
            <a:r>
              <a:rPr lang="ja-JP" altLang="en-US" sz="800">
                <a:solidFill>
                  <a:schemeClr val="dk1"/>
                </a:solidFill>
                <a:effectLst/>
                <a:latin typeface="+mn-lt"/>
                <a:ea typeface="+mn-ea"/>
                <a:cs typeface="+mn-cs"/>
              </a:rPr>
              <a:t>グループ</a:t>
            </a:r>
            <a:r>
              <a:rPr lang="en-US" altLang="ja-JP" sz="800">
                <a:solidFill>
                  <a:schemeClr val="dk1"/>
                </a:solidFill>
                <a:effectLst/>
                <a:latin typeface="+mn-lt"/>
                <a:ea typeface="+mn-ea"/>
                <a:cs typeface="+mn-cs"/>
              </a:rPr>
              <a:t>42</a:t>
            </a:r>
            <a:r>
              <a:rPr lang="ja-JP" altLang="en-US" sz="800">
                <a:solidFill>
                  <a:schemeClr val="dk1"/>
                </a:solidFill>
                <a:effectLst/>
                <a:latin typeface="+mn-lt"/>
                <a:ea typeface="+mn-ea"/>
                <a:cs typeface="+mn-cs"/>
              </a:rPr>
              <a:t>名が</a:t>
            </a:r>
            <a:r>
              <a:rPr lang="ja-JP" altLang="en-US" sz="800" b="1">
                <a:solidFill>
                  <a:schemeClr val="dk1"/>
                </a:solidFill>
                <a:effectLst/>
                <a:latin typeface="+mn-lt"/>
                <a:ea typeface="+mn-ea"/>
                <a:cs typeface="+mn-cs"/>
              </a:rPr>
              <a:t>赤痢</a:t>
            </a:r>
            <a:r>
              <a:rPr lang="ja-JP" altLang="en-US" sz="800">
                <a:solidFill>
                  <a:schemeClr val="dk1"/>
                </a:solidFill>
                <a:effectLst/>
                <a:latin typeface="+mn-lt"/>
                <a:ea typeface="+mn-ea"/>
                <a:cs typeface="+mn-cs"/>
              </a:rPr>
              <a:t>にかかりました。使用水や従事者からは</a:t>
            </a:r>
            <a:r>
              <a:rPr lang="ja-JP" altLang="en-US" sz="800" b="1">
                <a:solidFill>
                  <a:schemeClr val="dk1"/>
                </a:solidFill>
                <a:effectLst/>
                <a:latin typeface="+mn-lt"/>
                <a:ea typeface="+mn-ea"/>
                <a:cs typeface="+mn-cs"/>
              </a:rPr>
              <a:t>赤痢</a:t>
            </a:r>
            <a:r>
              <a:rPr lang="ja-JP" altLang="en-US" sz="800">
                <a:solidFill>
                  <a:schemeClr val="dk1"/>
                </a:solidFill>
                <a:effectLst/>
                <a:latin typeface="+mn-lt"/>
                <a:ea typeface="+mn-ea"/>
                <a:cs typeface="+mn-cs"/>
              </a:rPr>
              <a:t>菌が検出されておらず現在のところ感染源は不明です。 </a:t>
            </a:r>
            <a:endParaRPr kumimoji="1" lang="ja-JP" altLang="en-US" sz="800"/>
          </a:p>
        </xdr:txBody>
      </xdr:sp>
      <xdr:cxnSp macro="">
        <xdr:nvCxnSpPr>
          <xdr:cNvPr id="8" name="直線矢印コネクタ 7">
            <a:extLst>
              <a:ext uri="{FF2B5EF4-FFF2-40B4-BE49-F238E27FC236}">
                <a16:creationId xmlns:a16="http://schemas.microsoft.com/office/drawing/2014/main" id="{882D1CF6-D76A-AF9E-1E97-46D6B72852C9}"/>
              </a:ext>
            </a:extLst>
          </xdr:cNvPr>
          <xdr:cNvCxnSpPr/>
        </xdr:nvCxnSpPr>
        <xdr:spPr>
          <a:xfrm flipH="1">
            <a:off x="13125451" y="1560740"/>
            <a:ext cx="1853139" cy="24493"/>
          </a:xfrm>
          <a:prstGeom prst="straightConnector1">
            <a:avLst/>
          </a:prstGeom>
          <a:ln>
            <a:solidFill>
              <a:schemeClr val="accent3"/>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388620</xdr:colOff>
      <xdr:row>12</xdr:row>
      <xdr:rowOff>0</xdr:rowOff>
    </xdr:from>
    <xdr:to>
      <xdr:col>13</xdr:col>
      <xdr:colOff>447675</xdr:colOff>
      <xdr:row>24</xdr:row>
      <xdr:rowOff>190501</xdr:rowOff>
    </xdr:to>
    <xdr:grpSp>
      <xdr:nvGrpSpPr>
        <xdr:cNvPr id="9" name="グループ化 8584">
          <a:extLst>
            <a:ext uri="{FF2B5EF4-FFF2-40B4-BE49-F238E27FC236}">
              <a16:creationId xmlns:a16="http://schemas.microsoft.com/office/drawing/2014/main" id="{80DF7E7E-9926-4233-995F-56CAEE6F2057}"/>
            </a:ext>
          </a:extLst>
        </xdr:cNvPr>
        <xdr:cNvGrpSpPr>
          <a:grpSpLocks/>
        </xdr:cNvGrpSpPr>
      </xdr:nvGrpSpPr>
      <xdr:grpSpPr bwMode="auto">
        <a:xfrm>
          <a:off x="4224020" y="2709333"/>
          <a:ext cx="2387388" cy="706968"/>
          <a:chOff x="4514850" y="1800225"/>
          <a:chExt cx="2619375" cy="1809750"/>
        </a:xfrm>
      </xdr:grpSpPr>
      <xdr:sp macro="" textlink="">
        <xdr:nvSpPr>
          <xdr:cNvPr id="10" name="テキスト ボックス 9">
            <a:extLst>
              <a:ext uri="{FF2B5EF4-FFF2-40B4-BE49-F238E27FC236}">
                <a16:creationId xmlns:a16="http://schemas.microsoft.com/office/drawing/2014/main" id="{5CA24504-81A1-B344-629B-0F2306797F39}"/>
              </a:ext>
            </a:extLst>
          </xdr:cNvPr>
          <xdr:cNvSpPr txBox="1"/>
        </xdr:nvSpPr>
        <xdr:spPr>
          <a:xfrm>
            <a:off x="4714875" y="2981325"/>
            <a:ext cx="2419350" cy="628650"/>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a:effectLst/>
              </a:rPr>
              <a:t>埼玉県と群馬県の総菜店で販売されたポテトサラダを食べた人が腸管出血性大腸菌</a:t>
            </a:r>
            <a:r>
              <a:rPr lang="en-US" altLang="ja-JP" sz="800">
                <a:effectLst/>
              </a:rPr>
              <a:t>O157</a:t>
            </a:r>
            <a:r>
              <a:rPr lang="ja-JP" altLang="en-US" sz="800">
                <a:effectLst/>
              </a:rPr>
              <a:t>に感染した、という集団食中毒に関するニュースが</a:t>
            </a:r>
            <a:r>
              <a:rPr lang="en-US" altLang="ja-JP" sz="800">
                <a:effectLst/>
              </a:rPr>
              <a:t>2017</a:t>
            </a:r>
            <a:r>
              <a:rPr lang="ja-JP" altLang="en-US" sz="800">
                <a:effectLst/>
              </a:rPr>
              <a:t>年</a:t>
            </a:r>
            <a:r>
              <a:rPr lang="en-US" altLang="ja-JP" sz="800">
                <a:effectLst/>
              </a:rPr>
              <a:t>8</a:t>
            </a:r>
            <a:r>
              <a:rPr lang="ja-JP" altLang="en-US" sz="800">
                <a:effectLst/>
              </a:rPr>
              <a:t>月</a:t>
            </a:r>
            <a:r>
              <a:rPr lang="en-US" altLang="ja-JP" sz="800">
                <a:effectLst/>
              </a:rPr>
              <a:t>21</a:t>
            </a:r>
            <a:r>
              <a:rPr lang="ja-JP" altLang="en-US" sz="800">
                <a:effectLst/>
              </a:rPr>
              <a:t>日以降、新聞やテレビで取り上げられました。</a:t>
            </a:r>
            <a:endParaRPr kumimoji="1" lang="ja-JP" altLang="en-US" sz="800"/>
          </a:p>
        </xdr:txBody>
      </xdr:sp>
      <xdr:cxnSp macro="">
        <xdr:nvCxnSpPr>
          <xdr:cNvPr id="11" name="直線矢印コネクタ 10">
            <a:extLst>
              <a:ext uri="{FF2B5EF4-FFF2-40B4-BE49-F238E27FC236}">
                <a16:creationId xmlns:a16="http://schemas.microsoft.com/office/drawing/2014/main" id="{09865F7A-CD45-24D5-065A-1BC40B62CBEA}"/>
              </a:ext>
            </a:extLst>
          </xdr:cNvPr>
          <xdr:cNvCxnSpPr/>
        </xdr:nvCxnSpPr>
        <xdr:spPr>
          <a:xfrm flipH="1" flipV="1">
            <a:off x="4514850" y="1800225"/>
            <a:ext cx="114300" cy="1190625"/>
          </a:xfrm>
          <a:prstGeom prst="straightConnector1">
            <a:avLst/>
          </a:prstGeom>
          <a:ln>
            <a:solidFill>
              <a:schemeClr val="accent2">
                <a:lumMod val="75000"/>
              </a:schemeClr>
            </a:solidFill>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152400</xdr:colOff>
      <xdr:row>12</xdr:row>
      <xdr:rowOff>0</xdr:rowOff>
    </xdr:from>
    <xdr:to>
      <xdr:col>9</xdr:col>
      <xdr:colOff>0</xdr:colOff>
      <xdr:row>24</xdr:row>
      <xdr:rowOff>190500</xdr:rowOff>
    </xdr:to>
    <xdr:grpSp>
      <xdr:nvGrpSpPr>
        <xdr:cNvPr id="12" name="グループ化 8588">
          <a:extLst>
            <a:ext uri="{FF2B5EF4-FFF2-40B4-BE49-F238E27FC236}">
              <a16:creationId xmlns:a16="http://schemas.microsoft.com/office/drawing/2014/main" id="{30F2291B-6ACA-4366-9D70-723627948843}"/>
            </a:ext>
          </a:extLst>
        </xdr:cNvPr>
        <xdr:cNvGrpSpPr>
          <a:grpSpLocks/>
        </xdr:cNvGrpSpPr>
      </xdr:nvGrpSpPr>
      <xdr:grpSpPr bwMode="auto">
        <a:xfrm>
          <a:off x="2590800" y="2709333"/>
          <a:ext cx="1710267" cy="706967"/>
          <a:chOff x="2697628" y="2705100"/>
          <a:chExt cx="1969622" cy="904876"/>
        </a:xfrm>
      </xdr:grpSpPr>
      <xdr:sp macro="" textlink="">
        <xdr:nvSpPr>
          <xdr:cNvPr id="13" name="テキスト ボックス 12">
            <a:extLst>
              <a:ext uri="{FF2B5EF4-FFF2-40B4-BE49-F238E27FC236}">
                <a16:creationId xmlns:a16="http://schemas.microsoft.com/office/drawing/2014/main" id="{907B9737-A322-8307-8E2B-9C5009779ABD}"/>
              </a:ext>
            </a:extLst>
          </xdr:cNvPr>
          <xdr:cNvSpPr txBox="1"/>
        </xdr:nvSpPr>
        <xdr:spPr>
          <a:xfrm>
            <a:off x="2697628" y="2962275"/>
            <a:ext cx="1969622" cy="647701"/>
          </a:xfrm>
          <a:prstGeom prst="rect">
            <a:avLst/>
          </a:prstGeom>
          <a:solidFill>
            <a:schemeClr val="lt1"/>
          </a:solidFill>
          <a:ln w="9525" cmpd="sng">
            <a:solidFill>
              <a:schemeClr val="accent3">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u="none"/>
              <a:t>岩井食品：</a:t>
            </a:r>
            <a:r>
              <a:rPr lang="ja-JP" altLang="ja-JP" sz="800" b="0" u="none">
                <a:solidFill>
                  <a:sysClr val="windowText" lastClr="000000"/>
                </a:solidFill>
              </a:rPr>
              <a:t>白菜の浅漬け製品「白菜きりづけ」による</a:t>
            </a:r>
            <a:r>
              <a:rPr lang="ja-JP" altLang="ja-JP" sz="800" b="0" u="none">
                <a:solidFill>
                  <a:sysClr val="windowText" lastClr="000000"/>
                </a:solidFill>
                <a:hlinkClick xmlns:r="http://schemas.openxmlformats.org/officeDocument/2006/relationships" r:id=""/>
              </a:rPr>
              <a:t>病原性大腸菌</a:t>
            </a:r>
            <a:r>
              <a:rPr lang="ja-JP" altLang="ja-JP" sz="800" b="0" u="none">
                <a:solidFill>
                  <a:sysClr val="windowText" lastClr="000000"/>
                </a:solidFill>
              </a:rPr>
              <a:t>の集団</a:t>
            </a:r>
            <a:r>
              <a:rPr lang="ja-JP" altLang="ja-JP" sz="800" b="0" u="none">
                <a:solidFill>
                  <a:sysClr val="windowText" lastClr="000000"/>
                </a:solidFill>
                <a:hlinkClick xmlns:r="http://schemas.openxmlformats.org/officeDocument/2006/relationships" r:id=""/>
              </a:rPr>
              <a:t>食中毒</a:t>
            </a:r>
            <a:r>
              <a:rPr lang="ja-JP" altLang="ja-JP" sz="800" b="0" u="none">
                <a:solidFill>
                  <a:sysClr val="windowText" lastClr="000000"/>
                </a:solidFill>
              </a:rPr>
              <a:t>事件が発生し、最終的に169人が発症</a:t>
            </a:r>
            <a:r>
              <a:rPr lang="ja-JP" altLang="ja-JP" sz="800" b="0" u="none" baseline="30000">
                <a:solidFill>
                  <a:sysClr val="windowText" lastClr="000000"/>
                </a:solidFill>
                <a:hlinkClick xmlns:r="http://schemas.openxmlformats.org/officeDocument/2006/relationships" r:id=""/>
              </a:rPr>
              <a:t>[8]</a:t>
            </a:r>
            <a:r>
              <a:rPr lang="ja-JP" altLang="ja-JP" sz="800" b="0" u="none">
                <a:solidFill>
                  <a:sysClr val="windowText" lastClr="000000"/>
                </a:solidFill>
              </a:rPr>
              <a:t>、8人が死亡する事態</a:t>
            </a:r>
            <a:endParaRPr kumimoji="1" lang="ja-JP" altLang="en-US" sz="800" b="0" u="none">
              <a:solidFill>
                <a:sysClr val="windowText" lastClr="000000"/>
              </a:solidFill>
            </a:endParaRPr>
          </a:p>
        </xdr:txBody>
      </xdr:sp>
      <xdr:cxnSp macro="">
        <xdr:nvCxnSpPr>
          <xdr:cNvPr id="14" name="直線矢印コネクタ 13">
            <a:extLst>
              <a:ext uri="{FF2B5EF4-FFF2-40B4-BE49-F238E27FC236}">
                <a16:creationId xmlns:a16="http://schemas.microsoft.com/office/drawing/2014/main" id="{E029C771-A03B-B706-A5E4-14E02C7666C2}"/>
              </a:ext>
            </a:extLst>
          </xdr:cNvPr>
          <xdr:cNvCxnSpPr/>
        </xdr:nvCxnSpPr>
        <xdr:spPr>
          <a:xfrm flipV="1">
            <a:off x="4191000" y="2705100"/>
            <a:ext cx="190500" cy="228600"/>
          </a:xfrm>
          <a:prstGeom prst="straightConnector1">
            <a:avLst/>
          </a:prstGeom>
          <a:ln>
            <a:solidFill>
              <a:schemeClr val="accent3">
                <a:lumMod val="50000"/>
              </a:schemeClr>
            </a:solidFill>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171830</xdr:colOff>
      <xdr:row>27</xdr:row>
      <xdr:rowOff>39794</xdr:rowOff>
    </xdr:from>
    <xdr:to>
      <xdr:col>13</xdr:col>
      <xdr:colOff>595086</xdr:colOff>
      <xdr:row>54</xdr:row>
      <xdr:rowOff>85514</xdr:rowOff>
    </xdr:to>
    <xdr:graphicFrame macro="">
      <xdr:nvGraphicFramePr>
        <xdr:cNvPr id="15" name="グラフ 14">
          <a:extLst>
            <a:ext uri="{FF2B5EF4-FFF2-40B4-BE49-F238E27FC236}">
              <a16:creationId xmlns:a16="http://schemas.microsoft.com/office/drawing/2014/main" id="{B96FFE0B-AAE8-4004-9EC3-4C4288823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406517</xdr:colOff>
      <xdr:row>27</xdr:row>
      <xdr:rowOff>69046</xdr:rowOff>
    </xdr:from>
    <xdr:to>
      <xdr:col>29</xdr:col>
      <xdr:colOff>5813</xdr:colOff>
      <xdr:row>54</xdr:row>
      <xdr:rowOff>137626</xdr:rowOff>
    </xdr:to>
    <xdr:graphicFrame macro="">
      <xdr:nvGraphicFramePr>
        <xdr:cNvPr id="16" name="グラフ 15">
          <a:extLst>
            <a:ext uri="{FF2B5EF4-FFF2-40B4-BE49-F238E27FC236}">
              <a16:creationId xmlns:a16="http://schemas.microsoft.com/office/drawing/2014/main" id="{D8890ACB-60DD-4876-BF41-92E2FFB7C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321235</xdr:colOff>
      <xdr:row>6</xdr:row>
      <xdr:rowOff>237067</xdr:rowOff>
    </xdr:from>
    <xdr:to>
      <xdr:col>24</xdr:col>
      <xdr:colOff>25400</xdr:colOff>
      <xdr:row>23</xdr:row>
      <xdr:rowOff>156883</xdr:rowOff>
    </xdr:to>
    <xdr:cxnSp macro="">
      <xdr:nvCxnSpPr>
        <xdr:cNvPr id="17" name="直線矢印コネクタ 16">
          <a:extLst>
            <a:ext uri="{FF2B5EF4-FFF2-40B4-BE49-F238E27FC236}">
              <a16:creationId xmlns:a16="http://schemas.microsoft.com/office/drawing/2014/main" id="{CC105470-DB66-43AF-A596-CF9448C537D1}"/>
            </a:ext>
          </a:extLst>
        </xdr:cNvPr>
        <xdr:cNvCxnSpPr/>
      </xdr:nvCxnSpPr>
      <xdr:spPr>
        <a:xfrm flipV="1">
          <a:off x="9008035" y="1524000"/>
          <a:ext cx="2498165" cy="1680883"/>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108857</xdr:colOff>
      <xdr:row>6</xdr:row>
      <xdr:rowOff>237067</xdr:rowOff>
    </xdr:from>
    <xdr:to>
      <xdr:col>9</xdr:col>
      <xdr:colOff>8466</xdr:colOff>
      <xdr:row>24</xdr:row>
      <xdr:rowOff>7776</xdr:rowOff>
    </xdr:to>
    <xdr:cxnSp macro="">
      <xdr:nvCxnSpPr>
        <xdr:cNvPr id="18" name="直線矢印コネクタ 17">
          <a:extLst>
            <a:ext uri="{FF2B5EF4-FFF2-40B4-BE49-F238E27FC236}">
              <a16:creationId xmlns:a16="http://schemas.microsoft.com/office/drawing/2014/main" id="{B8D4CA53-9101-4C63-B253-4086F0D2A5FF}"/>
            </a:ext>
          </a:extLst>
        </xdr:cNvPr>
        <xdr:cNvCxnSpPr/>
      </xdr:nvCxnSpPr>
      <xdr:spPr>
        <a:xfrm flipV="1">
          <a:off x="2081590" y="1524000"/>
          <a:ext cx="2227943" cy="1709576"/>
        </a:xfrm>
        <a:prstGeom prst="straightConnector1">
          <a:avLst/>
        </a:prstGeom>
        <a:ln>
          <a:solidFill>
            <a:schemeClr val="tx2">
              <a:lumMod val="60000"/>
              <a:lumOff val="40000"/>
            </a:schemeClr>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77056</xdr:colOff>
      <xdr:row>25</xdr:row>
      <xdr:rowOff>17124</xdr:rowOff>
    </xdr:from>
    <xdr:to>
      <xdr:col>9</xdr:col>
      <xdr:colOff>287866</xdr:colOff>
      <xdr:row>39</xdr:row>
      <xdr:rowOff>135466</xdr:rowOff>
    </xdr:to>
    <xdr:cxnSp macro="">
      <xdr:nvCxnSpPr>
        <xdr:cNvPr id="19" name="直線矢印コネクタ 18">
          <a:extLst>
            <a:ext uri="{FF2B5EF4-FFF2-40B4-BE49-F238E27FC236}">
              <a16:creationId xmlns:a16="http://schemas.microsoft.com/office/drawing/2014/main" id="{2168F919-E8A8-45CD-8C0E-25D98B85CA93}"/>
            </a:ext>
          </a:extLst>
        </xdr:cNvPr>
        <xdr:cNvCxnSpPr/>
      </xdr:nvCxnSpPr>
      <xdr:spPr>
        <a:xfrm>
          <a:off x="2049789" y="3666257"/>
          <a:ext cx="2539144" cy="2573676"/>
        </a:xfrm>
        <a:prstGeom prst="straightConnector1">
          <a:avLst/>
        </a:prstGeom>
        <a:ln>
          <a:solidFill>
            <a:sysClr val="windowText" lastClr="000000"/>
          </a:solidFill>
          <a:prstDash val="sysDash"/>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18</xdr:col>
      <xdr:colOff>358588</xdr:colOff>
      <xdr:row>25</xdr:row>
      <xdr:rowOff>22412</xdr:rowOff>
    </xdr:from>
    <xdr:to>
      <xdr:col>23</xdr:col>
      <xdr:colOff>270934</xdr:colOff>
      <xdr:row>44</xdr:row>
      <xdr:rowOff>101600</xdr:rowOff>
    </xdr:to>
    <xdr:cxnSp macro="">
      <xdr:nvCxnSpPr>
        <xdr:cNvPr id="20" name="直線矢印コネクタ 19">
          <a:extLst>
            <a:ext uri="{FF2B5EF4-FFF2-40B4-BE49-F238E27FC236}">
              <a16:creationId xmlns:a16="http://schemas.microsoft.com/office/drawing/2014/main" id="{61226CD3-9A25-40BE-A514-36C3B223D8D4}"/>
            </a:ext>
          </a:extLst>
        </xdr:cNvPr>
        <xdr:cNvCxnSpPr/>
      </xdr:nvCxnSpPr>
      <xdr:spPr>
        <a:xfrm>
          <a:off x="9045388" y="3671545"/>
          <a:ext cx="2240679" cy="3381188"/>
        </a:xfrm>
        <a:prstGeom prst="straightConnector1">
          <a:avLst/>
        </a:prstGeom>
        <a:ln>
          <a:solidFill>
            <a:schemeClr val="tx1"/>
          </a:solidFill>
          <a:prstDash val="sysDash"/>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41</xdr:row>
      <xdr:rowOff>242454</xdr:rowOff>
    </xdr:from>
    <xdr:to>
      <xdr:col>2</xdr:col>
      <xdr:colOff>4173680</xdr:colOff>
      <xdr:row>43</xdr:row>
      <xdr:rowOff>180108</xdr:rowOff>
    </xdr:to>
    <xdr:pic>
      <xdr:nvPicPr>
        <xdr:cNvPr id="2" name="図 1">
          <a:extLst>
            <a:ext uri="{FF2B5EF4-FFF2-40B4-BE49-F238E27FC236}">
              <a16:creationId xmlns:a16="http://schemas.microsoft.com/office/drawing/2014/main" id="{700EEFB1-974E-471B-BB2B-A6A85967AA21}"/>
            </a:ext>
          </a:extLst>
        </xdr:cNvPr>
        <xdr:cNvPicPr>
          <a:picLocks noChangeAspect="1"/>
        </xdr:cNvPicPr>
      </xdr:nvPicPr>
      <xdr:blipFill>
        <a:blip xmlns:r="http://schemas.openxmlformats.org/officeDocument/2006/relationships" r:embed="rId1"/>
        <a:stretch>
          <a:fillRect/>
        </a:stretch>
      </xdr:blipFill>
      <xdr:spPr>
        <a:xfrm>
          <a:off x="1461655" y="13577454"/>
          <a:ext cx="5538352" cy="561109"/>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4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alpha val="28000"/>
          </a:srgbClr>
        </a:solidFill>
        <a:ln>
          <a:solidFill>
            <a:srgbClr val="C00000"/>
          </a:solidFill>
        </a:ln>
      </a:spPr>
      <a:bodyPr vertOverflow="clip" horzOverflow="clip" rtlCol="0" anchor="t"/>
      <a:lstStyle>
        <a:defPPr algn="l">
          <a:defRPr kumimoji="1" sz="2000" b="1"/>
        </a:defPPr>
      </a:lstStyle>
      <a:style>
        <a:lnRef idx="2">
          <a:schemeClr val="accent6"/>
        </a:lnRef>
        <a:fillRef idx="1">
          <a:schemeClr val="lt1"/>
        </a:fillRef>
        <a:effectRef idx="0">
          <a:schemeClr val="accent6"/>
        </a:effectRef>
        <a:fontRef idx="minor">
          <a:schemeClr val="dk1"/>
        </a:fontRef>
      </a:style>
    </a:spDef>
    <a:lnDef>
      <a:spPr/>
      <a:bodyPr/>
      <a:lstStyle/>
      <a:style>
        <a:lnRef idx="2">
          <a:schemeClr val="accent2"/>
        </a:lnRef>
        <a:fillRef idx="0">
          <a:schemeClr val="accent2"/>
        </a:fillRef>
        <a:effectRef idx="1">
          <a:schemeClr val="accent2"/>
        </a:effectRef>
        <a:fontRef idx="minor">
          <a:schemeClr val="tx1"/>
        </a:fontRef>
      </a:style>
    </a:lnDef>
    <a:txDef>
      <a:spPr>
        <a:solidFill>
          <a:schemeClr val="lt1"/>
        </a:solidFill>
        <a:ln w="9525" cmpd="sng">
          <a:solidFill>
            <a:schemeClr val="lt1">
              <a:shade val="50000"/>
            </a:schemeClr>
          </a:solidFill>
        </a:ln>
      </a:spPr>
      <a:bodyPr vertOverflow="clip" horzOverflow="clip" wrap="square" rtlCol="0" anchor="t"/>
      <a:lstStyle>
        <a:defPPr algn="l">
          <a:defRPr kumimoji="1" sz="2000">
            <a:solidFill>
              <a:srgbClr val="FF0000"/>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harma-sc.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hyperlink" Target="https://news.livedoor.com/article/detail/29590362/" TargetMode="External"/><Relationship Id="rId2" Type="http://schemas.openxmlformats.org/officeDocument/2006/relationships/hyperlink" Target="https://www.maff.go.jp/j/syouan/kijun/codex/118.html" TargetMode="External"/><Relationship Id="rId1" Type="http://schemas.openxmlformats.org/officeDocument/2006/relationships/hyperlink" Target="https://firo.co.jp/news/448/" TargetMode="External"/><Relationship Id="rId4"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hyperlink" Target="https://wellness-news.co.jp/posts/250917-1/" TargetMode="External"/><Relationship Id="rId2" Type="http://schemas.openxmlformats.org/officeDocument/2006/relationships/hyperlink" Target="https://news.yahoo.co.jp/articles/c6d5f177ec4a4f4924e4a2e9b769775e998668c7" TargetMode="External"/><Relationship Id="rId1" Type="http://schemas.openxmlformats.org/officeDocument/2006/relationships/hyperlink" Target="https://news.yahoo.co.jp/articles/4dc370f631e8dc613d0e5431101ae807da604246" TargetMode="External"/><Relationship Id="rId4"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hy_food-safety@kxf.biglobe.ne.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idsc.tokyo-eiken.go.jp/diseases/gastro/gastro/"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newsdig.tbs.co.jp/articles/-/2181465?display=1" TargetMode="External"/><Relationship Id="rId3" Type="http://schemas.openxmlformats.org/officeDocument/2006/relationships/hyperlink" Target="https://www.hokkoku.co.jp/articles/-/1870161" TargetMode="External"/><Relationship Id="rId7" Type="http://schemas.openxmlformats.org/officeDocument/2006/relationships/hyperlink" Target="https://news.jp/i/1342041931438047438?c=1179248089549373591" TargetMode="External"/><Relationship Id="rId2" Type="http://schemas.openxmlformats.org/officeDocument/2006/relationships/hyperlink" Target="https://topics.smt.docomo.ne.jp/article/otonanswer/life/otonanswer-297897" TargetMode="External"/><Relationship Id="rId1" Type="http://schemas.openxmlformats.org/officeDocument/2006/relationships/hyperlink" Target="https://news.jp/i/1341316654907277494?c=768367547562557440" TargetMode="External"/><Relationship Id="rId6" Type="http://schemas.openxmlformats.org/officeDocument/2006/relationships/hyperlink" Target="https://www.yomiuri.co.jp/local/chubu/news/20250917-OYTNT50046/" TargetMode="External"/><Relationship Id="rId11" Type="http://schemas.openxmlformats.org/officeDocument/2006/relationships/printerSettings" Target="../printerSettings/printerSettings5.bin"/><Relationship Id="rId5" Type="http://schemas.openxmlformats.org/officeDocument/2006/relationships/hyperlink" Target="https://www.chunichi.co.jp/article/1133756?rct=gifu" TargetMode="External"/><Relationship Id="rId10" Type="http://schemas.openxmlformats.org/officeDocument/2006/relationships/hyperlink" Target="https://newsdig.tbs.co.jp/articles/rkk/2181071?display=1" TargetMode="External"/><Relationship Id="rId4" Type="http://schemas.openxmlformats.org/officeDocument/2006/relationships/hyperlink" Target="https://news.livedoor.com/article/detail/29587055/" TargetMode="External"/><Relationship Id="rId9" Type="http://schemas.openxmlformats.org/officeDocument/2006/relationships/hyperlink" Target="https://topics.smt.docomo.ne.jp/amp/article/mbs_news/region/mbs_news-GE00068563"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mk.co.kr/jp/business/11420108" TargetMode="External"/><Relationship Id="rId3" Type="http://schemas.openxmlformats.org/officeDocument/2006/relationships/hyperlink" Target="https://www.jetro.go.jp/biznews/2025/09/d0794894cc2efa64.html" TargetMode="External"/><Relationship Id="rId7" Type="http://schemas.openxmlformats.org/officeDocument/2006/relationships/hyperlink" Target="https://ashu-chinastatistics.com/news/203977-741679511620" TargetMode="External"/><Relationship Id="rId2" Type="http://schemas.openxmlformats.org/officeDocument/2006/relationships/hyperlink" Target="https://www.minato-yamaguchi.co.jp/minato/e-minato/articles/155716" TargetMode="External"/><Relationship Id="rId1" Type="http://schemas.openxmlformats.org/officeDocument/2006/relationships/hyperlink" Target="https://www.nna.jp/news/2839050" TargetMode="External"/><Relationship Id="rId6" Type="http://schemas.openxmlformats.org/officeDocument/2006/relationships/hyperlink" Target="https://www.jiji.com/jc/article?k=2025091600308&amp;g=jnb" TargetMode="External"/><Relationship Id="rId5" Type="http://schemas.openxmlformats.org/officeDocument/2006/relationships/hyperlink" Target="https://www.jetro.go.jp/biznews/2025/09/51d2f6ad31acd6f7.html" TargetMode="External"/><Relationship Id="rId10" Type="http://schemas.openxmlformats.org/officeDocument/2006/relationships/printerSettings" Target="../printerSettings/printerSettings6.bin"/><Relationship Id="rId4" Type="http://schemas.openxmlformats.org/officeDocument/2006/relationships/hyperlink" Target="https://www.jetro.go.jp/biznews/2025/09/9cb1f89e09ea70a6.html" TargetMode="External"/><Relationship Id="rId9" Type="http://schemas.openxmlformats.org/officeDocument/2006/relationships/hyperlink" Target="https://kagonma-info.com/c0022/over_800_indonesian_students_suffer_mass_food_poisoning_20250920/"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www.mhlw.go.jp/stf/covid-19/kokunainohasseijoukyou.html"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61"/>
  <sheetViews>
    <sheetView zoomScale="112" zoomScaleNormal="112" workbookViewId="0">
      <selection activeCell="B10" sqref="B10:H10"/>
    </sheetView>
  </sheetViews>
  <sheetFormatPr defaultRowHeight="13.2"/>
  <cols>
    <col min="1" max="1" width="16.77734375" customWidth="1"/>
    <col min="2" max="2" width="10.44140625" customWidth="1"/>
    <col min="3" max="3" width="8.6640625" customWidth="1"/>
    <col min="4" max="4" width="6.6640625" customWidth="1"/>
    <col min="5" max="5" width="8.33203125" customWidth="1"/>
    <col min="6" max="6" width="7" customWidth="1"/>
    <col min="7" max="7" width="12.21875" customWidth="1"/>
    <col min="8" max="8" width="58.44140625" customWidth="1"/>
    <col min="9" max="9" width="4.21875" customWidth="1"/>
  </cols>
  <sheetData>
    <row r="1" spans="1:9" ht="13.8" thickTop="1">
      <c r="A1" s="58" t="s">
        <v>0</v>
      </c>
      <c r="B1" s="59"/>
      <c r="C1" s="59" t="s">
        <v>1</v>
      </c>
      <c r="D1" s="59"/>
      <c r="E1" s="59"/>
      <c r="F1" s="59"/>
      <c r="G1" s="59"/>
      <c r="H1" s="59"/>
      <c r="I1" s="41"/>
    </row>
    <row r="2" spans="1:9">
      <c r="A2" s="60" t="s">
        <v>2</v>
      </c>
      <c r="B2" s="61"/>
      <c r="C2" s="61"/>
      <c r="D2" s="61"/>
      <c r="E2" s="61"/>
      <c r="F2" s="61"/>
      <c r="G2" s="61"/>
      <c r="H2" s="61"/>
      <c r="I2" s="41"/>
    </row>
    <row r="3" spans="1:9" ht="15.75" customHeight="1">
      <c r="A3" s="634" t="s">
        <v>3</v>
      </c>
      <c r="B3" s="635"/>
      <c r="C3" s="635"/>
      <c r="D3" s="635"/>
      <c r="E3" s="635"/>
      <c r="F3" s="635"/>
      <c r="G3" s="635"/>
      <c r="H3" s="636"/>
      <c r="I3" s="41"/>
    </row>
    <row r="4" spans="1:9">
      <c r="A4" s="60" t="s">
        <v>4</v>
      </c>
      <c r="B4" s="61"/>
      <c r="C4" s="61"/>
      <c r="D4" s="61"/>
      <c r="E4" s="61"/>
      <c r="F4" s="61"/>
      <c r="G4" s="61"/>
      <c r="H4" s="61"/>
      <c r="I4" s="41"/>
    </row>
    <row r="5" spans="1:9">
      <c r="A5" s="60" t="s">
        <v>5</v>
      </c>
      <c r="B5" s="61"/>
      <c r="C5" s="61"/>
      <c r="D5" s="61"/>
      <c r="E5" s="61"/>
      <c r="F5" s="61"/>
      <c r="G5" s="61"/>
      <c r="H5" s="61"/>
      <c r="I5" s="41"/>
    </row>
    <row r="6" spans="1:9">
      <c r="A6" s="62" t="s">
        <v>2</v>
      </c>
      <c r="B6" s="63"/>
      <c r="C6" s="63"/>
      <c r="D6" s="63"/>
      <c r="E6" s="63"/>
      <c r="F6" s="63"/>
      <c r="G6" s="63"/>
      <c r="H6" s="63"/>
      <c r="I6" s="41"/>
    </row>
    <row r="7" spans="1:9">
      <c r="A7" s="62"/>
      <c r="B7" s="63"/>
      <c r="C7" s="63"/>
      <c r="D7" s="63"/>
      <c r="E7" s="63"/>
      <c r="F7" s="63"/>
      <c r="G7" s="63"/>
      <c r="H7" s="63"/>
      <c r="I7" s="41"/>
    </row>
    <row r="8" spans="1:9">
      <c r="A8" s="62" t="s">
        <v>6</v>
      </c>
      <c r="B8" s="63"/>
      <c r="C8" s="63"/>
      <c r="D8" s="63"/>
      <c r="E8" s="63"/>
      <c r="F8" s="63"/>
      <c r="G8" s="63"/>
      <c r="H8" s="63"/>
      <c r="I8" s="41"/>
    </row>
    <row r="9" spans="1:9">
      <c r="A9" s="64" t="s">
        <v>7</v>
      </c>
      <c r="B9" s="65"/>
      <c r="C9" s="65"/>
      <c r="D9" s="65"/>
      <c r="E9" s="65"/>
      <c r="F9" s="65"/>
      <c r="G9" s="65"/>
      <c r="H9" s="65"/>
      <c r="I9" s="41"/>
    </row>
    <row r="10" spans="1:9" ht="15" customHeight="1">
      <c r="A10" s="138" t="s">
        <v>8</v>
      </c>
      <c r="B10" s="72" t="str">
        <f>+'37　食中毒記事等 '!A2</f>
        <v>3歳の男児が「O157」に感染 HUSも発症 熊本 | 熊本のニュース</v>
      </c>
      <c r="C10" s="72"/>
      <c r="D10" s="74"/>
      <c r="E10" s="72"/>
      <c r="F10" s="75"/>
      <c r="G10" s="73"/>
      <c r="H10" s="73"/>
      <c r="I10" s="41"/>
    </row>
    <row r="11" spans="1:9" ht="15" customHeight="1">
      <c r="A11" s="138" t="s">
        <v>9</v>
      </c>
      <c r="B11" s="72" t="str">
        <f>+'37　ノロウイルス関連情報 '!H72</f>
        <v>管理レベル「2」　</v>
      </c>
      <c r="C11" s="72"/>
      <c r="D11" s="72" t="s">
        <v>10</v>
      </c>
      <c r="E11" s="72"/>
      <c r="F11" s="74">
        <f>+'37　ノロウイルス関連情報 '!G73</f>
        <v>4.8099999999999996</v>
      </c>
      <c r="G11" s="72" t="str">
        <f>+'37　ノロウイルス関連情報 '!H73</f>
        <v>　：先週より</v>
      </c>
      <c r="H11" s="165">
        <f>+'37　ノロウイルス関連情報 '!I73</f>
        <v>0.14999999999999947</v>
      </c>
      <c r="I11" s="41"/>
    </row>
    <row r="12" spans="1:9" s="49" customFormat="1" ht="15" customHeight="1">
      <c r="A12" s="76" t="s">
        <v>11</v>
      </c>
      <c r="B12" s="640" t="str">
        <f>+'37　残留農薬など'!A2</f>
        <v xml:space="preserve">台湾検疫での日本産メロンの残留農薬検査が全数検査に移行しました </v>
      </c>
      <c r="C12" s="640"/>
      <c r="D12" s="640"/>
      <c r="E12" s="640"/>
      <c r="F12" s="640"/>
      <c r="G12" s="640"/>
      <c r="H12" s="77"/>
      <c r="I12" s="48"/>
    </row>
    <row r="13" spans="1:9" ht="15" customHeight="1">
      <c r="A13" s="71" t="s">
        <v>12</v>
      </c>
      <c r="B13" s="640" t="str">
        <f>+'37　食品表示'!A2</f>
        <v xml:space="preserve">原産地表示ミス・原料期限切れ・食材用以外の殺菌剤使用…兵庫県香美町の「マルヨ食品」が全 ... </v>
      </c>
      <c r="C13" s="640"/>
      <c r="D13" s="640"/>
      <c r="E13" s="640"/>
      <c r="F13" s="640"/>
      <c r="G13" s="640"/>
      <c r="H13" s="73"/>
      <c r="I13" s="41"/>
    </row>
    <row r="14" spans="1:9" ht="15" customHeight="1">
      <c r="A14" s="71" t="s">
        <v>13</v>
      </c>
      <c r="B14" s="73" t="str">
        <f>+'37 海外情報'!A5</f>
        <v>学校で食中毒が発生した場合の責任の明確化</v>
      </c>
      <c r="D14" s="73"/>
      <c r="E14" s="73"/>
      <c r="F14" s="73"/>
      <c r="G14" s="73"/>
      <c r="H14" s="73"/>
      <c r="I14" s="41"/>
    </row>
    <row r="15" spans="1:9" ht="15" customHeight="1">
      <c r="A15" s="78" t="s">
        <v>14</v>
      </c>
      <c r="B15" s="79" t="e">
        <f>+'37 海外情報'!#REF!</f>
        <v>#REF!</v>
      </c>
      <c r="C15" s="637" t="s">
        <v>15</v>
      </c>
      <c r="D15" s="637"/>
      <c r="E15" s="637"/>
      <c r="F15" s="637"/>
      <c r="G15" s="637"/>
      <c r="H15" s="638"/>
      <c r="I15" s="41"/>
    </row>
    <row r="16" spans="1:9" ht="15" customHeight="1">
      <c r="A16" s="71" t="s">
        <v>16</v>
      </c>
      <c r="B16" s="72" t="str">
        <f>+'37　感染症統計'!A23</f>
        <v>2025年 第37週（9/8～9/14）</v>
      </c>
      <c r="C16" s="73"/>
      <c r="D16" s="72" t="s">
        <v>17</v>
      </c>
      <c r="E16" s="73"/>
      <c r="F16" s="73"/>
      <c r="G16" s="73"/>
      <c r="H16" s="73"/>
      <c r="I16" s="41"/>
    </row>
    <row r="17" spans="1:16" ht="15" customHeight="1">
      <c r="A17" s="71" t="s">
        <v>18</v>
      </c>
      <c r="B17" s="639" t="str">
        <f>+'35　国内感染症情報'!B2</f>
        <v>2025年第35週（8月25日〜8月31日）</v>
      </c>
      <c r="C17" s="639"/>
      <c r="D17" s="639"/>
      <c r="E17" s="639"/>
      <c r="F17" s="639"/>
      <c r="G17" s="639"/>
      <c r="H17" s="73"/>
      <c r="I17" s="41"/>
    </row>
    <row r="18" spans="1:16" ht="15" customHeight="1">
      <c r="A18" s="71" t="s">
        <v>19</v>
      </c>
      <c r="B18" s="80" t="str">
        <f>+'37  衛生訓話 '!A2</f>
        <v>今週のお題　(食品衛生の基本は冷蔵庫の清掃から)</v>
      </c>
      <c r="F18" s="80"/>
      <c r="G18" s="73"/>
      <c r="H18" s="73"/>
      <c r="I18" s="41"/>
    </row>
    <row r="19" spans="1:16" ht="15" customHeight="1">
      <c r="A19" s="71" t="s">
        <v>20</v>
      </c>
      <c r="B19" s="637" t="s">
        <v>213</v>
      </c>
      <c r="C19" s="637"/>
      <c r="D19" s="637"/>
      <c r="E19" s="637"/>
      <c r="F19" s="73" t="s">
        <v>17</v>
      </c>
      <c r="G19" s="73"/>
      <c r="H19" s="73"/>
      <c r="I19" s="41"/>
      <c r="P19" t="s">
        <v>21</v>
      </c>
    </row>
    <row r="20" spans="1:16" ht="15" customHeight="1">
      <c r="A20" s="71" t="s">
        <v>17</v>
      </c>
      <c r="B20" t="s">
        <v>23</v>
      </c>
      <c r="C20" s="73"/>
      <c r="D20" s="73"/>
      <c r="E20" s="73"/>
      <c r="F20" s="73"/>
      <c r="G20" s="73"/>
      <c r="H20" s="73"/>
      <c r="I20" s="41"/>
      <c r="L20" t="s">
        <v>15</v>
      </c>
    </row>
    <row r="21" spans="1:16">
      <c r="A21" s="64" t="s">
        <v>7</v>
      </c>
      <c r="B21" s="65"/>
      <c r="C21" s="65"/>
      <c r="D21" s="65"/>
      <c r="E21" s="65"/>
      <c r="F21" s="65"/>
      <c r="G21" s="65"/>
      <c r="H21" s="65"/>
      <c r="I21" s="41"/>
    </row>
    <row r="22" spans="1:16">
      <c r="A22" s="62" t="s">
        <v>17</v>
      </c>
      <c r="B22" s="63"/>
      <c r="C22" s="63"/>
      <c r="D22" s="63"/>
      <c r="E22" s="63"/>
      <c r="F22" s="63"/>
      <c r="G22" s="63"/>
      <c r="H22" s="63"/>
      <c r="I22" s="41"/>
    </row>
    <row r="23" spans="1:16">
      <c r="A23" s="42" t="s">
        <v>22</v>
      </c>
      <c r="I23" s="41"/>
    </row>
    <row r="24" spans="1:16">
      <c r="A24" s="41"/>
      <c r="I24" s="41"/>
    </row>
    <row r="25" spans="1:16">
      <c r="A25" s="41"/>
      <c r="I25" s="41"/>
    </row>
    <row r="26" spans="1:16">
      <c r="A26" s="41"/>
      <c r="I26" s="41"/>
    </row>
    <row r="27" spans="1:16">
      <c r="A27" s="41"/>
      <c r="I27" s="41"/>
    </row>
    <row r="28" spans="1:16">
      <c r="A28" s="41"/>
      <c r="I28" s="41"/>
    </row>
    <row r="29" spans="1:16">
      <c r="A29" s="41"/>
      <c r="I29" s="41"/>
    </row>
    <row r="30" spans="1:16">
      <c r="A30" s="41"/>
      <c r="H30" t="s">
        <v>23</v>
      </c>
      <c r="I30" s="41"/>
    </row>
    <row r="31" spans="1:16">
      <c r="A31" s="41"/>
      <c r="I31" s="41"/>
    </row>
    <row r="32" spans="1:16">
      <c r="A32" s="41"/>
      <c r="I32" s="41"/>
    </row>
    <row r="33" spans="1:9">
      <c r="A33" s="41"/>
      <c r="I33" s="41"/>
    </row>
    <row r="34" spans="1:9" ht="13.8" thickBot="1">
      <c r="A34" s="43"/>
      <c r="B34" s="44"/>
      <c r="C34" s="44"/>
      <c r="D34" s="44"/>
      <c r="E34" s="44"/>
      <c r="F34" s="44"/>
      <c r="G34" s="44"/>
      <c r="H34" s="44"/>
      <c r="I34" s="41"/>
    </row>
    <row r="35" spans="1:9" ht="13.8" thickTop="1"/>
    <row r="38" spans="1:9" ht="24.6">
      <c r="A38" s="51" t="s">
        <v>24</v>
      </c>
    </row>
    <row r="39" spans="1:9" ht="40.5" customHeight="1">
      <c r="A39" s="641" t="s">
        <v>25</v>
      </c>
      <c r="B39" s="641"/>
      <c r="C39" s="641"/>
      <c r="D39" s="641"/>
      <c r="E39" s="641"/>
      <c r="F39" s="641"/>
      <c r="G39" s="641"/>
    </row>
    <row r="40" spans="1:9" ht="30.75" customHeight="1">
      <c r="A40" s="645" t="s">
        <v>26</v>
      </c>
      <c r="B40" s="645"/>
      <c r="C40" s="645"/>
      <c r="D40" s="645"/>
      <c r="E40" s="645"/>
      <c r="F40" s="645"/>
      <c r="G40" s="645"/>
    </row>
    <row r="41" spans="1:9" ht="15">
      <c r="A41" s="52"/>
    </row>
    <row r="42" spans="1:9" ht="69.75" customHeight="1">
      <c r="A42" s="643" t="s">
        <v>27</v>
      </c>
      <c r="B42" s="643"/>
      <c r="C42" s="643"/>
      <c r="D42" s="643"/>
      <c r="E42" s="643"/>
      <c r="F42" s="643"/>
      <c r="G42" s="643"/>
    </row>
    <row r="43" spans="1:9" ht="35.25" customHeight="1">
      <c r="A43" s="645" t="s">
        <v>28</v>
      </c>
      <c r="B43" s="645"/>
      <c r="C43" s="645"/>
      <c r="D43" s="645"/>
      <c r="E43" s="645"/>
      <c r="F43" s="645"/>
      <c r="G43" s="645"/>
    </row>
    <row r="44" spans="1:9" ht="59.25" customHeight="1">
      <c r="A44" s="643" t="s">
        <v>29</v>
      </c>
      <c r="B44" s="643"/>
      <c r="C44" s="643"/>
      <c r="D44" s="643"/>
      <c r="E44" s="643"/>
      <c r="F44" s="643"/>
      <c r="G44" s="643"/>
    </row>
    <row r="45" spans="1:9" ht="15">
      <c r="A45" s="53"/>
    </row>
    <row r="46" spans="1:9" ht="27.75" customHeight="1">
      <c r="A46" s="644" t="s">
        <v>30</v>
      </c>
      <c r="B46" s="644"/>
      <c r="C46" s="644"/>
      <c r="D46" s="644"/>
      <c r="E46" s="644"/>
      <c r="F46" s="644"/>
      <c r="G46" s="644"/>
    </row>
    <row r="47" spans="1:9" ht="53.25" customHeight="1">
      <c r="A47" s="642" t="s">
        <v>31</v>
      </c>
      <c r="B47" s="643"/>
      <c r="C47" s="643"/>
      <c r="D47" s="643"/>
      <c r="E47" s="643"/>
      <c r="F47" s="643"/>
      <c r="G47" s="643"/>
    </row>
    <row r="48" spans="1:9" ht="15">
      <c r="A48" s="53"/>
    </row>
    <row r="49" spans="1:7" ht="32.25" customHeight="1">
      <c r="A49" s="644" t="s">
        <v>32</v>
      </c>
      <c r="B49" s="644"/>
      <c r="C49" s="644"/>
      <c r="D49" s="644"/>
      <c r="E49" s="644"/>
      <c r="F49" s="644"/>
      <c r="G49" s="644"/>
    </row>
    <row r="50" spans="1:7" ht="15">
      <c r="A50" s="52"/>
    </row>
    <row r="51" spans="1:7" ht="87" customHeight="1">
      <c r="A51" s="642" t="s">
        <v>33</v>
      </c>
      <c r="B51" s="643"/>
      <c r="C51" s="643"/>
      <c r="D51" s="643"/>
      <c r="E51" s="643"/>
      <c r="F51" s="643"/>
      <c r="G51" s="643"/>
    </row>
    <row r="52" spans="1:7" ht="15">
      <c r="A52" s="53"/>
    </row>
    <row r="53" spans="1:7" ht="32.25" customHeight="1">
      <c r="A53" s="644" t="s">
        <v>34</v>
      </c>
      <c r="B53" s="644"/>
      <c r="C53" s="644"/>
      <c r="D53" s="644"/>
      <c r="E53" s="644"/>
      <c r="F53" s="644"/>
      <c r="G53" s="644"/>
    </row>
    <row r="54" spans="1:7" ht="29.25" customHeight="1">
      <c r="A54" s="643" t="s">
        <v>35</v>
      </c>
      <c r="B54" s="643"/>
      <c r="C54" s="643"/>
      <c r="D54" s="643"/>
      <c r="E54" s="643"/>
      <c r="F54" s="643"/>
      <c r="G54" s="643"/>
    </row>
    <row r="55" spans="1:7" ht="15">
      <c r="A55" s="53"/>
    </row>
    <row r="56" spans="1:7" s="49" customFormat="1" ht="110.25" customHeight="1">
      <c r="A56" s="646" t="s">
        <v>36</v>
      </c>
      <c r="B56" s="647"/>
      <c r="C56" s="647"/>
      <c r="D56" s="647"/>
      <c r="E56" s="647"/>
      <c r="F56" s="647"/>
      <c r="G56" s="647"/>
    </row>
    <row r="57" spans="1:7" ht="34.5" customHeight="1">
      <c r="A57" s="645" t="s">
        <v>37</v>
      </c>
      <c r="B57" s="645"/>
      <c r="C57" s="645"/>
      <c r="D57" s="645"/>
      <c r="E57" s="645"/>
      <c r="F57" s="645"/>
      <c r="G57" s="645"/>
    </row>
    <row r="58" spans="1:7" ht="114" customHeight="1">
      <c r="A58" s="642" t="s">
        <v>38</v>
      </c>
      <c r="B58" s="643"/>
      <c r="C58" s="643"/>
      <c r="D58" s="643"/>
      <c r="E58" s="643"/>
      <c r="F58" s="643"/>
      <c r="G58" s="643"/>
    </row>
    <row r="59" spans="1:7" ht="109.5" customHeight="1">
      <c r="A59" s="643"/>
      <c r="B59" s="643"/>
      <c r="C59" s="643"/>
      <c r="D59" s="643"/>
      <c r="E59" s="643"/>
      <c r="F59" s="643"/>
      <c r="G59" s="643"/>
    </row>
    <row r="60" spans="1:7" ht="15">
      <c r="A60" s="53"/>
    </row>
    <row r="61" spans="1:7" s="50" customFormat="1" ht="57.75" customHeight="1">
      <c r="A61" s="643"/>
      <c r="B61" s="643"/>
      <c r="C61" s="643"/>
      <c r="D61" s="643"/>
      <c r="E61" s="643"/>
      <c r="F61" s="643"/>
      <c r="G61" s="643"/>
    </row>
  </sheetData>
  <mergeCells count="22">
    <mergeCell ref="A59:G59"/>
    <mergeCell ref="A58:G58"/>
    <mergeCell ref="A61:G61"/>
    <mergeCell ref="A51:G51"/>
    <mergeCell ref="A49:G49"/>
    <mergeCell ref="A56:G56"/>
    <mergeCell ref="A54:G54"/>
    <mergeCell ref="A57:G57"/>
    <mergeCell ref="A47:G47"/>
    <mergeCell ref="A46:G46"/>
    <mergeCell ref="A53:G53"/>
    <mergeCell ref="A40:G40"/>
    <mergeCell ref="A42:G42"/>
    <mergeCell ref="A44:G44"/>
    <mergeCell ref="A43:G43"/>
    <mergeCell ref="A3:H3"/>
    <mergeCell ref="C15:H15"/>
    <mergeCell ref="B17:G17"/>
    <mergeCell ref="B12:G12"/>
    <mergeCell ref="A39:G39"/>
    <mergeCell ref="B13:G13"/>
    <mergeCell ref="B19:E19"/>
  </mergeCells>
  <phoneticPr fontId="29"/>
  <hyperlinks>
    <hyperlink ref="A39" r:id="rId1" display="https://pharma-sc.com/" xr:uid="{00000000-0004-0000-0000-000000000000}"/>
  </hyperlinks>
  <pageMargins left="0.75" right="0.75" top="1" bottom="1" header="0.51200000000000001" footer="0.51200000000000001"/>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E55"/>
  <sheetViews>
    <sheetView view="pageBreakPreview" topLeftCell="A33" zoomScale="110" zoomScaleNormal="100" zoomScaleSheetLayoutView="110" workbookViewId="0">
      <selection activeCell="G43" sqref="G43"/>
    </sheetView>
  </sheetViews>
  <sheetFormatPr defaultColWidth="9" defaultRowHeight="13.2"/>
  <cols>
    <col min="1" max="1" width="21.33203125" style="15" customWidth="1"/>
    <col min="2" max="2" width="19.88671875" style="15" customWidth="1"/>
    <col min="3" max="3" width="91.6640625" style="112" customWidth="1"/>
    <col min="4" max="4" width="14.44140625" style="16" customWidth="1"/>
    <col min="5" max="5" width="13.6640625" style="16" customWidth="1"/>
    <col min="6" max="6" width="13.88671875" style="1" customWidth="1"/>
    <col min="7" max="7" width="58.6640625" style="1" customWidth="1"/>
    <col min="8" max="10" width="9" style="1"/>
    <col min="11" max="11" width="14.109375" style="1" customWidth="1"/>
    <col min="12" max="16384" width="9" style="1"/>
  </cols>
  <sheetData>
    <row r="1" spans="1:5" ht="44.25" customHeight="1" thickTop="1" thickBot="1">
      <c r="A1" s="488" t="s">
        <v>253</v>
      </c>
      <c r="B1" s="489" t="s">
        <v>176</v>
      </c>
      <c r="C1" s="490" t="s">
        <v>241</v>
      </c>
      <c r="D1" s="491" t="s">
        <v>172</v>
      </c>
      <c r="E1" s="492" t="s">
        <v>173</v>
      </c>
    </row>
    <row r="2" spans="1:5" s="511" customFormat="1" ht="25.2" customHeight="1" thickTop="1">
      <c r="A2" s="579" t="s">
        <v>214</v>
      </c>
      <c r="B2" s="580" t="s">
        <v>256</v>
      </c>
      <c r="C2" s="581" t="s">
        <v>323</v>
      </c>
      <c r="D2" s="582">
        <v>45919</v>
      </c>
      <c r="E2" s="583">
        <v>45919</v>
      </c>
    </row>
    <row r="3" spans="1:5" s="511" customFormat="1" ht="25.2" customHeight="1">
      <c r="A3" s="579" t="s">
        <v>214</v>
      </c>
      <c r="B3" s="580" t="s">
        <v>257</v>
      </c>
      <c r="C3" s="581" t="s">
        <v>301</v>
      </c>
      <c r="D3" s="582">
        <v>45919</v>
      </c>
      <c r="E3" s="583">
        <v>45919</v>
      </c>
    </row>
    <row r="4" spans="1:5" s="511" customFormat="1" ht="25.2" customHeight="1">
      <c r="A4" s="584" t="s">
        <v>214</v>
      </c>
      <c r="B4" s="585" t="s">
        <v>258</v>
      </c>
      <c r="C4" s="586" t="s">
        <v>302</v>
      </c>
      <c r="D4" s="587">
        <v>45919</v>
      </c>
      <c r="E4" s="588">
        <v>45919</v>
      </c>
    </row>
    <row r="5" spans="1:5" s="511" customFormat="1" ht="25.2" customHeight="1">
      <c r="A5" s="589" t="s">
        <v>214</v>
      </c>
      <c r="B5" s="590" t="s">
        <v>259</v>
      </c>
      <c r="C5" s="591" t="s">
        <v>303</v>
      </c>
      <c r="D5" s="592">
        <v>45919</v>
      </c>
      <c r="E5" s="593">
        <v>45919</v>
      </c>
    </row>
    <row r="6" spans="1:5" s="511" customFormat="1" ht="25.2" customHeight="1">
      <c r="A6" s="584" t="s">
        <v>214</v>
      </c>
      <c r="B6" s="585" t="s">
        <v>260</v>
      </c>
      <c r="C6" s="586" t="s">
        <v>324</v>
      </c>
      <c r="D6" s="587">
        <v>45919</v>
      </c>
      <c r="E6" s="588">
        <v>45919</v>
      </c>
    </row>
    <row r="7" spans="1:5" s="511" customFormat="1" ht="25.2" customHeight="1">
      <c r="A7" s="584" t="s">
        <v>214</v>
      </c>
      <c r="B7" s="585" t="s">
        <v>261</v>
      </c>
      <c r="C7" s="586" t="s">
        <v>304</v>
      </c>
      <c r="D7" s="587">
        <v>45919</v>
      </c>
      <c r="E7" s="588">
        <v>45919</v>
      </c>
    </row>
    <row r="8" spans="1:5" s="511" customFormat="1" ht="25.2" customHeight="1">
      <c r="A8" s="579" t="s">
        <v>214</v>
      </c>
      <c r="B8" s="580" t="s">
        <v>262</v>
      </c>
      <c r="C8" s="581" t="s">
        <v>305</v>
      </c>
      <c r="D8" s="582">
        <v>45918</v>
      </c>
      <c r="E8" s="583">
        <v>45919</v>
      </c>
    </row>
    <row r="9" spans="1:5" s="511" customFormat="1" ht="25.2" customHeight="1">
      <c r="A9" s="579" t="s">
        <v>214</v>
      </c>
      <c r="B9" s="580" t="s">
        <v>263</v>
      </c>
      <c r="C9" s="581" t="s">
        <v>306</v>
      </c>
      <c r="D9" s="582">
        <v>45918</v>
      </c>
      <c r="E9" s="583">
        <v>45919</v>
      </c>
    </row>
    <row r="10" spans="1:5" s="511" customFormat="1" ht="25.2" customHeight="1">
      <c r="A10" s="584" t="s">
        <v>214</v>
      </c>
      <c r="B10" s="585" t="s">
        <v>258</v>
      </c>
      <c r="C10" s="586" t="s">
        <v>307</v>
      </c>
      <c r="D10" s="587">
        <v>45918</v>
      </c>
      <c r="E10" s="588">
        <v>45919</v>
      </c>
    </row>
    <row r="11" spans="1:5" s="511" customFormat="1" ht="25.2" customHeight="1">
      <c r="A11" s="579" t="s">
        <v>215</v>
      </c>
      <c r="B11" s="580" t="s">
        <v>264</v>
      </c>
      <c r="C11" s="581" t="s">
        <v>308</v>
      </c>
      <c r="D11" s="582">
        <v>45918</v>
      </c>
      <c r="E11" s="583">
        <v>45919</v>
      </c>
    </row>
    <row r="12" spans="1:5" s="511" customFormat="1" ht="25.2" customHeight="1">
      <c r="A12" s="584" t="s">
        <v>215</v>
      </c>
      <c r="B12" s="585" t="s">
        <v>265</v>
      </c>
      <c r="C12" s="586" t="s">
        <v>309</v>
      </c>
      <c r="D12" s="587">
        <v>45918</v>
      </c>
      <c r="E12" s="588">
        <v>45918</v>
      </c>
    </row>
    <row r="13" spans="1:5" s="511" customFormat="1" ht="25.2" customHeight="1">
      <c r="A13" s="589" t="s">
        <v>214</v>
      </c>
      <c r="B13" s="590" t="s">
        <v>266</v>
      </c>
      <c r="C13" s="591" t="s">
        <v>310</v>
      </c>
      <c r="D13" s="592">
        <v>45918</v>
      </c>
      <c r="E13" s="593">
        <v>45918</v>
      </c>
    </row>
    <row r="14" spans="1:5" s="511" customFormat="1" ht="25.2" customHeight="1">
      <c r="A14" s="584" t="s">
        <v>215</v>
      </c>
      <c r="B14" s="585" t="s">
        <v>265</v>
      </c>
      <c r="C14" s="586" t="s">
        <v>311</v>
      </c>
      <c r="D14" s="587">
        <v>45918</v>
      </c>
      <c r="E14" s="588">
        <v>45918</v>
      </c>
    </row>
    <row r="15" spans="1:5" s="511" customFormat="1" ht="25.2" customHeight="1">
      <c r="A15" s="579" t="s">
        <v>214</v>
      </c>
      <c r="B15" s="580" t="s">
        <v>267</v>
      </c>
      <c r="C15" s="581" t="s">
        <v>312</v>
      </c>
      <c r="D15" s="582">
        <v>45917</v>
      </c>
      <c r="E15" s="583">
        <v>45918</v>
      </c>
    </row>
    <row r="16" spans="1:5" s="511" customFormat="1" ht="25.2" customHeight="1">
      <c r="A16" s="619" t="s">
        <v>217</v>
      </c>
      <c r="B16" s="620" t="s">
        <v>268</v>
      </c>
      <c r="C16" s="621" t="s">
        <v>313</v>
      </c>
      <c r="D16" s="622">
        <v>45917</v>
      </c>
      <c r="E16" s="623">
        <v>45918</v>
      </c>
    </row>
    <row r="17" spans="1:5" s="511" customFormat="1" ht="25.2" customHeight="1">
      <c r="A17" s="584" t="s">
        <v>214</v>
      </c>
      <c r="B17" s="585" t="s">
        <v>269</v>
      </c>
      <c r="C17" s="586" t="s">
        <v>314</v>
      </c>
      <c r="D17" s="587">
        <v>45917</v>
      </c>
      <c r="E17" s="588">
        <v>45918</v>
      </c>
    </row>
    <row r="18" spans="1:5" s="511" customFormat="1" ht="25.2" customHeight="1">
      <c r="A18" s="584" t="s">
        <v>214</v>
      </c>
      <c r="B18" s="585" t="s">
        <v>270</v>
      </c>
      <c r="C18" s="586" t="s">
        <v>315</v>
      </c>
      <c r="D18" s="587">
        <v>45917</v>
      </c>
      <c r="E18" s="588">
        <v>45918</v>
      </c>
    </row>
    <row r="19" spans="1:5" s="511" customFormat="1" ht="25.2" customHeight="1">
      <c r="A19" s="579" t="s">
        <v>215</v>
      </c>
      <c r="B19" s="580" t="s">
        <v>271</v>
      </c>
      <c r="C19" s="581" t="s">
        <v>316</v>
      </c>
      <c r="D19" s="582">
        <v>45917</v>
      </c>
      <c r="E19" s="583">
        <v>45917</v>
      </c>
    </row>
    <row r="20" spans="1:5" s="511" customFormat="1" ht="25.2" customHeight="1">
      <c r="A20" s="579" t="s">
        <v>214</v>
      </c>
      <c r="B20" s="580" t="s">
        <v>272</v>
      </c>
      <c r="C20" s="581" t="s">
        <v>317</v>
      </c>
      <c r="D20" s="582">
        <v>45917</v>
      </c>
      <c r="E20" s="583">
        <v>45917</v>
      </c>
    </row>
    <row r="21" spans="1:5" s="511" customFormat="1" ht="25.2" customHeight="1">
      <c r="A21" s="579" t="s">
        <v>214</v>
      </c>
      <c r="B21" s="580" t="s">
        <v>273</v>
      </c>
      <c r="C21" s="581" t="s">
        <v>318</v>
      </c>
      <c r="D21" s="582">
        <v>45917</v>
      </c>
      <c r="E21" s="583">
        <v>45917</v>
      </c>
    </row>
    <row r="22" spans="1:5" s="511" customFormat="1" ht="25.2" customHeight="1">
      <c r="A22" s="619" t="s">
        <v>218</v>
      </c>
      <c r="B22" s="620" t="s">
        <v>274</v>
      </c>
      <c r="C22" s="621" t="s">
        <v>319</v>
      </c>
      <c r="D22" s="622">
        <v>45916</v>
      </c>
      <c r="E22" s="623">
        <v>45917</v>
      </c>
    </row>
    <row r="23" spans="1:5" s="511" customFormat="1" ht="25.2" customHeight="1">
      <c r="A23" s="579" t="s">
        <v>218</v>
      </c>
      <c r="B23" s="580" t="s">
        <v>275</v>
      </c>
      <c r="C23" s="581" t="s">
        <v>320</v>
      </c>
      <c r="D23" s="582">
        <v>45916</v>
      </c>
      <c r="E23" s="583">
        <v>45917</v>
      </c>
    </row>
    <row r="24" spans="1:5" s="511" customFormat="1" ht="25.2" customHeight="1">
      <c r="A24" s="579" t="s">
        <v>215</v>
      </c>
      <c r="B24" s="580" t="s">
        <v>276</v>
      </c>
      <c r="C24" s="581" t="s">
        <v>321</v>
      </c>
      <c r="D24" s="582">
        <v>45916</v>
      </c>
      <c r="E24" s="583">
        <v>45917</v>
      </c>
    </row>
    <row r="25" spans="1:5" s="511" customFormat="1" ht="25.2" customHeight="1">
      <c r="A25" s="497" t="s">
        <v>214</v>
      </c>
      <c r="B25" s="498" t="s">
        <v>277</v>
      </c>
      <c r="C25" s="499" t="s">
        <v>322</v>
      </c>
      <c r="D25" s="500">
        <v>45916</v>
      </c>
      <c r="E25" s="501">
        <v>45917</v>
      </c>
    </row>
    <row r="26" spans="1:5" s="511" customFormat="1" ht="25.2" customHeight="1">
      <c r="A26" s="584" t="s">
        <v>214</v>
      </c>
      <c r="B26" s="585" t="s">
        <v>216</v>
      </c>
      <c r="C26" s="586" t="s">
        <v>278</v>
      </c>
      <c r="D26" s="587">
        <v>45916</v>
      </c>
      <c r="E26" s="588">
        <v>45916</v>
      </c>
    </row>
    <row r="27" spans="1:5" s="511" customFormat="1" ht="25.2" customHeight="1">
      <c r="A27" s="619" t="s">
        <v>214</v>
      </c>
      <c r="B27" s="620" t="s">
        <v>279</v>
      </c>
      <c r="C27" s="621" t="s">
        <v>280</v>
      </c>
      <c r="D27" s="622">
        <v>45916</v>
      </c>
      <c r="E27" s="623">
        <v>45916</v>
      </c>
    </row>
    <row r="28" spans="1:5" s="511" customFormat="1" ht="25.2" customHeight="1">
      <c r="A28" s="579" t="s">
        <v>214</v>
      </c>
      <c r="B28" s="580" t="s">
        <v>281</v>
      </c>
      <c r="C28" s="581" t="s">
        <v>282</v>
      </c>
      <c r="D28" s="582">
        <v>45916</v>
      </c>
      <c r="E28" s="583">
        <v>45916</v>
      </c>
    </row>
    <row r="29" spans="1:5" s="511" customFormat="1" ht="25.2" customHeight="1">
      <c r="A29" s="579" t="s">
        <v>215</v>
      </c>
      <c r="B29" s="580" t="s">
        <v>283</v>
      </c>
      <c r="C29" s="581" t="s">
        <v>284</v>
      </c>
      <c r="D29" s="582">
        <v>45916</v>
      </c>
      <c r="E29" s="583">
        <v>45916</v>
      </c>
    </row>
    <row r="30" spans="1:5" s="511" customFormat="1" ht="25.2" customHeight="1">
      <c r="A30" s="584" t="s">
        <v>214</v>
      </c>
      <c r="B30" s="585" t="s">
        <v>285</v>
      </c>
      <c r="C30" s="586" t="s">
        <v>286</v>
      </c>
      <c r="D30" s="587">
        <v>45912</v>
      </c>
      <c r="E30" s="588">
        <v>45916</v>
      </c>
    </row>
    <row r="31" spans="1:5" s="511" customFormat="1" ht="25.2" customHeight="1">
      <c r="A31" s="584" t="s">
        <v>214</v>
      </c>
      <c r="B31" s="585" t="s">
        <v>287</v>
      </c>
      <c r="C31" s="586" t="s">
        <v>288</v>
      </c>
      <c r="D31" s="587">
        <v>45912</v>
      </c>
      <c r="E31" s="588">
        <v>45916</v>
      </c>
    </row>
    <row r="32" spans="1:5" s="511" customFormat="1" ht="25.2" customHeight="1">
      <c r="A32" s="589" t="s">
        <v>217</v>
      </c>
      <c r="B32" s="590" t="s">
        <v>289</v>
      </c>
      <c r="C32" s="591" t="s">
        <v>290</v>
      </c>
      <c r="D32" s="592">
        <v>45912</v>
      </c>
      <c r="E32" s="593">
        <v>45916</v>
      </c>
    </row>
    <row r="33" spans="1:5" s="511" customFormat="1" ht="25.2" customHeight="1">
      <c r="A33" s="584" t="s">
        <v>214</v>
      </c>
      <c r="B33" s="585" t="s">
        <v>291</v>
      </c>
      <c r="C33" s="586" t="s">
        <v>292</v>
      </c>
      <c r="D33" s="587">
        <v>45912</v>
      </c>
      <c r="E33" s="588">
        <v>45916</v>
      </c>
    </row>
    <row r="34" spans="1:5" s="511" customFormat="1" ht="25.2" customHeight="1">
      <c r="A34" s="584" t="s">
        <v>214</v>
      </c>
      <c r="B34" s="585" t="s">
        <v>216</v>
      </c>
      <c r="C34" s="586" t="s">
        <v>293</v>
      </c>
      <c r="D34" s="587">
        <v>45912</v>
      </c>
      <c r="E34" s="588">
        <v>45916</v>
      </c>
    </row>
    <row r="35" spans="1:5" s="511" customFormat="1" ht="25.2" customHeight="1">
      <c r="A35" s="579" t="s">
        <v>215</v>
      </c>
      <c r="B35" s="580" t="s">
        <v>294</v>
      </c>
      <c r="C35" s="581" t="s">
        <v>295</v>
      </c>
      <c r="D35" s="582">
        <v>45912</v>
      </c>
      <c r="E35" s="583">
        <v>45916</v>
      </c>
    </row>
    <row r="36" spans="1:5" s="511" customFormat="1" ht="25.2" customHeight="1">
      <c r="A36" s="594" t="s">
        <v>214</v>
      </c>
      <c r="B36" s="595" t="s">
        <v>240</v>
      </c>
      <c r="C36" s="596" t="s">
        <v>296</v>
      </c>
      <c r="D36" s="597">
        <v>45912</v>
      </c>
      <c r="E36" s="598">
        <v>45916</v>
      </c>
    </row>
    <row r="37" spans="1:5" s="511" customFormat="1" ht="25.2" customHeight="1">
      <c r="A37" s="619" t="s">
        <v>214</v>
      </c>
      <c r="B37" s="620" t="s">
        <v>297</v>
      </c>
      <c r="C37" s="621" t="s">
        <v>298</v>
      </c>
      <c r="D37" s="622">
        <v>45912</v>
      </c>
      <c r="E37" s="623">
        <v>45916</v>
      </c>
    </row>
    <row r="38" spans="1:5" s="511" customFormat="1" ht="25.2" customHeight="1">
      <c r="A38" s="619" t="s">
        <v>218</v>
      </c>
      <c r="B38" s="620" t="s">
        <v>299</v>
      </c>
      <c r="C38" s="621" t="s">
        <v>300</v>
      </c>
      <c r="D38" s="622">
        <v>45912</v>
      </c>
      <c r="E38" s="623">
        <v>45916</v>
      </c>
    </row>
    <row r="39" spans="1:5" s="511" customFormat="1" ht="25.2" customHeight="1">
      <c r="A39" s="497"/>
      <c r="B39" s="498"/>
      <c r="C39" s="499"/>
      <c r="D39" s="500"/>
      <c r="E39" s="501"/>
    </row>
    <row r="40" spans="1:5" s="45" customFormat="1" ht="25.2" customHeight="1">
      <c r="A40" s="497"/>
      <c r="B40" s="498"/>
      <c r="C40" s="499"/>
      <c r="D40" s="500"/>
      <c r="E40" s="501"/>
    </row>
    <row r="41" spans="1:5" ht="27.6" customHeight="1">
      <c r="A41" s="184" t="s">
        <v>200</v>
      </c>
      <c r="B41" s="185">
        <v>37</v>
      </c>
      <c r="C41" s="187"/>
      <c r="D41" s="127"/>
      <c r="E41" s="127"/>
    </row>
    <row r="42" spans="1:5" ht="19.2" customHeight="1">
      <c r="B42" s="306" t="s">
        <v>196</v>
      </c>
      <c r="C42" s="510"/>
      <c r="D42" s="128"/>
      <c r="E42" s="128"/>
    </row>
    <row r="43" spans="1:5" ht="30" customHeight="1">
      <c r="B43" s="322"/>
      <c r="D43" s="128"/>
      <c r="E43" s="128"/>
    </row>
    <row r="44" spans="1:5" ht="30" customHeight="1">
      <c r="B44" s="322"/>
      <c r="D44" s="128"/>
      <c r="E44" s="128"/>
    </row>
    <row r="45" spans="1:5" ht="16.95" customHeight="1">
      <c r="A45" s="111" t="s">
        <v>174</v>
      </c>
    </row>
    <row r="46" spans="1:5" ht="16.95" customHeight="1">
      <c r="A46" s="896" t="s">
        <v>175</v>
      </c>
      <c r="B46" s="896"/>
      <c r="C46" s="896"/>
    </row>
    <row r="49" s="1" customFormat="1"/>
    <row r="50" s="1" customFormat="1"/>
    <row r="51" s="1" customFormat="1"/>
    <row r="52" s="1" customFormat="1"/>
    <row r="53" s="1" customFormat="1"/>
    <row r="54" s="1" customFormat="1"/>
    <row r="55" s="1" customFormat="1"/>
  </sheetData>
  <autoFilter ref="A1:E42" xr:uid="{00000000-0001-0000-0800-000000000000}"/>
  <mergeCells count="1">
    <mergeCell ref="A46:C46"/>
  </mergeCells>
  <phoneticPr fontId="26"/>
  <printOptions horizontalCentered="1" verticalCentered="1"/>
  <pageMargins left="0.64" right="0.39" top="0.98425196850393704" bottom="0.7" header="0.51181102362204722" footer="0.51181102362204722"/>
  <pageSetup paperSize="9" scale="28" orientation="landscape" horizontalDpi="300" verticalDpi="300" r:id="rId1"/>
  <headerFooter alignWithMargins="0"/>
  <colBreaks count="1" manualBreakCount="1">
    <brk id="5" max="2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O21"/>
  <sheetViews>
    <sheetView view="pageBreakPreview" topLeftCell="A9" zoomScale="81" zoomScaleNormal="100" zoomScaleSheetLayoutView="81" workbookViewId="0">
      <selection activeCell="D22" sqref="D22"/>
    </sheetView>
  </sheetViews>
  <sheetFormatPr defaultColWidth="9" defaultRowHeight="36" customHeight="1"/>
  <cols>
    <col min="1" max="13" width="9" style="1"/>
    <col min="14" max="14" width="122.44140625" style="1" customWidth="1"/>
    <col min="15" max="15" width="26.88671875" style="4" customWidth="1"/>
    <col min="16" max="16384" width="9" style="1"/>
  </cols>
  <sheetData>
    <row r="1" spans="1:14" ht="46.2" customHeight="1" thickBot="1">
      <c r="A1" s="897" t="s">
        <v>255</v>
      </c>
      <c r="B1" s="898"/>
      <c r="C1" s="898"/>
      <c r="D1" s="898"/>
      <c r="E1" s="898"/>
      <c r="F1" s="898"/>
      <c r="G1" s="898"/>
      <c r="H1" s="898"/>
      <c r="I1" s="898"/>
      <c r="J1" s="898"/>
      <c r="K1" s="898"/>
      <c r="L1" s="898"/>
      <c r="M1" s="898"/>
      <c r="N1" s="899"/>
    </row>
    <row r="2" spans="1:14" ht="46.95" customHeight="1">
      <c r="A2" s="900" t="s">
        <v>417</v>
      </c>
      <c r="B2" s="901"/>
      <c r="C2" s="901"/>
      <c r="D2" s="901"/>
      <c r="E2" s="901"/>
      <c r="F2" s="901"/>
      <c r="G2" s="901"/>
      <c r="H2" s="901"/>
      <c r="I2" s="901"/>
      <c r="J2" s="901"/>
      <c r="K2" s="901"/>
      <c r="L2" s="901"/>
      <c r="M2" s="901"/>
      <c r="N2" s="902"/>
    </row>
    <row r="3" spans="1:14" s="350" customFormat="1" ht="142.19999999999999" customHeight="1">
      <c r="A3" s="903" t="s">
        <v>418</v>
      </c>
      <c r="B3" s="904"/>
      <c r="C3" s="904"/>
      <c r="D3" s="904"/>
      <c r="E3" s="904"/>
      <c r="F3" s="904"/>
      <c r="G3" s="904"/>
      <c r="H3" s="904"/>
      <c r="I3" s="904"/>
      <c r="J3" s="904"/>
      <c r="K3" s="904"/>
      <c r="L3" s="904"/>
      <c r="M3" s="904"/>
      <c r="N3" s="905"/>
    </row>
    <row r="4" spans="1:14" s="350" customFormat="1" ht="36.6" customHeight="1" thickBot="1">
      <c r="A4" s="906" t="s">
        <v>419</v>
      </c>
      <c r="B4" s="907"/>
      <c r="C4" s="907"/>
      <c r="D4" s="907"/>
      <c r="E4" s="907"/>
      <c r="F4" s="907"/>
      <c r="G4" s="907"/>
      <c r="H4" s="907"/>
      <c r="I4" s="907"/>
      <c r="J4" s="907"/>
      <c r="K4" s="907"/>
      <c r="L4" s="907"/>
      <c r="M4" s="907"/>
      <c r="N4" s="907"/>
    </row>
    <row r="5" spans="1:14" s="350" customFormat="1" ht="44.4" customHeight="1">
      <c r="A5" s="900" t="s">
        <v>420</v>
      </c>
      <c r="B5" s="901"/>
      <c r="C5" s="901"/>
      <c r="D5" s="901"/>
      <c r="E5" s="901"/>
      <c r="F5" s="901"/>
      <c r="G5" s="901"/>
      <c r="H5" s="901"/>
      <c r="I5" s="901"/>
      <c r="J5" s="901"/>
      <c r="K5" s="901"/>
      <c r="L5" s="901"/>
      <c r="M5" s="901"/>
      <c r="N5" s="902"/>
    </row>
    <row r="6" spans="1:14" s="350" customFormat="1" ht="169.8" customHeight="1" thickBot="1">
      <c r="A6" s="909" t="s">
        <v>421</v>
      </c>
      <c r="B6" s="909"/>
      <c r="C6" s="909"/>
      <c r="D6" s="909"/>
      <c r="E6" s="909"/>
      <c r="F6" s="909"/>
      <c r="G6" s="909"/>
      <c r="H6" s="909"/>
      <c r="I6" s="909"/>
      <c r="J6" s="909"/>
      <c r="K6" s="909"/>
      <c r="L6" s="909"/>
      <c r="M6" s="909"/>
      <c r="N6" s="909"/>
    </row>
    <row r="7" spans="1:14" s="350" customFormat="1" ht="37.200000000000003" customHeight="1" thickBot="1">
      <c r="A7" s="911" t="s">
        <v>422</v>
      </c>
      <c r="B7" s="912"/>
      <c r="C7" s="912"/>
      <c r="D7" s="912"/>
      <c r="E7" s="912"/>
      <c r="F7" s="912"/>
      <c r="G7" s="912"/>
      <c r="H7" s="912"/>
      <c r="I7" s="912"/>
      <c r="J7" s="912"/>
      <c r="K7" s="912"/>
      <c r="L7" s="912"/>
      <c r="M7" s="912"/>
      <c r="N7" s="912"/>
    </row>
    <row r="8" spans="1:14" s="350" customFormat="1" ht="43.8" customHeight="1">
      <c r="A8" s="910" t="s">
        <v>423</v>
      </c>
      <c r="B8" s="901"/>
      <c r="C8" s="901"/>
      <c r="D8" s="901"/>
      <c r="E8" s="901"/>
      <c r="F8" s="901"/>
      <c r="G8" s="901"/>
      <c r="H8" s="901"/>
      <c r="I8" s="901"/>
      <c r="J8" s="901"/>
      <c r="K8" s="901"/>
      <c r="L8" s="901"/>
      <c r="M8" s="901"/>
      <c r="N8" s="902"/>
    </row>
    <row r="9" spans="1:14" s="350" customFormat="1" ht="171.6" customHeight="1">
      <c r="A9" s="903" t="s">
        <v>424</v>
      </c>
      <c r="B9" s="904"/>
      <c r="C9" s="904"/>
      <c r="D9" s="904"/>
      <c r="E9" s="904"/>
      <c r="F9" s="904"/>
      <c r="G9" s="904"/>
      <c r="H9" s="904"/>
      <c r="I9" s="904"/>
      <c r="J9" s="904"/>
      <c r="K9" s="904"/>
      <c r="L9" s="904"/>
      <c r="M9" s="904"/>
      <c r="N9" s="905"/>
    </row>
    <row r="10" spans="1:14" s="350" customFormat="1" ht="42" customHeight="1" thickBot="1">
      <c r="A10" s="913" t="s">
        <v>425</v>
      </c>
      <c r="B10" s="914"/>
      <c r="C10" s="914"/>
      <c r="D10" s="914"/>
      <c r="E10" s="914"/>
      <c r="F10" s="914"/>
      <c r="G10" s="914"/>
      <c r="H10" s="914"/>
      <c r="I10" s="914"/>
      <c r="J10" s="914"/>
      <c r="K10" s="914"/>
      <c r="L10" s="914"/>
      <c r="M10" s="914"/>
      <c r="N10" s="915"/>
    </row>
    <row r="11" spans="1:14" s="350" customFormat="1" ht="43.8" hidden="1" customHeight="1">
      <c r="A11" s="916"/>
      <c r="B11" s="917"/>
      <c r="C11" s="917"/>
      <c r="D11" s="917"/>
      <c r="E11" s="917"/>
      <c r="F11" s="917"/>
      <c r="G11" s="917"/>
      <c r="H11" s="917"/>
      <c r="I11" s="917"/>
      <c r="J11" s="917"/>
      <c r="K11" s="917"/>
      <c r="L11" s="917"/>
      <c r="M11" s="917"/>
      <c r="N11" s="918"/>
    </row>
    <row r="12" spans="1:14" s="350" customFormat="1" ht="187.2" hidden="1" customHeight="1">
      <c r="A12" s="903"/>
      <c r="B12" s="904"/>
      <c r="C12" s="904"/>
      <c r="D12" s="904"/>
      <c r="E12" s="904"/>
      <c r="F12" s="904"/>
      <c r="G12" s="904"/>
      <c r="H12" s="904"/>
      <c r="I12" s="904"/>
      <c r="J12" s="904"/>
      <c r="K12" s="904"/>
      <c r="L12" s="904"/>
      <c r="M12" s="904"/>
      <c r="N12" s="905"/>
    </row>
    <row r="13" spans="1:14" s="350" customFormat="1" ht="36" hidden="1" customHeight="1" thickBot="1">
      <c r="A13" s="919"/>
      <c r="B13" s="920"/>
      <c r="C13" s="920"/>
      <c r="D13" s="920"/>
      <c r="E13" s="920"/>
      <c r="F13" s="920"/>
      <c r="G13" s="920"/>
      <c r="H13" s="920"/>
      <c r="I13" s="920"/>
      <c r="J13" s="920"/>
      <c r="K13" s="920"/>
      <c r="L13" s="920"/>
      <c r="M13" s="920"/>
      <c r="N13" s="921"/>
    </row>
    <row r="14" spans="1:14" s="350" customFormat="1" ht="41.4" hidden="1" customHeight="1">
      <c r="A14" s="916"/>
      <c r="B14" s="917"/>
      <c r="C14" s="917"/>
      <c r="D14" s="917"/>
      <c r="E14" s="917"/>
      <c r="F14" s="917"/>
      <c r="G14" s="917"/>
      <c r="H14" s="917"/>
      <c r="I14" s="917"/>
      <c r="J14" s="917"/>
      <c r="K14" s="917"/>
      <c r="L14" s="917"/>
      <c r="M14" s="917"/>
      <c r="N14" s="918"/>
    </row>
    <row r="15" spans="1:14" s="350" customFormat="1" ht="219.6" hidden="1" customHeight="1">
      <c r="A15" s="926"/>
      <c r="B15" s="927"/>
      <c r="C15" s="927"/>
      <c r="D15" s="927"/>
      <c r="E15" s="927"/>
      <c r="F15" s="927"/>
      <c r="G15" s="927"/>
      <c r="H15" s="927"/>
      <c r="I15" s="927"/>
      <c r="J15" s="927"/>
      <c r="K15" s="927"/>
      <c r="L15" s="927"/>
      <c r="M15" s="927"/>
      <c r="N15" s="928"/>
    </row>
    <row r="16" spans="1:14" s="350" customFormat="1" ht="36" hidden="1" customHeight="1" thickBot="1">
      <c r="A16" s="919"/>
      <c r="B16" s="920"/>
      <c r="C16" s="920"/>
      <c r="D16" s="920"/>
      <c r="E16" s="920"/>
      <c r="F16" s="920"/>
      <c r="G16" s="920"/>
      <c r="H16" s="920"/>
      <c r="I16" s="920"/>
      <c r="J16" s="920"/>
      <c r="K16" s="920"/>
      <c r="L16" s="920"/>
      <c r="M16" s="920"/>
      <c r="N16" s="921"/>
    </row>
    <row r="17" spans="1:14" s="350" customFormat="1" ht="45" hidden="1" customHeight="1">
      <c r="A17" s="925"/>
      <c r="B17" s="917"/>
      <c r="C17" s="917"/>
      <c r="D17" s="917"/>
      <c r="E17" s="917"/>
      <c r="F17" s="917"/>
      <c r="G17" s="917"/>
      <c r="H17" s="917"/>
      <c r="I17" s="917"/>
      <c r="J17" s="917"/>
      <c r="K17" s="917"/>
      <c r="L17" s="917"/>
      <c r="M17" s="917"/>
      <c r="N17" s="918"/>
    </row>
    <row r="18" spans="1:14" ht="189" hidden="1" customHeight="1">
      <c r="A18" s="922"/>
      <c r="B18" s="923"/>
      <c r="C18" s="923"/>
      <c r="D18" s="923"/>
      <c r="E18" s="923"/>
      <c r="F18" s="923"/>
      <c r="G18" s="923"/>
      <c r="H18" s="923"/>
      <c r="I18" s="923"/>
      <c r="J18" s="923"/>
      <c r="K18" s="923"/>
      <c r="L18" s="923"/>
      <c r="M18" s="923"/>
      <c r="N18" s="924"/>
    </row>
    <row r="19" spans="1:14" ht="36" hidden="1" customHeight="1" thickBot="1">
      <c r="A19" s="919"/>
      <c r="B19" s="920"/>
      <c r="C19" s="920"/>
      <c r="D19" s="920"/>
      <c r="E19" s="920"/>
      <c r="F19" s="920"/>
      <c r="G19" s="920"/>
      <c r="H19" s="920"/>
      <c r="I19" s="920"/>
      <c r="J19" s="920"/>
      <c r="K19" s="920"/>
      <c r="L19" s="920"/>
      <c r="M19" s="920"/>
      <c r="N19" s="921"/>
    </row>
    <row r="20" spans="1:14" ht="36" customHeight="1">
      <c r="A20" s="908"/>
      <c r="B20" s="908"/>
      <c r="C20" s="908"/>
      <c r="D20" s="908"/>
      <c r="E20" s="908"/>
      <c r="F20" s="908"/>
      <c r="G20" s="908"/>
      <c r="H20" s="908"/>
      <c r="I20" s="908"/>
      <c r="J20" s="908"/>
      <c r="K20" s="908"/>
      <c r="L20" s="908"/>
      <c r="M20" s="908"/>
      <c r="N20" s="908"/>
    </row>
    <row r="21" spans="1:14" ht="36" customHeight="1">
      <c r="A21" s="779"/>
      <c r="B21" s="779"/>
      <c r="C21" s="779"/>
      <c r="D21" s="779"/>
      <c r="E21" s="779"/>
      <c r="F21" s="779"/>
      <c r="G21" s="779"/>
      <c r="H21" s="779"/>
      <c r="I21" s="779"/>
      <c r="J21" s="779"/>
      <c r="K21" s="779"/>
      <c r="L21" s="779"/>
      <c r="M21" s="779"/>
      <c r="N21" s="779"/>
    </row>
  </sheetData>
  <mergeCells count="20">
    <mergeCell ref="A20:N21"/>
    <mergeCell ref="A6:N6"/>
    <mergeCell ref="A8:N8"/>
    <mergeCell ref="A7:N7"/>
    <mergeCell ref="A12:N12"/>
    <mergeCell ref="A9:N9"/>
    <mergeCell ref="A10:N10"/>
    <mergeCell ref="A11:N11"/>
    <mergeCell ref="A13:N13"/>
    <mergeCell ref="A18:N18"/>
    <mergeCell ref="A19:N19"/>
    <mergeCell ref="A17:N17"/>
    <mergeCell ref="A14:N14"/>
    <mergeCell ref="A15:N15"/>
    <mergeCell ref="A16:N16"/>
    <mergeCell ref="A1:N1"/>
    <mergeCell ref="A2:N2"/>
    <mergeCell ref="A3:N3"/>
    <mergeCell ref="A5:N5"/>
    <mergeCell ref="A4:N4"/>
  </mergeCells>
  <phoneticPr fontId="15"/>
  <hyperlinks>
    <hyperlink ref="A4" r:id="rId1" xr:uid="{A7300502-B476-41BB-9E9F-D556E8CB6FCE}"/>
    <hyperlink ref="A7" r:id="rId2" xr:uid="{A65BCD76-7B38-4F64-A334-E19DF005BA37}"/>
    <hyperlink ref="A10" r:id="rId3" xr:uid="{FB40E112-AC63-493A-8326-4E8880CB1231}"/>
  </hyperlinks>
  <pageMargins left="0.7" right="0.7" top="0.75" bottom="0.75" header="0.3" footer="0.3"/>
  <pageSetup paperSize="9" scale="37" orientation="portrait" horizontalDpi="300" verticalDpi="300"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4D6C7-DC80-49A8-9AE8-9E8D47E71E83}">
  <sheetPr codeName="Sheet12">
    <tabColor theme="1"/>
  </sheetPr>
  <dimension ref="A1:C50"/>
  <sheetViews>
    <sheetView view="pageBreakPreview" topLeftCell="A13" zoomScale="76" zoomScaleNormal="75" zoomScaleSheetLayoutView="76" workbookViewId="0">
      <selection activeCell="A14" sqref="A14:A15"/>
    </sheetView>
  </sheetViews>
  <sheetFormatPr defaultColWidth="9" defaultRowHeight="19.2"/>
  <cols>
    <col min="1" max="1" width="231.88671875" style="3" customWidth="1"/>
    <col min="2" max="2" width="33.109375" style="2" hidden="1" customWidth="1"/>
    <col min="3" max="3" width="25.109375" style="115" customWidth="1"/>
    <col min="4" max="16384" width="9" style="1"/>
  </cols>
  <sheetData>
    <row r="1" spans="1:3" s="15" customFormat="1" ht="46.2" customHeight="1" thickBot="1">
      <c r="A1" s="236" t="s">
        <v>254</v>
      </c>
      <c r="B1" s="236" t="s">
        <v>201</v>
      </c>
      <c r="C1" s="281" t="s">
        <v>202</v>
      </c>
    </row>
    <row r="2" spans="1:3" ht="46.95" customHeight="1">
      <c r="A2" s="169" t="s">
        <v>426</v>
      </c>
      <c r="B2" s="227"/>
      <c r="C2" s="929">
        <v>45918</v>
      </c>
    </row>
    <row r="3" spans="1:3" ht="178.8" customHeight="1" thickBot="1">
      <c r="A3" s="505" t="s">
        <v>427</v>
      </c>
      <c r="B3" s="228"/>
      <c r="C3" s="930"/>
    </row>
    <row r="4" spans="1:3" ht="44.4" customHeight="1" thickBot="1">
      <c r="A4" s="933" t="s">
        <v>428</v>
      </c>
      <c r="B4" s="563"/>
      <c r="C4" s="564"/>
    </row>
    <row r="5" spans="1:3" ht="44.4" customHeight="1">
      <c r="A5" s="562" t="s">
        <v>429</v>
      </c>
      <c r="B5" s="1"/>
      <c r="C5" s="338"/>
    </row>
    <row r="6" spans="1:3" ht="168.6" customHeight="1">
      <c r="A6" s="485" t="s">
        <v>430</v>
      </c>
      <c r="B6" s="1"/>
      <c r="C6" s="318">
        <v>45917</v>
      </c>
    </row>
    <row r="7" spans="1:3" ht="42.6" customHeight="1" thickBot="1">
      <c r="A7" s="484" t="s">
        <v>431</v>
      </c>
      <c r="B7" s="1"/>
      <c r="C7" s="338"/>
    </row>
    <row r="8" spans="1:3" ht="44.4" customHeight="1">
      <c r="A8" s="508" t="s">
        <v>432</v>
      </c>
      <c r="B8" s="1"/>
      <c r="C8" s="343"/>
    </row>
    <row r="9" spans="1:3" ht="247.2" customHeight="1">
      <c r="A9" s="486" t="s">
        <v>433</v>
      </c>
      <c r="B9" s="1"/>
      <c r="C9" s="318">
        <v>45917</v>
      </c>
    </row>
    <row r="10" spans="1:3" ht="46.8" customHeight="1" thickBot="1">
      <c r="A10" s="484" t="s">
        <v>434</v>
      </c>
      <c r="B10" s="1"/>
      <c r="C10" s="344"/>
    </row>
    <row r="11" spans="1:3" ht="45.6" customHeight="1">
      <c r="A11" s="565" t="s">
        <v>435</v>
      </c>
      <c r="B11" s="227"/>
      <c r="C11" s="323"/>
    </row>
    <row r="12" spans="1:3" ht="166.2" customHeight="1" thickBot="1">
      <c r="A12" s="504" t="s">
        <v>436</v>
      </c>
      <c r="B12" s="228"/>
      <c r="C12" s="325">
        <v>45918</v>
      </c>
    </row>
    <row r="13" spans="1:3" ht="46.8" customHeight="1" thickBot="1">
      <c r="A13" s="599" t="s">
        <v>437</v>
      </c>
      <c r="B13" s="284"/>
      <c r="C13" s="285"/>
    </row>
    <row r="14" spans="1:3" ht="43.8" customHeight="1">
      <c r="A14" s="169"/>
      <c r="B14" s="227"/>
      <c r="C14" s="929"/>
    </row>
    <row r="15" spans="1:3" ht="379.8" customHeight="1" thickBot="1">
      <c r="A15" s="487"/>
      <c r="B15" s="228"/>
      <c r="C15" s="930"/>
    </row>
    <row r="16" spans="1:3" ht="43.8" customHeight="1" thickBot="1">
      <c r="A16" s="456"/>
      <c r="B16" s="1"/>
      <c r="C16" s="282"/>
    </row>
    <row r="17" spans="1:3" ht="43.8" customHeight="1">
      <c r="A17" s="235"/>
      <c r="B17" s="229"/>
      <c r="C17" s="323"/>
    </row>
    <row r="18" spans="1:3" ht="126" customHeight="1">
      <c r="A18" s="610"/>
      <c r="B18" s="230"/>
      <c r="C18" s="603"/>
    </row>
    <row r="19" spans="1:3" s="136" customFormat="1" ht="43.8" customHeight="1" thickBot="1">
      <c r="A19" s="611"/>
      <c r="B19" s="231"/>
      <c r="C19" s="612"/>
    </row>
    <row r="20" spans="1:3" ht="48" customHeight="1" thickBot="1">
      <c r="A20" s="614"/>
      <c r="B20" s="226"/>
      <c r="C20" s="609"/>
    </row>
    <row r="21" spans="1:3" ht="267.60000000000002" customHeight="1">
      <c r="A21" s="615"/>
      <c r="B21" s="613"/>
      <c r="C21" s="609"/>
    </row>
    <row r="22" spans="1:3" s="137" customFormat="1" ht="39.6" customHeight="1" thickBot="1">
      <c r="A22" s="294"/>
      <c r="B22" s="189"/>
      <c r="C22" s="282"/>
    </row>
    <row r="23" spans="1:3" ht="43.8" hidden="1" customHeight="1">
      <c r="A23" s="476"/>
      <c r="B23" s="227"/>
      <c r="C23" s="932"/>
    </row>
    <row r="24" spans="1:3" ht="43.8" hidden="1" customHeight="1">
      <c r="A24" s="336"/>
      <c r="B24" s="228"/>
      <c r="C24" s="930"/>
    </row>
    <row r="25" spans="1:3" ht="43.8" hidden="1" customHeight="1" thickBot="1">
      <c r="A25" s="225"/>
      <c r="B25" s="1"/>
      <c r="C25" s="280"/>
    </row>
    <row r="26" spans="1:3" ht="43.8" hidden="1" customHeight="1">
      <c r="A26" s="345"/>
      <c r="B26" s="1"/>
      <c r="C26" s="283"/>
    </row>
    <row r="27" spans="1:3" ht="43.8" hidden="1" customHeight="1" thickBot="1">
      <c r="A27" s="337"/>
      <c r="B27" s="1"/>
      <c r="C27" s="929"/>
    </row>
    <row r="28" spans="1:3" ht="43.8" hidden="1" customHeight="1" thickBot="1">
      <c r="A28" s="233"/>
      <c r="B28" s="234"/>
      <c r="C28" s="931"/>
    </row>
    <row r="29" spans="1:3" ht="43.8" hidden="1" customHeight="1">
      <c r="A29" s="176"/>
      <c r="B29" s="1"/>
      <c r="C29" s="283"/>
    </row>
    <row r="30" spans="1:3" ht="43.8" hidden="1" customHeight="1" thickBot="1">
      <c r="A30" s="286"/>
      <c r="B30" s="1"/>
      <c r="C30" s="929"/>
    </row>
    <row r="31" spans="1:3" ht="43.8" hidden="1" customHeight="1" thickBot="1">
      <c r="A31" s="233"/>
      <c r="B31" s="234"/>
      <c r="C31" s="931"/>
    </row>
    <row r="32" spans="1:3" ht="43.8" customHeight="1">
      <c r="A32" s="1"/>
    </row>
    <row r="33" spans="1:1" ht="43.8" customHeight="1"/>
    <row r="34" spans="1:1" ht="43.8" customHeight="1"/>
    <row r="35" spans="1:1" ht="43.8" customHeight="1"/>
    <row r="36" spans="1:1" ht="43.8" customHeight="1"/>
    <row r="37" spans="1:1" ht="43.8" customHeight="1"/>
    <row r="38" spans="1:1" ht="43.8" customHeight="1"/>
    <row r="39" spans="1:1" ht="43.8" customHeight="1"/>
    <row r="40" spans="1:1" ht="43.8" customHeight="1">
      <c r="A40" s="178"/>
    </row>
    <row r="41" spans="1:1" ht="43.8" customHeight="1"/>
    <row r="42" spans="1:1" ht="43.8" customHeight="1"/>
    <row r="43" spans="1:1" ht="43.8" customHeight="1"/>
    <row r="44" spans="1:1" ht="43.8" customHeight="1"/>
    <row r="45" spans="1:1" ht="43.8" customHeight="1"/>
    <row r="46" spans="1:1" ht="43.8" customHeight="1"/>
    <row r="47" spans="1:1" ht="27" customHeight="1"/>
    <row r="48" spans="1:1" ht="27" customHeight="1"/>
    <row r="49" ht="27" customHeight="1"/>
    <row r="50" ht="27" customHeight="1"/>
  </sheetData>
  <mergeCells count="5">
    <mergeCell ref="C2:C3"/>
    <mergeCell ref="C30:C31"/>
    <mergeCell ref="C23:C24"/>
    <mergeCell ref="C27:C28"/>
    <mergeCell ref="C14:C15"/>
  </mergeCells>
  <phoneticPr fontId="81"/>
  <hyperlinks>
    <hyperlink ref="A4" r:id="rId1" xr:uid="{1D6A1B1B-F1DB-4CEF-983B-484EA04FBC6D}"/>
    <hyperlink ref="A7" r:id="rId2" xr:uid="{ECDEEB83-D1D9-4CBF-B67B-8970922B1D75}"/>
    <hyperlink ref="A10" r:id="rId3" xr:uid="{6ACE86AE-7AAE-48B1-84A2-033E99110CFB}"/>
  </hyperlinks>
  <pageMargins left="0" right="0" top="0.19685039370078741" bottom="0.39370078740157483" header="0" footer="0.19685039370078741"/>
  <pageSetup paperSize="9" scale="25"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2928-AFD4-4F2D-8747-0B08E79767AB}">
  <dimension ref="A1:AZ51"/>
  <sheetViews>
    <sheetView view="pageBreakPreview" zoomScale="96" zoomScaleNormal="100" zoomScaleSheetLayoutView="96" workbookViewId="0">
      <selection activeCell="Y40" sqref="Y40"/>
    </sheetView>
  </sheetViews>
  <sheetFormatPr defaultRowHeight="13.2"/>
  <cols>
    <col min="1" max="2" width="7.44140625" customWidth="1"/>
    <col min="3" max="3" width="10.77734375" customWidth="1"/>
    <col min="4" max="18" width="7.44140625" customWidth="1"/>
    <col min="19" max="22" width="7.44140625" style="46" customWidth="1"/>
    <col min="23" max="23" width="5.5546875" style="46" customWidth="1"/>
    <col min="24" max="30" width="7.44140625" style="46" customWidth="1"/>
    <col min="31" max="51" width="8.88671875" style="46"/>
    <col min="52" max="52" width="8.88671875" style="346"/>
  </cols>
  <sheetData>
    <row r="1" spans="1:52" ht="28.2" customHeight="1">
      <c r="A1" s="519"/>
      <c r="B1" s="519"/>
      <c r="C1" s="519"/>
      <c r="D1" s="519"/>
      <c r="E1" s="519"/>
      <c r="F1" s="519"/>
      <c r="G1" s="519"/>
      <c r="H1" s="519"/>
      <c r="I1" s="519"/>
      <c r="J1" s="519"/>
      <c r="K1" s="519"/>
      <c r="L1" s="519"/>
      <c r="M1" s="519"/>
      <c r="N1" s="519"/>
      <c r="O1" s="519"/>
      <c r="P1" s="519"/>
      <c r="Q1" s="519"/>
      <c r="R1" s="519"/>
      <c r="S1" s="519"/>
      <c r="T1" s="519"/>
      <c r="U1" s="519"/>
      <c r="V1" s="519"/>
      <c r="W1" s="519"/>
      <c r="X1" s="519"/>
      <c r="Y1" s="519"/>
      <c r="Z1" s="519"/>
      <c r="AA1" s="519"/>
      <c r="AB1" s="502"/>
    </row>
    <row r="2" spans="1:52" ht="26.4">
      <c r="A2" s="519"/>
      <c r="B2" s="520"/>
      <c r="C2" s="519"/>
      <c r="D2" s="519"/>
      <c r="E2" s="519"/>
      <c r="F2" s="519"/>
      <c r="G2" s="519"/>
      <c r="H2" s="519"/>
      <c r="I2" s="519"/>
      <c r="J2" s="519"/>
      <c r="K2" s="519"/>
      <c r="L2" s="519"/>
      <c r="M2" s="519"/>
      <c r="N2" s="519"/>
      <c r="O2" s="519"/>
      <c r="P2" s="519"/>
      <c r="Q2" s="519"/>
      <c r="R2" s="519"/>
      <c r="S2" s="521"/>
      <c r="T2" s="648"/>
      <c r="U2" s="648"/>
      <c r="V2" s="648"/>
      <c r="W2" s="648"/>
      <c r="X2" s="648"/>
      <c r="Y2" s="648"/>
      <c r="Z2" s="521"/>
      <c r="AA2" s="522"/>
      <c r="AB2" s="502"/>
    </row>
    <row r="3" spans="1:52" ht="26.4">
      <c r="A3" s="519"/>
      <c r="B3" s="523"/>
      <c r="C3" s="524"/>
      <c r="D3" s="524"/>
      <c r="E3" s="524"/>
      <c r="F3" s="524"/>
      <c r="G3" s="524"/>
      <c r="H3" s="524"/>
      <c r="I3" s="524"/>
      <c r="J3" s="524"/>
      <c r="K3" s="524"/>
      <c r="L3" s="524"/>
      <c r="M3" s="524"/>
      <c r="N3" s="524"/>
      <c r="O3" s="519"/>
      <c r="P3" s="519"/>
      <c r="Q3" s="519"/>
      <c r="R3" s="519"/>
      <c r="S3" s="525"/>
      <c r="T3" s="648"/>
      <c r="U3" s="648"/>
      <c r="V3" s="648"/>
      <c r="W3" s="648"/>
      <c r="X3" s="648"/>
      <c r="Y3" s="648"/>
      <c r="Z3" s="525"/>
      <c r="AA3" s="522"/>
      <c r="AB3" s="502"/>
    </row>
    <row r="4" spans="1:52" ht="17.399999999999999" customHeight="1">
      <c r="A4" s="519"/>
      <c r="B4" s="523"/>
      <c r="C4" s="524"/>
      <c r="D4" s="524"/>
      <c r="E4" s="524"/>
      <c r="F4" s="524"/>
      <c r="G4" s="524"/>
      <c r="H4" s="524"/>
      <c r="I4" s="524"/>
      <c r="J4" s="524"/>
      <c r="K4" s="524"/>
      <c r="L4" s="524"/>
      <c r="M4" s="524"/>
      <c r="N4" s="524"/>
      <c r="O4" s="519"/>
      <c r="P4" s="519"/>
      <c r="Q4" s="519"/>
      <c r="R4" s="519"/>
      <c r="S4" s="525"/>
      <c r="T4" s="525"/>
      <c r="U4" s="525"/>
      <c r="V4" s="525"/>
      <c r="W4" s="525"/>
      <c r="X4" s="525"/>
      <c r="Y4" s="525"/>
      <c r="Z4" s="525"/>
      <c r="AA4" s="522"/>
      <c r="AB4" s="502"/>
      <c r="AC4" s="349"/>
      <c r="AD4" s="349"/>
      <c r="AE4" s="349"/>
      <c r="AF4" s="349"/>
      <c r="AG4" s="349"/>
      <c r="AH4" s="349"/>
      <c r="AI4" s="349"/>
      <c r="AJ4"/>
      <c r="AK4"/>
      <c r="AL4"/>
      <c r="AM4"/>
      <c r="AN4"/>
      <c r="AO4"/>
      <c r="AP4"/>
      <c r="AQ4"/>
      <c r="AR4"/>
      <c r="AS4"/>
      <c r="AT4"/>
      <c r="AU4"/>
      <c r="AV4"/>
      <c r="AW4"/>
      <c r="AX4"/>
      <c r="AY4"/>
      <c r="AZ4"/>
    </row>
    <row r="5" spans="1:52" ht="17.399999999999999" customHeight="1">
      <c r="A5" s="519"/>
      <c r="B5" s="523"/>
      <c r="C5" s="524"/>
      <c r="D5" s="524"/>
      <c r="E5" s="524"/>
      <c r="F5" s="524"/>
      <c r="G5" s="524"/>
      <c r="H5" s="524"/>
      <c r="I5" s="524"/>
      <c r="J5" s="524"/>
      <c r="K5" s="526"/>
      <c r="L5" s="526"/>
      <c r="M5" s="526"/>
      <c r="N5" s="526"/>
      <c r="O5" s="527"/>
      <c r="P5" s="527"/>
      <c r="Q5" s="527"/>
      <c r="R5" s="519"/>
      <c r="S5" s="528"/>
      <c r="T5" s="528"/>
      <c r="U5" s="528"/>
      <c r="V5" s="528"/>
      <c r="W5" s="528"/>
      <c r="X5" s="528"/>
      <c r="Y5" s="528"/>
      <c r="Z5" s="528"/>
      <c r="AA5" s="519"/>
      <c r="AB5" s="503"/>
      <c r="AC5" s="349"/>
      <c r="AD5" s="349"/>
      <c r="AE5" s="349"/>
      <c r="AF5" s="349"/>
      <c r="AG5" s="349"/>
      <c r="AH5" s="349"/>
      <c r="AI5" s="349"/>
      <c r="AJ5"/>
      <c r="AK5"/>
      <c r="AL5"/>
      <c r="AM5"/>
      <c r="AN5"/>
      <c r="AO5"/>
      <c r="AP5"/>
      <c r="AQ5"/>
      <c r="AR5"/>
      <c r="AS5"/>
      <c r="AT5"/>
      <c r="AU5"/>
      <c r="AV5"/>
      <c r="AW5"/>
      <c r="AX5"/>
      <c r="AY5"/>
      <c r="AZ5"/>
    </row>
    <row r="6" spans="1:52" ht="30.6" customHeight="1">
      <c r="A6" s="519"/>
      <c r="B6" s="529"/>
      <c r="C6" s="530"/>
      <c r="D6" s="531"/>
      <c r="E6" s="530"/>
      <c r="F6" s="530"/>
      <c r="G6" s="530"/>
      <c r="H6" s="519"/>
      <c r="I6" s="519"/>
      <c r="J6" s="519"/>
      <c r="K6" s="527"/>
      <c r="L6" s="527"/>
      <c r="M6" s="527"/>
      <c r="N6" s="527"/>
      <c r="O6" s="527"/>
      <c r="P6" s="527"/>
      <c r="Q6" s="527"/>
      <c r="R6" s="519"/>
      <c r="S6" s="528"/>
      <c r="T6" s="528"/>
      <c r="U6" s="528"/>
      <c r="V6" s="528"/>
      <c r="W6" s="528"/>
      <c r="X6" s="528"/>
      <c r="Y6" s="528"/>
      <c r="Z6" s="528"/>
      <c r="AA6" s="519"/>
      <c r="AB6" s="503"/>
      <c r="AC6" s="349"/>
      <c r="AD6" s="349"/>
      <c r="AE6" s="349"/>
      <c r="AF6" s="349"/>
      <c r="AG6" s="349"/>
      <c r="AH6" s="349"/>
      <c r="AI6" s="349"/>
      <c r="AJ6"/>
      <c r="AK6"/>
      <c r="AL6"/>
      <c r="AM6"/>
      <c r="AN6"/>
      <c r="AO6"/>
      <c r="AP6"/>
      <c r="AQ6"/>
      <c r="AR6"/>
      <c r="AS6"/>
      <c r="AT6"/>
      <c r="AU6"/>
      <c r="AV6"/>
      <c r="AW6"/>
      <c r="AX6"/>
      <c r="AY6"/>
      <c r="AZ6"/>
    </row>
    <row r="7" spans="1:52" ht="17.399999999999999" customHeight="1">
      <c r="A7" s="519"/>
      <c r="B7" s="519"/>
      <c r="C7" s="519"/>
      <c r="D7" s="519"/>
      <c r="E7" s="519"/>
      <c r="F7" s="519"/>
      <c r="G7" s="519"/>
      <c r="H7" s="519"/>
      <c r="I7" s="519"/>
      <c r="J7" s="519"/>
      <c r="K7" s="527"/>
      <c r="L7" s="527"/>
      <c r="M7" s="527"/>
      <c r="N7" s="527"/>
      <c r="O7" s="527"/>
      <c r="P7" s="527"/>
      <c r="Q7" s="527"/>
      <c r="R7" s="519"/>
      <c r="S7" s="649"/>
      <c r="T7" s="649"/>
      <c r="U7" s="649"/>
      <c r="V7" s="649"/>
      <c r="W7" s="649"/>
      <c r="X7" s="649"/>
      <c r="Y7" s="649"/>
      <c r="Z7" s="649"/>
      <c r="AA7" s="649"/>
      <c r="AB7" s="503"/>
      <c r="AC7" s="349"/>
      <c r="AD7" s="349"/>
      <c r="AE7" s="349"/>
      <c r="AF7" s="349"/>
      <c r="AG7" s="349"/>
      <c r="AH7" s="349"/>
      <c r="AI7" s="349"/>
      <c r="AJ7"/>
      <c r="AK7"/>
      <c r="AL7"/>
      <c r="AM7"/>
      <c r="AN7"/>
      <c r="AO7"/>
      <c r="AP7"/>
      <c r="AQ7"/>
      <c r="AR7"/>
      <c r="AS7"/>
      <c r="AT7"/>
      <c r="AU7"/>
      <c r="AV7"/>
      <c r="AW7"/>
      <c r="AX7"/>
      <c r="AY7"/>
      <c r="AZ7"/>
    </row>
    <row r="8" spans="1:52" ht="17.399999999999999" customHeight="1">
      <c r="A8" s="519"/>
      <c r="B8" s="532"/>
      <c r="C8" s="519"/>
      <c r="D8" s="650"/>
      <c r="E8" s="650"/>
      <c r="F8" s="650"/>
      <c r="G8" s="519"/>
      <c r="H8" s="519"/>
      <c r="I8" s="519"/>
      <c r="J8" s="519"/>
      <c r="K8" s="527"/>
      <c r="L8" s="527"/>
      <c r="M8" s="527"/>
      <c r="N8" s="527"/>
      <c r="O8" s="527"/>
      <c r="P8" s="527"/>
      <c r="Q8" s="527"/>
      <c r="R8" s="519"/>
      <c r="S8" s="649"/>
      <c r="T8" s="649"/>
      <c r="U8" s="649"/>
      <c r="V8" s="649"/>
      <c r="W8" s="649"/>
      <c r="X8" s="649"/>
      <c r="Y8" s="649"/>
      <c r="Z8" s="649"/>
      <c r="AA8" s="649"/>
      <c r="AB8" s="503"/>
      <c r="AC8" s="349"/>
      <c r="AD8" s="349"/>
      <c r="AE8" s="349"/>
      <c r="AF8" s="349"/>
      <c r="AG8" s="349"/>
      <c r="AH8" s="349"/>
      <c r="AI8" s="349"/>
      <c r="AJ8"/>
      <c r="AK8"/>
      <c r="AL8"/>
      <c r="AM8"/>
      <c r="AN8"/>
      <c r="AO8"/>
      <c r="AP8"/>
      <c r="AQ8"/>
      <c r="AR8"/>
      <c r="AS8"/>
      <c r="AT8"/>
      <c r="AU8"/>
      <c r="AV8"/>
      <c r="AW8"/>
      <c r="AX8"/>
      <c r="AY8"/>
      <c r="AZ8"/>
    </row>
    <row r="9" spans="1:52" ht="17.399999999999999" customHeight="1">
      <c r="A9" s="519"/>
      <c r="B9" s="529"/>
      <c r="C9" s="519"/>
      <c r="D9" s="650"/>
      <c r="E9" s="650"/>
      <c r="F9" s="650"/>
      <c r="G9" s="533"/>
      <c r="H9" s="533"/>
      <c r="I9" s="519"/>
      <c r="J9" s="519"/>
      <c r="K9" s="519"/>
      <c r="L9" s="534"/>
      <c r="M9" s="534"/>
      <c r="N9" s="534"/>
      <c r="O9" s="534"/>
      <c r="P9" s="533"/>
      <c r="Q9" s="533"/>
      <c r="R9" s="535"/>
      <c r="S9" s="529" t="s">
        <v>210</v>
      </c>
      <c r="T9" s="535"/>
      <c r="U9" s="535"/>
      <c r="V9" s="535"/>
      <c r="W9" s="535"/>
      <c r="X9" s="535"/>
      <c r="Y9" s="535"/>
      <c r="Z9" s="535"/>
      <c r="AA9" s="519"/>
      <c r="AB9" s="502"/>
      <c r="AC9" s="349"/>
      <c r="AD9" s="349"/>
      <c r="AE9" s="349"/>
      <c r="AF9" s="349"/>
      <c r="AG9" s="349"/>
      <c r="AH9" s="349"/>
      <c r="AI9" s="349"/>
      <c r="AJ9"/>
      <c r="AK9"/>
      <c r="AL9"/>
      <c r="AM9"/>
      <c r="AN9"/>
      <c r="AO9"/>
      <c r="AP9"/>
      <c r="AQ9"/>
      <c r="AR9"/>
      <c r="AS9"/>
      <c r="AT9"/>
      <c r="AU9"/>
      <c r="AV9"/>
      <c r="AW9"/>
      <c r="AX9"/>
      <c r="AY9"/>
      <c r="AZ9"/>
    </row>
    <row r="10" spans="1:52" ht="17.399999999999999" customHeight="1">
      <c r="A10" s="519"/>
      <c r="B10" s="529"/>
      <c r="C10" s="519"/>
      <c r="D10" s="533"/>
      <c r="E10" s="533"/>
      <c r="F10" s="533"/>
      <c r="G10" s="533"/>
      <c r="H10" s="519"/>
      <c r="I10" s="519"/>
      <c r="J10" s="519"/>
      <c r="K10" s="519"/>
      <c r="L10" s="533"/>
      <c r="M10" s="533"/>
      <c r="N10" s="533"/>
      <c r="O10" s="533"/>
      <c r="P10" s="533"/>
      <c r="Q10" s="533"/>
      <c r="R10" s="536"/>
      <c r="S10" s="529"/>
      <c r="T10" s="537"/>
      <c r="U10" s="537"/>
      <c r="V10" s="537"/>
      <c r="W10" s="537"/>
      <c r="X10" s="537"/>
      <c r="Y10" s="537"/>
      <c r="Z10" s="537"/>
      <c r="AA10" s="538"/>
      <c r="AB10" s="502"/>
      <c r="AC10" s="349"/>
      <c r="AD10" s="349"/>
      <c r="AE10" s="349"/>
      <c r="AF10" s="349"/>
      <c r="AG10" s="349"/>
      <c r="AH10" s="349"/>
      <c r="AI10" s="349"/>
      <c r="AJ10"/>
      <c r="AK10"/>
      <c r="AL10"/>
      <c r="AM10"/>
      <c r="AN10"/>
      <c r="AO10"/>
      <c r="AP10"/>
      <c r="AQ10"/>
      <c r="AR10"/>
      <c r="AS10"/>
      <c r="AT10"/>
      <c r="AU10"/>
      <c r="AV10"/>
      <c r="AW10"/>
      <c r="AX10"/>
      <c r="AY10"/>
      <c r="AZ10"/>
    </row>
    <row r="11" spans="1:52" ht="17.399999999999999" customHeight="1">
      <c r="A11" s="519"/>
      <c r="B11" s="539"/>
      <c r="C11" s="540"/>
      <c r="D11" s="651"/>
      <c r="E11" s="651"/>
      <c r="F11" s="651"/>
      <c r="G11" s="651"/>
      <c r="H11" s="541"/>
      <c r="I11" s="519"/>
      <c r="J11" s="519"/>
      <c r="K11" s="519"/>
      <c r="L11" s="533"/>
      <c r="M11" s="533"/>
      <c r="N11" s="533"/>
      <c r="O11" s="533"/>
      <c r="P11" s="533"/>
      <c r="Q11" s="533"/>
      <c r="R11" s="536"/>
      <c r="S11" s="529"/>
      <c r="T11" s="537"/>
      <c r="U11" s="537"/>
      <c r="V11" s="537"/>
      <c r="W11" s="537"/>
      <c r="X11" s="537"/>
      <c r="Y11" s="537"/>
      <c r="Z11" s="537"/>
      <c r="AA11" s="538"/>
      <c r="AB11" s="502"/>
      <c r="AC11" s="349"/>
      <c r="AD11" s="349"/>
      <c r="AE11" s="349"/>
      <c r="AF11" s="349"/>
      <c r="AG11" s="349"/>
      <c r="AH11" s="349"/>
      <c r="AI11" s="349"/>
      <c r="AJ11"/>
      <c r="AK11"/>
      <c r="AL11"/>
      <c r="AM11"/>
      <c r="AN11"/>
      <c r="AO11"/>
      <c r="AP11"/>
      <c r="AQ11"/>
      <c r="AR11"/>
      <c r="AS11"/>
      <c r="AT11"/>
      <c r="AU11"/>
      <c r="AV11"/>
      <c r="AW11"/>
      <c r="AX11"/>
      <c r="AY11"/>
      <c r="AZ11"/>
    </row>
    <row r="12" spans="1:52" ht="17.399999999999999" customHeight="1">
      <c r="A12" s="519"/>
      <c r="B12" s="539"/>
      <c r="C12" s="540"/>
      <c r="D12" s="652"/>
      <c r="E12" s="652"/>
      <c r="F12" s="652"/>
      <c r="G12" s="652"/>
      <c r="H12" s="652"/>
      <c r="I12" s="652"/>
      <c r="J12" s="519"/>
      <c r="K12" s="519"/>
      <c r="L12" s="533"/>
      <c r="M12" s="533"/>
      <c r="N12" s="533"/>
      <c r="O12" s="533"/>
      <c r="P12" s="533"/>
      <c r="Q12" s="533"/>
      <c r="R12" s="536"/>
      <c r="S12" s="529"/>
      <c r="T12" s="537"/>
      <c r="U12" s="537"/>
      <c r="V12" s="537"/>
      <c r="W12" s="537"/>
      <c r="X12" s="537"/>
      <c r="Y12" s="537"/>
      <c r="Z12" s="537"/>
      <c r="AA12" s="538"/>
      <c r="AB12" s="502"/>
      <c r="AC12" s="349"/>
      <c r="AD12" s="349"/>
      <c r="AE12" s="349"/>
      <c r="AF12" s="349"/>
      <c r="AG12" s="349"/>
      <c r="AH12" s="349"/>
      <c r="AI12" s="349"/>
      <c r="AJ12"/>
      <c r="AK12"/>
      <c r="AL12"/>
      <c r="AM12"/>
      <c r="AN12"/>
      <c r="AO12"/>
      <c r="AP12"/>
      <c r="AQ12"/>
      <c r="AR12"/>
      <c r="AS12"/>
      <c r="AT12"/>
      <c r="AU12"/>
      <c r="AV12"/>
      <c r="AW12"/>
      <c r="AX12"/>
      <c r="AY12"/>
      <c r="AZ12"/>
    </row>
    <row r="13" spans="1:52" ht="17.399999999999999" customHeight="1">
      <c r="A13" s="519"/>
      <c r="B13" s="539"/>
      <c r="C13" s="651"/>
      <c r="D13" s="651"/>
      <c r="E13" s="651"/>
      <c r="F13" s="651"/>
      <c r="G13" s="651"/>
      <c r="H13" s="651"/>
      <c r="I13" s="519"/>
      <c r="J13" s="519"/>
      <c r="K13" s="519"/>
      <c r="L13" s="533"/>
      <c r="M13" s="533"/>
      <c r="N13" s="533"/>
      <c r="O13" s="533"/>
      <c r="P13" s="533"/>
      <c r="Q13" s="533"/>
      <c r="R13" s="536"/>
      <c r="S13" s="529"/>
      <c r="T13" s="537"/>
      <c r="U13" s="537"/>
      <c r="V13" s="537"/>
      <c r="W13" s="537"/>
      <c r="X13" s="537"/>
      <c r="Y13" s="537"/>
      <c r="Z13" s="537"/>
      <c r="AA13" s="538"/>
      <c r="AB13" s="502"/>
      <c r="AC13" s="349"/>
      <c r="AD13" s="349"/>
      <c r="AE13" s="349"/>
      <c r="AF13" s="349"/>
      <c r="AG13" s="349"/>
      <c r="AH13" s="349"/>
      <c r="AI13" s="349"/>
      <c r="AJ13"/>
      <c r="AK13"/>
      <c r="AL13"/>
      <c r="AM13"/>
      <c r="AN13"/>
      <c r="AO13"/>
      <c r="AP13"/>
      <c r="AQ13"/>
      <c r="AR13"/>
      <c r="AS13"/>
      <c r="AT13"/>
      <c r="AU13"/>
      <c r="AV13"/>
      <c r="AW13"/>
      <c r="AX13"/>
      <c r="AY13"/>
      <c r="AZ13"/>
    </row>
    <row r="14" spans="1:52" ht="17.399999999999999" customHeight="1">
      <c r="A14" s="519"/>
      <c r="B14" s="539"/>
      <c r="C14" s="540"/>
      <c r="D14" s="651"/>
      <c r="E14" s="651"/>
      <c r="F14" s="651"/>
      <c r="G14" s="651"/>
      <c r="H14" s="541"/>
      <c r="I14" s="519"/>
      <c r="J14" s="519"/>
      <c r="K14" s="519"/>
      <c r="L14" s="533"/>
      <c r="M14" s="533"/>
      <c r="N14" s="533"/>
      <c r="O14" s="533"/>
      <c r="P14" s="533"/>
      <c r="Q14" s="533"/>
      <c r="R14" s="535"/>
      <c r="S14" s="529" t="s">
        <v>210</v>
      </c>
      <c r="T14" s="535"/>
      <c r="U14" s="535"/>
      <c r="V14" s="535"/>
      <c r="W14" s="535"/>
      <c r="X14" s="535"/>
      <c r="Y14" s="535"/>
      <c r="Z14" s="535"/>
      <c r="AA14" s="519"/>
      <c r="AB14" s="502"/>
      <c r="AC14" s="349"/>
      <c r="AD14" s="349"/>
      <c r="AE14" s="349"/>
      <c r="AF14" s="349"/>
      <c r="AG14" s="349"/>
      <c r="AH14" s="349"/>
      <c r="AI14" s="349"/>
      <c r="AJ14"/>
      <c r="AK14"/>
      <c r="AL14"/>
      <c r="AM14"/>
      <c r="AN14"/>
      <c r="AO14"/>
      <c r="AP14"/>
      <c r="AQ14"/>
      <c r="AR14"/>
      <c r="AS14"/>
      <c r="AT14"/>
      <c r="AU14"/>
      <c r="AV14"/>
      <c r="AW14"/>
      <c r="AX14"/>
      <c r="AY14"/>
      <c r="AZ14"/>
    </row>
    <row r="15" spans="1:52" ht="17.399999999999999" customHeight="1">
      <c r="A15" s="519"/>
      <c r="B15" s="519"/>
      <c r="C15" s="540"/>
      <c r="D15" s="651"/>
      <c r="E15" s="651"/>
      <c r="F15" s="651"/>
      <c r="G15" s="651"/>
      <c r="H15" s="651"/>
      <c r="I15" s="519"/>
      <c r="J15" s="519"/>
      <c r="K15" s="519"/>
      <c r="L15" s="533"/>
      <c r="M15" s="533"/>
      <c r="N15" s="533"/>
      <c r="O15" s="533"/>
      <c r="P15" s="533"/>
      <c r="Q15" s="533"/>
      <c r="R15" s="535"/>
      <c r="S15" s="521"/>
      <c r="T15" s="648"/>
      <c r="U15" s="648"/>
      <c r="V15" s="648"/>
      <c r="W15" s="648"/>
      <c r="X15" s="648"/>
      <c r="Y15" s="648"/>
      <c r="Z15" s="521"/>
      <c r="AA15" s="522"/>
      <c r="AB15" s="502"/>
      <c r="AC15" s="349"/>
      <c r="AD15" s="349"/>
      <c r="AE15" s="349"/>
      <c r="AF15" s="349"/>
      <c r="AG15" s="349"/>
      <c r="AH15" s="349"/>
      <c r="AI15" s="349"/>
      <c r="AJ15"/>
      <c r="AK15"/>
      <c r="AL15"/>
      <c r="AM15"/>
      <c r="AN15"/>
      <c r="AO15"/>
      <c r="AP15"/>
      <c r="AQ15"/>
      <c r="AR15"/>
      <c r="AS15"/>
      <c r="AT15"/>
      <c r="AU15"/>
      <c r="AV15"/>
      <c r="AW15"/>
      <c r="AX15"/>
      <c r="AY15"/>
      <c r="AZ15"/>
    </row>
    <row r="16" spans="1:52" ht="17.399999999999999" customHeight="1">
      <c r="A16" s="519"/>
      <c r="B16" s="519"/>
      <c r="C16" s="519"/>
      <c r="D16" s="542"/>
      <c r="E16" s="542"/>
      <c r="F16" s="542"/>
      <c r="G16" s="542"/>
      <c r="H16" s="542"/>
      <c r="I16" s="519"/>
      <c r="J16" s="519"/>
      <c r="K16" s="519"/>
      <c r="L16" s="533"/>
      <c r="M16" s="533"/>
      <c r="N16" s="533"/>
      <c r="O16" s="533"/>
      <c r="P16" s="533"/>
      <c r="Q16" s="533"/>
      <c r="R16" s="528"/>
      <c r="S16" s="525"/>
      <c r="T16" s="648"/>
      <c r="U16" s="648"/>
      <c r="V16" s="648"/>
      <c r="W16" s="648"/>
      <c r="X16" s="648"/>
      <c r="Y16" s="648"/>
      <c r="Z16" s="525"/>
      <c r="AA16" s="522"/>
      <c r="AB16" s="502"/>
      <c r="AC16" s="349"/>
      <c r="AD16" s="349"/>
      <c r="AE16" s="349"/>
      <c r="AF16" s="349"/>
      <c r="AG16" s="349"/>
      <c r="AH16" s="349"/>
      <c r="AI16" s="349"/>
      <c r="AJ16"/>
      <c r="AK16"/>
      <c r="AL16"/>
      <c r="AM16"/>
      <c r="AN16"/>
      <c r="AO16"/>
      <c r="AP16"/>
      <c r="AQ16"/>
      <c r="AR16"/>
      <c r="AS16"/>
      <c r="AT16"/>
      <c r="AU16"/>
      <c r="AV16"/>
      <c r="AW16"/>
      <c r="AX16"/>
      <c r="AY16"/>
      <c r="AZ16"/>
    </row>
    <row r="17" spans="1:52" ht="17.399999999999999" customHeight="1">
      <c r="A17" s="519"/>
      <c r="B17" s="519"/>
      <c r="C17" s="519"/>
      <c r="D17" s="519"/>
      <c r="E17" s="519"/>
      <c r="F17" s="519"/>
      <c r="G17" s="519"/>
      <c r="H17" s="519"/>
      <c r="I17" s="519"/>
      <c r="J17" s="519"/>
      <c r="K17" s="519"/>
      <c r="L17" s="533"/>
      <c r="M17" s="533"/>
      <c r="N17" s="533"/>
      <c r="O17" s="533"/>
      <c r="P17" s="533"/>
      <c r="Q17" s="533"/>
      <c r="R17" s="528"/>
      <c r="S17" s="525"/>
      <c r="T17" s="525"/>
      <c r="U17" s="525"/>
      <c r="V17" s="525"/>
      <c r="W17" s="525"/>
      <c r="X17" s="525"/>
      <c r="Y17" s="525"/>
      <c r="Z17" s="525"/>
      <c r="AA17" s="522"/>
      <c r="AB17" s="502"/>
      <c r="AC17" s="349"/>
      <c r="AD17" s="349"/>
      <c r="AE17" s="349"/>
      <c r="AF17" s="349"/>
      <c r="AG17" s="349"/>
      <c r="AH17" s="349"/>
      <c r="AI17" s="349"/>
      <c r="AJ17"/>
      <c r="AK17"/>
      <c r="AL17"/>
      <c r="AM17"/>
      <c r="AN17"/>
      <c r="AO17"/>
      <c r="AP17"/>
      <c r="AQ17"/>
      <c r="AR17"/>
      <c r="AS17"/>
      <c r="AT17"/>
      <c r="AU17"/>
      <c r="AV17"/>
      <c r="AW17"/>
      <c r="AX17"/>
      <c r="AY17"/>
      <c r="AZ17"/>
    </row>
    <row r="18" spans="1:52" ht="17.399999999999999" customHeight="1">
      <c r="A18" s="519"/>
      <c r="B18" s="519"/>
      <c r="C18" s="519"/>
      <c r="D18" s="519"/>
      <c r="E18" s="519"/>
      <c r="F18" s="519"/>
      <c r="G18" s="519"/>
      <c r="H18" s="519"/>
      <c r="I18" s="519"/>
      <c r="J18" s="519"/>
      <c r="K18" s="519"/>
      <c r="L18" s="655"/>
      <c r="M18" s="655"/>
      <c r="N18" s="655"/>
      <c r="O18" s="533"/>
      <c r="P18" s="533"/>
      <c r="Q18" s="533"/>
      <c r="R18" s="528"/>
      <c r="S18" s="528"/>
      <c r="T18" s="528"/>
      <c r="U18" s="528"/>
      <c r="V18" s="528"/>
      <c r="W18" s="528"/>
      <c r="X18" s="528"/>
      <c r="Y18" s="528"/>
      <c r="Z18" s="528"/>
      <c r="AA18" s="519"/>
      <c r="AB18" s="502"/>
      <c r="AC18" s="349"/>
      <c r="AD18" s="349"/>
      <c r="AE18" s="349"/>
      <c r="AF18" s="349"/>
      <c r="AG18" s="349"/>
      <c r="AH18" s="349"/>
      <c r="AI18" s="349"/>
      <c r="AJ18"/>
      <c r="AK18"/>
      <c r="AL18"/>
      <c r="AM18"/>
      <c r="AN18"/>
      <c r="AO18"/>
      <c r="AP18"/>
      <c r="AQ18"/>
      <c r="AR18"/>
      <c r="AS18"/>
      <c r="AT18"/>
      <c r="AU18"/>
      <c r="AV18"/>
      <c r="AW18"/>
      <c r="AX18"/>
      <c r="AY18"/>
      <c r="AZ18"/>
    </row>
    <row r="19" spans="1:52" ht="17.399999999999999" customHeight="1">
      <c r="A19" s="519"/>
      <c r="B19" s="519"/>
      <c r="C19" s="519"/>
      <c r="D19" s="519"/>
      <c r="E19" s="519"/>
      <c r="F19" s="657"/>
      <c r="G19" s="657"/>
      <c r="H19" s="657"/>
      <c r="I19" s="519"/>
      <c r="J19" s="519"/>
      <c r="K19" s="519"/>
      <c r="L19" s="533"/>
      <c r="M19" s="533"/>
      <c r="N19" s="533"/>
      <c r="O19" s="533"/>
      <c r="P19" s="533"/>
      <c r="Q19" s="533"/>
      <c r="R19" s="528"/>
      <c r="S19" s="528"/>
      <c r="T19" s="528"/>
      <c r="U19" s="528"/>
      <c r="V19" s="528"/>
      <c r="W19" s="528"/>
      <c r="X19" s="528"/>
      <c r="Y19" s="528"/>
      <c r="Z19" s="528"/>
      <c r="AA19" s="519"/>
      <c r="AB19" s="502"/>
      <c r="AC19" s="349"/>
      <c r="AD19" s="349"/>
      <c r="AE19" s="349"/>
      <c r="AF19" s="349"/>
      <c r="AG19" s="349"/>
      <c r="AH19" s="349"/>
      <c r="AI19" s="349"/>
      <c r="AJ19"/>
      <c r="AK19"/>
      <c r="AL19"/>
      <c r="AM19"/>
      <c r="AN19"/>
      <c r="AO19"/>
      <c r="AP19"/>
      <c r="AQ19"/>
      <c r="AR19"/>
      <c r="AS19"/>
      <c r="AT19"/>
      <c r="AU19"/>
      <c r="AV19"/>
      <c r="AW19"/>
      <c r="AX19"/>
      <c r="AY19"/>
      <c r="AZ19"/>
    </row>
    <row r="20" spans="1:52" s="46" customFormat="1" ht="17.399999999999999" hidden="1" customHeight="1">
      <c r="F20" s="657"/>
      <c r="G20" s="657"/>
      <c r="H20" s="657"/>
      <c r="L20" s="600"/>
      <c r="M20" s="600"/>
      <c r="N20" s="600"/>
      <c r="O20" s="600"/>
      <c r="P20" s="600"/>
      <c r="Q20" s="600"/>
      <c r="R20" s="601"/>
      <c r="S20" s="656"/>
      <c r="T20" s="656"/>
      <c r="U20" s="656"/>
      <c r="V20" s="656"/>
      <c r="W20" s="656"/>
      <c r="X20" s="656"/>
      <c r="Y20" s="656"/>
      <c r="Z20" s="656"/>
      <c r="AA20" s="656"/>
    </row>
    <row r="21" spans="1:52" s="46" customFormat="1" ht="17.399999999999999" hidden="1" customHeight="1">
      <c r="F21" s="657"/>
      <c r="G21" s="657"/>
      <c r="H21" s="657"/>
      <c r="L21" s="600"/>
      <c r="M21" s="600"/>
      <c r="N21" s="600"/>
      <c r="O21" s="600"/>
      <c r="P21" s="600"/>
      <c r="Q21" s="600"/>
      <c r="R21" s="600"/>
      <c r="S21" s="656"/>
      <c r="T21" s="656"/>
      <c r="U21" s="656"/>
      <c r="V21" s="656"/>
      <c r="W21" s="656"/>
      <c r="X21" s="656"/>
      <c r="Y21" s="656"/>
      <c r="Z21" s="656"/>
      <c r="AA21" s="656"/>
    </row>
    <row r="22" spans="1:52" s="46" customFormat="1" ht="17.399999999999999" hidden="1" customHeight="1">
      <c r="Q22" s="600"/>
      <c r="R22" s="600"/>
    </row>
    <row r="23" spans="1:52" s="46" customFormat="1" ht="17.399999999999999" hidden="1" customHeight="1">
      <c r="L23" s="600"/>
      <c r="M23" s="600"/>
      <c r="N23" s="600"/>
      <c r="O23" s="600"/>
      <c r="P23" s="600"/>
      <c r="Q23" s="600"/>
      <c r="R23" s="600"/>
    </row>
    <row r="24" spans="1:52" s="46" customFormat="1" ht="13.2" hidden="1" customHeight="1">
      <c r="L24" s="655"/>
      <c r="M24" s="655"/>
      <c r="N24" s="655"/>
      <c r="O24" s="655"/>
      <c r="P24" s="655"/>
      <c r="Q24" s="655"/>
      <c r="R24" s="655"/>
      <c r="S24" s="655"/>
    </row>
    <row r="25" spans="1:52" s="46" customFormat="1" ht="13.2" hidden="1" customHeight="1">
      <c r="L25" s="655"/>
      <c r="M25" s="655"/>
      <c r="N25" s="655"/>
      <c r="O25" s="655"/>
      <c r="P25" s="655"/>
      <c r="Q25" s="655"/>
      <c r="R25" s="655"/>
      <c r="S25" s="655"/>
    </row>
    <row r="26" spans="1:52">
      <c r="A26" s="519"/>
      <c r="B26" s="519"/>
      <c r="C26" s="519"/>
      <c r="D26" s="519"/>
      <c r="E26" s="519"/>
      <c r="F26" s="519"/>
      <c r="G26" s="519"/>
      <c r="H26" s="519"/>
      <c r="I26" s="519"/>
      <c r="J26" s="519"/>
      <c r="K26" s="519"/>
      <c r="L26" s="655"/>
      <c r="M26" s="655"/>
      <c r="N26" s="655"/>
      <c r="O26" s="655"/>
      <c r="P26" s="655"/>
      <c r="Q26" s="655"/>
      <c r="R26" s="655"/>
      <c r="S26" s="655"/>
      <c r="T26" s="519"/>
      <c r="U26" s="519"/>
      <c r="V26" s="519"/>
      <c r="W26" s="519"/>
      <c r="X26" s="519"/>
      <c r="Y26" s="519"/>
      <c r="Z26" s="519"/>
      <c r="AA26" s="519"/>
      <c r="AB26" s="502"/>
      <c r="AC26" s="349"/>
      <c r="AD26" s="349"/>
      <c r="AE26" s="349"/>
      <c r="AF26" s="349"/>
      <c r="AG26" s="349"/>
      <c r="AH26" s="349"/>
      <c r="AI26" s="349"/>
      <c r="AJ26"/>
      <c r="AK26"/>
      <c r="AL26"/>
      <c r="AM26"/>
      <c r="AN26"/>
      <c r="AO26"/>
      <c r="AP26"/>
      <c r="AQ26"/>
      <c r="AR26"/>
      <c r="AS26"/>
      <c r="AT26"/>
      <c r="AU26"/>
      <c r="AV26"/>
      <c r="AW26"/>
      <c r="AX26"/>
      <c r="AY26"/>
      <c r="AZ26"/>
    </row>
    <row r="27" spans="1:52" ht="19.2">
      <c r="A27" s="519"/>
      <c r="B27" s="519"/>
      <c r="C27" s="519"/>
      <c r="D27" s="519"/>
      <c r="E27" s="519"/>
      <c r="F27" s="519"/>
      <c r="G27" s="519"/>
      <c r="H27" s="519"/>
      <c r="I27" s="519"/>
      <c r="J27" s="519"/>
      <c r="K27" s="519"/>
      <c r="L27" s="533"/>
      <c r="M27" s="533"/>
      <c r="N27" s="533"/>
      <c r="O27" s="533"/>
      <c r="P27" s="533"/>
      <c r="Q27" s="533"/>
      <c r="R27" s="533"/>
      <c r="S27" s="519"/>
      <c r="T27" s="519"/>
      <c r="U27" s="519"/>
      <c r="V27" s="519"/>
      <c r="W27" s="519"/>
      <c r="X27" s="519"/>
      <c r="Y27" s="519"/>
      <c r="Z27" s="519"/>
      <c r="AA27" s="519"/>
      <c r="AB27" s="502"/>
      <c r="AC27" s="349"/>
      <c r="AD27" s="349"/>
      <c r="AE27" s="349"/>
      <c r="AF27" s="349"/>
      <c r="AG27" s="349"/>
      <c r="AH27" s="349"/>
      <c r="AI27" s="349"/>
      <c r="AJ27"/>
      <c r="AK27"/>
      <c r="AL27"/>
      <c r="AM27"/>
      <c r="AN27"/>
      <c r="AO27"/>
      <c r="AP27"/>
      <c r="AQ27"/>
      <c r="AR27"/>
      <c r="AS27"/>
      <c r="AT27"/>
      <c r="AU27"/>
      <c r="AV27"/>
      <c r="AW27"/>
      <c r="AX27"/>
      <c r="AY27"/>
      <c r="AZ27"/>
    </row>
    <row r="28" spans="1:52" ht="19.2">
      <c r="A28" s="519"/>
      <c r="B28" s="519"/>
      <c r="C28" s="519"/>
      <c r="D28" s="519"/>
      <c r="E28" s="519"/>
      <c r="F28" s="519"/>
      <c r="G28" s="519"/>
      <c r="H28" s="519"/>
      <c r="I28" s="519"/>
      <c r="J28" s="519"/>
      <c r="K28" s="519"/>
      <c r="L28" s="533"/>
      <c r="M28" s="533"/>
      <c r="N28" s="533"/>
      <c r="O28" s="533"/>
      <c r="P28" s="533"/>
      <c r="Q28" s="533"/>
      <c r="R28" s="533"/>
      <c r="S28" s="519"/>
      <c r="T28" s="519"/>
      <c r="U28" s="519"/>
      <c r="V28" s="519"/>
      <c r="W28" s="519"/>
      <c r="X28" s="519"/>
      <c r="Y28" s="519"/>
      <c r="Z28" s="519"/>
      <c r="AA28" s="519"/>
      <c r="AB28" s="502"/>
      <c r="AC28" s="349"/>
      <c r="AD28" s="349"/>
      <c r="AE28" s="349"/>
      <c r="AF28" s="349"/>
      <c r="AG28" s="349"/>
      <c r="AH28" s="349"/>
      <c r="AI28" s="349"/>
      <c r="AJ28"/>
      <c r="AK28"/>
      <c r="AL28"/>
      <c r="AM28"/>
      <c r="AN28"/>
      <c r="AO28"/>
      <c r="AP28"/>
      <c r="AQ28"/>
      <c r="AR28"/>
      <c r="AS28"/>
      <c r="AT28"/>
      <c r="AU28"/>
      <c r="AV28"/>
      <c r="AW28"/>
      <c r="AX28"/>
      <c r="AY28"/>
      <c r="AZ28"/>
    </row>
    <row r="29" spans="1:52" ht="19.2">
      <c r="A29" s="519"/>
      <c r="B29" s="519"/>
      <c r="C29" s="543" t="s">
        <v>203</v>
      </c>
      <c r="D29" s="543"/>
      <c r="E29" s="543"/>
      <c r="F29" s="543"/>
      <c r="G29" s="519"/>
      <c r="H29" s="519"/>
      <c r="I29" s="519"/>
      <c r="J29" s="519"/>
      <c r="K29" s="519"/>
      <c r="L29" s="533"/>
      <c r="M29" s="533"/>
      <c r="N29" s="533"/>
      <c r="O29" s="533"/>
      <c r="P29" s="533"/>
      <c r="Q29" s="533"/>
      <c r="R29" s="533"/>
      <c r="S29" s="519"/>
      <c r="T29" s="519"/>
      <c r="U29" s="519"/>
      <c r="V29" s="519"/>
      <c r="W29" s="519"/>
      <c r="X29" s="519"/>
      <c r="Y29" s="519"/>
      <c r="Z29" s="519"/>
      <c r="AA29" s="519"/>
      <c r="AB29" s="502"/>
      <c r="AC29" s="349"/>
      <c r="AD29" s="349"/>
      <c r="AE29" s="349"/>
      <c r="AF29" s="349"/>
      <c r="AG29" s="349"/>
      <c r="AH29" s="349"/>
      <c r="AI29" s="349"/>
      <c r="AJ29"/>
      <c r="AK29"/>
      <c r="AL29"/>
      <c r="AM29"/>
      <c r="AN29"/>
      <c r="AO29"/>
      <c r="AP29"/>
      <c r="AQ29"/>
      <c r="AR29"/>
      <c r="AS29"/>
      <c r="AT29"/>
      <c r="AU29"/>
      <c r="AV29"/>
      <c r="AW29"/>
      <c r="AX29"/>
      <c r="AY29"/>
      <c r="AZ29"/>
    </row>
    <row r="30" spans="1:52" ht="13.2" customHeight="1">
      <c r="A30" s="519"/>
      <c r="B30" s="519"/>
      <c r="C30" s="543"/>
      <c r="D30" s="543"/>
      <c r="E30" s="543"/>
      <c r="F30" s="543"/>
      <c r="G30" s="519"/>
      <c r="H30" s="519"/>
      <c r="I30" s="519"/>
      <c r="J30" s="519"/>
      <c r="K30" s="519"/>
      <c r="L30" s="519"/>
      <c r="M30" s="519"/>
      <c r="N30" s="519"/>
      <c r="O30" s="519"/>
      <c r="P30" s="519"/>
      <c r="Q30" s="544"/>
      <c r="R30" s="545"/>
      <c r="S30" s="545"/>
      <c r="T30" s="545"/>
      <c r="U30" s="545"/>
      <c r="V30" s="545"/>
      <c r="W30" s="545"/>
      <c r="X30" s="545"/>
      <c r="Y30" s="545"/>
      <c r="Z30" s="545"/>
      <c r="AA30" s="545"/>
      <c r="AB30" s="502"/>
      <c r="AC30" s="349"/>
      <c r="AD30" s="349"/>
      <c r="AE30" s="349"/>
      <c r="AF30" s="349"/>
      <c r="AG30" s="349"/>
      <c r="AH30" s="349"/>
      <c r="AI30" s="349"/>
      <c r="AJ30"/>
      <c r="AK30"/>
      <c r="AL30"/>
      <c r="AM30"/>
      <c r="AN30"/>
      <c r="AO30"/>
      <c r="AP30"/>
      <c r="AQ30"/>
      <c r="AR30"/>
      <c r="AS30"/>
      <c r="AT30"/>
      <c r="AU30"/>
      <c r="AV30"/>
      <c r="AW30"/>
      <c r="AX30"/>
      <c r="AY30"/>
      <c r="AZ30"/>
    </row>
    <row r="31" spans="1:52">
      <c r="A31" s="519"/>
      <c r="B31" s="519"/>
      <c r="C31" s="543"/>
      <c r="D31" s="543"/>
      <c r="E31" s="543"/>
      <c r="F31" s="543"/>
      <c r="G31" s="519"/>
      <c r="H31" s="519"/>
      <c r="I31" s="519"/>
      <c r="J31" s="519"/>
      <c r="K31" s="519"/>
      <c r="L31" s="519"/>
      <c r="M31" s="519"/>
      <c r="N31" s="519"/>
      <c r="O31" s="519"/>
      <c r="P31" s="519"/>
      <c r="Q31" s="545"/>
      <c r="R31" s="545"/>
      <c r="S31" s="545"/>
      <c r="T31" s="545"/>
      <c r="U31" s="545"/>
      <c r="V31" s="545"/>
      <c r="W31" s="545"/>
      <c r="X31" s="545"/>
      <c r="Y31" s="545"/>
      <c r="Z31" s="545"/>
      <c r="AA31" s="545"/>
      <c r="AB31" s="502"/>
      <c r="AC31" s="349"/>
      <c r="AD31" s="349"/>
      <c r="AE31" s="349"/>
      <c r="AF31" s="349"/>
      <c r="AG31" s="349"/>
      <c r="AH31" s="349"/>
      <c r="AI31" s="349"/>
      <c r="AJ31"/>
      <c r="AK31"/>
      <c r="AL31"/>
      <c r="AM31"/>
      <c r="AN31"/>
      <c r="AO31"/>
      <c r="AP31"/>
      <c r="AQ31"/>
      <c r="AR31"/>
      <c r="AS31"/>
      <c r="AT31"/>
      <c r="AU31"/>
      <c r="AV31"/>
      <c r="AW31"/>
      <c r="AX31"/>
      <c r="AY31"/>
      <c r="AZ31"/>
    </row>
    <row r="32" spans="1:52">
      <c r="A32" s="519"/>
      <c r="B32" s="519"/>
      <c r="C32" s="519"/>
      <c r="D32" s="519"/>
      <c r="E32" s="519"/>
      <c r="F32" s="519"/>
      <c r="G32" s="519"/>
      <c r="H32" s="519"/>
      <c r="I32" s="519"/>
      <c r="J32" s="519"/>
      <c r="K32" s="519"/>
      <c r="L32" s="519"/>
      <c r="M32" s="519"/>
      <c r="N32" s="519"/>
      <c r="O32" s="519"/>
      <c r="P32" s="519"/>
      <c r="Q32" s="545"/>
      <c r="R32" s="545"/>
      <c r="S32" s="545"/>
      <c r="T32" s="545"/>
      <c r="U32" s="545"/>
      <c r="V32" s="545"/>
      <c r="W32" s="545"/>
      <c r="X32" s="545"/>
      <c r="Y32" s="545"/>
      <c r="Z32" s="545"/>
      <c r="AA32" s="545"/>
      <c r="AB32" s="502"/>
      <c r="AC32" s="349"/>
      <c r="AD32" s="349"/>
      <c r="AE32" s="349"/>
      <c r="AF32" s="349"/>
      <c r="AG32" s="349"/>
      <c r="AH32" s="349"/>
      <c r="AI32" s="349"/>
    </row>
    <row r="33" spans="1:35">
      <c r="A33" s="519"/>
      <c r="B33" s="519"/>
      <c r="C33" s="519"/>
      <c r="D33" s="519"/>
      <c r="E33" s="519"/>
      <c r="F33" s="519"/>
      <c r="G33" s="519"/>
      <c r="H33" s="519"/>
      <c r="I33" s="519"/>
      <c r="J33" s="519"/>
      <c r="K33" s="519"/>
      <c r="L33" s="519"/>
      <c r="M33" s="519"/>
      <c r="N33" s="519"/>
      <c r="O33" s="519"/>
      <c r="P33" s="519"/>
      <c r="Q33" s="519"/>
      <c r="R33" s="519"/>
      <c r="S33" s="519"/>
      <c r="T33" s="519"/>
      <c r="U33" s="519"/>
      <c r="V33" s="519"/>
      <c r="W33" s="519"/>
      <c r="X33" s="519"/>
      <c r="Y33" s="519"/>
      <c r="Z33" s="519"/>
      <c r="AA33" s="519"/>
      <c r="AB33" s="349"/>
      <c r="AC33" s="349"/>
      <c r="AD33" s="349"/>
      <c r="AE33" s="349"/>
      <c r="AF33" s="349"/>
      <c r="AG33" s="349"/>
      <c r="AH33" s="349"/>
      <c r="AI33" s="349"/>
    </row>
    <row r="34" spans="1:35">
      <c r="A34" s="519"/>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349"/>
      <c r="AC34" s="349"/>
      <c r="AD34" s="349"/>
      <c r="AE34" s="349"/>
      <c r="AF34" s="349"/>
      <c r="AG34" s="349"/>
      <c r="AH34" s="349"/>
      <c r="AI34" s="349"/>
    </row>
    <row r="35" spans="1:35">
      <c r="A35" s="519"/>
      <c r="B35" s="519"/>
      <c r="C35" s="519"/>
      <c r="D35" s="519"/>
      <c r="E35" s="519"/>
      <c r="F35" s="519"/>
      <c r="G35" s="519"/>
      <c r="H35" s="519"/>
      <c r="I35" s="519"/>
      <c r="J35" s="519"/>
      <c r="K35" s="519"/>
      <c r="L35" s="519"/>
      <c r="M35" s="519"/>
      <c r="N35" s="519"/>
      <c r="O35" s="519"/>
      <c r="P35" s="519"/>
      <c r="Q35" s="519"/>
      <c r="R35" s="519"/>
      <c r="S35" s="519"/>
      <c r="T35" s="519"/>
      <c r="U35" s="519"/>
      <c r="V35" s="519"/>
      <c r="W35" s="519"/>
      <c r="X35" s="519"/>
      <c r="Y35" s="519"/>
      <c r="Z35" s="519"/>
      <c r="AA35" s="519"/>
    </row>
    <row r="36" spans="1:35">
      <c r="A36" s="519"/>
      <c r="B36" s="519"/>
      <c r="C36" s="519"/>
      <c r="D36" s="519"/>
      <c r="E36" s="519"/>
      <c r="F36" s="519"/>
      <c r="G36" s="519"/>
      <c r="H36" s="519"/>
      <c r="I36" s="519"/>
      <c r="J36" s="519"/>
      <c r="K36" s="519"/>
      <c r="L36" s="519"/>
      <c r="M36" s="519"/>
      <c r="N36" s="519"/>
      <c r="O36" s="519"/>
      <c r="P36" s="519"/>
      <c r="Q36" s="519"/>
      <c r="R36" s="519"/>
      <c r="S36" s="519"/>
      <c r="T36" s="519"/>
      <c r="U36" s="519"/>
      <c r="V36" s="519"/>
      <c r="W36" s="519"/>
      <c r="X36" s="519"/>
      <c r="Y36" s="519"/>
      <c r="Z36" s="519"/>
      <c r="AA36" s="519"/>
    </row>
    <row r="37" spans="1:35">
      <c r="A37" s="519"/>
      <c r="B37" s="519"/>
      <c r="C37" s="519"/>
      <c r="D37" s="519"/>
      <c r="E37" s="519"/>
      <c r="F37" s="519"/>
      <c r="G37" s="519"/>
      <c r="H37" s="519"/>
      <c r="I37" s="519"/>
      <c r="J37" s="519"/>
      <c r="K37" s="519"/>
      <c r="L37" s="519"/>
      <c r="M37" s="519"/>
      <c r="N37" s="519"/>
      <c r="O37" s="519"/>
      <c r="P37" s="519"/>
      <c r="Q37" s="519"/>
      <c r="R37" s="519"/>
      <c r="S37" s="519"/>
      <c r="T37" s="519"/>
      <c r="U37" s="519"/>
      <c r="V37" s="519"/>
      <c r="W37" s="519"/>
      <c r="X37" s="519"/>
      <c r="Y37" s="519"/>
      <c r="Z37" s="519"/>
      <c r="AA37" s="519"/>
    </row>
    <row r="38" spans="1:35">
      <c r="A38" s="519"/>
      <c r="B38" s="519"/>
      <c r="C38" s="519"/>
      <c r="D38" s="519"/>
      <c r="E38" s="519"/>
      <c r="F38" s="519"/>
      <c r="G38" s="519"/>
      <c r="H38" s="519"/>
      <c r="I38" s="519"/>
      <c r="J38" s="519"/>
      <c r="K38" s="519"/>
      <c r="L38" s="519"/>
      <c r="M38" s="519"/>
      <c r="N38" s="519"/>
      <c r="O38" s="519"/>
      <c r="P38" s="519"/>
      <c r="Q38" s="519"/>
      <c r="R38" s="519"/>
      <c r="S38" s="519"/>
      <c r="T38" s="519"/>
      <c r="U38" s="519"/>
      <c r="V38" s="519"/>
      <c r="W38" s="519"/>
      <c r="X38" s="519"/>
      <c r="Y38" s="519"/>
      <c r="Z38" s="519"/>
      <c r="AA38" s="519"/>
    </row>
    <row r="39" spans="1:35">
      <c r="A39" s="519"/>
      <c r="B39" s="519"/>
      <c r="C39" s="519"/>
      <c r="D39" s="519"/>
      <c r="E39" s="519"/>
      <c r="F39" s="519"/>
      <c r="G39" s="519"/>
      <c r="H39" s="519"/>
      <c r="I39" s="519"/>
      <c r="J39" s="519"/>
      <c r="K39" s="519"/>
      <c r="L39" s="519"/>
      <c r="M39" s="519"/>
      <c r="N39" s="519"/>
      <c r="O39" s="519"/>
      <c r="P39" s="519"/>
      <c r="Q39" s="519"/>
      <c r="R39" s="519"/>
      <c r="S39" s="519"/>
      <c r="T39" s="519"/>
      <c r="U39" s="519"/>
      <c r="V39" s="519"/>
      <c r="W39" s="519"/>
      <c r="X39" s="519"/>
      <c r="Y39" s="519"/>
      <c r="Z39" s="519"/>
      <c r="AA39" s="519"/>
    </row>
    <row r="40" spans="1:35">
      <c r="A40" s="519"/>
      <c r="B40" s="519"/>
      <c r="C40" s="519"/>
      <c r="D40" s="519"/>
      <c r="E40" s="519"/>
      <c r="F40" s="519"/>
      <c r="G40" s="519"/>
      <c r="H40" s="519"/>
      <c r="I40" s="519"/>
      <c r="J40" s="519"/>
      <c r="K40" s="519"/>
      <c r="L40" s="519"/>
      <c r="M40" s="519"/>
      <c r="N40" s="519"/>
      <c r="O40" s="519"/>
      <c r="P40" s="519"/>
      <c r="Q40" s="519"/>
      <c r="R40" s="519"/>
      <c r="S40" s="519"/>
      <c r="T40" s="519"/>
      <c r="U40" s="519"/>
      <c r="V40" s="519"/>
      <c r="W40" s="519"/>
      <c r="X40" s="519"/>
      <c r="Y40" s="519"/>
      <c r="Z40" s="519"/>
      <c r="AA40" s="519"/>
    </row>
    <row r="41" spans="1:35">
      <c r="A41" s="519"/>
      <c r="B41" s="519"/>
      <c r="C41" s="519"/>
      <c r="D41" s="519"/>
      <c r="E41" s="519"/>
      <c r="F41" s="519"/>
      <c r="G41" s="519"/>
      <c r="H41" s="519"/>
      <c r="I41" s="519"/>
      <c r="J41" s="519"/>
      <c r="K41" s="519"/>
      <c r="L41" s="519"/>
      <c r="M41" s="519"/>
      <c r="N41" s="519"/>
      <c r="O41" s="519"/>
      <c r="P41" s="519"/>
      <c r="Q41" s="519"/>
      <c r="R41" s="519"/>
      <c r="S41" s="519"/>
      <c r="T41" s="519"/>
      <c r="U41" s="519"/>
      <c r="V41" s="519"/>
      <c r="W41" s="519"/>
      <c r="X41" s="519"/>
      <c r="Y41" s="519"/>
      <c r="Z41" s="519"/>
      <c r="AA41" s="519"/>
    </row>
    <row r="42" spans="1:35">
      <c r="A42" s="519"/>
      <c r="B42" s="519"/>
      <c r="C42" s="519"/>
      <c r="D42" s="519"/>
      <c r="E42" s="519"/>
      <c r="F42" s="519"/>
      <c r="G42" s="519"/>
      <c r="H42" s="519"/>
      <c r="I42" s="519"/>
      <c r="J42" s="519"/>
      <c r="K42" s="519"/>
      <c r="L42" s="519"/>
      <c r="M42" s="519"/>
      <c r="N42" s="519"/>
      <c r="O42" s="519"/>
      <c r="P42" s="519"/>
      <c r="Q42" s="519"/>
      <c r="R42" s="519"/>
      <c r="S42" s="519"/>
      <c r="T42" s="519"/>
      <c r="U42" s="519"/>
      <c r="V42" s="519"/>
      <c r="W42" s="519"/>
      <c r="X42" s="519"/>
      <c r="Y42" s="519"/>
      <c r="Z42" s="519"/>
      <c r="AA42" s="519"/>
    </row>
    <row r="43" spans="1:35">
      <c r="A43" s="519"/>
      <c r="B43" s="519"/>
      <c r="C43" s="519"/>
      <c r="D43" s="519"/>
      <c r="E43" s="519"/>
      <c r="F43" s="519"/>
      <c r="G43" s="519"/>
      <c r="H43" s="519"/>
      <c r="I43" s="519"/>
      <c r="J43" s="519"/>
      <c r="K43" s="519"/>
      <c r="L43" s="519"/>
      <c r="M43" s="519"/>
      <c r="N43" s="519"/>
      <c r="O43" s="519"/>
      <c r="P43" s="519"/>
      <c r="Q43" s="519"/>
      <c r="R43" s="519"/>
      <c r="S43" s="519"/>
      <c r="T43" s="519"/>
      <c r="U43" s="519"/>
      <c r="V43" s="519"/>
      <c r="W43" s="519"/>
      <c r="X43" s="519"/>
      <c r="Y43" s="519"/>
      <c r="Z43" s="519"/>
      <c r="AA43" s="519"/>
    </row>
    <row r="44" spans="1:35" ht="4.2" customHeight="1">
      <c r="A44" s="519"/>
      <c r="B44" s="519"/>
      <c r="C44" s="519"/>
      <c r="D44" s="519"/>
      <c r="E44" s="519"/>
      <c r="F44" s="519"/>
      <c r="G44" s="519"/>
      <c r="H44" s="519"/>
      <c r="I44" s="519"/>
      <c r="J44" s="519"/>
      <c r="K44" s="519"/>
      <c r="L44" s="519"/>
      <c r="M44" s="519"/>
      <c r="N44" s="519"/>
      <c r="O44" s="519"/>
      <c r="P44" s="519"/>
      <c r="Q44" s="519"/>
      <c r="R44" s="519"/>
      <c r="S44" s="519"/>
      <c r="T44" s="519"/>
      <c r="U44" s="519"/>
      <c r="V44" s="519"/>
      <c r="W44" s="519"/>
      <c r="X44" s="519"/>
      <c r="Y44" s="519"/>
      <c r="Z44" s="519"/>
      <c r="AA44" s="519"/>
    </row>
    <row r="45" spans="1:35">
      <c r="L45" s="602"/>
      <c r="M45" s="602"/>
      <c r="N45" s="602"/>
      <c r="O45" s="602"/>
      <c r="P45" s="602"/>
      <c r="Q45" s="602"/>
      <c r="R45" s="602"/>
      <c r="S45" s="602"/>
      <c r="T45" s="602"/>
      <c r="U45" s="602"/>
      <c r="V45" s="602"/>
      <c r="W45" s="602"/>
    </row>
    <row r="46" spans="1:35">
      <c r="L46" s="602"/>
      <c r="M46" s="653" t="s">
        <v>221</v>
      </c>
      <c r="N46" s="654"/>
      <c r="O46" s="654"/>
      <c r="P46" s="654"/>
      <c r="Q46" s="654"/>
      <c r="R46" s="654"/>
      <c r="S46" s="654"/>
      <c r="T46" s="654"/>
      <c r="U46" s="654"/>
      <c r="V46" s="654"/>
      <c r="W46" s="602"/>
    </row>
    <row r="47" spans="1:35">
      <c r="L47" s="602"/>
      <c r="M47" s="654"/>
      <c r="N47" s="654"/>
      <c r="O47" s="654"/>
      <c r="P47" s="654"/>
      <c r="Q47" s="654"/>
      <c r="R47" s="654"/>
      <c r="S47" s="654"/>
      <c r="T47" s="654"/>
      <c r="U47" s="654"/>
      <c r="V47" s="654"/>
      <c r="W47" s="602"/>
    </row>
    <row r="48" spans="1:35">
      <c r="L48" s="602"/>
      <c r="M48" s="654"/>
      <c r="N48" s="654"/>
      <c r="O48" s="654"/>
      <c r="P48" s="654"/>
      <c r="Q48" s="654"/>
      <c r="R48" s="654"/>
      <c r="S48" s="654"/>
      <c r="T48" s="654"/>
      <c r="U48" s="654"/>
      <c r="V48" s="654"/>
      <c r="W48" s="602"/>
    </row>
    <row r="49" spans="12:23">
      <c r="L49" s="602"/>
      <c r="M49" s="654"/>
      <c r="N49" s="654"/>
      <c r="O49" s="654"/>
      <c r="P49" s="654"/>
      <c r="Q49" s="654"/>
      <c r="R49" s="654"/>
      <c r="S49" s="654"/>
      <c r="T49" s="654"/>
      <c r="U49" s="654"/>
      <c r="V49" s="654"/>
      <c r="W49" s="602"/>
    </row>
    <row r="50" spans="12:23">
      <c r="L50" s="602"/>
      <c r="M50" s="602"/>
      <c r="N50" s="602"/>
      <c r="O50" s="602"/>
      <c r="P50" s="602"/>
      <c r="Q50" s="602"/>
      <c r="R50" s="602"/>
      <c r="S50" s="602"/>
      <c r="T50" s="602"/>
      <c r="U50" s="602"/>
      <c r="V50" s="602"/>
      <c r="W50" s="602"/>
    </row>
    <row r="51" spans="12:23">
      <c r="L51" s="602"/>
      <c r="M51" s="602"/>
      <c r="N51" s="602"/>
      <c r="O51" s="602"/>
      <c r="P51" s="602"/>
      <c r="Q51" s="602"/>
      <c r="R51" s="602"/>
      <c r="S51" s="602"/>
      <c r="T51" s="602"/>
      <c r="U51" s="602"/>
      <c r="V51" s="602"/>
      <c r="W51" s="602"/>
    </row>
  </sheetData>
  <sheetProtection formatCells="0" formatColumns="0" formatRows="0" insertColumns="0" insertRows="0" insertHyperlinks="0" deleteColumns="0" deleteRows="0" sort="0" autoFilter="0" pivotTables="0"/>
  <mergeCells count="14">
    <mergeCell ref="M46:V49"/>
    <mergeCell ref="L24:S26"/>
    <mergeCell ref="C13:H13"/>
    <mergeCell ref="D14:G14"/>
    <mergeCell ref="T15:Y16"/>
    <mergeCell ref="S20:AA21"/>
    <mergeCell ref="D15:H15"/>
    <mergeCell ref="L18:N18"/>
    <mergeCell ref="F19:H21"/>
    <mergeCell ref="T2:Y3"/>
    <mergeCell ref="S7:AA8"/>
    <mergeCell ref="D8:F9"/>
    <mergeCell ref="D11:G11"/>
    <mergeCell ref="D12:I12"/>
  </mergeCells>
  <phoneticPr fontId="81"/>
  <hyperlinks>
    <hyperlink ref="M46:V49" r:id="rId1" display="mailto:hy_food-safety@kxf.biglobe.ne.jp" xr:uid="{AA45A176-F1E1-41B3-A1CD-2E4E348016C6}"/>
  </hyperlinks>
  <pageMargins left="0.7" right="0.7" top="0.75" bottom="0.75" header="0.3" footer="0.3"/>
  <pageSetup paperSize="9" scale="32"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B418-7CA7-499C-A5DA-01D9C0736AA5}">
  <sheetPr codeName="Sheet3">
    <tabColor theme="2" tint="-0.249977111117893"/>
    <pageSetUpPr fitToPage="1"/>
  </sheetPr>
  <dimension ref="A1:S87"/>
  <sheetViews>
    <sheetView tabSelected="1" zoomScaleNormal="100" zoomScaleSheetLayoutView="100" workbookViewId="0">
      <selection activeCell="N38" sqref="H38:N38"/>
    </sheetView>
  </sheetViews>
  <sheetFormatPr defaultColWidth="9" defaultRowHeight="13.2"/>
  <cols>
    <col min="1" max="1" width="16.33203125" style="22" customWidth="1"/>
    <col min="2" max="2" width="5.109375" style="22" customWidth="1"/>
    <col min="3" max="3" width="3.77734375" style="22" customWidth="1"/>
    <col min="4" max="4" width="6.88671875" style="22" customWidth="1"/>
    <col min="5" max="5" width="13.109375" style="22" customWidth="1"/>
    <col min="6" max="6" width="13.109375" style="38" customWidth="1"/>
    <col min="7" max="7" width="10.109375" style="22" customWidth="1"/>
    <col min="8" max="8" width="26.6640625" style="30" customWidth="1"/>
    <col min="9" max="9" width="13" style="26" customWidth="1"/>
    <col min="10" max="10" width="16.109375" style="26" customWidth="1"/>
    <col min="11" max="11" width="13.44140625" style="38" customWidth="1"/>
    <col min="12" max="12" width="23.6640625" style="38" customWidth="1"/>
    <col min="13" max="13" width="13.44140625" style="28" customWidth="1"/>
    <col min="14" max="14" width="16.21875" style="22" customWidth="1"/>
    <col min="15" max="15" width="9" style="23"/>
    <col min="16" max="16384" width="9" style="22"/>
  </cols>
  <sheetData>
    <row r="1" spans="1:16" ht="26.25" customHeight="1" thickTop="1">
      <c r="A1" s="17" t="s">
        <v>39</v>
      </c>
      <c r="B1" s="18"/>
      <c r="C1" s="18"/>
      <c r="D1" s="19"/>
      <c r="E1" s="19"/>
      <c r="F1" s="20"/>
      <c r="G1" s="21"/>
      <c r="H1" s="139"/>
      <c r="I1" s="140" t="s">
        <v>40</v>
      </c>
      <c r="J1" s="141"/>
      <c r="K1" s="142"/>
      <c r="L1" s="143"/>
      <c r="M1" s="144"/>
    </row>
    <row r="2" spans="1:16" ht="17.399999999999999">
      <c r="A2" s="24"/>
      <c r="B2" s="81"/>
      <c r="C2" s="81"/>
      <c r="D2" s="81"/>
      <c r="E2" s="81"/>
      <c r="F2" s="81"/>
      <c r="G2" s="25"/>
      <c r="H2" s="145"/>
      <c r="I2" s="755" t="s">
        <v>198</v>
      </c>
      <c r="J2" s="755"/>
      <c r="K2" s="755"/>
      <c r="L2" s="755"/>
      <c r="M2" s="755"/>
      <c r="N2" s="69"/>
      <c r="O2" s="23" t="s">
        <v>203</v>
      </c>
      <c r="P2" s="54"/>
    </row>
    <row r="3" spans="1:16" ht="17.399999999999999">
      <c r="A3" s="770" t="e" vm="1">
        <v>#VALUE!</v>
      </c>
      <c r="B3" s="770"/>
      <c r="C3" s="771"/>
      <c r="D3" s="82"/>
      <c r="E3" s="82"/>
      <c r="F3" s="753" t="e" vm="1">
        <v>#VALUE!</v>
      </c>
      <c r="G3" s="754"/>
      <c r="H3" s="46"/>
      <c r="I3" s="148"/>
      <c r="J3" s="149"/>
      <c r="K3" s="150"/>
      <c r="L3" s="142"/>
      <c r="M3" s="151"/>
    </row>
    <row r="4" spans="1:16" ht="17.399999999999999">
      <c r="A4" s="770"/>
      <c r="B4" s="770"/>
      <c r="C4" s="771"/>
      <c r="D4" s="82"/>
      <c r="E4" s="82"/>
      <c r="F4" s="753"/>
      <c r="G4" s="754"/>
      <c r="H4" s="152"/>
      <c r="I4" s="152"/>
      <c r="J4" s="141"/>
      <c r="K4" s="150"/>
      <c r="L4" s="142"/>
      <c r="M4" s="151"/>
      <c r="N4" s="108"/>
    </row>
    <row r="5" spans="1:16">
      <c r="A5" s="770"/>
      <c r="B5" s="770"/>
      <c r="C5" s="771"/>
      <c r="D5" s="82"/>
      <c r="E5" s="27"/>
      <c r="F5" s="753"/>
      <c r="G5" s="754"/>
      <c r="H5"/>
      <c r="I5" s="153"/>
      <c r="J5" s="141"/>
      <c r="K5" s="150"/>
      <c r="L5" s="150"/>
      <c r="M5" s="151"/>
      <c r="N5" s="22" t="s">
        <v>204</v>
      </c>
    </row>
    <row r="6" spans="1:16">
      <c r="A6" s="770"/>
      <c r="B6" s="770"/>
      <c r="C6" s="771"/>
      <c r="D6" s="82"/>
      <c r="E6" s="83"/>
      <c r="F6" s="753"/>
      <c r="G6" s="754"/>
      <c r="H6"/>
      <c r="I6" s="154"/>
      <c r="J6" s="141"/>
      <c r="K6" s="150"/>
      <c r="L6" s="150"/>
      <c r="M6" s="151"/>
      <c r="P6" s="22" t="s">
        <v>209</v>
      </c>
    </row>
    <row r="7" spans="1:16">
      <c r="A7" s="770"/>
      <c r="B7" s="770"/>
      <c r="C7" s="771"/>
      <c r="D7" s="82"/>
      <c r="E7" s="83"/>
      <c r="F7" s="753"/>
      <c r="G7" s="754"/>
      <c r="H7" s="155"/>
      <c r="I7" s="153"/>
      <c r="J7" s="141"/>
      <c r="K7" s="150"/>
      <c r="L7" s="150"/>
      <c r="M7" s="151"/>
    </row>
    <row r="8" spans="1:16">
      <c r="A8" s="770"/>
      <c r="B8" s="770"/>
      <c r="C8" s="771"/>
      <c r="D8" s="82"/>
      <c r="E8" s="83"/>
      <c r="F8" s="753"/>
      <c r="G8" s="754"/>
      <c r="H8" s="146"/>
      <c r="I8" s="156"/>
      <c r="J8" s="156"/>
      <c r="K8" s="156"/>
      <c r="L8" s="150"/>
      <c r="M8" s="157"/>
      <c r="N8" s="29" t="s">
        <v>42</v>
      </c>
    </row>
    <row r="9" spans="1:16">
      <c r="A9" s="770"/>
      <c r="B9" s="770"/>
      <c r="C9" s="771"/>
      <c r="D9" s="82"/>
      <c r="E9" s="83"/>
      <c r="F9" s="753"/>
      <c r="G9" s="754"/>
      <c r="H9" s="156"/>
      <c r="I9" s="156"/>
      <c r="J9" s="156"/>
      <c r="K9" s="156"/>
      <c r="L9" s="150"/>
      <c r="M9" s="157"/>
      <c r="N9" s="29"/>
    </row>
    <row r="10" spans="1:16">
      <c r="A10" s="770"/>
      <c r="B10" s="770"/>
      <c r="C10" s="771"/>
      <c r="D10" s="82"/>
      <c r="E10" s="83"/>
      <c r="F10" s="753"/>
      <c r="G10" s="754"/>
      <c r="H10" s="156"/>
      <c r="I10" s="156"/>
      <c r="J10" s="156"/>
      <c r="K10" s="156"/>
      <c r="L10" s="150"/>
      <c r="M10" s="157"/>
      <c r="N10" s="29" t="s">
        <v>43</v>
      </c>
    </row>
    <row r="11" spans="1:16">
      <c r="A11" s="770"/>
      <c r="B11" s="770"/>
      <c r="C11" s="771"/>
      <c r="D11" s="82"/>
      <c r="E11" s="83"/>
      <c r="F11" s="753"/>
      <c r="G11" s="754"/>
      <c r="H11" s="156"/>
      <c r="I11" s="156"/>
      <c r="J11" s="156"/>
      <c r="K11" s="156"/>
      <c r="L11" s="150"/>
      <c r="M11" s="157"/>
    </row>
    <row r="12" spans="1:16">
      <c r="A12" s="770"/>
      <c r="B12" s="770"/>
      <c r="C12" s="771"/>
      <c r="D12" s="82"/>
      <c r="E12" s="83"/>
      <c r="F12" s="753"/>
      <c r="G12" s="754"/>
      <c r="H12" s="156"/>
      <c r="I12" s="156"/>
      <c r="J12" s="156"/>
      <c r="K12" s="156"/>
      <c r="L12" s="150"/>
      <c r="M12" s="157"/>
      <c r="O12" s="117"/>
    </row>
    <row r="13" spans="1:16">
      <c r="A13" s="770"/>
      <c r="B13" s="770"/>
      <c r="C13" s="771"/>
      <c r="D13" s="82"/>
      <c r="E13" s="83"/>
      <c r="F13" s="753"/>
      <c r="G13" s="754"/>
      <c r="H13" s="156"/>
      <c r="I13" s="156"/>
      <c r="J13" s="156"/>
      <c r="K13" s="156"/>
      <c r="L13" s="150"/>
      <c r="M13" s="157"/>
      <c r="N13" s="129" t="s">
        <v>44</v>
      </c>
    </row>
    <row r="14" spans="1:16">
      <c r="A14" s="770"/>
      <c r="B14" s="770"/>
      <c r="C14" s="771"/>
      <c r="D14" s="82"/>
      <c r="E14" s="83"/>
      <c r="F14" s="753"/>
      <c r="G14" s="754"/>
      <c r="H14" s="156"/>
      <c r="I14" s="156"/>
      <c r="J14" s="156"/>
      <c r="K14" s="156"/>
      <c r="L14" s="150"/>
      <c r="M14" s="157"/>
    </row>
    <row r="15" spans="1:16">
      <c r="A15" s="770"/>
      <c r="B15" s="770"/>
      <c r="C15" s="771"/>
      <c r="D15" s="82"/>
      <c r="E15" s="82" t="s">
        <v>17</v>
      </c>
      <c r="F15" s="753"/>
      <c r="G15" s="754"/>
      <c r="H15" s="155"/>
      <c r="I15" s="153"/>
      <c r="J15" s="146"/>
      <c r="K15" s="150"/>
      <c r="L15" s="150"/>
      <c r="M15" s="157"/>
      <c r="N15" s="109" t="s">
        <v>45</v>
      </c>
    </row>
    <row r="16" spans="1:16">
      <c r="A16" s="770"/>
      <c r="B16" s="770"/>
      <c r="C16" s="771"/>
      <c r="D16" s="82"/>
      <c r="E16" s="82"/>
      <c r="F16" s="753"/>
      <c r="G16" s="754"/>
      <c r="H16" s="141"/>
      <c r="I16" s="153"/>
      <c r="J16" s="141"/>
      <c r="K16" s="150"/>
      <c r="L16" s="150"/>
      <c r="M16" s="157"/>
      <c r="N16" s="84" t="s">
        <v>46</v>
      </c>
    </row>
    <row r="17" spans="1:19" ht="20.25" customHeight="1" thickBot="1">
      <c r="A17" s="756" t="s">
        <v>249</v>
      </c>
      <c r="B17" s="757"/>
      <c r="C17" s="757"/>
      <c r="D17" s="85"/>
      <c r="E17" s="86"/>
      <c r="F17" s="758" t="s">
        <v>250</v>
      </c>
      <c r="G17" s="759"/>
      <c r="H17" s="155"/>
      <c r="I17" s="153"/>
      <c r="J17" s="146"/>
      <c r="K17" s="150"/>
      <c r="L17" s="147"/>
      <c r="M17" s="151"/>
    </row>
    <row r="18" spans="1:19" ht="39" customHeight="1" thickTop="1">
      <c r="A18" s="760" t="s">
        <v>47</v>
      </c>
      <c r="B18" s="761"/>
      <c r="C18" s="762"/>
      <c r="D18" s="87" t="s">
        <v>48</v>
      </c>
      <c r="E18" s="307" t="s">
        <v>211</v>
      </c>
      <c r="F18" s="763" t="s">
        <v>49</v>
      </c>
      <c r="G18" s="764"/>
      <c r="H18" s="141"/>
      <c r="I18" s="153"/>
      <c r="J18" s="141"/>
      <c r="K18" s="150"/>
      <c r="L18" s="150"/>
      <c r="M18" s="151"/>
      <c r="Q18" s="22" t="s">
        <v>3</v>
      </c>
      <c r="S18" s="22" t="s">
        <v>17</v>
      </c>
    </row>
    <row r="19" spans="1:19" ht="30" customHeight="1">
      <c r="A19" s="765" t="s">
        <v>177</v>
      </c>
      <c r="B19" s="765"/>
      <c r="C19" s="765"/>
      <c r="D19" s="765"/>
      <c r="E19" s="765"/>
      <c r="F19" s="765"/>
      <c r="G19" s="765"/>
      <c r="H19" s="158"/>
      <c r="I19" s="159" t="s">
        <v>50</v>
      </c>
      <c r="J19" s="159"/>
      <c r="K19" s="159"/>
      <c r="L19" s="147"/>
      <c r="M19" s="151"/>
    </row>
    <row r="20" spans="1:19" ht="17.399999999999999">
      <c r="E20" s="88" t="s">
        <v>51</v>
      </c>
      <c r="F20" s="89" t="s">
        <v>52</v>
      </c>
      <c r="H20" s="118" t="s">
        <v>41</v>
      </c>
      <c r="I20" s="153"/>
      <c r="J20" s="141" t="s">
        <v>17</v>
      </c>
      <c r="K20" s="160" t="s">
        <v>17</v>
      </c>
      <c r="L20" s="150"/>
      <c r="M20" s="151"/>
    </row>
    <row r="21" spans="1:19" ht="16.8" thickBot="1">
      <c r="A21" s="90"/>
      <c r="B21" s="766">
        <v>45921</v>
      </c>
      <c r="C21" s="767"/>
      <c r="D21" s="191" t="s">
        <v>53</v>
      </c>
      <c r="E21" s="768" t="s">
        <v>54</v>
      </c>
      <c r="F21" s="769"/>
      <c r="G21" s="26" t="s">
        <v>55</v>
      </c>
      <c r="H21" s="741" t="s">
        <v>245</v>
      </c>
      <c r="I21" s="742"/>
      <c r="J21" s="742"/>
      <c r="K21" s="742"/>
      <c r="L21" s="742"/>
      <c r="M21" s="161" t="s">
        <v>182</v>
      </c>
      <c r="N21" s="163">
        <v>9</v>
      </c>
    </row>
    <row r="22" spans="1:19" ht="36" customHeight="1" thickTop="1" thickBot="1">
      <c r="A22" s="192" t="s">
        <v>56</v>
      </c>
      <c r="B22" s="743" t="s">
        <v>57</v>
      </c>
      <c r="C22" s="744"/>
      <c r="D22" s="745"/>
      <c r="E22" s="193" t="s">
        <v>222</v>
      </c>
      <c r="F22" s="193" t="s">
        <v>246</v>
      </c>
      <c r="G22" s="194"/>
      <c r="H22" s="746" t="s">
        <v>58</v>
      </c>
      <c r="I22" s="747"/>
      <c r="J22" s="747"/>
      <c r="K22" s="747"/>
      <c r="L22" s="748"/>
      <c r="M22" s="162" t="s">
        <v>59</v>
      </c>
      <c r="N22" s="164" t="s">
        <v>60</v>
      </c>
      <c r="R22" s="22" t="s">
        <v>3</v>
      </c>
    </row>
    <row r="23" spans="1:19" ht="71.400000000000006" customHeight="1" thickBot="1">
      <c r="A23" s="170" t="s">
        <v>61</v>
      </c>
      <c r="B23" s="658" t="str">
        <f>IF(G23&gt;5,"☆☆☆☆",IF(AND(G23&gt;=2.39,G23&lt;5),"☆☆☆",IF(AND(G23&gt;=1.39,G23&lt;2.4),"☆☆",IF(AND(G23&gt;0,G23&lt;1.4),"☆",IF(AND(G23&gt;=-1.39,G23&lt;0),"★",IF(AND(G23&gt;=-2.39,G23&lt;-1.4),"★★",IF(AND(G23&gt;=-3.39,G23&lt;-2.4),"★★★")))))))</f>
        <v>★</v>
      </c>
      <c r="C23" s="659"/>
      <c r="D23" s="660"/>
      <c r="E23" s="460">
        <v>2.74</v>
      </c>
      <c r="F23" s="460">
        <v>2.52</v>
      </c>
      <c r="G23" s="120">
        <f t="shared" ref="G23:G69" si="0">F23-E23</f>
        <v>-0.2200000000000002</v>
      </c>
      <c r="H23" s="749"/>
      <c r="I23" s="721"/>
      <c r="J23" s="721"/>
      <c r="K23" s="721"/>
      <c r="L23" s="722"/>
      <c r="M23" s="604"/>
      <c r="N23" s="605"/>
      <c r="O23" s="113" t="s">
        <v>62</v>
      </c>
    </row>
    <row r="24" spans="1:19" ht="61.2" customHeight="1" thickBot="1">
      <c r="A24" s="91" t="s">
        <v>63</v>
      </c>
      <c r="B24" s="658" t="str">
        <f>IF(G24&gt;5,"☆☆☆☆",IF(AND(G24&gt;=2.39,G24&lt;5),"☆☆☆",IF(AND(G24&gt;=1.39,G24&lt;2.4),"☆☆",IF(AND(G24&gt;0,G24&lt;1.4),"☆",IF(AND(G24&gt;=-1.39,G24&lt;0),"★",IF(AND(G24&gt;=-2.39,G24&lt;-1.4),"★★",IF(AND(G24&gt;=-3.39,G24&lt;-2.4),"★★★")))))))</f>
        <v>★</v>
      </c>
      <c r="C24" s="659"/>
      <c r="D24" s="660"/>
      <c r="E24" s="341">
        <v>3.12</v>
      </c>
      <c r="F24" s="460">
        <v>2.4700000000000002</v>
      </c>
      <c r="G24" s="120">
        <f t="shared" si="0"/>
        <v>-0.64999999999999991</v>
      </c>
      <c r="H24" s="750"/>
      <c r="I24" s="751"/>
      <c r="J24" s="751"/>
      <c r="K24" s="751"/>
      <c r="L24" s="752"/>
      <c r="M24" s="462"/>
      <c r="N24" s="463"/>
      <c r="O24" s="113" t="s">
        <v>63</v>
      </c>
      <c r="Q24" s="22" t="s">
        <v>3</v>
      </c>
    </row>
    <row r="25" spans="1:19" ht="65.400000000000006" customHeight="1" thickBot="1">
      <c r="A25" s="197" t="s">
        <v>64</v>
      </c>
      <c r="B25" s="658" t="str">
        <f t="shared" ref="B25:B70" si="1">IF(G25&gt;5,"☆☆☆☆",IF(AND(G25&gt;=2.39,G25&lt;5),"☆☆☆",IF(AND(G25&gt;=1.39,G25&lt;2.4),"☆☆",IF(AND(G25&gt;0,G25&lt;1.4),"☆",IF(AND(G25&gt;=-1.39,G25&lt;0),"★",IF(AND(G25&gt;=-2.39,G25&lt;-1.4),"★★",IF(AND(G25&gt;=-3.39,G25&lt;-2.4),"★★★")))))))</f>
        <v>★</v>
      </c>
      <c r="C25" s="659"/>
      <c r="D25" s="660"/>
      <c r="E25" s="342">
        <v>6.93</v>
      </c>
      <c r="F25" s="342">
        <v>6.37</v>
      </c>
      <c r="G25" s="120">
        <f t="shared" si="0"/>
        <v>-0.55999999999999961</v>
      </c>
      <c r="H25" s="720"/>
      <c r="I25" s="721"/>
      <c r="J25" s="721"/>
      <c r="K25" s="721"/>
      <c r="L25" s="722"/>
      <c r="M25" s="481"/>
      <c r="N25" s="463"/>
      <c r="O25" s="113" t="s">
        <v>64</v>
      </c>
    </row>
    <row r="26" spans="1:19" ht="61.2" customHeight="1" thickBot="1">
      <c r="A26" s="197" t="s">
        <v>65</v>
      </c>
      <c r="B26" s="658" t="str">
        <f t="shared" si="1"/>
        <v>☆</v>
      </c>
      <c r="C26" s="659"/>
      <c r="D26" s="660"/>
      <c r="E26" s="341">
        <v>4.68</v>
      </c>
      <c r="F26" s="341">
        <v>4.7699999999999996</v>
      </c>
      <c r="G26" s="120">
        <f t="shared" si="0"/>
        <v>8.9999999999999858E-2</v>
      </c>
      <c r="H26" s="664"/>
      <c r="I26" s="662"/>
      <c r="J26" s="662"/>
      <c r="K26" s="662"/>
      <c r="L26" s="663"/>
      <c r="M26" s="195"/>
      <c r="N26" s="196"/>
      <c r="O26" s="113" t="s">
        <v>65</v>
      </c>
    </row>
    <row r="27" spans="1:19" ht="61.2" customHeight="1" thickBot="1">
      <c r="A27" s="197" t="s">
        <v>66</v>
      </c>
      <c r="B27" s="658" t="str">
        <f t="shared" si="1"/>
        <v>★</v>
      </c>
      <c r="C27" s="659"/>
      <c r="D27" s="660"/>
      <c r="E27" s="341">
        <v>3.62</v>
      </c>
      <c r="F27" s="460">
        <v>2.23</v>
      </c>
      <c r="G27" s="120">
        <f t="shared" si="0"/>
        <v>-1.3900000000000001</v>
      </c>
      <c r="H27" s="661"/>
      <c r="I27" s="662"/>
      <c r="J27" s="662"/>
      <c r="K27" s="662"/>
      <c r="L27" s="663"/>
      <c r="M27" s="195"/>
      <c r="N27" s="198"/>
      <c r="O27" s="113" t="s">
        <v>66</v>
      </c>
    </row>
    <row r="28" spans="1:19" ht="61.2" customHeight="1" thickBot="1">
      <c r="A28" s="197" t="s">
        <v>67</v>
      </c>
      <c r="B28" s="658" t="str">
        <f t="shared" si="1"/>
        <v>☆</v>
      </c>
      <c r="C28" s="659"/>
      <c r="D28" s="660"/>
      <c r="E28" s="341">
        <v>5.54</v>
      </c>
      <c r="F28" s="341">
        <v>5.65</v>
      </c>
      <c r="G28" s="120">
        <f t="shared" si="0"/>
        <v>0.11000000000000032</v>
      </c>
      <c r="H28" s="723"/>
      <c r="I28" s="724"/>
      <c r="J28" s="724"/>
      <c r="K28" s="724"/>
      <c r="L28" s="725"/>
      <c r="M28" s="195"/>
      <c r="N28" s="196"/>
      <c r="O28" s="113" t="s">
        <v>67</v>
      </c>
    </row>
    <row r="29" spans="1:19" ht="61.2" customHeight="1" thickBot="1">
      <c r="A29" s="197" t="s">
        <v>208</v>
      </c>
      <c r="B29" s="658" t="str">
        <f t="shared" si="1"/>
        <v>☆</v>
      </c>
      <c r="C29" s="659"/>
      <c r="D29" s="660"/>
      <c r="E29" s="341">
        <v>3.82</v>
      </c>
      <c r="F29" s="341">
        <v>4.3600000000000003</v>
      </c>
      <c r="G29" s="120">
        <f t="shared" si="0"/>
        <v>0.54000000000000048</v>
      </c>
      <c r="H29" s="723"/>
      <c r="I29" s="724"/>
      <c r="J29" s="724"/>
      <c r="K29" s="724"/>
      <c r="L29" s="725"/>
      <c r="M29" s="195"/>
      <c r="N29" s="196"/>
      <c r="O29" s="113" t="s">
        <v>68</v>
      </c>
    </row>
    <row r="30" spans="1:19" ht="61.2" customHeight="1" thickBot="1">
      <c r="A30" s="197" t="s">
        <v>69</v>
      </c>
      <c r="B30" s="658" t="str">
        <f t="shared" si="1"/>
        <v>☆</v>
      </c>
      <c r="C30" s="659"/>
      <c r="D30" s="660"/>
      <c r="E30" s="341">
        <v>5.1100000000000003</v>
      </c>
      <c r="F30" s="341">
        <v>5.71</v>
      </c>
      <c r="G30" s="120">
        <f t="shared" si="0"/>
        <v>0.59999999999999964</v>
      </c>
      <c r="H30" s="723"/>
      <c r="I30" s="724"/>
      <c r="J30" s="724"/>
      <c r="K30" s="724"/>
      <c r="L30" s="725"/>
      <c r="M30" s="331"/>
      <c r="N30" s="196"/>
      <c r="O30" s="113" t="s">
        <v>69</v>
      </c>
    </row>
    <row r="31" spans="1:19" ht="61.2" customHeight="1" thickBot="1">
      <c r="A31" s="197" t="s">
        <v>70</v>
      </c>
      <c r="B31" s="658" t="str">
        <f t="shared" si="1"/>
        <v>☆</v>
      </c>
      <c r="C31" s="659"/>
      <c r="D31" s="660"/>
      <c r="E31" s="341">
        <v>3.26</v>
      </c>
      <c r="F31" s="341">
        <v>3.67</v>
      </c>
      <c r="G31" s="120">
        <f t="shared" si="0"/>
        <v>0.41000000000000014</v>
      </c>
      <c r="H31" s="677"/>
      <c r="I31" s="678"/>
      <c r="J31" s="678"/>
      <c r="K31" s="678"/>
      <c r="L31" s="679"/>
      <c r="M31" s="195"/>
      <c r="N31" s="463"/>
      <c r="O31" s="113" t="s">
        <v>70</v>
      </c>
    </row>
    <row r="32" spans="1:19" ht="61.2" customHeight="1" thickBot="1">
      <c r="A32" s="199" t="s">
        <v>71</v>
      </c>
      <c r="B32" s="658" t="str">
        <f t="shared" si="1"/>
        <v>☆</v>
      </c>
      <c r="C32" s="659"/>
      <c r="D32" s="660"/>
      <c r="E32" s="342">
        <v>7.6</v>
      </c>
      <c r="F32" s="342">
        <v>8.7100000000000009</v>
      </c>
      <c r="G32" s="120">
        <f t="shared" si="0"/>
        <v>1.1100000000000012</v>
      </c>
      <c r="H32" s="664"/>
      <c r="I32" s="662"/>
      <c r="J32" s="662"/>
      <c r="K32" s="662"/>
      <c r="L32" s="663"/>
      <c r="M32" s="195"/>
      <c r="N32" s="332"/>
      <c r="O32" s="113" t="s">
        <v>71</v>
      </c>
    </row>
    <row r="33" spans="1:16" ht="61.2" customHeight="1" thickBot="1">
      <c r="A33" s="200" t="s">
        <v>72</v>
      </c>
      <c r="B33" s="658" t="str">
        <f t="shared" si="1"/>
        <v>★</v>
      </c>
      <c r="C33" s="659"/>
      <c r="D33" s="660"/>
      <c r="E33" s="341">
        <v>5.65</v>
      </c>
      <c r="F33" s="341">
        <v>4.95</v>
      </c>
      <c r="G33" s="120">
        <f t="shared" si="0"/>
        <v>-0.70000000000000018</v>
      </c>
      <c r="H33" s="664"/>
      <c r="I33" s="662"/>
      <c r="J33" s="662"/>
      <c r="K33" s="662"/>
      <c r="L33" s="663"/>
      <c r="M33" s="195"/>
      <c r="N33" s="196"/>
      <c r="O33" s="113" t="s">
        <v>72</v>
      </c>
    </row>
    <row r="34" spans="1:16" ht="61.2" customHeight="1" thickBot="1">
      <c r="A34" s="91" t="s">
        <v>73</v>
      </c>
      <c r="B34" s="658" t="str">
        <f t="shared" si="1"/>
        <v>★</v>
      </c>
      <c r="C34" s="659"/>
      <c r="D34" s="660"/>
      <c r="E34" s="341">
        <v>4.1900000000000004</v>
      </c>
      <c r="F34" s="341">
        <v>4.08</v>
      </c>
      <c r="G34" s="120">
        <f t="shared" si="0"/>
        <v>-0.11000000000000032</v>
      </c>
      <c r="H34" s="738"/>
      <c r="I34" s="739"/>
      <c r="J34" s="739"/>
      <c r="K34" s="739"/>
      <c r="L34" s="740"/>
      <c r="M34" s="493"/>
      <c r="N34" s="494"/>
      <c r="O34" s="113" t="s">
        <v>73</v>
      </c>
    </row>
    <row r="35" spans="1:16" ht="61.2" customHeight="1" thickBot="1">
      <c r="A35" s="201" t="s">
        <v>74</v>
      </c>
      <c r="B35" s="658" t="str">
        <f t="shared" si="1"/>
        <v>☆</v>
      </c>
      <c r="C35" s="659"/>
      <c r="D35" s="660"/>
      <c r="E35" s="341">
        <v>4.87</v>
      </c>
      <c r="F35" s="341">
        <v>5.25</v>
      </c>
      <c r="G35" s="120">
        <f t="shared" si="0"/>
        <v>0.37999999999999989</v>
      </c>
      <c r="H35" s="732"/>
      <c r="I35" s="675"/>
      <c r="J35" s="675"/>
      <c r="K35" s="675"/>
      <c r="L35" s="676"/>
      <c r="M35" s="464"/>
      <c r="N35" s="465"/>
      <c r="O35" s="113" t="s">
        <v>74</v>
      </c>
    </row>
    <row r="36" spans="1:16" ht="61.2" customHeight="1" thickBot="1">
      <c r="A36" s="202" t="s">
        <v>75</v>
      </c>
      <c r="B36" s="658" t="str">
        <f t="shared" si="1"/>
        <v>☆</v>
      </c>
      <c r="C36" s="659"/>
      <c r="D36" s="660"/>
      <c r="E36" s="341">
        <v>4.24</v>
      </c>
      <c r="F36" s="341">
        <v>4.54</v>
      </c>
      <c r="G36" s="120">
        <f t="shared" si="0"/>
        <v>0.29999999999999982</v>
      </c>
      <c r="H36" s="720" t="s">
        <v>242</v>
      </c>
      <c r="I36" s="721"/>
      <c r="J36" s="721"/>
      <c r="K36" s="721"/>
      <c r="L36" s="722"/>
      <c r="M36" s="464" t="s">
        <v>243</v>
      </c>
      <c r="N36" s="616">
        <v>45911</v>
      </c>
      <c r="O36" s="113" t="s">
        <v>75</v>
      </c>
    </row>
    <row r="37" spans="1:16" ht="70.2" customHeight="1" thickBot="1">
      <c r="A37" s="197" t="s">
        <v>76</v>
      </c>
      <c r="B37" s="658" t="str">
        <f t="shared" si="1"/>
        <v>☆</v>
      </c>
      <c r="C37" s="659"/>
      <c r="D37" s="660"/>
      <c r="E37" s="341">
        <v>5.67</v>
      </c>
      <c r="F37" s="342">
        <v>6.4</v>
      </c>
      <c r="G37" s="120">
        <f t="shared" si="0"/>
        <v>0.73000000000000043</v>
      </c>
      <c r="H37" s="723"/>
      <c r="I37" s="724"/>
      <c r="J37" s="724"/>
      <c r="K37" s="724"/>
      <c r="L37" s="725"/>
      <c r="M37" s="195"/>
      <c r="N37" s="196"/>
      <c r="O37" s="113" t="s">
        <v>76</v>
      </c>
    </row>
    <row r="38" spans="1:16" ht="61.2" customHeight="1" thickBot="1">
      <c r="A38" s="197" t="s">
        <v>77</v>
      </c>
      <c r="B38" s="658" t="str">
        <f t="shared" si="1"/>
        <v>☆</v>
      </c>
      <c r="C38" s="659"/>
      <c r="D38" s="660"/>
      <c r="E38" s="341">
        <v>5.21</v>
      </c>
      <c r="F38" s="341">
        <v>5.66</v>
      </c>
      <c r="G38" s="120">
        <f t="shared" si="0"/>
        <v>0.45000000000000018</v>
      </c>
      <c r="H38" s="735" t="s">
        <v>330</v>
      </c>
      <c r="I38" s="736"/>
      <c r="J38" s="736"/>
      <c r="K38" s="736"/>
      <c r="L38" s="737"/>
      <c r="M38" s="617" t="s">
        <v>331</v>
      </c>
      <c r="N38" s="618">
        <v>45919</v>
      </c>
      <c r="O38" s="113" t="s">
        <v>77</v>
      </c>
    </row>
    <row r="39" spans="1:16" ht="61.2" customHeight="1" thickBot="1">
      <c r="A39" s="197" t="s">
        <v>78</v>
      </c>
      <c r="B39" s="658" t="str">
        <f t="shared" si="1"/>
        <v>★</v>
      </c>
      <c r="C39" s="659"/>
      <c r="D39" s="660"/>
      <c r="E39" s="342">
        <v>7.25</v>
      </c>
      <c r="F39" s="342">
        <v>6.93</v>
      </c>
      <c r="G39" s="120">
        <f t="shared" si="0"/>
        <v>-0.32000000000000028</v>
      </c>
      <c r="H39" s="723"/>
      <c r="I39" s="724"/>
      <c r="J39" s="724"/>
      <c r="K39" s="724"/>
      <c r="L39" s="725"/>
      <c r="M39" s="347"/>
      <c r="N39" s="198"/>
      <c r="O39" s="113" t="s">
        <v>78</v>
      </c>
    </row>
    <row r="40" spans="1:16" ht="61.2" customHeight="1" thickBot="1">
      <c r="A40" s="197" t="s">
        <v>79</v>
      </c>
      <c r="B40" s="658" t="str">
        <f t="shared" si="1"/>
        <v>☆</v>
      </c>
      <c r="C40" s="659"/>
      <c r="D40" s="660"/>
      <c r="E40" s="342">
        <v>6.16</v>
      </c>
      <c r="F40" s="342">
        <v>6.8</v>
      </c>
      <c r="G40" s="120">
        <f t="shared" si="0"/>
        <v>0.63999999999999968</v>
      </c>
      <c r="H40" s="664"/>
      <c r="I40" s="662"/>
      <c r="J40" s="662"/>
      <c r="K40" s="662"/>
      <c r="L40" s="663"/>
      <c r="M40" s="195"/>
      <c r="N40" s="196"/>
      <c r="O40" s="113" t="s">
        <v>79</v>
      </c>
    </row>
    <row r="41" spans="1:16" ht="75" customHeight="1" thickBot="1">
      <c r="A41" s="197" t="s">
        <v>80</v>
      </c>
      <c r="B41" s="658" t="str">
        <f t="shared" si="1"/>
        <v>★</v>
      </c>
      <c r="C41" s="659"/>
      <c r="D41" s="660"/>
      <c r="E41" s="341">
        <v>3.43</v>
      </c>
      <c r="F41" s="460">
        <v>2.71</v>
      </c>
      <c r="G41" s="120">
        <f t="shared" si="0"/>
        <v>-0.7200000000000002</v>
      </c>
      <c r="H41" s="729"/>
      <c r="I41" s="730"/>
      <c r="J41" s="730"/>
      <c r="K41" s="730"/>
      <c r="L41" s="731"/>
      <c r="M41" s="195"/>
      <c r="N41" s="196"/>
      <c r="O41" s="113" t="s">
        <v>80</v>
      </c>
    </row>
    <row r="42" spans="1:16" ht="61.2" customHeight="1" thickBot="1">
      <c r="A42" s="197" t="s">
        <v>81</v>
      </c>
      <c r="B42" s="658" t="str">
        <f t="shared" si="1"/>
        <v>☆</v>
      </c>
      <c r="C42" s="659"/>
      <c r="D42" s="660"/>
      <c r="E42" s="341">
        <v>4.0199999999999996</v>
      </c>
      <c r="F42" s="341">
        <v>4.6100000000000003</v>
      </c>
      <c r="G42" s="120">
        <f t="shared" si="0"/>
        <v>0.59000000000000075</v>
      </c>
      <c r="H42" s="664"/>
      <c r="I42" s="662"/>
      <c r="J42" s="662"/>
      <c r="K42" s="662"/>
      <c r="L42" s="663"/>
      <c r="M42" s="347"/>
      <c r="N42" s="196"/>
      <c r="O42" s="113" t="s">
        <v>81</v>
      </c>
      <c r="P42" s="22" t="s">
        <v>41</v>
      </c>
    </row>
    <row r="43" spans="1:16" ht="69" customHeight="1" thickBot="1">
      <c r="A43" s="197" t="s">
        <v>82</v>
      </c>
      <c r="B43" s="658" t="str">
        <f t="shared" si="1"/>
        <v>☆</v>
      </c>
      <c r="C43" s="659"/>
      <c r="D43" s="660"/>
      <c r="E43" s="342">
        <v>6.26</v>
      </c>
      <c r="F43" s="342">
        <v>7.33</v>
      </c>
      <c r="G43" s="120">
        <f t="shared" si="0"/>
        <v>1.0700000000000003</v>
      </c>
      <c r="H43" s="720"/>
      <c r="I43" s="721"/>
      <c r="J43" s="721"/>
      <c r="K43" s="721"/>
      <c r="L43" s="722"/>
      <c r="M43" s="462"/>
      <c r="N43" s="463"/>
      <c r="O43" s="113" t="s">
        <v>82</v>
      </c>
    </row>
    <row r="44" spans="1:16" ht="61.2" customHeight="1" thickBot="1">
      <c r="A44" s="203" t="s">
        <v>179</v>
      </c>
      <c r="B44" s="658" t="str">
        <f t="shared" si="1"/>
        <v>☆</v>
      </c>
      <c r="C44" s="659"/>
      <c r="D44" s="660"/>
      <c r="E44" s="341">
        <v>4.26</v>
      </c>
      <c r="F44" s="341">
        <v>4.66</v>
      </c>
      <c r="G44" s="120">
        <f t="shared" si="0"/>
        <v>0.40000000000000036</v>
      </c>
      <c r="H44" s="733"/>
      <c r="I44" s="734"/>
      <c r="J44" s="734"/>
      <c r="K44" s="734"/>
      <c r="L44" s="734"/>
      <c r="M44" s="506"/>
      <c r="N44" s="463"/>
      <c r="O44" s="22" t="s">
        <v>179</v>
      </c>
    </row>
    <row r="45" spans="1:16" ht="61.2" customHeight="1" thickBot="1">
      <c r="A45" s="197" t="s">
        <v>83</v>
      </c>
      <c r="B45" s="658" t="str">
        <f t="shared" si="1"/>
        <v>☆</v>
      </c>
      <c r="C45" s="659"/>
      <c r="D45" s="660"/>
      <c r="E45" s="341">
        <v>4.5199999999999996</v>
      </c>
      <c r="F45" s="341">
        <v>4.9400000000000004</v>
      </c>
      <c r="G45" s="120">
        <f t="shared" si="0"/>
        <v>0.42000000000000082</v>
      </c>
      <c r="H45" s="723"/>
      <c r="I45" s="724"/>
      <c r="J45" s="724"/>
      <c r="K45" s="724"/>
      <c r="L45" s="725"/>
      <c r="M45" s="195"/>
      <c r="N45" s="332"/>
      <c r="O45" s="113" t="s">
        <v>83</v>
      </c>
    </row>
    <row r="46" spans="1:16" ht="69" customHeight="1" thickBot="1">
      <c r="A46" s="197" t="s">
        <v>84</v>
      </c>
      <c r="B46" s="658" t="str">
        <f t="shared" si="1"/>
        <v>★★</v>
      </c>
      <c r="C46" s="659"/>
      <c r="D46" s="660"/>
      <c r="E46" s="341">
        <v>5.34</v>
      </c>
      <c r="F46" s="341">
        <v>3.93</v>
      </c>
      <c r="G46" s="120">
        <f t="shared" si="0"/>
        <v>-1.4099999999999997</v>
      </c>
      <c r="H46" s="726" t="s">
        <v>247</v>
      </c>
      <c r="I46" s="727"/>
      <c r="J46" s="727"/>
      <c r="K46" s="727"/>
      <c r="L46" s="728"/>
      <c r="M46" s="617" t="s">
        <v>248</v>
      </c>
      <c r="N46" s="618">
        <v>45917</v>
      </c>
      <c r="O46" s="113" t="s">
        <v>84</v>
      </c>
    </row>
    <row r="47" spans="1:16" ht="61.2" customHeight="1" thickBot="1">
      <c r="A47" s="197" t="s">
        <v>85</v>
      </c>
      <c r="B47" s="658" t="str">
        <f t="shared" si="1"/>
        <v>☆</v>
      </c>
      <c r="C47" s="659"/>
      <c r="D47" s="660"/>
      <c r="E47" s="341">
        <v>4.2</v>
      </c>
      <c r="F47" s="341">
        <v>5.54</v>
      </c>
      <c r="G47" s="120">
        <f t="shared" si="0"/>
        <v>1.3399999999999999</v>
      </c>
      <c r="H47" s="664"/>
      <c r="I47" s="662"/>
      <c r="J47" s="662"/>
      <c r="K47" s="662"/>
      <c r="L47" s="663"/>
      <c r="M47" s="195"/>
      <c r="N47" s="196"/>
      <c r="O47" s="113" t="s">
        <v>85</v>
      </c>
    </row>
    <row r="48" spans="1:16" ht="61.2" customHeight="1" thickBot="1">
      <c r="A48" s="197" t="s">
        <v>86</v>
      </c>
      <c r="B48" s="658" t="str">
        <f t="shared" si="1"/>
        <v>★</v>
      </c>
      <c r="C48" s="659"/>
      <c r="D48" s="660"/>
      <c r="E48" s="341">
        <v>3.4</v>
      </c>
      <c r="F48" s="341">
        <v>3.33</v>
      </c>
      <c r="G48" s="120">
        <f t="shared" si="0"/>
        <v>-6.999999999999984E-2</v>
      </c>
      <c r="H48" s="668"/>
      <c r="I48" s="669"/>
      <c r="J48" s="669"/>
      <c r="K48" s="669"/>
      <c r="L48" s="670"/>
      <c r="M48" s="462"/>
      <c r="N48" s="463"/>
      <c r="O48" s="113" t="s">
        <v>86</v>
      </c>
    </row>
    <row r="49" spans="1:15" ht="61.2" customHeight="1" thickBot="1">
      <c r="A49" s="197" t="s">
        <v>87</v>
      </c>
      <c r="B49" s="658" t="str">
        <f t="shared" si="1"/>
        <v>★</v>
      </c>
      <c r="C49" s="659"/>
      <c r="D49" s="660"/>
      <c r="E49" s="341">
        <v>3.85</v>
      </c>
      <c r="F49" s="341">
        <v>3.63</v>
      </c>
      <c r="G49" s="120">
        <f t="shared" si="0"/>
        <v>-0.2200000000000002</v>
      </c>
      <c r="H49" s="720"/>
      <c r="I49" s="721"/>
      <c r="J49" s="721"/>
      <c r="K49" s="721"/>
      <c r="L49" s="722"/>
      <c r="M49" s="462"/>
      <c r="N49" s="463"/>
      <c r="O49" s="113" t="s">
        <v>87</v>
      </c>
    </row>
    <row r="50" spans="1:15" ht="75.599999999999994" customHeight="1" thickBot="1">
      <c r="A50" s="197" t="s">
        <v>88</v>
      </c>
      <c r="B50" s="658" t="str">
        <f t="shared" si="1"/>
        <v>★</v>
      </c>
      <c r="C50" s="659"/>
      <c r="D50" s="660"/>
      <c r="E50" s="341">
        <v>5.32</v>
      </c>
      <c r="F50" s="341">
        <v>4.9000000000000004</v>
      </c>
      <c r="G50" s="120">
        <f t="shared" si="0"/>
        <v>-0.41999999999999993</v>
      </c>
      <c r="H50" s="668"/>
      <c r="I50" s="669"/>
      <c r="J50" s="669"/>
      <c r="K50" s="669"/>
      <c r="L50" s="670"/>
      <c r="M50" s="462"/>
      <c r="N50" s="496"/>
      <c r="O50" s="113" t="s">
        <v>88</v>
      </c>
    </row>
    <row r="51" spans="1:15" ht="61.2" customHeight="1" thickBot="1">
      <c r="A51" s="197" t="s">
        <v>89</v>
      </c>
      <c r="B51" s="658" t="str">
        <f t="shared" si="1"/>
        <v>★</v>
      </c>
      <c r="C51" s="659"/>
      <c r="D51" s="660"/>
      <c r="E51" s="341">
        <v>5.67</v>
      </c>
      <c r="F51" s="341">
        <v>5.21</v>
      </c>
      <c r="G51" s="120">
        <f t="shared" si="0"/>
        <v>-0.45999999999999996</v>
      </c>
      <c r="H51" s="664"/>
      <c r="I51" s="662"/>
      <c r="J51" s="662"/>
      <c r="K51" s="662"/>
      <c r="L51" s="663"/>
      <c r="M51" s="195"/>
      <c r="N51" s="196"/>
      <c r="O51" s="113" t="s">
        <v>89</v>
      </c>
    </row>
    <row r="52" spans="1:15" ht="61.2" customHeight="1" thickBot="1">
      <c r="A52" s="197" t="s">
        <v>90</v>
      </c>
      <c r="B52" s="658" t="str">
        <f t="shared" si="1"/>
        <v>☆</v>
      </c>
      <c r="C52" s="659"/>
      <c r="D52" s="660"/>
      <c r="E52" s="341">
        <v>3.11</v>
      </c>
      <c r="F52" s="341">
        <v>4.04</v>
      </c>
      <c r="G52" s="120">
        <f t="shared" si="0"/>
        <v>0.93000000000000016</v>
      </c>
      <c r="H52" s="723"/>
      <c r="I52" s="724"/>
      <c r="J52" s="724"/>
      <c r="K52" s="724"/>
      <c r="L52" s="725"/>
      <c r="M52" s="195"/>
      <c r="N52" s="196"/>
      <c r="O52" s="113" t="s">
        <v>90</v>
      </c>
    </row>
    <row r="53" spans="1:15" ht="61.2" customHeight="1" thickBot="1">
      <c r="A53" s="197" t="s">
        <v>91</v>
      </c>
      <c r="B53" s="658" t="str">
        <f t="shared" si="1"/>
        <v>☆☆☆</v>
      </c>
      <c r="C53" s="659"/>
      <c r="D53" s="660"/>
      <c r="E53" s="341">
        <v>5.58</v>
      </c>
      <c r="F53" s="342">
        <v>8.74</v>
      </c>
      <c r="G53" s="120">
        <f t="shared" si="0"/>
        <v>3.16</v>
      </c>
      <c r="H53" s="664"/>
      <c r="I53" s="662"/>
      <c r="J53" s="662"/>
      <c r="K53" s="662"/>
      <c r="L53" s="663"/>
      <c r="M53" s="340"/>
      <c r="N53" s="196"/>
      <c r="O53" s="113" t="s">
        <v>91</v>
      </c>
    </row>
    <row r="54" spans="1:15" ht="61.2" customHeight="1" thickBot="1">
      <c r="A54" s="197" t="s">
        <v>92</v>
      </c>
      <c r="B54" s="658" t="str">
        <f t="shared" si="1"/>
        <v>★</v>
      </c>
      <c r="C54" s="659"/>
      <c r="D54" s="660"/>
      <c r="E54" s="342">
        <v>9</v>
      </c>
      <c r="F54" s="342">
        <v>8.09</v>
      </c>
      <c r="G54" s="120">
        <f t="shared" si="0"/>
        <v>-0.91000000000000014</v>
      </c>
      <c r="H54" s="664"/>
      <c r="I54" s="662"/>
      <c r="J54" s="662"/>
      <c r="K54" s="662"/>
      <c r="L54" s="663"/>
      <c r="M54" s="195"/>
      <c r="N54" s="196"/>
      <c r="O54" s="113" t="s">
        <v>92</v>
      </c>
    </row>
    <row r="55" spans="1:15" ht="61.2" customHeight="1" thickBot="1">
      <c r="A55" s="197" t="s">
        <v>93</v>
      </c>
      <c r="B55" s="658" t="str">
        <f t="shared" si="1"/>
        <v>☆</v>
      </c>
      <c r="C55" s="659"/>
      <c r="D55" s="660"/>
      <c r="E55" s="341">
        <v>3.46</v>
      </c>
      <c r="F55" s="341">
        <v>4.79</v>
      </c>
      <c r="G55" s="120">
        <f t="shared" si="0"/>
        <v>1.33</v>
      </c>
      <c r="H55" s="720"/>
      <c r="I55" s="721"/>
      <c r="J55" s="721"/>
      <c r="K55" s="721"/>
      <c r="L55" s="722"/>
      <c r="M55" s="462"/>
      <c r="N55" s="463"/>
      <c r="O55" s="113" t="s">
        <v>93</v>
      </c>
    </row>
    <row r="56" spans="1:15" ht="61.2" customHeight="1" thickBot="1">
      <c r="A56" s="197" t="s">
        <v>94</v>
      </c>
      <c r="B56" s="658" t="str">
        <f t="shared" si="1"/>
        <v>★</v>
      </c>
      <c r="C56" s="659"/>
      <c r="D56" s="660"/>
      <c r="E56" s="341">
        <v>4.2300000000000004</v>
      </c>
      <c r="F56" s="341">
        <v>4</v>
      </c>
      <c r="G56" s="120">
        <f t="shared" si="0"/>
        <v>-0.23000000000000043</v>
      </c>
      <c r="H56" s="661"/>
      <c r="I56" s="662"/>
      <c r="J56" s="662"/>
      <c r="K56" s="662"/>
      <c r="L56" s="663"/>
      <c r="M56" s="195"/>
      <c r="N56" s="196"/>
      <c r="O56" s="113" t="s">
        <v>94</v>
      </c>
    </row>
    <row r="57" spans="1:15" ht="61.2" customHeight="1" thickBot="1">
      <c r="A57" s="197" t="s">
        <v>95</v>
      </c>
      <c r="B57" s="658" t="str">
        <f t="shared" si="1"/>
        <v>☆</v>
      </c>
      <c r="C57" s="659"/>
      <c r="D57" s="660"/>
      <c r="E57" s="341">
        <v>3.45</v>
      </c>
      <c r="F57" s="341">
        <v>3.98</v>
      </c>
      <c r="G57" s="120">
        <f t="shared" si="0"/>
        <v>0.5299999999999998</v>
      </c>
      <c r="H57" s="661"/>
      <c r="I57" s="662"/>
      <c r="J57" s="662"/>
      <c r="K57" s="662"/>
      <c r="L57" s="663"/>
      <c r="M57" s="195"/>
      <c r="N57" s="196"/>
      <c r="O57" s="113" t="s">
        <v>95</v>
      </c>
    </row>
    <row r="58" spans="1:15" ht="61.2" customHeight="1" thickBot="1">
      <c r="A58" s="197" t="s">
        <v>96</v>
      </c>
      <c r="B58" s="658" t="str">
        <f t="shared" si="1"/>
        <v>☆</v>
      </c>
      <c r="C58" s="659"/>
      <c r="D58" s="660"/>
      <c r="E58" s="460">
        <v>2.86</v>
      </c>
      <c r="F58" s="341">
        <v>3.38</v>
      </c>
      <c r="G58" s="120">
        <f t="shared" si="0"/>
        <v>0.52</v>
      </c>
      <c r="H58" s="664"/>
      <c r="I58" s="662"/>
      <c r="J58" s="662"/>
      <c r="K58" s="662"/>
      <c r="L58" s="663"/>
      <c r="M58" s="195"/>
      <c r="N58" s="196"/>
      <c r="O58" s="113" t="s">
        <v>96</v>
      </c>
    </row>
    <row r="59" spans="1:15" ht="61.2" customHeight="1" thickBot="1">
      <c r="A59" s="197" t="s">
        <v>97</v>
      </c>
      <c r="B59" s="658" t="str">
        <f t="shared" si="1"/>
        <v>☆</v>
      </c>
      <c r="C59" s="659"/>
      <c r="D59" s="660"/>
      <c r="E59" s="341">
        <v>5.73</v>
      </c>
      <c r="F59" s="342">
        <v>6.5</v>
      </c>
      <c r="G59" s="120">
        <f t="shared" si="0"/>
        <v>0.76999999999999957</v>
      </c>
      <c r="H59" s="664"/>
      <c r="I59" s="662"/>
      <c r="J59" s="662"/>
      <c r="K59" s="662"/>
      <c r="L59" s="663"/>
      <c r="M59" s="195"/>
      <c r="N59" s="196"/>
      <c r="O59" s="113" t="s">
        <v>97</v>
      </c>
    </row>
    <row r="60" spans="1:15" ht="61.2" customHeight="1" thickBot="1">
      <c r="A60" s="197" t="s">
        <v>98</v>
      </c>
      <c r="B60" s="658" t="str">
        <f t="shared" si="1"/>
        <v>★</v>
      </c>
      <c r="C60" s="659"/>
      <c r="D60" s="660"/>
      <c r="E60" s="341">
        <v>5.55</v>
      </c>
      <c r="F60" s="341">
        <v>5.14</v>
      </c>
      <c r="G60" s="120">
        <f t="shared" si="0"/>
        <v>-0.41000000000000014</v>
      </c>
      <c r="H60" s="661"/>
      <c r="I60" s="662"/>
      <c r="J60" s="662"/>
      <c r="K60" s="662"/>
      <c r="L60" s="663"/>
      <c r="M60" s="195"/>
      <c r="N60" s="196"/>
      <c r="O60" s="113" t="s">
        <v>98</v>
      </c>
    </row>
    <row r="61" spans="1:15" ht="61.2" customHeight="1" thickBot="1">
      <c r="A61" s="197" t="s">
        <v>99</v>
      </c>
      <c r="B61" s="658" t="str">
        <f t="shared" si="1"/>
        <v>☆</v>
      </c>
      <c r="C61" s="659"/>
      <c r="D61" s="660"/>
      <c r="E61" s="460">
        <v>1.55</v>
      </c>
      <c r="F61" s="460">
        <v>1.95</v>
      </c>
      <c r="G61" s="120">
        <f t="shared" si="0"/>
        <v>0.39999999999999991</v>
      </c>
      <c r="H61" s="671"/>
      <c r="I61" s="672"/>
      <c r="J61" s="672"/>
      <c r="K61" s="672"/>
      <c r="L61" s="673"/>
      <c r="M61" s="458"/>
      <c r="N61" s="459"/>
      <c r="O61" s="113" t="s">
        <v>99</v>
      </c>
    </row>
    <row r="62" spans="1:15" ht="69" customHeight="1" thickBot="1">
      <c r="A62" s="197" t="s">
        <v>100</v>
      </c>
      <c r="B62" s="658" t="str">
        <f t="shared" si="1"/>
        <v>★</v>
      </c>
      <c r="C62" s="659"/>
      <c r="D62" s="660"/>
      <c r="E62" s="341">
        <v>5.76</v>
      </c>
      <c r="F62" s="341">
        <v>5.0599999999999996</v>
      </c>
      <c r="G62" s="120">
        <f t="shared" si="0"/>
        <v>-0.70000000000000018</v>
      </c>
      <c r="H62" s="674"/>
      <c r="I62" s="675"/>
      <c r="J62" s="675"/>
      <c r="K62" s="675"/>
      <c r="L62" s="676"/>
      <c r="M62" s="458"/>
      <c r="N62" s="496"/>
      <c r="O62" s="113" t="s">
        <v>100</v>
      </c>
    </row>
    <row r="63" spans="1:15" ht="61.2" customHeight="1" thickBot="1">
      <c r="A63" s="197" t="s">
        <v>101</v>
      </c>
      <c r="B63" s="658" t="str">
        <f t="shared" si="1"/>
        <v>★</v>
      </c>
      <c r="C63" s="659"/>
      <c r="D63" s="660"/>
      <c r="E63" s="341">
        <v>3.42</v>
      </c>
      <c r="F63" s="341">
        <v>3.17</v>
      </c>
      <c r="G63" s="120">
        <f t="shared" si="0"/>
        <v>-0.25</v>
      </c>
      <c r="H63" s="677"/>
      <c r="I63" s="678"/>
      <c r="J63" s="678"/>
      <c r="K63" s="678"/>
      <c r="L63" s="679"/>
      <c r="M63" s="466"/>
      <c r="N63" s="463"/>
      <c r="O63" s="113" t="s">
        <v>101</v>
      </c>
    </row>
    <row r="64" spans="1:15" ht="61.2" customHeight="1" thickBot="1">
      <c r="A64" s="197" t="s">
        <v>102</v>
      </c>
      <c r="B64" s="658" t="str">
        <f t="shared" si="1"/>
        <v>☆</v>
      </c>
      <c r="C64" s="659"/>
      <c r="D64" s="660"/>
      <c r="E64" s="341">
        <v>3.35</v>
      </c>
      <c r="F64" s="341">
        <v>3.61</v>
      </c>
      <c r="G64" s="120">
        <f t="shared" si="0"/>
        <v>0.25999999999999979</v>
      </c>
      <c r="H64" s="668"/>
      <c r="I64" s="669"/>
      <c r="J64" s="669"/>
      <c r="K64" s="669"/>
      <c r="L64" s="670"/>
      <c r="M64" s="462"/>
      <c r="N64" s="463"/>
      <c r="O64" s="113" t="s">
        <v>102</v>
      </c>
    </row>
    <row r="65" spans="1:18" ht="61.2" customHeight="1" thickBot="1">
      <c r="A65" s="197" t="s">
        <v>103</v>
      </c>
      <c r="B65" s="658" t="str">
        <f t="shared" si="1"/>
        <v>★</v>
      </c>
      <c r="C65" s="659"/>
      <c r="D65" s="660"/>
      <c r="E65" s="341">
        <v>5.94</v>
      </c>
      <c r="F65" s="341">
        <v>5.83</v>
      </c>
      <c r="G65" s="120">
        <f t="shared" si="0"/>
        <v>-0.11000000000000032</v>
      </c>
      <c r="H65" s="668"/>
      <c r="I65" s="669"/>
      <c r="J65" s="669"/>
      <c r="K65" s="669"/>
      <c r="L65" s="670"/>
      <c r="M65" s="457"/>
      <c r="N65" s="463"/>
      <c r="O65" s="113" t="s">
        <v>103</v>
      </c>
    </row>
    <row r="66" spans="1:18" ht="61.2" customHeight="1" thickBot="1">
      <c r="A66" s="197" t="s">
        <v>104</v>
      </c>
      <c r="B66" s="658" t="str">
        <f t="shared" si="1"/>
        <v>☆</v>
      </c>
      <c r="C66" s="659"/>
      <c r="D66" s="660"/>
      <c r="E66" s="342">
        <v>8.39</v>
      </c>
      <c r="F66" s="342">
        <v>9.25</v>
      </c>
      <c r="G66" s="120">
        <f t="shared" si="0"/>
        <v>0.85999999999999943</v>
      </c>
      <c r="H66" s="661"/>
      <c r="I66" s="662"/>
      <c r="J66" s="662"/>
      <c r="K66" s="662"/>
      <c r="L66" s="663"/>
      <c r="M66" s="195"/>
      <c r="N66" s="196"/>
      <c r="O66" s="113" t="s">
        <v>104</v>
      </c>
    </row>
    <row r="67" spans="1:18" ht="61.2" customHeight="1" thickBot="1">
      <c r="A67" s="197" t="s">
        <v>105</v>
      </c>
      <c r="B67" s="658" t="str">
        <f t="shared" si="1"/>
        <v>☆</v>
      </c>
      <c r="C67" s="659"/>
      <c r="D67" s="660"/>
      <c r="E67" s="342">
        <v>7.4</v>
      </c>
      <c r="F67" s="342">
        <v>8.33</v>
      </c>
      <c r="G67" s="120">
        <f t="shared" si="0"/>
        <v>0.92999999999999972</v>
      </c>
      <c r="H67" s="661"/>
      <c r="I67" s="662"/>
      <c r="J67" s="662"/>
      <c r="K67" s="662"/>
      <c r="L67" s="663"/>
      <c r="M67" s="195"/>
      <c r="N67" s="196"/>
      <c r="O67" s="113" t="s">
        <v>105</v>
      </c>
    </row>
    <row r="68" spans="1:18" ht="61.2" customHeight="1" thickBot="1">
      <c r="A68" s="202" t="s">
        <v>106</v>
      </c>
      <c r="B68" s="658" t="str">
        <f t="shared" si="1"/>
        <v>☆</v>
      </c>
      <c r="C68" s="659"/>
      <c r="D68" s="660"/>
      <c r="E68" s="341">
        <v>4.3899999999999997</v>
      </c>
      <c r="F68" s="341">
        <v>4.97</v>
      </c>
      <c r="G68" s="120">
        <f t="shared" si="0"/>
        <v>0.58000000000000007</v>
      </c>
      <c r="H68" s="664"/>
      <c r="I68" s="662"/>
      <c r="J68" s="662"/>
      <c r="K68" s="662"/>
      <c r="L68" s="663"/>
      <c r="M68" s="195"/>
      <c r="N68" s="196"/>
      <c r="O68" s="113" t="s">
        <v>106</v>
      </c>
    </row>
    <row r="69" spans="1:18" ht="61.2" customHeight="1" thickBot="1">
      <c r="A69" s="199" t="s">
        <v>107</v>
      </c>
      <c r="B69" s="658" t="str">
        <f t="shared" si="1"/>
        <v>☆</v>
      </c>
      <c r="C69" s="659"/>
      <c r="D69" s="660"/>
      <c r="E69" s="351">
        <v>4.28</v>
      </c>
      <c r="F69" s="351">
        <v>4.72</v>
      </c>
      <c r="G69" s="120">
        <f t="shared" si="0"/>
        <v>0.4399999999999995</v>
      </c>
      <c r="H69" s="665"/>
      <c r="I69" s="666"/>
      <c r="J69" s="666"/>
      <c r="K69" s="666"/>
      <c r="L69" s="667"/>
      <c r="M69" s="195"/>
      <c r="N69" s="196"/>
      <c r="O69" s="113" t="s">
        <v>107</v>
      </c>
    </row>
    <row r="70" spans="1:18" ht="61.2" customHeight="1" thickBot="1">
      <c r="A70" s="326" t="s">
        <v>108</v>
      </c>
      <c r="B70" s="658" t="str">
        <f t="shared" si="1"/>
        <v>☆</v>
      </c>
      <c r="C70" s="659"/>
      <c r="D70" s="660"/>
      <c r="E70" s="341">
        <v>4.66</v>
      </c>
      <c r="F70" s="341">
        <v>4.8099999999999996</v>
      </c>
      <c r="G70" s="327">
        <f t="shared" ref="G70" si="2">F70-E70</f>
        <v>0.14999999999999947</v>
      </c>
      <c r="H70" s="710"/>
      <c r="I70" s="711"/>
      <c r="J70" s="711"/>
      <c r="K70" s="711"/>
      <c r="L70" s="712"/>
      <c r="M70" s="204"/>
      <c r="N70" s="328"/>
      <c r="O70" s="113"/>
    </row>
    <row r="71" spans="1:18" ht="42.75" customHeight="1" thickBot="1">
      <c r="A71" s="92"/>
      <c r="B71" s="92"/>
      <c r="C71" s="92"/>
      <c r="D71" s="92"/>
      <c r="E71" s="713"/>
      <c r="F71" s="713"/>
      <c r="G71" s="713"/>
      <c r="H71" s="713"/>
      <c r="I71" s="713"/>
      <c r="J71" s="713"/>
      <c r="K71" s="713"/>
      <c r="L71" s="713"/>
      <c r="M71" s="23">
        <f>COUNTIF(E24:E70,"&gt;=10")</f>
        <v>0</v>
      </c>
      <c r="N71" s="23">
        <f>COUNTIF(F24:F70,"&gt;=10")</f>
        <v>0</v>
      </c>
      <c r="O71" s="23" t="s">
        <v>3</v>
      </c>
    </row>
    <row r="72" spans="1:18" ht="36.75" customHeight="1" thickBot="1">
      <c r="A72" s="205" t="s">
        <v>17</v>
      </c>
      <c r="B72" s="206"/>
      <c r="C72" s="287"/>
      <c r="D72" s="287"/>
      <c r="E72" s="714" t="s">
        <v>109</v>
      </c>
      <c r="F72" s="714"/>
      <c r="G72" s="714"/>
      <c r="H72" s="557" t="s">
        <v>226</v>
      </c>
      <c r="I72" s="558"/>
      <c r="J72" s="287"/>
      <c r="K72" s="207"/>
      <c r="L72" s="207"/>
      <c r="M72" s="208"/>
      <c r="N72" s="209"/>
    </row>
    <row r="73" spans="1:18" ht="36.75" customHeight="1" thickBot="1">
      <c r="A73" s="31"/>
      <c r="B73" s="475"/>
      <c r="C73" s="717" t="s">
        <v>110</v>
      </c>
      <c r="D73" s="718"/>
      <c r="E73" s="718"/>
      <c r="F73" s="719"/>
      <c r="G73" s="210">
        <f>+F70</f>
        <v>4.8099999999999996</v>
      </c>
      <c r="H73" s="211" t="s">
        <v>111</v>
      </c>
      <c r="I73" s="715">
        <f>+G70</f>
        <v>0.14999999999999947</v>
      </c>
      <c r="J73" s="716"/>
      <c r="K73" s="94"/>
      <c r="L73" s="94"/>
      <c r="M73" s="95"/>
      <c r="N73" s="32"/>
    </row>
    <row r="74" spans="1:18" ht="36.75" customHeight="1" thickBot="1">
      <c r="A74" s="31"/>
      <c r="B74" s="93"/>
      <c r="C74" s="680" t="s">
        <v>112</v>
      </c>
      <c r="D74" s="681"/>
      <c r="E74" s="681"/>
      <c r="F74" s="682"/>
      <c r="G74" s="212">
        <f>+F35</f>
        <v>5.25</v>
      </c>
      <c r="H74" s="213" t="s">
        <v>113</v>
      </c>
      <c r="I74" s="683">
        <f>+G35</f>
        <v>0.37999999999999989</v>
      </c>
      <c r="J74" s="684"/>
      <c r="K74" s="94"/>
      <c r="L74" s="94"/>
      <c r="M74" s="95"/>
      <c r="N74" s="32"/>
      <c r="R74" s="214" t="s">
        <v>17</v>
      </c>
    </row>
    <row r="75" spans="1:18" ht="36.75" customHeight="1" thickBot="1">
      <c r="A75" s="31"/>
      <c r="B75" s="93"/>
      <c r="C75" s="685" t="s">
        <v>114</v>
      </c>
      <c r="D75" s="686"/>
      <c r="E75" s="686"/>
      <c r="F75" s="215" t="str">
        <f>VLOOKUP(G75,F:P,10,0)</f>
        <v>大分県</v>
      </c>
      <c r="G75" s="216">
        <f>MAX(F23:F69)</f>
        <v>9.25</v>
      </c>
      <c r="H75" s="687" t="s">
        <v>115</v>
      </c>
      <c r="I75" s="688"/>
      <c r="J75" s="688"/>
      <c r="K75" s="217">
        <f>+N71</f>
        <v>0</v>
      </c>
      <c r="L75" s="218" t="s">
        <v>116</v>
      </c>
      <c r="M75" s="324">
        <f>N71-M71</f>
        <v>0</v>
      </c>
      <c r="N75" s="32"/>
      <c r="R75" s="106"/>
    </row>
    <row r="76" spans="1:18" ht="36.75" customHeight="1" thickBot="1">
      <c r="A76" s="33"/>
      <c r="B76" s="34"/>
      <c r="C76" s="34"/>
      <c r="D76" s="34"/>
      <c r="E76" s="34"/>
      <c r="F76" s="34"/>
      <c r="G76" s="34"/>
      <c r="H76" s="34"/>
      <c r="I76" s="34"/>
      <c r="J76" s="34"/>
      <c r="K76" s="35"/>
      <c r="L76" s="35"/>
      <c r="M76" s="36"/>
      <c r="N76" s="37"/>
      <c r="R76" s="106"/>
    </row>
    <row r="77" spans="1:18" ht="30.75" customHeight="1">
      <c r="A77" s="47"/>
      <c r="B77" s="47"/>
      <c r="C77" s="47"/>
      <c r="D77" s="47"/>
      <c r="E77" s="47"/>
      <c r="F77" s="47"/>
      <c r="G77" s="47"/>
      <c r="H77" s="47"/>
      <c r="I77" s="47"/>
      <c r="J77" s="47"/>
      <c r="K77" s="96"/>
      <c r="L77" s="96"/>
      <c r="M77" s="97"/>
      <c r="N77" s="98"/>
      <c r="R77" s="107"/>
    </row>
    <row r="78" spans="1:18" ht="30.75" customHeight="1" thickBot="1">
      <c r="A78" s="99"/>
      <c r="B78" s="99"/>
      <c r="C78" s="99"/>
      <c r="D78" s="99"/>
      <c r="E78" s="99"/>
      <c r="F78" s="99"/>
      <c r="G78" s="99"/>
      <c r="H78" s="99"/>
      <c r="I78" s="99"/>
      <c r="J78" s="99"/>
      <c r="K78" s="100"/>
      <c r="L78" s="100"/>
      <c r="M78" s="179"/>
      <c r="N78" s="99"/>
    </row>
    <row r="79" spans="1:18" ht="24.75" customHeight="1" thickTop="1">
      <c r="A79" s="689">
        <v>2</v>
      </c>
      <c r="B79" s="692" t="s">
        <v>224</v>
      </c>
      <c r="C79" s="693"/>
      <c r="D79" s="693"/>
      <c r="E79" s="693"/>
      <c r="F79" s="694"/>
      <c r="G79" s="701" t="s">
        <v>225</v>
      </c>
      <c r="H79" s="702"/>
      <c r="I79" s="702"/>
      <c r="J79" s="702"/>
      <c r="K79" s="702"/>
      <c r="L79" s="702"/>
      <c r="M79" s="702"/>
      <c r="N79" s="703"/>
    </row>
    <row r="80" spans="1:18" ht="24.75" customHeight="1">
      <c r="A80" s="690"/>
      <c r="B80" s="695"/>
      <c r="C80" s="696"/>
      <c r="D80" s="696"/>
      <c r="E80" s="696"/>
      <c r="F80" s="697"/>
      <c r="G80" s="704"/>
      <c r="H80" s="705"/>
      <c r="I80" s="705"/>
      <c r="J80" s="705"/>
      <c r="K80" s="705"/>
      <c r="L80" s="705"/>
      <c r="M80" s="705"/>
      <c r="N80" s="706"/>
      <c r="O80" s="101" t="s">
        <v>3</v>
      </c>
      <c r="P80" s="101"/>
    </row>
    <row r="81" spans="1:16" ht="24.75" customHeight="1">
      <c r="A81" s="690"/>
      <c r="B81" s="695"/>
      <c r="C81" s="696"/>
      <c r="D81" s="696"/>
      <c r="E81" s="696"/>
      <c r="F81" s="697"/>
      <c r="G81" s="704"/>
      <c r="H81" s="705"/>
      <c r="I81" s="705"/>
      <c r="J81" s="705"/>
      <c r="K81" s="705"/>
      <c r="L81" s="705"/>
      <c r="M81" s="705"/>
      <c r="N81" s="706"/>
      <c r="O81" s="101" t="s">
        <v>17</v>
      </c>
      <c r="P81" s="101" t="s">
        <v>117</v>
      </c>
    </row>
    <row r="82" spans="1:16" ht="24.75" customHeight="1">
      <c r="A82" s="690"/>
      <c r="B82" s="695"/>
      <c r="C82" s="696"/>
      <c r="D82" s="696"/>
      <c r="E82" s="696"/>
      <c r="F82" s="697"/>
      <c r="G82" s="704"/>
      <c r="H82" s="705"/>
      <c r="I82" s="705"/>
      <c r="J82" s="705"/>
      <c r="K82" s="705"/>
      <c r="L82" s="705"/>
      <c r="M82" s="705"/>
      <c r="N82" s="706"/>
      <c r="O82" s="102"/>
      <c r="P82" s="101"/>
    </row>
    <row r="83" spans="1:16" ht="46.2" customHeight="1" thickBot="1">
      <c r="A83" s="691"/>
      <c r="B83" s="698"/>
      <c r="C83" s="699"/>
      <c r="D83" s="699"/>
      <c r="E83" s="699"/>
      <c r="F83" s="700"/>
      <c r="G83" s="707"/>
      <c r="H83" s="708"/>
      <c r="I83" s="708"/>
      <c r="J83" s="708"/>
      <c r="K83" s="708"/>
      <c r="L83" s="708"/>
      <c r="M83" s="708"/>
      <c r="N83" s="709"/>
    </row>
    <row r="84" spans="1:16" ht="13.8" thickTop="1"/>
    <row r="87" spans="1:16">
      <c r="B87" s="22" t="s">
        <v>21</v>
      </c>
    </row>
  </sheetData>
  <sheetProtection formatCells="0" formatColumns="0" formatRows="0" insertColumns="0" insertRows="0" insertHyperlinks="0" deleteColumns="0" deleteRows="0" sort="0" autoFilter="0" pivotTables="0"/>
  <autoFilter ref="A22:G75" xr:uid="{00000000-0009-0000-0000-000002000000}">
    <filterColumn colId="1" showButton="0"/>
    <filterColumn colId="2" showButton="0"/>
  </autoFilter>
  <mergeCells count="120">
    <mergeCell ref="F3:G16"/>
    <mergeCell ref="I2:M2"/>
    <mergeCell ref="A17:C17"/>
    <mergeCell ref="F17:G17"/>
    <mergeCell ref="A18:C18"/>
    <mergeCell ref="F18:G18"/>
    <mergeCell ref="A19:G19"/>
    <mergeCell ref="B21:C21"/>
    <mergeCell ref="E21:F21"/>
    <mergeCell ref="A3:C16"/>
    <mergeCell ref="B28:D28"/>
    <mergeCell ref="H28:L28"/>
    <mergeCell ref="B25:D25"/>
    <mergeCell ref="H25:L25"/>
    <mergeCell ref="H21:L21"/>
    <mergeCell ref="B22:D22"/>
    <mergeCell ref="H22:L22"/>
    <mergeCell ref="H23:L23"/>
    <mergeCell ref="B24:D24"/>
    <mergeCell ref="H24:L24"/>
    <mergeCell ref="B23:D23"/>
    <mergeCell ref="B26:D26"/>
    <mergeCell ref="H26:L26"/>
    <mergeCell ref="B27:D27"/>
    <mergeCell ref="H27:L27"/>
    <mergeCell ref="H33:L33"/>
    <mergeCell ref="B29:D29"/>
    <mergeCell ref="H29:L29"/>
    <mergeCell ref="B30:D30"/>
    <mergeCell ref="H30:L30"/>
    <mergeCell ref="B37:D37"/>
    <mergeCell ref="H37:L37"/>
    <mergeCell ref="B38:D38"/>
    <mergeCell ref="H38:L38"/>
    <mergeCell ref="B34:D34"/>
    <mergeCell ref="H34:L34"/>
    <mergeCell ref="B31:D31"/>
    <mergeCell ref="H31:L31"/>
    <mergeCell ref="B32:D32"/>
    <mergeCell ref="H32:L32"/>
    <mergeCell ref="B33:D33"/>
    <mergeCell ref="B39:D39"/>
    <mergeCell ref="H39:L39"/>
    <mergeCell ref="H35:L35"/>
    <mergeCell ref="B36:D36"/>
    <mergeCell ref="H36:L36"/>
    <mergeCell ref="B43:D43"/>
    <mergeCell ref="H43:L43"/>
    <mergeCell ref="H44:L44"/>
    <mergeCell ref="B35:D35"/>
    <mergeCell ref="B44:D44"/>
    <mergeCell ref="B45:D45"/>
    <mergeCell ref="H45:L45"/>
    <mergeCell ref="B40:D40"/>
    <mergeCell ref="H40:L40"/>
    <mergeCell ref="B41:D41"/>
    <mergeCell ref="H42:L42"/>
    <mergeCell ref="B42:D42"/>
    <mergeCell ref="B49:D49"/>
    <mergeCell ref="H49:L49"/>
    <mergeCell ref="H41:L41"/>
    <mergeCell ref="B50:D50"/>
    <mergeCell ref="H50:L50"/>
    <mergeCell ref="B51:D51"/>
    <mergeCell ref="H51:L51"/>
    <mergeCell ref="B46:D46"/>
    <mergeCell ref="H46:L46"/>
    <mergeCell ref="B47:D47"/>
    <mergeCell ref="H47:L47"/>
    <mergeCell ref="B48:D48"/>
    <mergeCell ref="H48:L48"/>
    <mergeCell ref="B55:D55"/>
    <mergeCell ref="H55:L55"/>
    <mergeCell ref="B56:D56"/>
    <mergeCell ref="H56:L56"/>
    <mergeCell ref="B57:D57"/>
    <mergeCell ref="B52:D52"/>
    <mergeCell ref="H52:L52"/>
    <mergeCell ref="B53:D53"/>
    <mergeCell ref="H53:L53"/>
    <mergeCell ref="B54:D54"/>
    <mergeCell ref="H54:L54"/>
    <mergeCell ref="C74:F74"/>
    <mergeCell ref="I74:J74"/>
    <mergeCell ref="C75:E75"/>
    <mergeCell ref="H75:J75"/>
    <mergeCell ref="A79:A83"/>
    <mergeCell ref="B79:F83"/>
    <mergeCell ref="G79:N83"/>
    <mergeCell ref="B70:D70"/>
    <mergeCell ref="H70:L70"/>
    <mergeCell ref="E71:L71"/>
    <mergeCell ref="E72:G72"/>
    <mergeCell ref="I73:J73"/>
    <mergeCell ref="C73:F73"/>
    <mergeCell ref="B69:D69"/>
    <mergeCell ref="H69:L69"/>
    <mergeCell ref="B64:D64"/>
    <mergeCell ref="H64:L64"/>
    <mergeCell ref="B65:D65"/>
    <mergeCell ref="B66:D66"/>
    <mergeCell ref="H65:L65"/>
    <mergeCell ref="B61:D61"/>
    <mergeCell ref="H61:L61"/>
    <mergeCell ref="B62:D62"/>
    <mergeCell ref="H62:L62"/>
    <mergeCell ref="B63:D63"/>
    <mergeCell ref="H63:L63"/>
    <mergeCell ref="B58:D58"/>
    <mergeCell ref="H57:L57"/>
    <mergeCell ref="B59:D59"/>
    <mergeCell ref="H59:L59"/>
    <mergeCell ref="H60:L60"/>
    <mergeCell ref="B67:D67"/>
    <mergeCell ref="H67:L67"/>
    <mergeCell ref="B68:D68"/>
    <mergeCell ref="H68:L68"/>
    <mergeCell ref="B60:D60"/>
    <mergeCell ref="H58:L58"/>
    <mergeCell ref="H66:L66"/>
  </mergeCells>
  <phoneticPr fontId="81"/>
  <conditionalFormatting sqref="G23:G70">
    <cfRule type="cellIs" dxfId="5" priority="1" stopIfTrue="1" operator="between">
      <formula>10.1</formula>
      <formula>20</formula>
    </cfRule>
    <cfRule type="cellIs" dxfId="4" priority="2" stopIfTrue="1" operator="between">
      <formula>1.01</formula>
      <formula>10</formula>
    </cfRule>
    <cfRule type="cellIs" dxfId="3" priority="3" stopIfTrue="1" operator="between">
      <formula>0.01</formula>
      <formula>1</formula>
    </cfRule>
  </conditionalFormatting>
  <conditionalFormatting sqref="N77">
    <cfRule type="cellIs" dxfId="2" priority="4" stopIfTrue="1" operator="between">
      <formula>10.1</formula>
      <formula>20</formula>
    </cfRule>
    <cfRule type="cellIs" dxfId="1" priority="5" stopIfTrue="1" operator="between">
      <formula>1.01</formula>
      <formula>10</formula>
    </cfRule>
    <cfRule type="cellIs" dxfId="0" priority="6" stopIfTrue="1" operator="between">
      <formula>0.01</formula>
      <formula>1</formula>
    </cfRule>
  </conditionalFormatting>
  <hyperlinks>
    <hyperlink ref="I19" r:id="rId1" xr:uid="{C7424B07-D1FE-44F6-B79C-EFD9D50A5CA1}"/>
  </hyperlinks>
  <printOptions horizontalCentered="1" verticalCentered="1"/>
  <pageMargins left="0" right="0.23622047244094491" top="0.74803149606299213" bottom="0.74803149606299213" header="0.31496062992125984" footer="0.31496062992125984"/>
  <pageSetup paperSize="8" scale="32" orientation="portrait" horizontalDpi="300" verticalDpi="300" r:id="rId2"/>
  <headerFooter scaleWithDoc="0"/>
  <rowBreaks count="1" manualBreakCount="1">
    <brk id="70" max="1638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15968-B803-4E19-BE6E-5B428CD9184B}">
  <sheetPr>
    <pageSetUpPr fitToPage="1"/>
  </sheetPr>
  <dimension ref="A1:U27"/>
  <sheetViews>
    <sheetView zoomScaleNormal="100" zoomScaleSheetLayoutView="95" workbookViewId="0">
      <selection activeCell="P11" sqref="P11"/>
    </sheetView>
  </sheetViews>
  <sheetFormatPr defaultColWidth="9" defaultRowHeight="13.2"/>
  <cols>
    <col min="1" max="1" width="2.21875" style="334" customWidth="1"/>
    <col min="2" max="8" width="9" style="334"/>
    <col min="9" max="9" width="14" style="334" customWidth="1"/>
    <col min="10" max="10" width="16" style="334" customWidth="1"/>
    <col min="11" max="11" width="9" style="334"/>
    <col min="12" max="12" width="22.33203125" style="334" customWidth="1"/>
    <col min="13" max="13" width="2.109375" style="334" customWidth="1"/>
    <col min="14" max="14" width="3.44140625" style="334" customWidth="1"/>
    <col min="15" max="16384" width="9" style="334"/>
  </cols>
  <sheetData>
    <row r="1" spans="1:21" ht="23.4">
      <c r="A1" s="772" t="s">
        <v>197</v>
      </c>
      <c r="B1" s="772"/>
      <c r="C1" s="772"/>
      <c r="D1" s="772"/>
      <c r="E1" s="772"/>
      <c r="F1" s="772"/>
      <c r="G1" s="772"/>
      <c r="H1" s="772"/>
      <c r="I1" s="772"/>
      <c r="J1" s="773"/>
      <c r="K1" s="773"/>
      <c r="L1" s="773"/>
      <c r="M1" s="773"/>
    </row>
    <row r="2" spans="1:21" ht="19.2">
      <c r="A2" s="774" t="s">
        <v>326</v>
      </c>
      <c r="B2" s="774"/>
      <c r="C2" s="774"/>
      <c r="D2" s="774"/>
      <c r="E2" s="774"/>
      <c r="F2" s="774"/>
      <c r="G2" s="774"/>
      <c r="H2" s="774"/>
      <c r="I2" s="774"/>
      <c r="J2" s="775"/>
      <c r="K2" s="775"/>
      <c r="L2" s="775"/>
      <c r="M2" s="775"/>
      <c r="N2" s="624"/>
      <c r="P2" s="1"/>
    </row>
    <row r="3" spans="1:21" ht="24.75" customHeight="1">
      <c r="A3" s="776" t="s">
        <v>327</v>
      </c>
      <c r="B3" s="776"/>
      <c r="C3" s="776"/>
      <c r="D3" s="776"/>
      <c r="E3" s="776"/>
      <c r="F3" s="776"/>
      <c r="G3" s="776"/>
      <c r="H3" s="776"/>
      <c r="I3" s="776"/>
      <c r="J3" s="777"/>
      <c r="K3" s="777"/>
      <c r="L3" s="777"/>
      <c r="M3" s="777"/>
      <c r="N3" s="625"/>
      <c r="P3" s="1"/>
    </row>
    <row r="4" spans="1:21" ht="17.399999999999999">
      <c r="A4" s="778" t="s">
        <v>244</v>
      </c>
      <c r="B4" s="778"/>
      <c r="C4" s="778"/>
      <c r="D4" s="778"/>
      <c r="E4" s="778"/>
      <c r="F4" s="778"/>
      <c r="G4" s="778"/>
      <c r="H4" s="778"/>
      <c r="I4" s="778"/>
      <c r="J4" s="779"/>
      <c r="K4" s="779"/>
      <c r="L4" s="779"/>
      <c r="M4" s="779"/>
      <c r="N4" s="625"/>
      <c r="P4" s="1"/>
      <c r="Q4" s="626"/>
    </row>
    <row r="5" spans="1:21" ht="10.199999999999999" customHeight="1">
      <c r="A5" s="946"/>
      <c r="B5" s="947"/>
      <c r="C5" s="948"/>
      <c r="D5" s="948"/>
      <c r="E5" s="948"/>
      <c r="F5" s="948"/>
      <c r="G5" s="948"/>
      <c r="H5" s="948"/>
      <c r="I5" s="948"/>
      <c r="J5" s="948"/>
      <c r="K5" s="948"/>
      <c r="L5" s="948"/>
      <c r="M5" s="948"/>
      <c r="N5" s="625"/>
      <c r="O5" s="626"/>
      <c r="P5" s="1"/>
    </row>
    <row r="6" spans="1:21" ht="21.75" customHeight="1">
      <c r="A6" s="948"/>
      <c r="B6" s="955"/>
      <c r="C6" s="956"/>
      <c r="D6" s="956"/>
      <c r="E6" s="956"/>
      <c r="F6" s="948"/>
      <c r="G6" s="948" t="s">
        <v>17</v>
      </c>
      <c r="H6" s="953" t="s">
        <v>328</v>
      </c>
      <c r="I6" s="954"/>
      <c r="J6" s="954"/>
      <c r="K6" s="954"/>
      <c r="L6" s="954"/>
      <c r="M6" s="948"/>
      <c r="N6" s="625"/>
      <c r="O6" s="626"/>
      <c r="P6" s="1"/>
      <c r="R6" s="626"/>
    </row>
    <row r="7" spans="1:21" ht="21.75" customHeight="1">
      <c r="A7" s="948"/>
      <c r="B7" s="956"/>
      <c r="C7" s="956"/>
      <c r="D7" s="956"/>
      <c r="E7" s="956"/>
      <c r="F7" s="948"/>
      <c r="G7" s="948"/>
      <c r="H7" s="954"/>
      <c r="I7" s="954"/>
      <c r="J7" s="954"/>
      <c r="K7" s="954"/>
      <c r="L7" s="954"/>
      <c r="M7" s="948"/>
      <c r="N7" s="625"/>
      <c r="P7" s="1"/>
    </row>
    <row r="8" spans="1:21" ht="21.75" customHeight="1">
      <c r="A8" s="948"/>
      <c r="B8" s="956"/>
      <c r="C8" s="956"/>
      <c r="D8" s="956"/>
      <c r="E8" s="956"/>
      <c r="F8" s="948"/>
      <c r="G8" s="948"/>
      <c r="H8" s="954"/>
      <c r="I8" s="954"/>
      <c r="J8" s="954"/>
      <c r="K8" s="954"/>
      <c r="L8" s="954"/>
      <c r="M8" s="948"/>
      <c r="O8" s="626"/>
      <c r="P8" s="1"/>
    </row>
    <row r="9" spans="1:21" ht="21.75" customHeight="1">
      <c r="A9" s="948"/>
      <c r="B9" s="956"/>
      <c r="C9" s="956"/>
      <c r="D9" s="956"/>
      <c r="E9" s="956"/>
      <c r="F9" s="948"/>
      <c r="G9" s="948"/>
      <c r="H9" s="954"/>
      <c r="I9" s="954"/>
      <c r="J9" s="954"/>
      <c r="K9" s="954"/>
      <c r="L9" s="954"/>
      <c r="M9" s="948"/>
      <c r="O9" s="484"/>
      <c r="P9" s="1"/>
    </row>
    <row r="10" spans="1:21" ht="21.75" customHeight="1">
      <c r="A10" s="948"/>
      <c r="B10" s="956"/>
      <c r="C10" s="956"/>
      <c r="D10" s="956"/>
      <c r="E10" s="956"/>
      <c r="F10" s="948"/>
      <c r="G10" s="948"/>
      <c r="H10" s="954"/>
      <c r="I10" s="954"/>
      <c r="J10" s="954"/>
      <c r="K10" s="954"/>
      <c r="L10" s="954"/>
      <c r="M10" s="948"/>
      <c r="O10" s="626"/>
      <c r="P10" s="1"/>
    </row>
    <row r="11" spans="1:21" ht="21.75" customHeight="1">
      <c r="A11" s="948"/>
      <c r="B11" s="956"/>
      <c r="C11" s="956"/>
      <c r="D11" s="956"/>
      <c r="E11" s="956"/>
      <c r="F11" s="949"/>
      <c r="G11" s="949"/>
      <c r="H11" s="954"/>
      <c r="I11" s="954"/>
      <c r="J11" s="954"/>
      <c r="K11" s="954"/>
      <c r="L11" s="954"/>
      <c r="M11" s="948"/>
      <c r="P11" s="1"/>
      <c r="U11" s="484"/>
    </row>
    <row r="12" spans="1:21" ht="21.75" customHeight="1">
      <c r="A12" s="948"/>
      <c r="B12" s="956"/>
      <c r="C12" s="956"/>
      <c r="D12" s="956"/>
      <c r="E12" s="956"/>
      <c r="F12" s="950"/>
      <c r="G12" s="950"/>
      <c r="H12" s="954"/>
      <c r="I12" s="954"/>
      <c r="J12" s="954"/>
      <c r="K12" s="954"/>
      <c r="L12" s="954"/>
      <c r="M12" s="948"/>
      <c r="P12" s="1"/>
    </row>
    <row r="13" spans="1:21" ht="21.75" customHeight="1">
      <c r="A13" s="948"/>
      <c r="B13" s="956"/>
      <c r="C13" s="956"/>
      <c r="D13" s="956"/>
      <c r="E13" s="956"/>
      <c r="F13" s="950"/>
      <c r="G13" s="950"/>
      <c r="H13" s="954"/>
      <c r="I13" s="954"/>
      <c r="J13" s="954"/>
      <c r="K13" s="954"/>
      <c r="L13" s="954"/>
      <c r="M13" s="948"/>
      <c r="P13" s="1"/>
    </row>
    <row r="14" spans="1:21" ht="31.8" customHeight="1">
      <c r="A14" s="948"/>
      <c r="B14" s="957"/>
      <c r="C14" s="957"/>
      <c r="D14" s="957"/>
      <c r="E14" s="957"/>
      <c r="F14" s="950"/>
      <c r="G14" s="950"/>
      <c r="H14" s="954"/>
      <c r="I14" s="954"/>
      <c r="J14" s="954"/>
      <c r="K14" s="954"/>
      <c r="L14" s="954"/>
      <c r="M14" s="948"/>
      <c r="P14" s="1"/>
    </row>
    <row r="15" spans="1:21" ht="8.4" customHeight="1">
      <c r="A15" s="948"/>
      <c r="B15" s="951"/>
      <c r="C15" s="951"/>
      <c r="D15" s="951"/>
      <c r="E15" s="951"/>
      <c r="F15" s="950"/>
      <c r="G15" s="950"/>
      <c r="H15" s="952"/>
      <c r="I15" s="952"/>
      <c r="J15" s="952"/>
      <c r="K15" s="952"/>
      <c r="L15" s="952"/>
      <c r="M15" s="948"/>
      <c r="P15" s="1"/>
    </row>
    <row r="16" spans="1:21" ht="16.8" thickBot="1">
      <c r="A16" s="934"/>
      <c r="B16" s="935"/>
      <c r="C16" s="936"/>
      <c r="D16" s="936"/>
      <c r="E16" s="936"/>
      <c r="F16" s="936"/>
      <c r="G16" s="936"/>
      <c r="H16" s="936"/>
      <c r="I16" s="936"/>
      <c r="J16" s="936"/>
      <c r="K16" s="936"/>
      <c r="L16" s="936"/>
      <c r="M16" s="936"/>
      <c r="P16" s="1"/>
    </row>
    <row r="17" spans="1:16" ht="14.25" customHeight="1" thickTop="1">
      <c r="A17" s="936"/>
      <c r="B17" s="937" t="s">
        <v>329</v>
      </c>
      <c r="C17" s="938"/>
      <c r="D17" s="938"/>
      <c r="E17" s="938"/>
      <c r="F17" s="938"/>
      <c r="G17" s="938"/>
      <c r="H17" s="938"/>
      <c r="I17" s="938"/>
      <c r="J17" s="938"/>
      <c r="K17" s="938"/>
      <c r="L17" s="939"/>
      <c r="M17" s="936" t="s">
        <v>17</v>
      </c>
      <c r="P17" s="1"/>
    </row>
    <row r="18" spans="1:16" ht="13.5" customHeight="1">
      <c r="A18" s="936"/>
      <c r="B18" s="940"/>
      <c r="C18" s="941"/>
      <c r="D18" s="941"/>
      <c r="E18" s="941"/>
      <c r="F18" s="941"/>
      <c r="G18" s="941"/>
      <c r="H18" s="941"/>
      <c r="I18" s="941"/>
      <c r="J18" s="941"/>
      <c r="K18" s="941"/>
      <c r="L18" s="942"/>
      <c r="M18" s="936"/>
      <c r="P18" s="1"/>
    </row>
    <row r="19" spans="1:16" ht="13.5" customHeight="1">
      <c r="A19" s="936"/>
      <c r="B19" s="940"/>
      <c r="C19" s="941"/>
      <c r="D19" s="941"/>
      <c r="E19" s="941"/>
      <c r="F19" s="941"/>
      <c r="G19" s="941"/>
      <c r="H19" s="941"/>
      <c r="I19" s="941"/>
      <c r="J19" s="941"/>
      <c r="K19" s="941"/>
      <c r="L19" s="942"/>
      <c r="M19" s="936"/>
      <c r="P19" s="1"/>
    </row>
    <row r="20" spans="1:16" ht="13.5" customHeight="1">
      <c r="A20" s="936"/>
      <c r="B20" s="940"/>
      <c r="C20" s="941"/>
      <c r="D20" s="941"/>
      <c r="E20" s="941"/>
      <c r="F20" s="941"/>
      <c r="G20" s="941"/>
      <c r="H20" s="941"/>
      <c r="I20" s="941"/>
      <c r="J20" s="941"/>
      <c r="K20" s="941"/>
      <c r="L20" s="942"/>
      <c r="M20" s="936"/>
      <c r="P20" s="1"/>
    </row>
    <row r="21" spans="1:16" ht="13.5" customHeight="1">
      <c r="A21" s="936"/>
      <c r="B21" s="940"/>
      <c r="C21" s="941"/>
      <c r="D21" s="941"/>
      <c r="E21" s="941"/>
      <c r="F21" s="941"/>
      <c r="G21" s="941"/>
      <c r="H21" s="941"/>
      <c r="I21" s="941"/>
      <c r="J21" s="941"/>
      <c r="K21" s="941"/>
      <c r="L21" s="942"/>
      <c r="M21" s="936"/>
      <c r="P21" s="1"/>
    </row>
    <row r="22" spans="1:16" ht="13.5" customHeight="1">
      <c r="A22" s="936"/>
      <c r="B22" s="940"/>
      <c r="C22" s="941"/>
      <c r="D22" s="941"/>
      <c r="E22" s="941"/>
      <c r="F22" s="941"/>
      <c r="G22" s="941"/>
      <c r="H22" s="941"/>
      <c r="I22" s="941"/>
      <c r="J22" s="941"/>
      <c r="K22" s="941"/>
      <c r="L22" s="942"/>
      <c r="M22" s="936"/>
      <c r="P22" s="1"/>
    </row>
    <row r="23" spans="1:16" ht="13.5" customHeight="1">
      <c r="A23" s="936"/>
      <c r="B23" s="940"/>
      <c r="C23" s="941"/>
      <c r="D23" s="941"/>
      <c r="E23" s="941"/>
      <c r="F23" s="941"/>
      <c r="G23" s="941"/>
      <c r="H23" s="941"/>
      <c r="I23" s="941"/>
      <c r="J23" s="941"/>
      <c r="K23" s="941"/>
      <c r="L23" s="942"/>
      <c r="M23" s="936"/>
      <c r="P23" s="1"/>
    </row>
    <row r="24" spans="1:16" ht="13.5" customHeight="1">
      <c r="A24" s="936"/>
      <c r="B24" s="940"/>
      <c r="C24" s="941"/>
      <c r="D24" s="941"/>
      <c r="E24" s="941"/>
      <c r="F24" s="941"/>
      <c r="G24" s="941"/>
      <c r="H24" s="941"/>
      <c r="I24" s="941"/>
      <c r="J24" s="941"/>
      <c r="K24" s="941"/>
      <c r="L24" s="942"/>
      <c r="M24" s="936"/>
      <c r="P24" s="1"/>
    </row>
    <row r="25" spans="1:16" ht="21" customHeight="1" thickBot="1">
      <c r="A25" s="936"/>
      <c r="B25" s="943"/>
      <c r="C25" s="944"/>
      <c r="D25" s="944"/>
      <c r="E25" s="944"/>
      <c r="F25" s="944"/>
      <c r="G25" s="944"/>
      <c r="H25" s="944"/>
      <c r="I25" s="944"/>
      <c r="J25" s="944"/>
      <c r="K25" s="944"/>
      <c r="L25" s="945"/>
      <c r="M25" s="936"/>
    </row>
    <row r="26" spans="1:16" ht="13.8" thickTop="1">
      <c r="A26" s="936"/>
      <c r="B26" s="936" t="s">
        <v>17</v>
      </c>
      <c r="C26" s="936"/>
      <c r="D26" s="936"/>
      <c r="E26" s="936"/>
      <c r="F26" s="936"/>
      <c r="G26" s="936"/>
      <c r="H26" s="936"/>
      <c r="I26" s="936"/>
      <c r="J26" s="936"/>
      <c r="K26" s="936"/>
      <c r="L26" s="936"/>
      <c r="M26" s="936"/>
    </row>
    <row r="27" spans="1:16">
      <c r="A27" s="936"/>
      <c r="B27" s="936"/>
      <c r="C27" s="936"/>
      <c r="D27" s="936"/>
      <c r="E27" s="936"/>
      <c r="F27" s="936"/>
      <c r="G27" s="936"/>
      <c r="H27" s="936"/>
      <c r="I27" s="936"/>
      <c r="J27" s="936"/>
      <c r="K27" s="936"/>
      <c r="L27" s="936"/>
      <c r="M27" s="936"/>
    </row>
  </sheetData>
  <mergeCells count="7">
    <mergeCell ref="B17:L25"/>
    <mergeCell ref="A1:M1"/>
    <mergeCell ref="A2:M2"/>
    <mergeCell ref="A3:M3"/>
    <mergeCell ref="A4:M4"/>
    <mergeCell ref="B6:E14"/>
    <mergeCell ref="H6:L14"/>
  </mergeCells>
  <phoneticPr fontId="81"/>
  <pageMargins left="0.74803149606299213" right="0.74803149606299213" top="0.98425196850393704" bottom="0.98425196850393704" header="0.51181102362204722" footer="0.51181102362204722"/>
  <pageSetup paperSize="9" scale="99" orientation="landscape" horizontalDpi="200" verticalDpi="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53"/>
  <sheetViews>
    <sheetView showGridLines="0" view="pageBreakPreview" zoomScale="79" zoomScaleNormal="100" zoomScaleSheetLayoutView="79" workbookViewId="0"/>
  </sheetViews>
  <sheetFormatPr defaultColWidth="9" defaultRowHeight="31.2" customHeight="1"/>
  <cols>
    <col min="1" max="1" width="203.88671875" style="116" customWidth="1"/>
    <col min="2" max="2" width="11.21875" style="114" customWidth="1"/>
    <col min="3" max="3" width="22" style="114" customWidth="1"/>
    <col min="4" max="4" width="20.109375" style="115" customWidth="1"/>
    <col min="5" max="16384" width="9" style="1"/>
  </cols>
  <sheetData>
    <row r="1" spans="1:4" s="15" customFormat="1" ht="45.6" customHeight="1" thickBot="1">
      <c r="A1" s="310" t="s">
        <v>251</v>
      </c>
      <c r="B1" s="311" t="s">
        <v>118</v>
      </c>
      <c r="C1" s="312" t="s">
        <v>119</v>
      </c>
      <c r="D1" s="313" t="s">
        <v>120</v>
      </c>
    </row>
    <row r="2" spans="1:4" s="15" customFormat="1" ht="45.6" customHeight="1">
      <c r="A2" s="321" t="s">
        <v>438</v>
      </c>
      <c r="B2" s="277"/>
      <c r="C2" s="241"/>
      <c r="D2" s="308"/>
    </row>
    <row r="3" spans="1:4" s="15" customFormat="1" ht="167.4" customHeight="1" thickBot="1">
      <c r="A3" s="548" t="s">
        <v>440</v>
      </c>
      <c r="B3" s="295" t="s">
        <v>442</v>
      </c>
      <c r="C3" s="549" t="s">
        <v>439</v>
      </c>
      <c r="D3" s="309">
        <v>45920</v>
      </c>
    </row>
    <row r="4" spans="1:4" s="15" customFormat="1" ht="45.6" customHeight="1" thickBot="1">
      <c r="A4" s="574" t="s">
        <v>441</v>
      </c>
      <c r="B4" s="314"/>
      <c r="C4" s="315"/>
      <c r="D4" s="309"/>
    </row>
    <row r="5" spans="1:4" s="15" customFormat="1" ht="45.6" customHeight="1">
      <c r="A5" s="321" t="s">
        <v>401</v>
      </c>
      <c r="B5" s="277"/>
      <c r="C5" s="241"/>
      <c r="D5" s="308"/>
    </row>
    <row r="6" spans="1:4" s="15" customFormat="1" ht="196.2" customHeight="1" thickBot="1">
      <c r="A6" s="548" t="s">
        <v>403</v>
      </c>
      <c r="B6" s="295" t="s">
        <v>404</v>
      </c>
      <c r="C6" s="549" t="s">
        <v>402</v>
      </c>
      <c r="D6" s="309">
        <v>45920</v>
      </c>
    </row>
    <row r="7" spans="1:4" s="15" customFormat="1" ht="45.6" customHeight="1" thickBot="1">
      <c r="A7" s="574" t="s">
        <v>405</v>
      </c>
      <c r="B7" s="314"/>
      <c r="C7" s="315"/>
      <c r="D7" s="309"/>
    </row>
    <row r="8" spans="1:4" s="15" customFormat="1" ht="45.6" customHeight="1">
      <c r="A8" s="321" t="s">
        <v>407</v>
      </c>
      <c r="B8" s="277"/>
      <c r="C8" s="241"/>
      <c r="D8" s="308"/>
    </row>
    <row r="9" spans="1:4" s="15" customFormat="1" ht="223.2" customHeight="1">
      <c r="A9" s="548" t="s">
        <v>408</v>
      </c>
      <c r="B9" s="295" t="s">
        <v>406</v>
      </c>
      <c r="C9" s="549" t="s">
        <v>409</v>
      </c>
      <c r="D9" s="309">
        <v>45920</v>
      </c>
    </row>
    <row r="10" spans="1:4" s="15" customFormat="1" ht="45.6" customHeight="1" thickBot="1">
      <c r="A10" s="484" t="s">
        <v>410</v>
      </c>
      <c r="B10" s="314"/>
      <c r="C10" s="315"/>
      <c r="D10" s="309"/>
    </row>
    <row r="11" spans="1:4" s="15" customFormat="1" ht="45.6" customHeight="1">
      <c r="A11" s="321" t="s">
        <v>411</v>
      </c>
      <c r="B11" s="277"/>
      <c r="C11" s="241"/>
      <c r="D11" s="308"/>
    </row>
    <row r="12" spans="1:4" s="15" customFormat="1" ht="193.8" customHeight="1" thickBot="1">
      <c r="A12" s="548" t="s">
        <v>412</v>
      </c>
      <c r="B12" s="295" t="s">
        <v>414</v>
      </c>
      <c r="C12" s="549" t="s">
        <v>415</v>
      </c>
      <c r="D12" s="309">
        <v>45919</v>
      </c>
    </row>
    <row r="13" spans="1:4" s="15" customFormat="1" ht="45.6" customHeight="1" thickBot="1">
      <c r="A13" s="574" t="s">
        <v>413</v>
      </c>
      <c r="B13" s="314"/>
      <c r="C13" s="315"/>
      <c r="D13" s="309"/>
    </row>
    <row r="14" spans="1:4" s="15" customFormat="1" ht="31.2" hidden="1" customHeight="1">
      <c r="A14" s="310"/>
      <c r="B14" s="311"/>
      <c r="C14" s="312"/>
      <c r="D14" s="313"/>
    </row>
    <row r="15" spans="1:4" s="15" customFormat="1" ht="42" customHeight="1">
      <c r="A15" s="321" t="s">
        <v>332</v>
      </c>
      <c r="B15" s="277"/>
      <c r="C15" s="241"/>
      <c r="D15" s="308"/>
    </row>
    <row r="16" spans="1:4" s="15" customFormat="1" ht="248.4" customHeight="1" thickBot="1">
      <c r="A16" s="548" t="s">
        <v>335</v>
      </c>
      <c r="B16" s="295" t="s">
        <v>333</v>
      </c>
      <c r="C16" s="549" t="s">
        <v>334</v>
      </c>
      <c r="D16" s="309">
        <v>45918</v>
      </c>
    </row>
    <row r="17" spans="1:19" s="15" customFormat="1" ht="42" customHeight="1" thickBot="1">
      <c r="A17" s="574" t="s">
        <v>336</v>
      </c>
      <c r="B17" s="314"/>
      <c r="C17" s="315"/>
      <c r="D17" s="309"/>
    </row>
    <row r="18" spans="1:19" s="15" customFormat="1" ht="42" customHeight="1">
      <c r="A18" s="518" t="s">
        <v>338</v>
      </c>
      <c r="B18" s="780" t="s">
        <v>340</v>
      </c>
      <c r="C18" s="793" t="s">
        <v>337</v>
      </c>
      <c r="D18" s="796">
        <v>45918</v>
      </c>
      <c r="E18" s="1"/>
      <c r="F18" s="1"/>
      <c r="G18" s="1"/>
      <c r="H18" s="1"/>
      <c r="I18" s="1"/>
      <c r="J18" s="1"/>
      <c r="K18" s="1"/>
    </row>
    <row r="19" spans="1:19" s="15" customFormat="1" ht="376.8" customHeight="1">
      <c r="A19" s="550" t="s">
        <v>339</v>
      </c>
      <c r="B19" s="781"/>
      <c r="C19" s="794"/>
      <c r="D19" s="797"/>
      <c r="E19" s="1"/>
      <c r="F19" s="1"/>
      <c r="G19" s="1"/>
      <c r="H19" s="1"/>
      <c r="I19" s="1"/>
      <c r="J19" s="1"/>
      <c r="K19" s="1"/>
    </row>
    <row r="20" spans="1:19" s="15" customFormat="1" ht="42" customHeight="1" thickBot="1">
      <c r="A20" s="517" t="s">
        <v>341</v>
      </c>
      <c r="B20" s="782"/>
      <c r="C20" s="795"/>
      <c r="D20" s="798"/>
      <c r="E20" s="1"/>
      <c r="F20" s="1"/>
      <c r="G20" s="1"/>
      <c r="H20" s="1"/>
      <c r="I20" s="1"/>
      <c r="J20" s="1"/>
      <c r="K20" s="1"/>
    </row>
    <row r="21" spans="1:19" s="15" customFormat="1" ht="45.6" customHeight="1">
      <c r="A21" s="320" t="s">
        <v>342</v>
      </c>
      <c r="B21" s="784" t="s">
        <v>340</v>
      </c>
      <c r="C21" s="167"/>
      <c r="D21" s="308"/>
    </row>
    <row r="22" spans="1:19" s="15" customFormat="1" ht="200.4" customHeight="1">
      <c r="A22" s="551" t="s">
        <v>344</v>
      </c>
      <c r="B22" s="784"/>
      <c r="C22" s="232" t="s">
        <v>343</v>
      </c>
      <c r="D22" s="319">
        <v>45918</v>
      </c>
    </row>
    <row r="23" spans="1:19" s="15" customFormat="1" ht="39" customHeight="1" thickBot="1">
      <c r="A23" s="607" t="s">
        <v>345</v>
      </c>
      <c r="B23" s="803"/>
      <c r="C23" s="168"/>
      <c r="D23" s="317" t="s">
        <v>416</v>
      </c>
    </row>
    <row r="24" spans="1:19" s="15" customFormat="1" ht="45.6" customHeight="1">
      <c r="A24" s="513" t="s">
        <v>346</v>
      </c>
      <c r="B24" s="813" t="s">
        <v>348</v>
      </c>
      <c r="C24" s="813" t="s">
        <v>347</v>
      </c>
      <c r="D24" s="810">
        <v>45917</v>
      </c>
    </row>
    <row r="25" spans="1:19" s="15" customFormat="1" ht="199.8" customHeight="1">
      <c r="A25" s="515" t="s">
        <v>349</v>
      </c>
      <c r="B25" s="814"/>
      <c r="C25" s="814"/>
      <c r="D25" s="811"/>
    </row>
    <row r="26" spans="1:19" s="15" customFormat="1" ht="45.6" customHeight="1" thickBot="1">
      <c r="A26" s="516" t="s">
        <v>350</v>
      </c>
      <c r="B26" s="815"/>
      <c r="C26" s="815"/>
      <c r="D26" s="812"/>
    </row>
    <row r="27" spans="1:19" s="15" customFormat="1" ht="49.2" customHeight="1">
      <c r="A27" s="575" t="s">
        <v>353</v>
      </c>
      <c r="B27" s="783" t="s">
        <v>352</v>
      </c>
      <c r="C27" s="166"/>
      <c r="D27" s="308"/>
    </row>
    <row r="28" spans="1:19" s="15" customFormat="1" ht="85.2" customHeight="1">
      <c r="A28" s="552" t="s">
        <v>354</v>
      </c>
      <c r="B28" s="784"/>
      <c r="C28" s="232" t="s">
        <v>351</v>
      </c>
      <c r="D28" s="318">
        <v>45916</v>
      </c>
    </row>
    <row r="29" spans="1:19" s="15" customFormat="1" ht="39.6" customHeight="1" thickBot="1">
      <c r="A29" s="509" t="s">
        <v>355</v>
      </c>
      <c r="B29" s="785"/>
      <c r="C29" s="329"/>
      <c r="D29" s="330"/>
    </row>
    <row r="30" spans="1:19" s="15" customFormat="1" ht="49.8" customHeight="1">
      <c r="A30" s="482" t="s">
        <v>356</v>
      </c>
      <c r="B30" s="786" t="s">
        <v>352</v>
      </c>
      <c r="C30" s="801" t="s">
        <v>359</v>
      </c>
      <c r="D30" s="799">
        <v>45917</v>
      </c>
      <c r="S30" s="174"/>
    </row>
    <row r="31" spans="1:19" s="15" customFormat="1" ht="145.19999999999999" customHeight="1">
      <c r="A31" s="553" t="s">
        <v>357</v>
      </c>
      <c r="B31" s="787"/>
      <c r="C31" s="801"/>
      <c r="D31" s="799"/>
      <c r="S31" s="174"/>
    </row>
    <row r="32" spans="1:19" s="15" customFormat="1" ht="34.950000000000003" customHeight="1" thickBot="1">
      <c r="A32" s="576" t="s">
        <v>358</v>
      </c>
      <c r="B32" s="788"/>
      <c r="C32" s="802"/>
      <c r="D32" s="800"/>
      <c r="E32" s="15" t="s">
        <v>205</v>
      </c>
      <c r="H32" s="303"/>
      <c r="I32" s="303"/>
      <c r="J32" s="303"/>
      <c r="K32" s="303"/>
      <c r="L32" s="303"/>
      <c r="M32" s="303"/>
      <c r="N32" s="304"/>
    </row>
    <row r="33" spans="1:4" s="15" customFormat="1" ht="49.2" hidden="1" customHeight="1">
      <c r="A33" s="348"/>
      <c r="B33" s="789"/>
      <c r="C33" s="801"/>
      <c r="D33" s="791"/>
    </row>
    <row r="34" spans="1:4" s="15" customFormat="1" ht="377.4" hidden="1" customHeight="1">
      <c r="A34" s="554"/>
      <c r="B34" s="787"/>
      <c r="C34" s="801"/>
      <c r="D34" s="791"/>
    </row>
    <row r="35" spans="1:4" s="15" customFormat="1" ht="42.6" hidden="1" customHeight="1" thickBot="1">
      <c r="A35" s="507"/>
      <c r="B35" s="790"/>
      <c r="C35" s="802"/>
      <c r="D35" s="792"/>
    </row>
    <row r="36" spans="1:4" ht="48" hidden="1" customHeight="1" thickTop="1">
      <c r="A36" s="577"/>
      <c r="B36" s="821"/>
      <c r="C36" s="819"/>
      <c r="D36" s="816"/>
    </row>
    <row r="37" spans="1:4" ht="142.19999999999999" hidden="1" customHeight="1">
      <c r="A37" s="555"/>
      <c r="B37" s="822"/>
      <c r="C37" s="820"/>
      <c r="D37" s="817"/>
    </row>
    <row r="38" spans="1:4" ht="36.6" hidden="1" customHeight="1" thickBot="1">
      <c r="A38" s="190"/>
      <c r="B38" s="823"/>
      <c r="C38" s="824"/>
      <c r="D38" s="818"/>
    </row>
    <row r="39" spans="1:4" ht="43.8" hidden="1" customHeight="1" thickTop="1">
      <c r="A39" s="578"/>
      <c r="B39" s="121"/>
      <c r="C39" s="819"/>
      <c r="D39" s="123"/>
    </row>
    <row r="40" spans="1:4" ht="202.2" hidden="1" customHeight="1">
      <c r="A40" s="555"/>
      <c r="B40" s="556"/>
      <c r="C40" s="820"/>
      <c r="D40" s="175"/>
    </row>
    <row r="41" spans="1:4" ht="39" hidden="1" customHeight="1" thickBot="1">
      <c r="A41" s="190"/>
      <c r="B41" s="181"/>
      <c r="C41" s="180"/>
      <c r="D41" s="122"/>
    </row>
    <row r="42" spans="1:4" s="15" customFormat="1" ht="45.6" hidden="1" customHeight="1" thickTop="1">
      <c r="A42" s="320"/>
      <c r="B42" s="171"/>
      <c r="C42" s="167"/>
      <c r="D42" s="308"/>
    </row>
    <row r="43" spans="1:4" s="15" customFormat="1" ht="89.4" hidden="1" customHeight="1">
      <c r="A43" s="551"/>
      <c r="B43" s="295"/>
      <c r="C43" s="232"/>
      <c r="D43" s="319"/>
    </row>
    <row r="44" spans="1:4" s="15" customFormat="1" ht="38.4" hidden="1" customHeight="1" thickBot="1">
      <c r="A44" s="484"/>
      <c r="B44" s="305"/>
      <c r="C44" s="168"/>
      <c r="D44" s="317"/>
    </row>
    <row r="45" spans="1:4" s="15" customFormat="1" ht="45.6" hidden="1" customHeight="1">
      <c r="A45" s="320"/>
      <c r="B45" s="171"/>
      <c r="C45" s="167"/>
      <c r="D45" s="308"/>
    </row>
    <row r="46" spans="1:4" s="15" customFormat="1" ht="89.4" hidden="1" customHeight="1">
      <c r="A46" s="551"/>
      <c r="B46" s="295"/>
      <c r="C46" s="232"/>
      <c r="D46" s="319"/>
    </row>
    <row r="47" spans="1:4" s="15" customFormat="1" ht="38.4" hidden="1" customHeight="1" thickBot="1">
      <c r="A47" s="484"/>
      <c r="B47" s="305"/>
      <c r="C47" s="168"/>
      <c r="D47" s="317"/>
    </row>
    <row r="48" spans="1:4" s="15" customFormat="1" ht="45.6" hidden="1" customHeight="1">
      <c r="A48" s="320"/>
      <c r="B48" s="171"/>
      <c r="C48" s="167"/>
      <c r="D48" s="308"/>
    </row>
    <row r="49" spans="1:4" s="15" customFormat="1" ht="141" hidden="1" customHeight="1">
      <c r="A49" s="551"/>
      <c r="B49" s="804"/>
      <c r="C49" s="806"/>
      <c r="D49" s="808"/>
    </row>
    <row r="50" spans="1:4" s="561" customFormat="1" ht="38.4" hidden="1" customHeight="1" thickBot="1">
      <c r="A50" s="560"/>
      <c r="B50" s="805"/>
      <c r="C50" s="807"/>
      <c r="D50" s="809"/>
    </row>
    <row r="51" spans="1:4" s="15" customFormat="1" ht="45.6" hidden="1" customHeight="1" thickTop="1">
      <c r="A51" s="559"/>
      <c r="B51" s="171"/>
      <c r="C51" s="167"/>
      <c r="D51" s="309"/>
    </row>
    <row r="52" spans="1:4" s="15" customFormat="1" ht="89.4" hidden="1" customHeight="1">
      <c r="A52" s="551"/>
      <c r="B52" s="295"/>
      <c r="C52" s="232"/>
      <c r="D52" s="319"/>
    </row>
    <row r="53" spans="1:4" s="15" customFormat="1" ht="38.4" hidden="1" customHeight="1" thickBot="1">
      <c r="A53" s="484"/>
      <c r="B53" s="305"/>
      <c r="C53" s="168"/>
      <c r="D53" s="317"/>
    </row>
  </sheetData>
  <protectedRanges>
    <protectedRange sqref="A22:D22 A52:D52 A43:D43 A46:D46 A49:D49" name="範囲1"/>
  </protectedRanges>
  <mergeCells count="21">
    <mergeCell ref="B49:B50"/>
    <mergeCell ref="C49:C50"/>
    <mergeCell ref="D49:D50"/>
    <mergeCell ref="D24:D26"/>
    <mergeCell ref="C24:C26"/>
    <mergeCell ref="B24:B26"/>
    <mergeCell ref="D36:D38"/>
    <mergeCell ref="C39:C40"/>
    <mergeCell ref="C33:C35"/>
    <mergeCell ref="B36:B38"/>
    <mergeCell ref="C36:C38"/>
    <mergeCell ref="B18:B20"/>
    <mergeCell ref="B27:B29"/>
    <mergeCell ref="B30:B32"/>
    <mergeCell ref="B33:B35"/>
    <mergeCell ref="D33:D35"/>
    <mergeCell ref="C18:C20"/>
    <mergeCell ref="D18:D20"/>
    <mergeCell ref="D30:D32"/>
    <mergeCell ref="C30:C32"/>
    <mergeCell ref="B21:B23"/>
  </mergeCells>
  <phoneticPr fontId="15"/>
  <hyperlinks>
    <hyperlink ref="A17" r:id="rId1" xr:uid="{B3C756BC-1C99-48DB-918C-183FE180573F}"/>
    <hyperlink ref="A20" r:id="rId2" xr:uid="{FCEF17A0-DBC3-4F65-BA62-0C61F651C891}"/>
    <hyperlink ref="A23" r:id="rId3" xr:uid="{BA27B80F-BDE3-4DE5-97FB-B85E534F4D5F}"/>
    <hyperlink ref="A26" r:id="rId4" xr:uid="{A2411399-9EB6-439D-8DD6-BA7CC55D72CF}"/>
    <hyperlink ref="A29" r:id="rId5" xr:uid="{AE629F67-5DA0-4B84-B484-3E2C905C5E58}"/>
    <hyperlink ref="A32" r:id="rId6" xr:uid="{BCEE90AA-ADCC-4F14-A043-40CAED92AC27}"/>
    <hyperlink ref="A7" r:id="rId7" xr:uid="{889E28B2-A3F3-4404-A672-A74415C8D0DF}"/>
    <hyperlink ref="A10" r:id="rId8" xr:uid="{6E02589B-77E1-4204-A2A5-A2AAE0B68262}"/>
    <hyperlink ref="A13" r:id="rId9" xr:uid="{CDE0B4E6-17B7-4CEC-AAC9-09A02BCD7E15}"/>
    <hyperlink ref="A4" r:id="rId10" xr:uid="{54C4F8D4-C4F3-4DA3-A436-135663B10A45}"/>
  </hyperlinks>
  <pageMargins left="0" right="0" top="0.19685039370078741" bottom="0.39370078740157483" header="0" footer="0.19685039370078741"/>
  <pageSetup paperSize="8" scale="56" orientation="portrait" horizontalDpi="300" verticalDpi="300" r:id="rId11"/>
  <headerFooter alignWithMargins="0"/>
  <rowBreaks count="3" manualBreakCount="3">
    <brk id="17" max="3" man="1"/>
    <brk id="29" max="3" man="1"/>
    <brk id="47"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80466-F7EB-45F5-8695-7CD37F285E86}">
  <sheetPr codeName="Sheet7"/>
  <dimension ref="A1:C42"/>
  <sheetViews>
    <sheetView defaultGridColor="0" view="pageBreakPreview" colorId="56" zoomScale="80" zoomScaleNormal="66" zoomScaleSheetLayoutView="80" workbookViewId="0">
      <selection activeCell="A2" sqref="A2"/>
    </sheetView>
  </sheetViews>
  <sheetFormatPr defaultColWidth="9" defaultRowHeight="40.200000000000003" customHeight="1"/>
  <cols>
    <col min="1" max="1" width="203" style="119" customWidth="1"/>
    <col min="2" max="2" width="18" style="56" customWidth="1"/>
    <col min="3" max="3" width="20.109375" style="57" customWidth="1"/>
    <col min="4" max="16384" width="9" style="14"/>
  </cols>
  <sheetData>
    <row r="1" spans="1:3" ht="40.200000000000003" customHeight="1" thickBot="1">
      <c r="A1" s="223" t="s">
        <v>252</v>
      </c>
      <c r="B1" s="224" t="s">
        <v>134</v>
      </c>
      <c r="C1" s="474" t="s">
        <v>120</v>
      </c>
    </row>
    <row r="2" spans="1:3" ht="40.200000000000003" customHeight="1">
      <c r="A2" s="188" t="s">
        <v>398</v>
      </c>
      <c r="B2" s="172"/>
      <c r="C2" s="166"/>
    </row>
    <row r="3" spans="1:3" ht="327" customHeight="1">
      <c r="A3" s="627" t="s">
        <v>400</v>
      </c>
      <c r="B3" s="512" t="s">
        <v>360</v>
      </c>
      <c r="C3" s="167">
        <v>45920</v>
      </c>
    </row>
    <row r="4" spans="1:3" ht="40.200000000000003" customHeight="1" thickBot="1">
      <c r="A4" s="186" t="s">
        <v>399</v>
      </c>
      <c r="B4" s="171"/>
      <c r="C4" s="167"/>
    </row>
    <row r="5" spans="1:3" ht="39" customHeight="1">
      <c r="A5" s="188" t="s">
        <v>361</v>
      </c>
      <c r="B5" s="172"/>
      <c r="C5" s="166"/>
    </row>
    <row r="6" spans="1:3" ht="409.6" customHeight="1">
      <c r="A6" s="627" t="s">
        <v>379</v>
      </c>
      <c r="B6" s="512" t="s">
        <v>362</v>
      </c>
      <c r="C6" s="167">
        <v>45918</v>
      </c>
    </row>
    <row r="7" spans="1:3" ht="32.4" customHeight="1" thickBot="1">
      <c r="A7" s="186" t="s">
        <v>363</v>
      </c>
      <c r="B7" s="171"/>
      <c r="C7" s="167"/>
    </row>
    <row r="8" spans="1:3" ht="48" customHeight="1">
      <c r="A8" s="299" t="s">
        <v>376</v>
      </c>
      <c r="B8" s="279"/>
      <c r="C8" s="272"/>
    </row>
    <row r="9" spans="1:3" ht="90.6" customHeight="1">
      <c r="A9" s="629" t="s">
        <v>375</v>
      </c>
      <c r="B9" s="278" t="s">
        <v>378</v>
      </c>
      <c r="C9" s="273">
        <v>45917</v>
      </c>
    </row>
    <row r="10" spans="1:3" ht="36" customHeight="1" thickBot="1">
      <c r="A10" s="276" t="s">
        <v>377</v>
      </c>
      <c r="B10" s="274"/>
      <c r="C10" s="275"/>
    </row>
    <row r="11" spans="1:3" ht="40.200000000000003" customHeight="1">
      <c r="A11" s="300" t="s">
        <v>367</v>
      </c>
      <c r="B11" s="288"/>
      <c r="C11" s="291"/>
    </row>
    <row r="12" spans="1:3" ht="399.6" customHeight="1">
      <c r="A12" s="630" t="s">
        <v>381</v>
      </c>
      <c r="B12" s="335" t="s">
        <v>382</v>
      </c>
      <c r="C12" s="292">
        <v>45917</v>
      </c>
    </row>
    <row r="13" spans="1:3" ht="40.200000000000003" customHeight="1" thickBot="1">
      <c r="A13" s="472" t="s">
        <v>380</v>
      </c>
      <c r="B13" s="290"/>
      <c r="C13" s="293"/>
    </row>
    <row r="14" spans="1:3" ht="40.200000000000003" customHeight="1" thickTop="1">
      <c r="A14" s="483" t="s">
        <v>368</v>
      </c>
      <c r="B14" s="829" t="s">
        <v>385</v>
      </c>
      <c r="C14" s="827">
        <v>45917</v>
      </c>
    </row>
    <row r="15" spans="1:3" ht="400.8" customHeight="1">
      <c r="A15" s="631" t="s">
        <v>384</v>
      </c>
      <c r="B15" s="830"/>
      <c r="C15" s="828"/>
    </row>
    <row r="16" spans="1:3" ht="37.950000000000003" customHeight="1" thickBot="1">
      <c r="A16" s="239" t="s">
        <v>383</v>
      </c>
      <c r="B16" s="237"/>
      <c r="C16" s="238"/>
    </row>
    <row r="17" spans="1:3" ht="40.200000000000003" customHeight="1" thickTop="1">
      <c r="A17" s="339" t="s">
        <v>369</v>
      </c>
      <c r="B17" s="834" t="s">
        <v>388</v>
      </c>
      <c r="C17" s="831">
        <v>45916</v>
      </c>
    </row>
    <row r="18" spans="1:3" ht="345" customHeight="1">
      <c r="A18" s="632" t="s">
        <v>387</v>
      </c>
      <c r="B18" s="825"/>
      <c r="C18" s="832"/>
    </row>
    <row r="19" spans="1:3" ht="34.799999999999997" customHeight="1" thickBot="1">
      <c r="A19" s="480" t="s">
        <v>386</v>
      </c>
      <c r="B19" s="290"/>
      <c r="C19" s="833"/>
    </row>
    <row r="20" spans="1:3" ht="40.200000000000003" customHeight="1">
      <c r="A20" s="473" t="s">
        <v>370</v>
      </c>
      <c r="B20" s="288"/>
      <c r="C20" s="291"/>
    </row>
    <row r="21" spans="1:3" ht="171.6" customHeight="1">
      <c r="A21" s="628" t="s">
        <v>390</v>
      </c>
      <c r="B21" s="633" t="s">
        <v>391</v>
      </c>
      <c r="C21" s="292">
        <v>45916</v>
      </c>
    </row>
    <row r="22" spans="1:3" ht="40.200000000000003" customHeight="1" thickBot="1">
      <c r="A22" s="471" t="s">
        <v>389</v>
      </c>
      <c r="B22" s="290"/>
      <c r="C22" s="293"/>
    </row>
    <row r="23" spans="1:3" ht="40.200000000000003" customHeight="1">
      <c r="A23" s="473" t="s">
        <v>371</v>
      </c>
      <c r="B23" s="288"/>
      <c r="C23" s="291"/>
    </row>
    <row r="24" spans="1:3" ht="68.400000000000006" customHeight="1">
      <c r="A24" s="628" t="s">
        <v>393</v>
      </c>
      <c r="B24" s="289" t="s">
        <v>391</v>
      </c>
      <c r="C24" s="292">
        <v>45919</v>
      </c>
    </row>
    <row r="25" spans="1:3" ht="40.200000000000003" customHeight="1" thickBot="1">
      <c r="A25" s="484" t="s">
        <v>392</v>
      </c>
      <c r="B25" s="290"/>
      <c r="C25" s="293"/>
    </row>
    <row r="26" spans="1:3" ht="40.200000000000003" customHeight="1">
      <c r="A26" s="473" t="s">
        <v>372</v>
      </c>
      <c r="B26" s="288"/>
      <c r="C26" s="291"/>
    </row>
    <row r="27" spans="1:3" ht="325.2" customHeight="1">
      <c r="A27" s="628" t="s">
        <v>396</v>
      </c>
      <c r="B27" s="289" t="s">
        <v>395</v>
      </c>
      <c r="C27" s="292">
        <v>45915</v>
      </c>
    </row>
    <row r="28" spans="1:3" ht="40.200000000000003" customHeight="1" thickBot="1">
      <c r="A28" s="471" t="s">
        <v>394</v>
      </c>
      <c r="B28" s="290"/>
      <c r="C28" s="293"/>
    </row>
    <row r="29" spans="1:3" ht="40.200000000000003" hidden="1" customHeight="1">
      <c r="A29" s="473" t="s">
        <v>373</v>
      </c>
      <c r="B29" s="288"/>
      <c r="C29" s="291"/>
    </row>
    <row r="30" spans="1:3" ht="40.200000000000003" hidden="1" customHeight="1">
      <c r="A30" s="316"/>
      <c r="B30" s="289"/>
      <c r="C30" s="292"/>
    </row>
    <row r="31" spans="1:3" ht="40.200000000000003" hidden="1" customHeight="1" thickBot="1">
      <c r="A31" s="470" t="s">
        <v>364</v>
      </c>
      <c r="B31" s="290"/>
      <c r="C31" s="293"/>
    </row>
    <row r="32" spans="1:3" ht="40.200000000000003" customHeight="1">
      <c r="A32" s="473" t="s">
        <v>374</v>
      </c>
      <c r="B32" s="288"/>
      <c r="C32" s="291"/>
    </row>
    <row r="33" spans="1:3" ht="163.80000000000001" customHeight="1">
      <c r="A33" s="628" t="s">
        <v>366</v>
      </c>
      <c r="B33" s="825" t="s">
        <v>397</v>
      </c>
      <c r="C33" s="292">
        <v>45915</v>
      </c>
    </row>
    <row r="34" spans="1:3" ht="40.200000000000003" customHeight="1" thickBot="1">
      <c r="A34" s="471" t="s">
        <v>365</v>
      </c>
      <c r="B34" s="826"/>
      <c r="C34" s="293"/>
    </row>
    <row r="35" spans="1:3" ht="40.200000000000003" hidden="1" customHeight="1">
      <c r="A35" s="473"/>
      <c r="B35" s="288"/>
      <c r="C35" s="291"/>
    </row>
    <row r="36" spans="1:3" ht="193.8" hidden="1" customHeight="1">
      <c r="A36" s="316"/>
      <c r="B36" s="825"/>
      <c r="C36" s="292"/>
    </row>
    <row r="37" spans="1:3" ht="40.200000000000003" hidden="1" customHeight="1" thickBot="1">
      <c r="A37" s="471"/>
      <c r="B37" s="826"/>
      <c r="C37" s="293"/>
    </row>
    <row r="42" spans="1:3" ht="40.200000000000003" customHeight="1">
      <c r="A42" s="608"/>
    </row>
  </sheetData>
  <mergeCells count="6">
    <mergeCell ref="B36:B37"/>
    <mergeCell ref="C14:C15"/>
    <mergeCell ref="B14:B15"/>
    <mergeCell ref="C17:C19"/>
    <mergeCell ref="B17:B18"/>
    <mergeCell ref="B33:B34"/>
  </mergeCells>
  <phoneticPr fontId="81"/>
  <hyperlinks>
    <hyperlink ref="A34" r:id="rId1" xr:uid="{7218F3BE-7ABB-404B-8DCA-BE4C8A1D378E}"/>
    <hyperlink ref="A10" r:id="rId2" xr:uid="{0DBFB91D-7304-4CE1-92A9-6B010B8030B4}"/>
    <hyperlink ref="A13" r:id="rId3" xr:uid="{22B18BC7-56AD-4B8B-BD74-6F0B628C4E30}"/>
    <hyperlink ref="A16" r:id="rId4" xr:uid="{AD6D321C-DAC0-49ED-9252-F7B7CCFD21CB}"/>
    <hyperlink ref="A19" r:id="rId5" xr:uid="{7AF07F44-C399-4519-88C9-750AF76538B3}"/>
    <hyperlink ref="A22" r:id="rId6" xr:uid="{9F8E3840-539C-4F25-B25A-BEDB6EC94194}"/>
    <hyperlink ref="A25" r:id="rId7" xr:uid="{5693B299-35F7-43A5-9E1A-FEE9D7CA76AC}"/>
    <hyperlink ref="A28" r:id="rId8" xr:uid="{18FA7FC2-7676-4907-BD2C-A2DF8FA62018}"/>
    <hyperlink ref="A4" r:id="rId9" xr:uid="{1742DE6B-8CA2-445C-A78A-68755E492738}"/>
  </hyperlinks>
  <pageMargins left="0.74803149606299213" right="0.74803149606299213" top="0.98425196850393704" bottom="0.98425196850393704" header="0.51181102362204722" footer="0.51181102362204722"/>
  <pageSetup paperSize="9" scale="14" fitToHeight="3" orientation="portrait" r:id="rId10"/>
  <headerFooter alignWithMargins="0"/>
  <rowBreaks count="1" manualBreakCount="1">
    <brk id="16" max="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96CDF-B498-48B9-BEC1-BF904EFF0737}">
  <sheetPr codeName="Sheet9">
    <tabColor rgb="FFFF0000"/>
  </sheetPr>
  <dimension ref="A1:G34"/>
  <sheetViews>
    <sheetView view="pageBreakPreview" topLeftCell="B1" zoomScale="95" zoomScaleNormal="112" zoomScaleSheetLayoutView="95" workbookViewId="0">
      <selection activeCell="D30" sqref="D30"/>
    </sheetView>
  </sheetViews>
  <sheetFormatPr defaultColWidth="9" defaultRowHeight="13.2"/>
  <cols>
    <col min="1" max="1" width="5" style="1" customWidth="1"/>
    <col min="2" max="2" width="25.77734375" style="39" customWidth="1"/>
    <col min="3" max="3" width="74.109375" style="1" customWidth="1"/>
    <col min="4" max="4" width="109.88671875" style="1" customWidth="1"/>
    <col min="5" max="5" width="3.88671875" style="1" customWidth="1"/>
    <col min="6" max="16384" width="9" style="1"/>
  </cols>
  <sheetData>
    <row r="1" spans="1:7" ht="18.75" customHeight="1">
      <c r="B1" s="39" t="s">
        <v>121</v>
      </c>
    </row>
    <row r="2" spans="1:7" ht="17.25" customHeight="1" thickBot="1">
      <c r="B2" s="856" t="s">
        <v>228</v>
      </c>
      <c r="C2" s="856"/>
      <c r="D2" s="835" t="str">
        <f>+D24</f>
        <v>対前週
インフルエンザ 　　     　       　　　12%   増加
新型コロナウイルス          　  　   -3%　 減少</v>
      </c>
    </row>
    <row r="3" spans="1:7" ht="34.799999999999997" customHeight="1" thickBot="1">
      <c r="B3" s="566" t="s">
        <v>122</v>
      </c>
      <c r="C3" s="567" t="s">
        <v>123</v>
      </c>
      <c r="D3" s="835"/>
    </row>
    <row r="4" spans="1:7" ht="22.2" customHeight="1" thickBot="1">
      <c r="B4" s="568" t="s">
        <v>124</v>
      </c>
      <c r="C4" s="569" t="s">
        <v>229</v>
      </c>
      <c r="D4" s="40"/>
    </row>
    <row r="5" spans="1:7" ht="67.2" customHeight="1">
      <c r="B5" s="841" t="s">
        <v>125</v>
      </c>
      <c r="C5" s="844" t="s">
        <v>126</v>
      </c>
      <c r="D5" s="845"/>
    </row>
    <row r="6" spans="1:7" ht="19.2" customHeight="1">
      <c r="B6" s="842"/>
      <c r="C6" s="846" t="s">
        <v>127</v>
      </c>
      <c r="D6" s="847"/>
      <c r="G6" s="68"/>
    </row>
    <row r="7" spans="1:7" ht="19.95" customHeight="1">
      <c r="B7" s="842"/>
      <c r="C7" s="570" t="s">
        <v>128</v>
      </c>
      <c r="D7" s="571"/>
      <c r="G7" s="68"/>
    </row>
    <row r="8" spans="1:7" ht="24" customHeight="1" thickBot="1">
      <c r="B8" s="843"/>
      <c r="C8" s="572" t="s">
        <v>129</v>
      </c>
      <c r="D8" s="573"/>
      <c r="G8" s="68"/>
    </row>
    <row r="9" spans="1:7" ht="27" customHeight="1">
      <c r="B9" s="852" t="s">
        <v>207</v>
      </c>
      <c r="C9" s="857" t="s">
        <v>230</v>
      </c>
      <c r="D9" s="858"/>
      <c r="G9" s="68"/>
    </row>
    <row r="10" spans="1:7" ht="26.4" customHeight="1" thickBot="1">
      <c r="B10" s="853"/>
      <c r="C10" s="859"/>
      <c r="D10" s="860"/>
    </row>
    <row r="11" spans="1:7" ht="75" customHeight="1" thickBot="1">
      <c r="B11" s="854" t="s">
        <v>130</v>
      </c>
      <c r="C11" s="848" t="s">
        <v>233</v>
      </c>
      <c r="D11" s="849"/>
    </row>
    <row r="12" spans="1:7" ht="67.2" customHeight="1" thickBot="1">
      <c r="B12" s="855"/>
      <c r="C12" s="219" t="s">
        <v>234</v>
      </c>
      <c r="D12" s="220" t="s">
        <v>235</v>
      </c>
      <c r="F12" s="1" t="s">
        <v>17</v>
      </c>
    </row>
    <row r="13" spans="1:7" ht="37.950000000000003" customHeight="1" thickBot="1">
      <c r="B13" s="477" t="s">
        <v>231</v>
      </c>
      <c r="C13" s="850" t="s">
        <v>232</v>
      </c>
      <c r="D13" s="851"/>
    </row>
    <row r="14" spans="1:7" ht="118.2" customHeight="1" thickBot="1">
      <c r="B14" s="478" t="s">
        <v>131</v>
      </c>
      <c r="C14" s="221" t="s">
        <v>237</v>
      </c>
      <c r="D14" s="222" t="s">
        <v>236</v>
      </c>
      <c r="F14" t="s">
        <v>3</v>
      </c>
    </row>
    <row r="15" spans="1:7" ht="103.2" customHeight="1" thickBot="1">
      <c r="A15" t="s">
        <v>41</v>
      </c>
      <c r="B15" s="479" t="s">
        <v>206</v>
      </c>
      <c r="C15" s="839" t="s">
        <v>238</v>
      </c>
      <c r="D15" s="840"/>
    </row>
    <row r="16" spans="1:7" ht="17.25" customHeight="1"/>
    <row r="17" spans="2:5" ht="17.25" customHeight="1">
      <c r="B17" s="836" t="s">
        <v>132</v>
      </c>
      <c r="C17" s="124"/>
      <c r="D17" s="1" t="s">
        <v>41</v>
      </c>
    </row>
    <row r="18" spans="2:5">
      <c r="B18" s="836"/>
      <c r="C18"/>
    </row>
    <row r="19" spans="2:5">
      <c r="B19" s="836"/>
      <c r="E19" s="1" t="s">
        <v>17</v>
      </c>
    </row>
    <row r="20" spans="2:5">
      <c r="B20" s="836"/>
    </row>
    <row r="21" spans="2:5">
      <c r="B21" s="836"/>
    </row>
    <row r="22" spans="2:5" ht="16.2">
      <c r="B22" s="836"/>
      <c r="D22" s="173" t="s">
        <v>133</v>
      </c>
    </row>
    <row r="23" spans="2:5">
      <c r="B23" s="836"/>
    </row>
    <row r="24" spans="2:5">
      <c r="B24" s="836"/>
      <c r="D24" s="837" t="s">
        <v>239</v>
      </c>
    </row>
    <row r="25" spans="2:5">
      <c r="B25" s="836"/>
      <c r="D25" s="838"/>
    </row>
    <row r="26" spans="2:5">
      <c r="B26" s="836"/>
      <c r="D26" s="838"/>
    </row>
    <row r="27" spans="2:5">
      <c r="B27" s="836"/>
      <c r="D27" s="838"/>
    </row>
    <row r="28" spans="2:5">
      <c r="B28" s="836"/>
      <c r="D28" s="838"/>
    </row>
    <row r="29" spans="2:5">
      <c r="B29" s="836"/>
    </row>
    <row r="30" spans="2:5">
      <c r="B30" s="836"/>
      <c r="D30" s="1" t="s">
        <v>41</v>
      </c>
    </row>
    <row r="31" spans="2:5">
      <c r="B31" s="836"/>
      <c r="D31" s="1" t="s">
        <v>41</v>
      </c>
    </row>
    <row r="32" spans="2:5">
      <c r="B32" s="836"/>
    </row>
    <row r="33" spans="2:2">
      <c r="B33" s="836"/>
    </row>
    <row r="34" spans="2:2">
      <c r="B34" s="836"/>
    </row>
  </sheetData>
  <mergeCells count="13">
    <mergeCell ref="D2:D3"/>
    <mergeCell ref="B17:B34"/>
    <mergeCell ref="D24:D28"/>
    <mergeCell ref="C15:D15"/>
    <mergeCell ref="B5:B8"/>
    <mergeCell ref="C5:D5"/>
    <mergeCell ref="C6:D6"/>
    <mergeCell ref="C11:D11"/>
    <mergeCell ref="C13:D13"/>
    <mergeCell ref="B9:B10"/>
    <mergeCell ref="B11:B12"/>
    <mergeCell ref="B2:C2"/>
    <mergeCell ref="C9:D10"/>
  </mergeCells>
  <phoneticPr fontId="81"/>
  <hyperlinks>
    <hyperlink ref="C6" r:id="rId1" location="h2_1" xr:uid="{B5E764AE-5943-4A97-AD1C-025941C051BF}"/>
  </hyperlinks>
  <pageMargins left="0.7" right="0.7" top="0.75" bottom="0.75" header="0.3" footer="0.3"/>
  <pageSetup paperSize="9" scale="41" orientation="portrait" horizontalDpi="1200" verticalDpi="1200" r:id="rId2"/>
  <headerFooter alignWithMargins="0"/>
  <colBreaks count="1" manualBreakCount="1">
    <brk id="4" max="1048575" man="1"/>
  </colBreaks>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2D635-22E7-4B3B-9B5C-18D173B310F7}">
  <sheetPr>
    <tabColor indexed="46"/>
  </sheetPr>
  <dimension ref="A1:AE41"/>
  <sheetViews>
    <sheetView topLeftCell="A12" zoomScale="90" zoomScaleNormal="90" zoomScaleSheetLayoutView="100" workbookViewId="0">
      <selection activeCell="AE43" sqref="AE43"/>
    </sheetView>
  </sheetViews>
  <sheetFormatPr defaultColWidth="9" defaultRowHeight="13.2"/>
  <cols>
    <col min="1" max="1" width="8.33203125" style="1" customWidth="1"/>
    <col min="2" max="13" width="6.77734375" style="1" customWidth="1"/>
    <col min="14" max="14" width="8.88671875" style="1" customWidth="1"/>
    <col min="15" max="15" width="5.88671875" style="1" customWidth="1"/>
    <col min="16" max="16" width="8.44140625" style="1" customWidth="1"/>
    <col min="17" max="29" width="6.77734375" style="1" customWidth="1"/>
    <col min="30" max="16384" width="9" style="1"/>
  </cols>
  <sheetData>
    <row r="1" spans="1:31" ht="15" customHeight="1">
      <c r="A1" s="869" t="s">
        <v>181</v>
      </c>
      <c r="B1" s="870"/>
      <c r="C1" s="870"/>
      <c r="D1" s="870"/>
      <c r="E1" s="870"/>
      <c r="F1" s="870"/>
      <c r="G1" s="870"/>
      <c r="H1" s="870"/>
      <c r="I1" s="870"/>
      <c r="J1" s="870"/>
      <c r="K1" s="870"/>
      <c r="L1" s="870"/>
      <c r="M1" s="870"/>
      <c r="N1" s="871"/>
      <c r="P1" s="869" t="s">
        <v>135</v>
      </c>
      <c r="Q1" s="870"/>
      <c r="R1" s="870"/>
      <c r="S1" s="870"/>
      <c r="T1" s="870"/>
      <c r="U1" s="870"/>
      <c r="V1" s="870"/>
      <c r="W1" s="870"/>
      <c r="X1" s="870"/>
      <c r="Y1" s="870"/>
      <c r="Z1" s="870"/>
      <c r="AA1" s="870"/>
      <c r="AB1" s="870"/>
      <c r="AC1" s="871"/>
    </row>
    <row r="2" spans="1:31" ht="18" customHeight="1" thickBot="1">
      <c r="A2" s="872" t="s">
        <v>3</v>
      </c>
      <c r="B2" s="873"/>
      <c r="C2" s="873"/>
      <c r="D2" s="873"/>
      <c r="E2" s="873"/>
      <c r="F2" s="873"/>
      <c r="G2" s="873"/>
      <c r="H2" s="873"/>
      <c r="I2" s="873"/>
      <c r="J2" s="873"/>
      <c r="K2" s="873"/>
      <c r="L2" s="873"/>
      <c r="M2" s="873"/>
      <c r="N2" s="874"/>
      <c r="P2" s="875" t="s">
        <v>136</v>
      </c>
      <c r="Q2" s="873"/>
      <c r="R2" s="873"/>
      <c r="S2" s="873"/>
      <c r="T2" s="873"/>
      <c r="U2" s="873"/>
      <c r="V2" s="873"/>
      <c r="W2" s="873"/>
      <c r="X2" s="873"/>
      <c r="Y2" s="873"/>
      <c r="Z2" s="873"/>
      <c r="AA2" s="873"/>
      <c r="AB2" s="873"/>
      <c r="AC2" s="876"/>
    </row>
    <row r="3" spans="1:31" ht="13.8" thickBot="1">
      <c r="A3" s="352" t="s">
        <v>3</v>
      </c>
      <c r="B3" s="353" t="s">
        <v>137</v>
      </c>
      <c r="C3" s="353" t="s">
        <v>138</v>
      </c>
      <c r="D3" s="353" t="s">
        <v>139</v>
      </c>
      <c r="E3" s="353" t="s">
        <v>140</v>
      </c>
      <c r="F3" s="353" t="s">
        <v>141</v>
      </c>
      <c r="G3" s="353" t="s">
        <v>142</v>
      </c>
      <c r="H3" s="353" t="s">
        <v>143</v>
      </c>
      <c r="I3" s="353" t="s">
        <v>144</v>
      </c>
      <c r="J3" s="354" t="s">
        <v>145</v>
      </c>
      <c r="K3" s="355" t="s">
        <v>146</v>
      </c>
      <c r="L3" s="355" t="s">
        <v>147</v>
      </c>
      <c r="M3" s="355" t="s">
        <v>148</v>
      </c>
      <c r="N3" s="356" t="s">
        <v>149</v>
      </c>
      <c r="P3" s="355"/>
      <c r="Q3" s="353" t="s">
        <v>137</v>
      </c>
      <c r="R3" s="353" t="s">
        <v>138</v>
      </c>
      <c r="S3" s="353" t="s">
        <v>139</v>
      </c>
      <c r="T3" s="353" t="s">
        <v>140</v>
      </c>
      <c r="U3" s="353" t="s">
        <v>141</v>
      </c>
      <c r="V3" s="353" t="s">
        <v>142</v>
      </c>
      <c r="W3" s="353" t="s">
        <v>143</v>
      </c>
      <c r="X3" s="353" t="s">
        <v>144</v>
      </c>
      <c r="Y3" s="354" t="s">
        <v>145</v>
      </c>
      <c r="Z3" s="355" t="s">
        <v>146</v>
      </c>
      <c r="AA3" s="355" t="s">
        <v>147</v>
      </c>
      <c r="AB3" s="355" t="s">
        <v>148</v>
      </c>
      <c r="AC3" s="357" t="s">
        <v>150</v>
      </c>
    </row>
    <row r="4" spans="1:31" ht="13.8" thickBot="1">
      <c r="A4" s="358" t="s">
        <v>3</v>
      </c>
      <c r="B4" s="359">
        <f>SUM(B7:B13)</f>
        <v>687</v>
      </c>
      <c r="C4" s="359">
        <f t="shared" ref="C4:M4" si="0">SUM(C7:C13)</f>
        <v>531</v>
      </c>
      <c r="D4" s="359">
        <f t="shared" si="0"/>
        <v>579</v>
      </c>
      <c r="E4" s="359">
        <f t="shared" si="0"/>
        <v>739</v>
      </c>
      <c r="F4" s="359">
        <f t="shared" ref="F4:G4" si="1">SUM(F7:F13)</f>
        <v>1458</v>
      </c>
      <c r="G4" s="359">
        <f t="shared" si="1"/>
        <v>2649</v>
      </c>
      <c r="H4" s="359">
        <f t="shared" ref="H4" si="2">SUM(H7:H13)</f>
        <v>4147</v>
      </c>
      <c r="I4" s="359">
        <f t="shared" si="0"/>
        <v>4488</v>
      </c>
      <c r="J4" s="359">
        <f t="shared" ref="J4" si="3">SUM(J7:J13)</f>
        <v>3282</v>
      </c>
      <c r="K4" s="359">
        <f t="shared" si="0"/>
        <v>2324</v>
      </c>
      <c r="L4" s="359">
        <f t="shared" si="0"/>
        <v>1302</v>
      </c>
      <c r="M4" s="359">
        <f t="shared" si="0"/>
        <v>943</v>
      </c>
      <c r="N4" s="359">
        <f>SUM(B4:M4)</f>
        <v>23129</v>
      </c>
      <c r="O4" s="4"/>
      <c r="P4" s="360" t="str">
        <f>+A4</f>
        <v xml:space="preserve"> </v>
      </c>
      <c r="Q4" s="359">
        <f>SUM(Q7:Q13)</f>
        <v>31</v>
      </c>
      <c r="R4" s="359">
        <f t="shared" ref="R4:AB4" si="4">SUM(R7:R13)</f>
        <v>24</v>
      </c>
      <c r="S4" s="359">
        <f t="shared" si="4"/>
        <v>51</v>
      </c>
      <c r="T4" s="359">
        <f t="shared" si="4"/>
        <v>21</v>
      </c>
      <c r="U4" s="359">
        <f t="shared" ref="U4:V4" si="5">SUM(U7:U13)</f>
        <v>33</v>
      </c>
      <c r="V4" s="359">
        <f t="shared" si="5"/>
        <v>22</v>
      </c>
      <c r="W4" s="359">
        <f t="shared" ref="W4:X4" si="6">SUM(W7:W13)</f>
        <v>27</v>
      </c>
      <c r="X4" s="359">
        <f t="shared" si="6"/>
        <v>46</v>
      </c>
      <c r="Y4" s="359">
        <f t="shared" ref="Y4" si="7">SUM(Y7:Y13)</f>
        <v>24</v>
      </c>
      <c r="Z4" s="359">
        <f t="shared" si="4"/>
        <v>49</v>
      </c>
      <c r="AA4" s="359">
        <f t="shared" si="4"/>
        <v>31</v>
      </c>
      <c r="AB4" s="359">
        <f t="shared" si="4"/>
        <v>50</v>
      </c>
      <c r="AC4" s="359">
        <f>SUM(Q4:AB4)</f>
        <v>409</v>
      </c>
    </row>
    <row r="5" spans="1:31" ht="19.95" customHeight="1" thickBot="1">
      <c r="A5" s="361" t="s">
        <v>3</v>
      </c>
      <c r="B5" s="361" t="s">
        <v>3</v>
      </c>
      <c r="C5" s="361" t="s">
        <v>3</v>
      </c>
      <c r="D5" s="361" t="s">
        <v>3</v>
      </c>
      <c r="E5" s="361" t="s">
        <v>3</v>
      </c>
      <c r="F5" s="361" t="s">
        <v>3</v>
      </c>
      <c r="G5" s="361" t="s">
        <v>3</v>
      </c>
      <c r="H5" s="365"/>
      <c r="I5" s="365"/>
      <c r="J5" s="362" t="s">
        <v>151</v>
      </c>
      <c r="K5" s="361" t="s" ph="1">
        <v>17</v>
      </c>
      <c r="L5" s="361" ph="1"/>
      <c r="M5" s="361" t="s" ph="1">
        <v>17</v>
      </c>
      <c r="N5" s="363"/>
      <c r="O5" s="45"/>
      <c r="P5" s="302"/>
      <c r="Q5" s="302"/>
      <c r="R5" s="302"/>
      <c r="S5" s="302"/>
      <c r="T5" s="302"/>
      <c r="U5" s="302"/>
      <c r="V5" s="302"/>
      <c r="W5" s="302"/>
      <c r="X5" s="302"/>
      <c r="Y5" s="362" t="s">
        <v>151</v>
      </c>
      <c r="Z5" s="302"/>
      <c r="AA5" s="302"/>
      <c r="AB5" s="302"/>
      <c r="AC5" s="363"/>
      <c r="AE5" s="1" t="s">
        <v>178</v>
      </c>
    </row>
    <row r="6" spans="1:31" ht="19.95" customHeight="1" thickBot="1">
      <c r="A6" s="361"/>
      <c r="B6" s="361"/>
      <c r="C6" s="361"/>
      <c r="D6" s="361"/>
      <c r="E6" s="361"/>
      <c r="F6" s="361" t="s">
        <v>178</v>
      </c>
      <c r="G6" s="361" t="s">
        <v>178</v>
      </c>
      <c r="H6" s="365" t="s">
        <v>178</v>
      </c>
      <c r="I6" s="365" t="s">
        <v>178</v>
      </c>
      <c r="J6" s="514">
        <v>243</v>
      </c>
      <c r="K6" s="301"/>
      <c r="L6" s="301"/>
      <c r="M6" s="301"/>
      <c r="N6" s="130"/>
      <c r="O6" s="45"/>
      <c r="P6" s="301"/>
      <c r="Q6" s="301"/>
      <c r="R6" s="301"/>
      <c r="S6" s="301"/>
      <c r="T6" s="301"/>
      <c r="U6" s="301"/>
      <c r="V6" s="301"/>
      <c r="W6" s="301"/>
      <c r="X6" s="301"/>
      <c r="Y6" s="547">
        <v>0</v>
      </c>
      <c r="Z6" s="301"/>
      <c r="AA6" s="301"/>
      <c r="AB6" s="301"/>
      <c r="AC6" s="130"/>
    </row>
    <row r="7" spans="1:31" ht="19.95" customHeight="1" thickBot="1">
      <c r="A7" s="364" t="s">
        <v>199</v>
      </c>
      <c r="B7" s="468">
        <v>142</v>
      </c>
      <c r="C7" s="461">
        <v>95</v>
      </c>
      <c r="D7" s="461">
        <v>86</v>
      </c>
      <c r="E7" s="469">
        <v>111</v>
      </c>
      <c r="F7" s="469">
        <v>217</v>
      </c>
      <c r="G7" s="495">
        <v>306</v>
      </c>
      <c r="H7" s="495">
        <v>809</v>
      </c>
      <c r="I7" s="606">
        <v>690</v>
      </c>
      <c r="J7" s="514">
        <v>349</v>
      </c>
      <c r="K7" s="301"/>
      <c r="L7" s="301"/>
      <c r="M7" s="301"/>
      <c r="N7" s="366">
        <f t="shared" ref="N7:N21" si="8">SUM(B7:M7)</f>
        <v>2805</v>
      </c>
      <c r="O7" s="45"/>
      <c r="P7" s="364" t="s">
        <v>199</v>
      </c>
      <c r="Q7" s="546">
        <v>2</v>
      </c>
      <c r="R7" s="546">
        <v>4</v>
      </c>
      <c r="S7" s="546">
        <v>6</v>
      </c>
      <c r="T7" s="546">
        <v>4</v>
      </c>
      <c r="U7" s="546">
        <v>8</v>
      </c>
      <c r="V7" s="546">
        <v>0</v>
      </c>
      <c r="W7" s="546">
        <v>5</v>
      </c>
      <c r="X7" s="546">
        <v>7</v>
      </c>
      <c r="Y7" s="547">
        <v>2</v>
      </c>
      <c r="Z7" s="301"/>
      <c r="AA7" s="301"/>
      <c r="AB7" s="301"/>
      <c r="AC7" s="367">
        <f>SUM(Q7:AB7)</f>
        <v>38</v>
      </c>
    </row>
    <row r="8" spans="1:31" ht="19.95" customHeight="1" thickBot="1">
      <c r="A8" s="364" t="s">
        <v>180</v>
      </c>
      <c r="B8" s="240">
        <v>103</v>
      </c>
      <c r="C8" s="333">
        <v>102</v>
      </c>
      <c r="D8" s="333">
        <v>114</v>
      </c>
      <c r="E8" s="177">
        <v>122</v>
      </c>
      <c r="F8" s="368">
        <v>257</v>
      </c>
      <c r="G8" s="369">
        <v>308</v>
      </c>
      <c r="H8" s="369">
        <v>519</v>
      </c>
      <c r="I8" s="370">
        <v>708</v>
      </c>
      <c r="J8" s="371">
        <v>541</v>
      </c>
      <c r="K8" s="372">
        <v>533</v>
      </c>
      <c r="L8" s="371">
        <v>277</v>
      </c>
      <c r="M8" s="371">
        <v>158</v>
      </c>
      <c r="N8" s="366">
        <f t="shared" si="8"/>
        <v>3742</v>
      </c>
      <c r="O8" s="45"/>
      <c r="P8" s="373" t="s">
        <v>152</v>
      </c>
      <c r="Q8" s="365">
        <v>4</v>
      </c>
      <c r="R8" s="373">
        <v>4</v>
      </c>
      <c r="S8" s="373">
        <v>4</v>
      </c>
      <c r="T8" s="374">
        <v>8</v>
      </c>
      <c r="U8" s="373">
        <v>1</v>
      </c>
      <c r="V8" s="373">
        <v>2</v>
      </c>
      <c r="W8" s="373">
        <v>6</v>
      </c>
      <c r="X8" s="375">
        <v>21</v>
      </c>
      <c r="Y8" s="376">
        <v>12</v>
      </c>
      <c r="Z8" s="373">
        <v>8</v>
      </c>
      <c r="AA8" s="373">
        <v>0</v>
      </c>
      <c r="AB8" s="373">
        <v>4</v>
      </c>
      <c r="AC8" s="367">
        <f>SUM(Q8:AB8)</f>
        <v>74</v>
      </c>
    </row>
    <row r="9" spans="1:31" ht="18" customHeight="1" thickBot="1">
      <c r="A9" s="364" t="s">
        <v>153</v>
      </c>
      <c r="B9" s="377">
        <v>84</v>
      </c>
      <c r="C9" s="378">
        <v>62</v>
      </c>
      <c r="D9" s="378">
        <v>99</v>
      </c>
      <c r="E9" s="378">
        <v>112</v>
      </c>
      <c r="F9" s="379">
        <v>224</v>
      </c>
      <c r="G9" s="379">
        <v>526</v>
      </c>
      <c r="H9" s="379">
        <v>521</v>
      </c>
      <c r="I9" s="380">
        <v>768</v>
      </c>
      <c r="J9" s="381">
        <v>454</v>
      </c>
      <c r="K9" s="381">
        <v>390</v>
      </c>
      <c r="L9" s="381">
        <v>416</v>
      </c>
      <c r="M9" s="382">
        <v>154</v>
      </c>
      <c r="N9" s="383">
        <f t="shared" si="8"/>
        <v>3810</v>
      </c>
      <c r="O9" s="4"/>
      <c r="P9" s="384" t="s">
        <v>153</v>
      </c>
      <c r="Q9" s="385">
        <v>1</v>
      </c>
      <c r="R9" s="386">
        <v>1</v>
      </c>
      <c r="S9" s="386">
        <v>4</v>
      </c>
      <c r="T9" s="386">
        <v>2</v>
      </c>
      <c r="U9" s="386">
        <v>2</v>
      </c>
      <c r="V9" s="378">
        <v>7</v>
      </c>
      <c r="W9" s="378">
        <v>7</v>
      </c>
      <c r="X9" s="378">
        <v>3</v>
      </c>
      <c r="Y9" s="378">
        <v>1</v>
      </c>
      <c r="Z9" s="387">
        <v>7</v>
      </c>
      <c r="AA9" s="387">
        <v>7</v>
      </c>
      <c r="AB9" s="388">
        <v>5</v>
      </c>
      <c r="AC9" s="389">
        <f>SUM(Q9:AB9)</f>
        <v>47</v>
      </c>
    </row>
    <row r="10" spans="1:31" ht="18" customHeight="1" thickBot="1">
      <c r="A10" s="390" t="s">
        <v>154</v>
      </c>
      <c r="B10" s="131">
        <v>81</v>
      </c>
      <c r="C10" s="132">
        <v>39</v>
      </c>
      <c r="D10" s="132">
        <v>72</v>
      </c>
      <c r="E10" s="133">
        <v>89</v>
      </c>
      <c r="F10" s="133">
        <v>258</v>
      </c>
      <c r="G10" s="133">
        <v>416</v>
      </c>
      <c r="H10" s="183">
        <v>554</v>
      </c>
      <c r="I10" s="183">
        <v>568</v>
      </c>
      <c r="J10" s="182">
        <v>578</v>
      </c>
      <c r="K10" s="133">
        <v>337</v>
      </c>
      <c r="L10" s="133">
        <v>169</v>
      </c>
      <c r="M10" s="133">
        <v>168</v>
      </c>
      <c r="N10" s="134">
        <f t="shared" si="8"/>
        <v>3329</v>
      </c>
      <c r="O10" s="47" t="s">
        <v>17</v>
      </c>
      <c r="P10" s="391" t="s">
        <v>154</v>
      </c>
      <c r="Q10" s="392">
        <v>0</v>
      </c>
      <c r="R10" s="393">
        <v>5</v>
      </c>
      <c r="S10" s="393">
        <v>4</v>
      </c>
      <c r="T10" s="393">
        <v>1</v>
      </c>
      <c r="U10" s="393">
        <v>1</v>
      </c>
      <c r="V10" s="393">
        <v>1</v>
      </c>
      <c r="W10" s="393">
        <v>1</v>
      </c>
      <c r="X10" s="393">
        <v>1</v>
      </c>
      <c r="Y10" s="392">
        <v>0</v>
      </c>
      <c r="Z10" s="392">
        <v>0</v>
      </c>
      <c r="AA10" s="392">
        <v>0</v>
      </c>
      <c r="AB10" s="392">
        <v>2</v>
      </c>
      <c r="AC10" s="394">
        <f t="shared" ref="AC10:AC21" si="9">SUM(Q10:AB10)</f>
        <v>16</v>
      </c>
    </row>
    <row r="11" spans="1:31" ht="18" customHeight="1" thickBot="1">
      <c r="A11" s="390" t="s">
        <v>155</v>
      </c>
      <c r="B11" s="296">
        <v>81</v>
      </c>
      <c r="C11" s="296">
        <v>48</v>
      </c>
      <c r="D11" s="297">
        <v>71</v>
      </c>
      <c r="E11" s="296">
        <v>128</v>
      </c>
      <c r="F11" s="296">
        <v>171</v>
      </c>
      <c r="G11" s="296">
        <v>350</v>
      </c>
      <c r="H11" s="296">
        <v>569</v>
      </c>
      <c r="I11" s="296">
        <v>553</v>
      </c>
      <c r="J11" s="296">
        <v>458</v>
      </c>
      <c r="K11" s="296">
        <v>306</v>
      </c>
      <c r="L11" s="467">
        <v>221</v>
      </c>
      <c r="M11" s="297">
        <v>229</v>
      </c>
      <c r="N11" s="395">
        <f t="shared" si="8"/>
        <v>3185</v>
      </c>
      <c r="O11" s="110"/>
      <c r="P11" s="391" t="s">
        <v>155</v>
      </c>
      <c r="Q11" s="396">
        <v>1</v>
      </c>
      <c r="R11" s="396">
        <v>2</v>
      </c>
      <c r="S11" s="396">
        <v>1</v>
      </c>
      <c r="T11" s="396">
        <v>0</v>
      </c>
      <c r="U11" s="396">
        <v>0</v>
      </c>
      <c r="V11" s="396">
        <v>0</v>
      </c>
      <c r="W11" s="396">
        <v>1</v>
      </c>
      <c r="X11" s="396">
        <v>1</v>
      </c>
      <c r="Y11" s="396">
        <v>0</v>
      </c>
      <c r="Z11" s="396">
        <v>1</v>
      </c>
      <c r="AA11" s="396">
        <v>0</v>
      </c>
      <c r="AB11" s="396">
        <v>0</v>
      </c>
      <c r="AC11" s="397">
        <f t="shared" si="9"/>
        <v>7</v>
      </c>
    </row>
    <row r="12" spans="1:31" ht="18" customHeight="1" thickBot="1">
      <c r="A12" s="398" t="s">
        <v>156</v>
      </c>
      <c r="B12" s="399">
        <v>112</v>
      </c>
      <c r="C12" s="399">
        <v>85</v>
      </c>
      <c r="D12" s="399">
        <v>60</v>
      </c>
      <c r="E12" s="399">
        <v>97</v>
      </c>
      <c r="F12" s="399">
        <v>95</v>
      </c>
      <c r="G12" s="399">
        <v>305</v>
      </c>
      <c r="H12" s="399">
        <v>544</v>
      </c>
      <c r="I12" s="399">
        <v>449</v>
      </c>
      <c r="J12" s="399">
        <v>475</v>
      </c>
      <c r="K12" s="399">
        <v>505</v>
      </c>
      <c r="L12" s="399">
        <v>219</v>
      </c>
      <c r="M12" s="400">
        <v>98</v>
      </c>
      <c r="N12" s="298">
        <f t="shared" si="8"/>
        <v>3044</v>
      </c>
      <c r="O12" s="47"/>
      <c r="P12" s="390" t="s">
        <v>156</v>
      </c>
      <c r="Q12" s="401">
        <v>16</v>
      </c>
      <c r="R12" s="401">
        <v>1</v>
      </c>
      <c r="S12" s="401">
        <v>19</v>
      </c>
      <c r="T12" s="401">
        <v>3</v>
      </c>
      <c r="U12" s="401">
        <v>13</v>
      </c>
      <c r="V12" s="401">
        <v>1</v>
      </c>
      <c r="W12" s="401">
        <v>2</v>
      </c>
      <c r="X12" s="401">
        <v>2</v>
      </c>
      <c r="Y12" s="401">
        <v>0</v>
      </c>
      <c r="Z12" s="402">
        <v>24</v>
      </c>
      <c r="AA12" s="401">
        <v>4</v>
      </c>
      <c r="AB12" s="401">
        <v>2</v>
      </c>
      <c r="AC12" s="403">
        <f t="shared" si="9"/>
        <v>87</v>
      </c>
    </row>
    <row r="13" spans="1:31" ht="18" hidden="1" customHeight="1" thickBot="1">
      <c r="A13" s="404" t="s">
        <v>157</v>
      </c>
      <c r="B13" s="405">
        <v>84</v>
      </c>
      <c r="C13" s="405">
        <v>100</v>
      </c>
      <c r="D13" s="406">
        <v>77</v>
      </c>
      <c r="E13" s="406">
        <v>80</v>
      </c>
      <c r="F13" s="407">
        <v>236</v>
      </c>
      <c r="G13" s="407">
        <v>438</v>
      </c>
      <c r="H13" s="408">
        <v>631</v>
      </c>
      <c r="I13" s="409">
        <v>752</v>
      </c>
      <c r="J13" s="407">
        <v>427</v>
      </c>
      <c r="K13" s="410">
        <v>253</v>
      </c>
      <c r="L13" s="410"/>
      <c r="M13" s="411">
        <v>136</v>
      </c>
      <c r="N13" s="412">
        <f t="shared" si="8"/>
        <v>3214</v>
      </c>
      <c r="O13" s="47"/>
      <c r="P13" s="413" t="s">
        <v>158</v>
      </c>
      <c r="Q13" s="414">
        <v>7</v>
      </c>
      <c r="R13" s="414">
        <v>7</v>
      </c>
      <c r="S13" s="415">
        <v>13</v>
      </c>
      <c r="T13" s="415">
        <v>3</v>
      </c>
      <c r="U13" s="415">
        <v>8</v>
      </c>
      <c r="V13" s="415">
        <v>11</v>
      </c>
      <c r="W13" s="414">
        <v>5</v>
      </c>
      <c r="X13" s="415">
        <v>11</v>
      </c>
      <c r="Y13" s="415">
        <v>9</v>
      </c>
      <c r="Z13" s="415">
        <v>9</v>
      </c>
      <c r="AA13" s="416">
        <v>20</v>
      </c>
      <c r="AB13" s="416">
        <v>37</v>
      </c>
      <c r="AC13" s="403">
        <f t="shared" si="9"/>
        <v>140</v>
      </c>
    </row>
    <row r="14" spans="1:31" ht="18" hidden="1" customHeight="1">
      <c r="A14" s="404" t="s">
        <v>159</v>
      </c>
      <c r="B14" s="415">
        <v>41</v>
      </c>
      <c r="C14" s="415">
        <v>44</v>
      </c>
      <c r="D14" s="415">
        <v>67</v>
      </c>
      <c r="E14" s="415">
        <v>103</v>
      </c>
      <c r="F14" s="401">
        <v>311</v>
      </c>
      <c r="G14" s="415">
        <v>415</v>
      </c>
      <c r="H14" s="415">
        <v>539</v>
      </c>
      <c r="I14" s="402">
        <v>1165</v>
      </c>
      <c r="J14" s="415">
        <v>297</v>
      </c>
      <c r="K14" s="414">
        <v>205</v>
      </c>
      <c r="L14" s="414"/>
      <c r="M14" s="417">
        <v>92</v>
      </c>
      <c r="N14" s="403">
        <f t="shared" si="8"/>
        <v>3279</v>
      </c>
      <c r="O14" s="47"/>
      <c r="P14" s="418" t="s">
        <v>159</v>
      </c>
      <c r="Q14" s="415">
        <v>9</v>
      </c>
      <c r="R14" s="415">
        <v>22</v>
      </c>
      <c r="S14" s="414">
        <v>18</v>
      </c>
      <c r="T14" s="415">
        <v>9</v>
      </c>
      <c r="U14" s="419">
        <v>21</v>
      </c>
      <c r="V14" s="415">
        <v>14</v>
      </c>
      <c r="W14" s="415">
        <v>6</v>
      </c>
      <c r="X14" s="415">
        <v>13</v>
      </c>
      <c r="Y14" s="415">
        <v>7</v>
      </c>
      <c r="Z14" s="420">
        <v>81</v>
      </c>
      <c r="AA14" s="419">
        <v>31</v>
      </c>
      <c r="AB14" s="420">
        <v>37</v>
      </c>
      <c r="AC14" s="403">
        <f t="shared" si="9"/>
        <v>268</v>
      </c>
    </row>
    <row r="15" spans="1:31" ht="18" hidden="1" customHeight="1">
      <c r="A15" s="404" t="s">
        <v>160</v>
      </c>
      <c r="B15" s="415">
        <v>57</v>
      </c>
      <c r="C15" s="414">
        <v>35</v>
      </c>
      <c r="D15" s="415">
        <v>95</v>
      </c>
      <c r="E15" s="414">
        <v>112</v>
      </c>
      <c r="F15" s="415">
        <v>131</v>
      </c>
      <c r="G15" s="421">
        <v>340</v>
      </c>
      <c r="H15" s="421">
        <v>483</v>
      </c>
      <c r="I15" s="422">
        <v>1339</v>
      </c>
      <c r="J15" s="421">
        <v>349</v>
      </c>
      <c r="K15" s="421">
        <v>236</v>
      </c>
      <c r="L15" s="421"/>
      <c r="M15" s="423">
        <v>68</v>
      </c>
      <c r="N15" s="412">
        <f t="shared" si="8"/>
        <v>3245</v>
      </c>
      <c r="O15" s="47"/>
      <c r="P15" s="418" t="s">
        <v>160</v>
      </c>
      <c r="Q15" s="415">
        <v>19</v>
      </c>
      <c r="R15" s="415">
        <v>12</v>
      </c>
      <c r="S15" s="415">
        <v>8</v>
      </c>
      <c r="T15" s="414">
        <v>12</v>
      </c>
      <c r="U15" s="415">
        <v>7</v>
      </c>
      <c r="V15" s="415">
        <v>15</v>
      </c>
      <c r="W15" s="421">
        <v>16</v>
      </c>
      <c r="X15" s="423">
        <v>12</v>
      </c>
      <c r="Y15" s="414">
        <v>16</v>
      </c>
      <c r="Z15" s="415">
        <v>6</v>
      </c>
      <c r="AA15" s="414">
        <v>12</v>
      </c>
      <c r="AB15" s="414">
        <v>6</v>
      </c>
      <c r="AC15" s="403">
        <f t="shared" si="9"/>
        <v>141</v>
      </c>
    </row>
    <row r="16" spans="1:31" ht="18" hidden="1" customHeight="1">
      <c r="A16" s="404" t="s">
        <v>161</v>
      </c>
      <c r="B16" s="424">
        <v>68</v>
      </c>
      <c r="C16" s="415">
        <v>42</v>
      </c>
      <c r="D16" s="415">
        <v>44</v>
      </c>
      <c r="E16" s="414">
        <v>75</v>
      </c>
      <c r="F16" s="414">
        <v>135</v>
      </c>
      <c r="G16" s="414">
        <v>448</v>
      </c>
      <c r="H16" s="415">
        <v>507</v>
      </c>
      <c r="I16" s="415">
        <v>808</v>
      </c>
      <c r="J16" s="414">
        <v>313</v>
      </c>
      <c r="K16" s="414">
        <v>246</v>
      </c>
      <c r="L16" s="414"/>
      <c r="M16" s="414">
        <v>143</v>
      </c>
      <c r="N16" s="425">
        <f t="shared" si="8"/>
        <v>2829</v>
      </c>
      <c r="O16" s="47"/>
      <c r="P16" s="418" t="s">
        <v>161</v>
      </c>
      <c r="Q16" s="426">
        <v>9</v>
      </c>
      <c r="R16" s="415">
        <v>16</v>
      </c>
      <c r="S16" s="415">
        <v>12</v>
      </c>
      <c r="T16" s="414">
        <v>6</v>
      </c>
      <c r="U16" s="427">
        <v>7</v>
      </c>
      <c r="V16" s="427">
        <v>14</v>
      </c>
      <c r="W16" s="415">
        <v>9</v>
      </c>
      <c r="X16" s="415">
        <v>14</v>
      </c>
      <c r="Y16" s="415">
        <v>9</v>
      </c>
      <c r="Z16" s="415">
        <v>9</v>
      </c>
      <c r="AA16" s="427">
        <v>8</v>
      </c>
      <c r="AB16" s="427">
        <v>7</v>
      </c>
      <c r="AC16" s="428">
        <f t="shared" si="9"/>
        <v>120</v>
      </c>
    </row>
    <row r="17" spans="1:30" ht="18" hidden="1" customHeight="1">
      <c r="A17" s="429" t="s">
        <v>162</v>
      </c>
      <c r="B17" s="430">
        <v>71</v>
      </c>
      <c r="C17" s="430">
        <v>97</v>
      </c>
      <c r="D17" s="430">
        <v>61</v>
      </c>
      <c r="E17" s="431">
        <v>105</v>
      </c>
      <c r="F17" s="431">
        <v>198</v>
      </c>
      <c r="G17" s="431">
        <v>442</v>
      </c>
      <c r="H17" s="432">
        <v>790</v>
      </c>
      <c r="I17" s="433">
        <v>674</v>
      </c>
      <c r="J17" s="431">
        <v>275</v>
      </c>
      <c r="K17" s="431">
        <v>133</v>
      </c>
      <c r="L17" s="431"/>
      <c r="M17" s="431">
        <v>108</v>
      </c>
      <c r="N17" s="425">
        <f t="shared" si="8"/>
        <v>2954</v>
      </c>
      <c r="O17" s="4"/>
      <c r="P17" s="434" t="s">
        <v>162</v>
      </c>
      <c r="Q17" s="430">
        <v>7</v>
      </c>
      <c r="R17" s="430">
        <v>13</v>
      </c>
      <c r="S17" s="430">
        <v>12</v>
      </c>
      <c r="T17" s="431">
        <v>11</v>
      </c>
      <c r="U17" s="431">
        <v>12</v>
      </c>
      <c r="V17" s="431">
        <v>15</v>
      </c>
      <c r="W17" s="431">
        <v>20</v>
      </c>
      <c r="X17" s="431">
        <v>15</v>
      </c>
      <c r="Y17" s="431">
        <v>15</v>
      </c>
      <c r="Z17" s="431">
        <v>20</v>
      </c>
      <c r="AA17" s="431">
        <v>9</v>
      </c>
      <c r="AB17" s="431">
        <v>7</v>
      </c>
      <c r="AC17" s="435">
        <f t="shared" si="9"/>
        <v>156</v>
      </c>
    </row>
    <row r="18" spans="1:30" ht="13.8" hidden="1" thickBot="1">
      <c r="A18" s="436" t="s">
        <v>163</v>
      </c>
      <c r="B18" s="426">
        <v>38</v>
      </c>
      <c r="C18" s="431">
        <v>19</v>
      </c>
      <c r="D18" s="431">
        <v>38</v>
      </c>
      <c r="E18" s="431">
        <v>203</v>
      </c>
      <c r="F18" s="431">
        <v>146</v>
      </c>
      <c r="G18" s="431">
        <v>439</v>
      </c>
      <c r="H18" s="432">
        <v>964</v>
      </c>
      <c r="I18" s="432">
        <v>1154</v>
      </c>
      <c r="J18" s="431">
        <v>388</v>
      </c>
      <c r="K18" s="431">
        <v>176</v>
      </c>
      <c r="L18" s="431"/>
      <c r="M18" s="431">
        <v>143</v>
      </c>
      <c r="N18" s="437">
        <f t="shared" si="8"/>
        <v>3708</v>
      </c>
      <c r="O18" s="4"/>
      <c r="P18" s="438" t="s">
        <v>163</v>
      </c>
      <c r="Q18" s="431">
        <v>7</v>
      </c>
      <c r="R18" s="431">
        <v>7</v>
      </c>
      <c r="S18" s="431">
        <v>8</v>
      </c>
      <c r="T18" s="431">
        <v>12</v>
      </c>
      <c r="U18" s="431">
        <v>9</v>
      </c>
      <c r="V18" s="431">
        <v>6</v>
      </c>
      <c r="W18" s="431">
        <v>11</v>
      </c>
      <c r="X18" s="431">
        <v>8</v>
      </c>
      <c r="Y18" s="431">
        <v>16</v>
      </c>
      <c r="Z18" s="431">
        <v>40</v>
      </c>
      <c r="AA18" s="431">
        <v>17</v>
      </c>
      <c r="AB18" s="431">
        <v>16</v>
      </c>
      <c r="AC18" s="431">
        <f t="shared" si="9"/>
        <v>157</v>
      </c>
    </row>
    <row r="19" spans="1:30" ht="13.8" hidden="1" thickBot="1">
      <c r="A19" s="439" t="s">
        <v>164</v>
      </c>
      <c r="B19" s="433">
        <v>49</v>
      </c>
      <c r="C19" s="433">
        <v>63</v>
      </c>
      <c r="D19" s="433">
        <v>50</v>
      </c>
      <c r="E19" s="433">
        <v>71</v>
      </c>
      <c r="F19" s="433">
        <v>144</v>
      </c>
      <c r="G19" s="433">
        <v>374</v>
      </c>
      <c r="H19" s="440">
        <v>729</v>
      </c>
      <c r="I19" s="440">
        <v>1097</v>
      </c>
      <c r="J19" s="433">
        <v>397</v>
      </c>
      <c r="K19" s="433">
        <v>192</v>
      </c>
      <c r="L19" s="433"/>
      <c r="M19" s="433">
        <v>217</v>
      </c>
      <c r="N19" s="437">
        <f t="shared" si="8"/>
        <v>3383</v>
      </c>
      <c r="O19" s="4"/>
      <c r="P19" s="441" t="s">
        <v>164</v>
      </c>
      <c r="Q19" s="433">
        <v>10</v>
      </c>
      <c r="R19" s="433">
        <v>6</v>
      </c>
      <c r="S19" s="433">
        <v>14</v>
      </c>
      <c r="T19" s="433">
        <v>10</v>
      </c>
      <c r="U19" s="433">
        <v>10</v>
      </c>
      <c r="V19" s="433">
        <v>19</v>
      </c>
      <c r="W19" s="433">
        <v>11</v>
      </c>
      <c r="X19" s="433">
        <v>20</v>
      </c>
      <c r="Y19" s="433">
        <v>15</v>
      </c>
      <c r="Z19" s="433">
        <v>8</v>
      </c>
      <c r="AA19" s="433">
        <v>11</v>
      </c>
      <c r="AB19" s="433">
        <v>8</v>
      </c>
      <c r="AC19" s="431">
        <f t="shared" si="9"/>
        <v>142</v>
      </c>
    </row>
    <row r="20" spans="1:30" ht="13.8" hidden="1" thickBot="1">
      <c r="A20" s="436" t="s">
        <v>165</v>
      </c>
      <c r="B20" s="433">
        <v>53</v>
      </c>
      <c r="C20" s="433">
        <v>39</v>
      </c>
      <c r="D20" s="433">
        <v>74</v>
      </c>
      <c r="E20" s="433">
        <v>64</v>
      </c>
      <c r="F20" s="433">
        <v>208</v>
      </c>
      <c r="G20" s="433">
        <v>491</v>
      </c>
      <c r="H20" s="433">
        <v>454</v>
      </c>
      <c r="I20" s="440">
        <v>1068</v>
      </c>
      <c r="J20" s="433">
        <v>407</v>
      </c>
      <c r="K20" s="433">
        <v>228</v>
      </c>
      <c r="L20" s="433"/>
      <c r="M20" s="433">
        <v>81</v>
      </c>
      <c r="N20" s="442">
        <f t="shared" si="8"/>
        <v>3167</v>
      </c>
      <c r="O20" s="4"/>
      <c r="P20" s="438" t="s">
        <v>165</v>
      </c>
      <c r="Q20" s="433">
        <v>12</v>
      </c>
      <c r="R20" s="433">
        <v>13</v>
      </c>
      <c r="S20" s="433">
        <v>46</v>
      </c>
      <c r="T20" s="433">
        <v>9</v>
      </c>
      <c r="U20" s="433">
        <v>20</v>
      </c>
      <c r="V20" s="433">
        <v>4</v>
      </c>
      <c r="W20" s="433">
        <v>8</v>
      </c>
      <c r="X20" s="433">
        <v>30</v>
      </c>
      <c r="Y20" s="433">
        <v>22</v>
      </c>
      <c r="Z20" s="433">
        <v>20</v>
      </c>
      <c r="AA20" s="433">
        <v>16</v>
      </c>
      <c r="AB20" s="433">
        <v>12</v>
      </c>
      <c r="AC20" s="443">
        <f t="shared" si="9"/>
        <v>212</v>
      </c>
    </row>
    <row r="21" spans="1:30" ht="13.8" hidden="1" thickBot="1">
      <c r="A21" s="436" t="s">
        <v>166</v>
      </c>
      <c r="B21" s="444">
        <v>67</v>
      </c>
      <c r="C21" s="444">
        <v>62</v>
      </c>
      <c r="D21" s="444">
        <v>57</v>
      </c>
      <c r="E21" s="444">
        <v>77</v>
      </c>
      <c r="F21" s="444">
        <v>473</v>
      </c>
      <c r="G21" s="444">
        <v>468</v>
      </c>
      <c r="H21" s="445">
        <v>659</v>
      </c>
      <c r="I21" s="444">
        <v>851</v>
      </c>
      <c r="J21" s="444">
        <v>270</v>
      </c>
      <c r="K21" s="444">
        <v>208</v>
      </c>
      <c r="L21" s="444"/>
      <c r="M21" s="444">
        <v>174</v>
      </c>
      <c r="N21" s="446">
        <f t="shared" si="8"/>
        <v>3366</v>
      </c>
      <c r="O21" s="4" t="s">
        <v>3</v>
      </c>
      <c r="P21" s="441" t="s">
        <v>166</v>
      </c>
      <c r="Q21" s="433">
        <v>6</v>
      </c>
      <c r="R21" s="433">
        <v>25</v>
      </c>
      <c r="S21" s="433">
        <v>29</v>
      </c>
      <c r="T21" s="433">
        <v>4</v>
      </c>
      <c r="U21" s="433">
        <v>17</v>
      </c>
      <c r="V21" s="433">
        <v>19</v>
      </c>
      <c r="W21" s="433">
        <v>14</v>
      </c>
      <c r="X21" s="433">
        <v>37</v>
      </c>
      <c r="Y21" s="447">
        <v>76</v>
      </c>
      <c r="Z21" s="433">
        <v>34</v>
      </c>
      <c r="AA21" s="433">
        <v>17</v>
      </c>
      <c r="AB21" s="433">
        <v>18</v>
      </c>
      <c r="AC21" s="443">
        <f t="shared" si="9"/>
        <v>296</v>
      </c>
    </row>
    <row r="22" spans="1:30">
      <c r="A22" s="6"/>
      <c r="B22" s="103"/>
      <c r="C22" s="103"/>
      <c r="D22" s="103"/>
      <c r="E22" s="103"/>
      <c r="F22" s="103"/>
      <c r="G22" s="103"/>
      <c r="H22" s="103"/>
      <c r="I22" s="103"/>
      <c r="J22" s="103"/>
      <c r="K22" s="103"/>
      <c r="L22" s="103"/>
      <c r="M22" s="103"/>
      <c r="N22" s="7"/>
      <c r="O22" s="4"/>
      <c r="P22" s="8"/>
      <c r="Q22" s="104"/>
      <c r="R22" s="104"/>
      <c r="S22" s="104"/>
      <c r="T22" s="104"/>
      <c r="U22" s="104"/>
      <c r="V22" s="104"/>
      <c r="W22" s="104"/>
      <c r="X22" s="104"/>
      <c r="Y22" s="104"/>
      <c r="Z22" s="104"/>
      <c r="AA22" s="104"/>
      <c r="AB22" s="104"/>
      <c r="AC22" s="103"/>
    </row>
    <row r="23" spans="1:30" ht="13.5" customHeight="1">
      <c r="A23" s="877" t="s">
        <v>325</v>
      </c>
      <c r="B23" s="878"/>
      <c r="C23" s="878"/>
      <c r="D23" s="878"/>
      <c r="E23" s="878"/>
      <c r="F23" s="878"/>
      <c r="G23" s="878"/>
      <c r="H23" s="878"/>
      <c r="I23" s="878"/>
      <c r="J23" s="878"/>
      <c r="K23" s="878"/>
      <c r="L23" s="878"/>
      <c r="M23" s="878"/>
      <c r="N23" s="879"/>
      <c r="O23" s="4"/>
      <c r="P23" s="880" t="str">
        <f>+A23</f>
        <v>2025年 第37週（9/8～9/14）</v>
      </c>
      <c r="Q23" s="881"/>
      <c r="R23" s="881"/>
      <c r="S23" s="881"/>
      <c r="T23" s="881"/>
      <c r="U23" s="881"/>
      <c r="V23" s="881"/>
      <c r="W23" s="881"/>
      <c r="X23" s="881"/>
      <c r="Y23" s="881"/>
      <c r="Z23" s="881"/>
      <c r="AA23" s="881"/>
      <c r="AB23" s="881"/>
      <c r="AC23" s="882"/>
    </row>
    <row r="24" spans="1:30" ht="13.8" thickBot="1">
      <c r="A24" s="125" t="s">
        <v>41</v>
      </c>
      <c r="B24" s="4"/>
      <c r="C24" s="4"/>
      <c r="D24" s="4"/>
      <c r="E24" s="4"/>
      <c r="F24" s="4"/>
      <c r="G24" s="4" t="s">
        <v>17</v>
      </c>
      <c r="H24" s="4"/>
      <c r="I24" s="4"/>
      <c r="J24" s="4"/>
      <c r="K24" s="4"/>
      <c r="L24" s="4"/>
      <c r="M24" s="4"/>
      <c r="N24" s="10"/>
      <c r="O24" s="4"/>
      <c r="P24" s="126"/>
      <c r="Q24" s="4"/>
      <c r="R24" s="4"/>
      <c r="S24" s="4"/>
      <c r="T24" s="4"/>
      <c r="U24" s="4"/>
      <c r="V24" s="4"/>
      <c r="W24" s="4"/>
      <c r="X24" s="4"/>
      <c r="Y24" s="4"/>
      <c r="Z24" s="4"/>
      <c r="AA24" s="4"/>
      <c r="AB24" s="4"/>
      <c r="AC24" s="12"/>
    </row>
    <row r="25" spans="1:30" ht="33" customHeight="1" thickBot="1">
      <c r="A25" s="861" t="s">
        <v>167</v>
      </c>
      <c r="B25" s="862"/>
      <c r="C25" s="863"/>
      <c r="D25" s="864" t="s">
        <v>227</v>
      </c>
      <c r="E25" s="865"/>
      <c r="F25" s="4" t="s">
        <v>41</v>
      </c>
      <c r="G25" s="4" t="s">
        <v>17</v>
      </c>
      <c r="H25" s="4"/>
      <c r="I25" s="4"/>
      <c r="J25" s="4"/>
      <c r="K25" s="4"/>
      <c r="L25" s="4"/>
      <c r="M25" s="4"/>
      <c r="N25" s="10"/>
      <c r="O25" s="47" t="s">
        <v>17</v>
      </c>
      <c r="P25" s="67"/>
      <c r="Q25" s="448" t="s">
        <v>168</v>
      </c>
      <c r="R25" s="866" t="s">
        <v>212</v>
      </c>
      <c r="S25" s="867"/>
      <c r="T25" s="868"/>
      <c r="U25" s="4"/>
      <c r="V25" s="4"/>
      <c r="W25" s="4"/>
      <c r="X25" s="4"/>
      <c r="Y25" s="4"/>
      <c r="Z25" s="4"/>
      <c r="AA25" s="4"/>
      <c r="AB25" s="4"/>
      <c r="AC25" s="12"/>
    </row>
    <row r="26" spans="1:30" ht="15" customHeight="1">
      <c r="A26" s="9" t="s">
        <v>178</v>
      </c>
      <c r="B26" s="4"/>
      <c r="C26" s="4"/>
      <c r="D26" s="4" t="s">
        <v>3</v>
      </c>
      <c r="E26" s="4"/>
      <c r="F26" s="4"/>
      <c r="G26" s="4"/>
      <c r="H26" s="4"/>
      <c r="I26" s="4"/>
      <c r="J26" s="4"/>
      <c r="K26" s="4"/>
      <c r="L26" s="4"/>
      <c r="M26" s="4"/>
      <c r="N26" s="10"/>
      <c r="O26" s="47" t="s">
        <v>17</v>
      </c>
      <c r="P26" s="66"/>
      <c r="Q26" s="4"/>
      <c r="R26" s="4"/>
      <c r="S26" s="4"/>
      <c r="T26" s="4"/>
      <c r="U26" s="4"/>
      <c r="V26" s="4"/>
      <c r="W26" s="4"/>
      <c r="X26" s="4"/>
      <c r="Y26" s="4"/>
      <c r="Z26" s="4"/>
      <c r="AA26" s="4"/>
      <c r="AB26" s="4"/>
      <c r="AC26" s="12"/>
    </row>
    <row r="27" spans="1:30" ht="9" customHeight="1">
      <c r="A27" s="9"/>
      <c r="B27" s="4"/>
      <c r="C27" s="4"/>
      <c r="D27" s="4"/>
      <c r="E27" s="4"/>
      <c r="F27" s="4"/>
      <c r="G27" s="4"/>
      <c r="H27" s="4"/>
      <c r="I27" s="4"/>
      <c r="J27" s="4"/>
      <c r="K27" s="4"/>
      <c r="L27" s="4"/>
      <c r="M27" s="4"/>
      <c r="N27" s="10"/>
      <c r="O27" s="47" t="s">
        <v>17</v>
      </c>
      <c r="P27" s="11"/>
      <c r="Q27" s="4"/>
      <c r="R27" s="4"/>
      <c r="S27" s="4"/>
      <c r="T27" s="4"/>
      <c r="U27" s="4"/>
      <c r="V27" s="4"/>
      <c r="W27" s="4"/>
      <c r="X27" s="4"/>
      <c r="Y27" s="4"/>
      <c r="Z27" s="4"/>
      <c r="AA27" s="4"/>
      <c r="AB27" s="4"/>
      <c r="AC27" s="12"/>
    </row>
    <row r="28" spans="1:30">
      <c r="A28" s="9"/>
      <c r="B28" s="4"/>
      <c r="C28" s="4"/>
      <c r="D28" s="4"/>
      <c r="E28" s="4"/>
      <c r="F28" s="4"/>
      <c r="G28" s="4"/>
      <c r="H28" s="4"/>
      <c r="I28" s="4"/>
      <c r="J28" s="4"/>
      <c r="K28" s="4"/>
      <c r="L28" s="4"/>
      <c r="M28" s="4"/>
      <c r="N28" s="10"/>
      <c r="O28" s="4" t="s">
        <v>17</v>
      </c>
      <c r="P28" s="5"/>
      <c r="AC28" s="13"/>
    </row>
    <row r="29" spans="1:30">
      <c r="A29" s="9"/>
      <c r="B29" s="4"/>
      <c r="C29" s="4"/>
      <c r="D29" s="4"/>
      <c r="E29" s="4"/>
      <c r="F29" s="4"/>
      <c r="G29" s="4"/>
      <c r="H29" s="4"/>
      <c r="I29" s="4"/>
      <c r="J29" s="4"/>
      <c r="K29" s="4"/>
      <c r="L29" s="4"/>
      <c r="M29" s="4"/>
      <c r="N29" s="10"/>
      <c r="O29" s="4" t="s">
        <v>17</v>
      </c>
      <c r="P29" s="5"/>
      <c r="AC29" s="13"/>
    </row>
    <row r="30" spans="1:30">
      <c r="A30" s="9"/>
      <c r="B30" s="4"/>
      <c r="C30" s="4"/>
      <c r="D30" s="4"/>
      <c r="E30" s="4"/>
      <c r="F30" s="4"/>
      <c r="G30" s="4"/>
      <c r="H30" s="4"/>
      <c r="I30" s="4"/>
      <c r="J30" s="4"/>
      <c r="K30" s="4"/>
      <c r="L30" s="4"/>
      <c r="M30" s="4"/>
      <c r="N30" s="10"/>
      <c r="O30" s="4" t="s">
        <v>17</v>
      </c>
      <c r="P30" s="5"/>
      <c r="AC30" s="13"/>
      <c r="AD30" s="70"/>
    </row>
    <row r="31" spans="1:30">
      <c r="A31" s="9"/>
      <c r="B31" s="4"/>
      <c r="C31" s="4"/>
      <c r="D31" s="4"/>
      <c r="E31" s="4"/>
      <c r="F31" s="4"/>
      <c r="G31" s="4"/>
      <c r="H31" s="4"/>
      <c r="I31" s="4"/>
      <c r="J31" s="4"/>
      <c r="K31" s="4"/>
      <c r="L31" s="4"/>
      <c r="M31" s="4"/>
      <c r="N31" s="10"/>
      <c r="O31" s="4"/>
      <c r="P31" s="5"/>
      <c r="AC31" s="13"/>
    </row>
    <row r="32" spans="1:30" ht="21.6">
      <c r="A32" s="135" t="s">
        <v>169</v>
      </c>
      <c r="B32" s="4"/>
      <c r="C32" s="4"/>
      <c r="D32" s="4"/>
      <c r="E32" s="4"/>
      <c r="F32" s="4"/>
      <c r="G32" s="4"/>
      <c r="H32" s="4"/>
      <c r="I32" s="4"/>
      <c r="J32" s="4"/>
      <c r="K32" s="4"/>
      <c r="L32" s="4"/>
      <c r="M32" s="4"/>
      <c r="N32" s="10"/>
      <c r="O32" s="4"/>
      <c r="P32" s="5"/>
      <c r="AC32" s="13"/>
    </row>
    <row r="33" spans="1:29" ht="13.8" thickBot="1">
      <c r="A33" s="449"/>
      <c r="B33" s="450"/>
      <c r="C33" s="450"/>
      <c r="D33" s="450"/>
      <c r="E33" s="450"/>
      <c r="F33" s="450"/>
      <c r="G33" s="450"/>
      <c r="H33" s="450"/>
      <c r="I33" s="450"/>
      <c r="J33" s="450"/>
      <c r="K33" s="450"/>
      <c r="L33" s="450"/>
      <c r="M33" s="450"/>
      <c r="N33" s="451"/>
      <c r="O33" s="4"/>
      <c r="P33" s="452"/>
      <c r="Q33" s="453"/>
      <c r="R33" s="453"/>
      <c r="S33" s="453"/>
      <c r="T33" s="453"/>
      <c r="U33" s="453"/>
      <c r="V33" s="453"/>
      <c r="W33" s="453"/>
      <c r="X33" s="453"/>
      <c r="Y33" s="453"/>
      <c r="Z33" s="453"/>
      <c r="AA33" s="453"/>
      <c r="AB33" s="453"/>
      <c r="AC33" s="454"/>
    </row>
    <row r="34" spans="1:29">
      <c r="A34" s="455"/>
      <c r="C34" s="4"/>
      <c r="D34" s="4"/>
      <c r="E34" s="4"/>
      <c r="F34" s="4"/>
      <c r="G34" s="4"/>
      <c r="H34" s="4"/>
      <c r="I34" s="4"/>
      <c r="J34" s="4"/>
      <c r="K34" s="4"/>
      <c r="L34" s="4"/>
      <c r="M34" s="4"/>
      <c r="N34" s="4"/>
      <c r="O34" s="4"/>
    </row>
    <row r="35" spans="1:29">
      <c r="O35" s="4"/>
    </row>
    <row r="36" spans="1:29">
      <c r="J36" s="105" t="s">
        <v>3</v>
      </c>
      <c r="O36" s="4"/>
    </row>
    <row r="37" spans="1:29">
      <c r="O37" s="4"/>
    </row>
    <row r="38" spans="1:29">
      <c r="O38" s="4"/>
    </row>
    <row r="39" spans="1:29">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row>
    <row r="40" spans="1:29">
      <c r="Q40" s="55" t="s">
        <v>170</v>
      </c>
      <c r="R40" s="55"/>
      <c r="S40" s="55"/>
      <c r="T40" s="55"/>
      <c r="U40" s="55"/>
      <c r="V40" s="55"/>
      <c r="W40" s="55"/>
      <c r="X40" s="55"/>
    </row>
    <row r="41" spans="1:29">
      <c r="Q41" s="55" t="s">
        <v>171</v>
      </c>
      <c r="R41" s="55"/>
      <c r="S41" s="55"/>
      <c r="T41" s="55"/>
      <c r="U41" s="55"/>
      <c r="V41" s="55"/>
      <c r="W41" s="55"/>
      <c r="X41" s="55"/>
    </row>
  </sheetData>
  <mergeCells count="9">
    <mergeCell ref="A25:C25"/>
    <mergeCell ref="D25:E25"/>
    <mergeCell ref="R25:T25"/>
    <mergeCell ref="A1:N1"/>
    <mergeCell ref="P1:AC1"/>
    <mergeCell ref="A2:N2"/>
    <mergeCell ref="P2:AC2"/>
    <mergeCell ref="A23:N23"/>
    <mergeCell ref="P23:AC23"/>
  </mergeCells>
  <phoneticPr fontId="81"/>
  <pageMargins left="0.75" right="0.75" top="1" bottom="1" header="0.51200000000000001" footer="0.51200000000000001"/>
  <pageSetup paperSize="9" scale="44" orientation="portrait" horizontalDpi="1200" verticalDpi="12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30D2E-4949-4D12-A8BB-D6487FED607D}">
  <dimension ref="A2:Z25"/>
  <sheetViews>
    <sheetView zoomScale="110" zoomScaleNormal="110" workbookViewId="0">
      <selection activeCell="J21" sqref="J21"/>
    </sheetView>
  </sheetViews>
  <sheetFormatPr defaultRowHeight="13.2"/>
  <cols>
    <col min="4" max="9" width="7.21875" customWidth="1"/>
    <col min="14" max="14" width="9.44140625" bestFit="1" customWidth="1"/>
  </cols>
  <sheetData>
    <row r="2" spans="1:26">
      <c r="A2" s="242"/>
      <c r="D2" t="s">
        <v>183</v>
      </c>
      <c r="E2" s="243" t="s">
        <v>184</v>
      </c>
      <c r="F2" t="s">
        <v>185</v>
      </c>
      <c r="G2" t="s">
        <v>186</v>
      </c>
      <c r="H2" t="s">
        <v>187</v>
      </c>
      <c r="I2" t="s">
        <v>188</v>
      </c>
      <c r="J2" t="s">
        <v>189</v>
      </c>
    </row>
    <row r="4" spans="1:26">
      <c r="D4" s="244">
        <v>14</v>
      </c>
      <c r="E4" s="244">
        <v>13</v>
      </c>
      <c r="F4" s="245">
        <v>1</v>
      </c>
      <c r="G4" s="246">
        <v>5</v>
      </c>
      <c r="H4" s="245">
        <v>0</v>
      </c>
      <c r="I4" s="245">
        <v>3</v>
      </c>
      <c r="J4" s="245">
        <v>1</v>
      </c>
      <c r="L4" s="247"/>
      <c r="M4">
        <f>SUM(D4:L4)</f>
        <v>37</v>
      </c>
    </row>
    <row r="5" spans="1:26">
      <c r="D5" s="248">
        <f>+D4/$M$4</f>
        <v>0.3783783783783784</v>
      </c>
      <c r="E5" s="248">
        <f t="shared" ref="E5:J5" si="0">+E4/$M$4</f>
        <v>0.35135135135135137</v>
      </c>
      <c r="F5" s="249">
        <f t="shared" si="0"/>
        <v>2.7027027027027029E-2</v>
      </c>
      <c r="G5" s="250">
        <f t="shared" si="0"/>
        <v>0.13513513513513514</v>
      </c>
      <c r="H5" s="249">
        <f t="shared" si="0"/>
        <v>0</v>
      </c>
      <c r="I5" s="249">
        <f t="shared" si="0"/>
        <v>8.1081081081081086E-2</v>
      </c>
      <c r="J5" s="249">
        <f t="shared" si="0"/>
        <v>2.7027027027027029E-2</v>
      </c>
      <c r="S5" t="s">
        <v>219</v>
      </c>
    </row>
    <row r="8" spans="1:26" ht="13.8" thickBot="1"/>
    <row r="9" spans="1:26" ht="13.8" thickBot="1">
      <c r="J9" t="s">
        <v>41</v>
      </c>
      <c r="M9" t="s">
        <v>178</v>
      </c>
      <c r="N9" s="888" t="s">
        <v>220</v>
      </c>
      <c r="O9" s="889"/>
      <c r="P9" s="124"/>
      <c r="Q9" s="124"/>
      <c r="R9" s="124"/>
      <c r="S9" s="124"/>
    </row>
    <row r="10" spans="1:26" ht="13.8" thickBot="1">
      <c r="N10" s="890" t="s">
        <v>190</v>
      </c>
      <c r="O10" s="891"/>
      <c r="P10" s="892"/>
      <c r="Q10" s="893" t="s">
        <v>191</v>
      </c>
      <c r="R10" s="894"/>
      <c r="S10" s="895"/>
    </row>
    <row r="11" spans="1:26" ht="13.8" thickBot="1">
      <c r="N11" s="251" t="s">
        <v>192</v>
      </c>
      <c r="O11" s="252" t="s">
        <v>192</v>
      </c>
      <c r="P11" s="253" t="s">
        <v>192</v>
      </c>
      <c r="Q11" s="251" t="s">
        <v>192</v>
      </c>
      <c r="R11" s="252" t="s">
        <v>192</v>
      </c>
      <c r="S11" s="254" t="s">
        <v>192</v>
      </c>
    </row>
    <row r="12" spans="1:26" ht="13.8" thickTop="1">
      <c r="N12" s="255" t="s">
        <v>193</v>
      </c>
      <c r="O12" s="256" t="s">
        <v>194</v>
      </c>
      <c r="P12" s="257" t="s">
        <v>195</v>
      </c>
      <c r="Q12" s="255" t="s">
        <v>193</v>
      </c>
      <c r="R12" s="256" t="s">
        <v>194</v>
      </c>
      <c r="S12" s="258" t="s">
        <v>195</v>
      </c>
    </row>
    <row r="13" spans="1:26" ht="13.8" thickBot="1">
      <c r="N13" s="259">
        <f>+U13</f>
        <v>1183</v>
      </c>
      <c r="O13" s="260">
        <f t="shared" ref="O13:S13" si="1">+V13</f>
        <v>590</v>
      </c>
      <c r="P13" s="261">
        <f t="shared" si="1"/>
        <v>593</v>
      </c>
      <c r="Q13" s="262">
        <f t="shared" si="1"/>
        <v>33275</v>
      </c>
      <c r="R13" s="260">
        <f t="shared" si="1"/>
        <v>15453</v>
      </c>
      <c r="S13" s="263">
        <f t="shared" si="1"/>
        <v>17822</v>
      </c>
      <c r="U13">
        <v>1183</v>
      </c>
      <c r="V13">
        <v>590</v>
      </c>
      <c r="W13">
        <v>593</v>
      </c>
      <c r="X13">
        <v>33275</v>
      </c>
      <c r="Y13">
        <v>15453</v>
      </c>
      <c r="Z13">
        <v>17822</v>
      </c>
    </row>
    <row r="15" spans="1:26" ht="13.8" thickBot="1"/>
    <row r="16" spans="1:26" ht="13.8" thickBot="1">
      <c r="N16" s="888" t="s">
        <v>223</v>
      </c>
      <c r="O16" s="889"/>
      <c r="P16" s="124"/>
      <c r="Q16" s="124"/>
      <c r="R16" s="124"/>
      <c r="S16" s="124"/>
    </row>
    <row r="17" spans="14:26" ht="13.8" thickBot="1">
      <c r="N17" s="890" t="s">
        <v>190</v>
      </c>
      <c r="O17" s="891"/>
      <c r="P17" s="892"/>
      <c r="Q17" s="893" t="s">
        <v>191</v>
      </c>
      <c r="R17" s="894"/>
      <c r="S17" s="895"/>
    </row>
    <row r="18" spans="14:26" ht="13.8" thickBot="1">
      <c r="N18" s="251" t="s">
        <v>192</v>
      </c>
      <c r="O18" s="252" t="s">
        <v>192</v>
      </c>
      <c r="P18" s="253" t="s">
        <v>192</v>
      </c>
      <c r="Q18" s="251" t="s">
        <v>192</v>
      </c>
      <c r="R18" s="252" t="s">
        <v>192</v>
      </c>
      <c r="S18" s="254" t="s">
        <v>192</v>
      </c>
    </row>
    <row r="19" spans="14:26" ht="13.8" thickTop="1">
      <c r="N19" s="255" t="s">
        <v>193</v>
      </c>
      <c r="O19" s="256" t="s">
        <v>194</v>
      </c>
      <c r="P19" s="257" t="s">
        <v>195</v>
      </c>
      <c r="Q19" s="255" t="s">
        <v>193</v>
      </c>
      <c r="R19" s="256" t="s">
        <v>194</v>
      </c>
      <c r="S19" s="258" t="s">
        <v>195</v>
      </c>
    </row>
    <row r="20" spans="14:26" ht="13.8" thickBot="1">
      <c r="N20" s="260">
        <f t="shared" ref="N20:S20" si="2">+U20</f>
        <v>1347</v>
      </c>
      <c r="O20" s="260">
        <f t="shared" si="2"/>
        <v>672</v>
      </c>
      <c r="P20" s="261">
        <f t="shared" si="2"/>
        <v>675</v>
      </c>
      <c r="Q20" s="262">
        <f t="shared" si="2"/>
        <v>32197</v>
      </c>
      <c r="R20" s="260">
        <f t="shared" si="2"/>
        <v>15195</v>
      </c>
      <c r="S20" s="263">
        <f t="shared" si="2"/>
        <v>17002</v>
      </c>
      <c r="U20">
        <v>1347</v>
      </c>
      <c r="V20">
        <v>672</v>
      </c>
      <c r="W20">
        <v>675</v>
      </c>
      <c r="X20">
        <v>32197</v>
      </c>
      <c r="Y20">
        <v>15195</v>
      </c>
      <c r="Z20">
        <v>17002</v>
      </c>
    </row>
    <row r="22" spans="14:26" ht="13.8" thickBot="1"/>
    <row r="23" spans="14:26" ht="13.8" thickBot="1">
      <c r="N23" s="883" t="s">
        <v>190</v>
      </c>
      <c r="O23" s="884"/>
      <c r="P23" s="884"/>
      <c r="Q23" s="885" t="s">
        <v>191</v>
      </c>
      <c r="R23" s="886"/>
      <c r="S23" s="887"/>
    </row>
    <row r="24" spans="14:26">
      <c r="N24" s="264" t="s">
        <v>193</v>
      </c>
      <c r="O24" s="265" t="s">
        <v>194</v>
      </c>
      <c r="P24" s="266" t="s">
        <v>195</v>
      </c>
      <c r="Q24" s="264" t="s">
        <v>193</v>
      </c>
      <c r="R24" s="265" t="s">
        <v>194</v>
      </c>
      <c r="S24" s="267" t="s">
        <v>195</v>
      </c>
    </row>
    <row r="25" spans="14:26" ht="13.8" thickBot="1">
      <c r="N25" s="268">
        <f>(N20-N13)/N20</f>
        <v>0.12175204157386786</v>
      </c>
      <c r="O25" s="269">
        <f t="shared" ref="O25:S25" si="3">(O20-O13)/O20</f>
        <v>0.12202380952380952</v>
      </c>
      <c r="P25" s="270">
        <f t="shared" si="3"/>
        <v>0.12148148148148148</v>
      </c>
      <c r="Q25" s="268">
        <f>(Q20-Q13)/Q20</f>
        <v>-3.3481380252818584E-2</v>
      </c>
      <c r="R25" s="269">
        <f t="shared" si="3"/>
        <v>-1.6979269496544915E-2</v>
      </c>
      <c r="S25" s="271">
        <f t="shared" si="3"/>
        <v>-4.8229620044700626E-2</v>
      </c>
    </row>
  </sheetData>
  <mergeCells count="8">
    <mergeCell ref="N23:P23"/>
    <mergeCell ref="Q23:S23"/>
    <mergeCell ref="N9:O9"/>
    <mergeCell ref="N10:P10"/>
    <mergeCell ref="Q10:S10"/>
    <mergeCell ref="N16:O16"/>
    <mergeCell ref="N17:P17"/>
    <mergeCell ref="Q17:S17"/>
  </mergeCells>
  <phoneticPr fontId="8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ヘッドライン</vt:lpstr>
      <vt:lpstr>スポンサー公告 </vt:lpstr>
      <vt:lpstr>37　ノロウイルス関連情報 </vt:lpstr>
      <vt:lpstr>37  衛生訓話 </vt:lpstr>
      <vt:lpstr>37　食中毒記事等 </vt:lpstr>
      <vt:lpstr>37 海外情報</vt:lpstr>
      <vt:lpstr>35　国内感染症情報</vt:lpstr>
      <vt:lpstr>37　感染症統計</vt:lpstr>
      <vt:lpstr>Sheet1</vt:lpstr>
      <vt:lpstr>37　食品回収</vt:lpstr>
      <vt:lpstr>37　残留農薬など</vt:lpstr>
      <vt:lpstr>37　食品表示</vt:lpstr>
      <vt:lpstr>'35　国内感染症情報'!Print_Area</vt:lpstr>
      <vt:lpstr>'37  衛生訓話 '!Print_Area</vt:lpstr>
      <vt:lpstr>'37　ノロウイルス関連情報 '!Print_Area</vt:lpstr>
      <vt:lpstr>'37 海外情報'!Print_Area</vt:lpstr>
      <vt:lpstr>'37　感染症統計'!Print_Area</vt:lpstr>
      <vt:lpstr>'37　残留農薬など'!Print_Area</vt:lpstr>
      <vt:lpstr>'37　食中毒記事等 '!Print_Area</vt:lpstr>
      <vt:lpstr>'37　食品回収'!Print_Area</vt:lpstr>
      <vt:lpstr>'37　食品表示'!Print_Area</vt:lpstr>
      <vt:lpstr>'スポンサー公告 '!Print_Area</vt:lpstr>
      <vt:lpstr>'37　食中毒記事等 '!Print_Titles</vt:lpstr>
      <vt:lpstr>'37　食品表示'!Print_Titles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2017-11-10T10:38:10Z</dcterms:created>
  <dcterms:modified xsi:type="dcterms:W3CDTF">2025-09-21T01:42:38Z</dcterms:modified>
  <cp:category/>
  <cp:contentStatus/>
</cp:coreProperties>
</file>