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9F86DC9C-8955-496D-9B6C-23E8E9591BD8}" xr6:coauthVersionLast="47" xr6:coauthVersionMax="47" xr10:uidLastSave="{00000000-0000-0000-0000-000000000000}"/>
  <bookViews>
    <workbookView xWindow="-108" yWindow="-108" windowWidth="23256" windowHeight="12456" tabRatio="615" activeTab="2" xr2:uid="{00000000-000D-0000-FFFF-FFFF00000000}"/>
  </bookViews>
  <sheets>
    <sheet name="ヘッドライン" sheetId="78" r:id="rId1"/>
    <sheet name="スポンサー公告 " sheetId="252" r:id="rId2"/>
    <sheet name="37　ノロウイルス関連情報 " sheetId="101" r:id="rId3"/>
    <sheet name="37  衛生訓話 " sheetId="274" r:id="rId4"/>
    <sheet name="37　食中毒記事等 " sheetId="29" r:id="rId5"/>
    <sheet name="37 海外情報" sheetId="123" r:id="rId6"/>
    <sheet name="35　国内感染症情報" sheetId="124" r:id="rId7"/>
    <sheet name="37　感染症統計" sheetId="240" r:id="rId8"/>
    <sheet name="Sheet1" sheetId="209" state="hidden" r:id="rId9"/>
    <sheet name="37　食品回収" sheetId="60" r:id="rId10"/>
    <sheet name="37　残留農薬など" sheetId="34" r:id="rId11"/>
    <sheet name="37　食品表示" sheetId="156" r:id="rId12"/>
  </sheets>
  <definedNames>
    <definedName name="_xlnm._FilterDatabase" localSheetId="2" hidden="1">'37　ノロウイルス関連情報 '!$A$22:$G$75</definedName>
    <definedName name="_xlnm._FilterDatabase" localSheetId="4" hidden="1">'37　食中毒記事等 '!$A$14:$D$14</definedName>
    <definedName name="_xlnm._FilterDatabase" localSheetId="9" hidden="1">'37　食品回収'!$A$1:$E$42</definedName>
    <definedName name="_xlnm._FilterDatabase" localSheetId="11" hidden="1">'37　食品表示'!$A$1:$C$1</definedName>
    <definedName name="_xlnm.Print_Area" localSheetId="6">'35　国内感染症情報'!$A$1:$D$34</definedName>
    <definedName name="_xlnm.Print_Area" localSheetId="3">'37  衛生訓話 '!$A$1:$M$27</definedName>
    <definedName name="_xlnm.Print_Area" localSheetId="2">'37　ノロウイルス関連情報 '!$A$19:$N$84</definedName>
    <definedName name="_xlnm.Print_Area" localSheetId="5">'37 海外情報'!$A$1:$C$37</definedName>
    <definedName name="_xlnm.Print_Area" localSheetId="7">'37　感染症統計'!$A$1:$AC$39</definedName>
    <definedName name="_xlnm.Print_Area" localSheetId="10">'37　残留農薬など'!$A$1:$N$21</definedName>
    <definedName name="_xlnm.Print_Area" localSheetId="4">'37　食中毒記事等 '!$A$1:$D$55</definedName>
    <definedName name="_xlnm.Print_Area" localSheetId="9">'37　食品回収'!$A$1:$E$46</definedName>
    <definedName name="_xlnm.Print_Area" localSheetId="11">'37　食品表示'!$A$1:$C$33</definedName>
    <definedName name="_xlnm.Print_Area" localSheetId="1">'スポンサー公告 '!$A$1:$W$51</definedName>
    <definedName name="_xlnm.Print_Titles" localSheetId="4">'37　食中毒記事等 '!$14:$14</definedName>
    <definedName name="_xlnm.Print_Titles" localSheetId="11">'37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8" l="1"/>
  <c r="B18" i="78"/>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J4" i="240" l="1"/>
  <c r="Y4" i="240"/>
  <c r="B11" i="78"/>
  <c r="D2" i="124" l="1"/>
  <c r="X4" i="240" l="1"/>
  <c r="G23" i="101" l="1"/>
  <c r="G24" i="101"/>
  <c r="B24" i="101" s="1"/>
  <c r="V4" i="240" l="1"/>
  <c r="G4" i="240"/>
  <c r="H4" i="240"/>
  <c r="W4" i="240"/>
  <c r="B15" i="78" l="1"/>
  <c r="B14" i="78"/>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T4" i="240"/>
  <c r="S4" i="240"/>
  <c r="R4" i="240"/>
  <c r="Q4" i="240"/>
  <c r="P4" i="240"/>
  <c r="M4" i="240"/>
  <c r="K4" i="240"/>
  <c r="I4" i="240"/>
  <c r="E4" i="240"/>
  <c r="D4" i="240"/>
  <c r="C4" i="240"/>
  <c r="B4" i="240"/>
  <c r="N4" i="240" l="1"/>
  <c r="AC4" i="240"/>
  <c r="M4" i="209" l="1"/>
  <c r="S13" i="209" l="1"/>
  <c r="R13" i="209"/>
  <c r="Q13" i="209"/>
  <c r="P13" i="209"/>
  <c r="O13" i="209"/>
  <c r="S20" i="209"/>
  <c r="R20" i="209"/>
  <c r="Q20" i="209"/>
  <c r="P20" i="209"/>
  <c r="O20" i="209"/>
  <c r="G25" i="101"/>
  <c r="G26" i="101"/>
  <c r="G70" i="101" l="1"/>
  <c r="Q25" i="209" l="1"/>
  <c r="N25" i="209"/>
  <c r="R25" i="209"/>
  <c r="O25" i="209"/>
  <c r="D5" i="209"/>
  <c r="G5" i="209"/>
  <c r="P25" i="209"/>
  <c r="S25" i="209"/>
  <c r="E5" i="209"/>
  <c r="F5" i="209"/>
  <c r="H5" i="209"/>
  <c r="I5" i="209"/>
  <c r="J5" i="209"/>
  <c r="B12" i="78" l="1"/>
  <c r="G27" i="101" l="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<sst xmlns="http://schemas.openxmlformats.org/spreadsheetml/2006/main" count="650" uniqueCount="443">
  <si>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</si>
  <si>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</si>
  <si>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</si>
  <si>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</si>
  <si>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</si>
  <si>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</si>
  <si>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</si>
  <si>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</si>
  <si>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</si>
  <si>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</si>
  <si>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</si>
  <si>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</si>
  <si>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</si>
  <si>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</si>
  <si>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</si>
  <si>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</si>
  <si>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</si>
  <si>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</si>
  <si>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</si>
  <si>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</si>
  <si>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</si>
  <si>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</si>
  <si>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</si>
  <si>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</si>
  <si>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</si>
  <si>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</si>
  <si>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</si>
  <si>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</si>
  <si>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</si>
  <si>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</si>
  <si>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</si>
  <si>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</si>
  <si>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</si>
  <si>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</si>
  <si>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</si>
  <si>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</si>
  <si>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</si>
  <si>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</si>
  <si>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</si>
  <si>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</si>
  <si>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</si>
  <si>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</si>
  <si>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</si>
  <si>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</si>
  <si>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</si>
  <si>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</si>
  <si>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</si>
  <si>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</si>
  <si>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</si>
  <si>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</si>
  <si>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</si>
  <si>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</si>
  <si>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</si>
  <si>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</si>
  <si>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</si>
  <si>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</si>
  <si>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</si>
  <si>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</si>
  <si>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</si>
  <si>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</si>
  <si>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</si>
  <si>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</si>
  <si>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</si>
  <si>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</si>
  <si>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</si>
  <si>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</si>
  <si>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</si>
  <si>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</si>
  <si>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</si>
  <si>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</si>
  <si>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</si>
  <si>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</si>
  <si>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</si>
  <si>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</si>
  <si>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</si>
  <si>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</si>
  <si>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</si>
  <si>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</si>
  <si>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</si>
  <si>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</si>
  <si>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</si>
  <si>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</si>
  <si>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</si>
  <si>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</si>
  <si>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</si>
  <si>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</si>
  <si>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</si>
  <si>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</si>
  <si>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</si>
  <si>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</si>
  <si>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</si>
  <si>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</si>
  <si>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</si>
  <si>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</si>
  <si>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</si>
  <si>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</si>
  <si>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</si>
  <si>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</si>
  <si>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</si>
  <si>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</si>
  <si>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</si>
  <si>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</si>
  <si>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</si>
  <si>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</si>
  <si>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</si>
  <si>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</si>
  <si>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</si>
  <si>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</si>
  <si>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</si>
  <si>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</si>
  <si>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</si>
  <si>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</si>
  <si>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</si>
  <si>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</si>
  <si>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</si>
  <si>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</si>
  <si>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</si>
  <si>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</si>
  <si>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</si>
  <si>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</si>
  <si>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</si>
  <si>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</si>
  <si>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</si>
  <si>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</si>
  <si>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</si>
  <si>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</si>
  <si>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</si>
  <si>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</si>
  <si>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</si>
  <si>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</si>
  <si>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</si>
  <si>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</si>
  <si>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</si>
  <si>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</si>
  <si>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</si>
  <si>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</si>
  <si>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</si>
  <si>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</si>
  <si>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</si>
  <si>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</si>
  <si>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</si>
  <si>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</si>
  <si>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</si>
  <si>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</si>
  <si>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</si>
  <si>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</si>
  <si>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</si>
  <si>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</si>
  <si>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</si>
  <si>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</si>
  <si>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</si>
  <si>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</si>
  <si>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</si>
  <si>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</si>
  <si>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</si>
  <si>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</si>
  <si>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</si>
  <si>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</si>
  <si>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</si>
  <si>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</si>
  <si>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</si>
  <si>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</si>
  <si>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</si>
  <si>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</si>
  <si>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</si>
  <si>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</si>
  <si>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</si>
  <si>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</si>
  <si>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</si>
  <si>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</si>
  <si>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</si>
  <si>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</si>
  <si>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</si>
  <si>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</si>
  <si>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</si>
  <si>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</si>
  <si>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</si>
  <si>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</si>
  <si>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</si>
  <si>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</si>
  <si>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</si>
  <si>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</si>
  <si>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</si>
  <si>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</si>
  <si>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</si>
  <si>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</si>
  <si>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</si>
  <si>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</si>
  <si>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</si>
  <si>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</si>
  <si>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</si>
  <si>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</si>
  <si>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</si>
  <si>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</si>
  <si>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</si>
  <si>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</si>
  <si>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</si>
  <si>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</si>
  <si>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</si>
  <si>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</si>
  <si>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</si>
  <si>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</si>
  <si>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</si>
  <si>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</si>
  <si>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</si>
  <si>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</si>
  <si>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</si>
  <si>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</si>
  <si>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</si>
  <si>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</si>
  <si>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</si>
  <si>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</si>
  <si>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平年並み</t>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</si>
  <si>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</si>
  <si>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回収＆返金</t>
  </si>
  <si>
    <t>回収＆返金/交換</t>
  </si>
  <si>
    <t>オーケー</t>
  </si>
  <si>
    <t>回収</t>
  </si>
  <si>
    <t>回収＆交換</t>
  </si>
  <si>
    <t>と</t>
    <phoneticPr fontId="81"/>
  </si>
  <si>
    <t>2025年第34週</t>
    <rPh sb="4" eb="5">
      <t>ネン</t>
    </rPh>
    <rPh sb="5" eb="6">
      <t>ダイ</t>
    </rPh>
    <rPh sb="8" eb="9">
      <t>シュウ</t>
    </rPh>
    <phoneticPr fontId="81"/>
  </si>
  <si>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</si>
  <si>
    <t>2025/36週</t>
  </si>
  <si>
    <t>2025年第35週</t>
    <rPh sb="4" eb="5">
      <t>ネン</t>
    </rPh>
    <rPh sb="5" eb="6">
      <t>ダイ</t>
    </rPh>
    <rPh sb="8" eb="9">
      <t>シュウ</t>
    </rPh>
    <phoneticPr fontId="81"/>
  </si>
  <si>
    <t>9-10月、4月以降
施設の所在市町村で           流行・食中毒が報告される
定点観測値が5.00前後</t>
    <phoneticPr fontId="81"/>
  </si>
  <si>
    <t>【情報共有】　週間・情報収集/情報は毎週確認する
【常設】　嘔吐物処理セットの配備
【体調管理】従業員の健康状況を徹底し、不良者は調理・加工ラインより外す</t>
    <phoneticPr fontId="81"/>
  </si>
  <si>
    <t>管理レベル「2」　</t>
    <phoneticPr fontId="5"/>
  </si>
  <si>
    <t>若干多いか</t>
    <rPh sb="0" eb="2">
      <t>ジャッカン</t>
    </rPh>
    <rPh sb="2" eb="3">
      <t>オオ</t>
    </rPh>
    <phoneticPr fontId="81"/>
  </si>
  <si>
    <t>2025年第35週（8月25日〜8月31日）</t>
    <phoneticPr fontId="81"/>
  </si>
  <si>
    <t>結核例　249例</t>
    <rPh sb="7" eb="8">
      <t>レイ</t>
    </rPh>
    <phoneticPr fontId="5"/>
  </si>
  <si>
    <t>細菌性赤痢2例‌
 ‌
菌種：S. sonnei（D群）1例＿感染地域：ネパール
菌種不明1例＿感染地域：インドネシア</t>
    <rPh sb="0" eb="3">
      <t>サイキンセイ</t>
    </rPh>
    <rPh sb="3" eb="5">
      <t>セキリ</t>
    </rPh>
    <rPh sb="6" eb="7">
      <t>レイ</t>
    </rPh>
    <rPh sb="12" eb="14">
      <t>キンシュ</t>
    </rPh>
    <rPh sb="26" eb="27">
      <t>グン</t>
    </rPh>
    <rPh sb="29" eb="30">
      <t>レイ</t>
    </rPh>
    <rPh sb="31" eb="33">
      <t>カンセン</t>
    </rPh>
    <rPh sb="33" eb="35">
      <t>チイキ</t>
    </rPh>
    <rPh sb="41" eb="43">
      <t>キンシュ</t>
    </rPh>
    <rPh sb="43" eb="45">
      <t>フメイ</t>
    </rPh>
    <rPh sb="46" eb="47">
      <t>レイ</t>
    </rPh>
    <rPh sb="48" eb="50">
      <t>カンセン</t>
    </rPh>
    <rPh sb="50" eb="52">
      <t>チイキ</t>
    </rPh>
    <phoneticPr fontId="81"/>
  </si>
  <si>
    <t xml:space="preserve">
パラチフス1例‌
</t>
    <rPh sb="7" eb="8">
      <t>レイ</t>
    </rPh>
    <phoneticPr fontId="81"/>
  </si>
  <si>
    <t>感染地域：バングラデシュ</t>
    <phoneticPr fontId="81"/>
  </si>
  <si>
    <t xml:space="preserve">腸管出血性大腸菌感染症171例（有症者121例、うちHUS‌3例）
‌感染地域：‌‌国内122例、韓国7例、キルギス1例、タイ1例、トルコ1例、フィリピン1例、国内・国外不明38例
国内の感染地域：‌‌東京都12例、兵庫県11例、神奈川県8例、宮城県7例、北海道6例、愛知県6例、大阪府6例、岩手県5例、秋田県5例、岡山県5例、福岡県5例、群馬県4例、埼玉県4例、滋賀県4例、山形県3例、
福島県3例、長野県2例、青森県1例、茨城県1例、栃木県1例、千葉県1例、福井県1例、山梨県1例、静岡県1例、三重県1例、京都府1例、奈良県1例、和歌山県1例、佐賀県1例、熊本県1例、大分県1例、鹿児島県1例、
東京都/山梨県1例、国内（都道府県不明）10例
</t>
    <phoneticPr fontId="81"/>
  </si>
  <si>
    <t>年齢群：‌‌1歳（1 例 ）、2歳（6 例 ）、3歳（2 例 ）、4歳（2 例 ）、6歳（4 例 ）、7歳（ 2 例 ）、　 8歳（ 1 例 ）、 9歳（ 2 例 ）、 10代（24例）、20代（36例）、30代（30例）、40代（14例）、   50台(2例）、60代（21例）、70 代（8 例 ）、80 代（5 例 ）、90代以上（1例）</t>
    <rPh sb="126" eb="127">
      <t>ダイ</t>
    </rPh>
    <phoneticPr fontId="81"/>
  </si>
  <si>
    <t xml:space="preserve">血清群・毒素型：‌‌O157‌VT1・VT2（53例）、O157‌VT2（32例）、O26‌VT1（18例）、O103‌VT1（16例）、O111‌ VT1（5例）、
O8‌VT2（2例）、O111‌VT1・VT2（1例）、O115‌VT1（1例）、O121‌VT2‌（1例）、O124‌VT1（1例）、O145‌VT1（1例）、
O145‌VT2（1例）、O146‌VT2（1例）、O157‌ VT1（1例）、O166‌VT2（1例）、その他・不明（36例）
累積報告数：2,429例（有症者1,351例、うちHUS‌23例．死亡3例）
</t>
    <phoneticPr fontId="81"/>
  </si>
  <si>
    <t>レジオネラ症49例（肺炎型46例、ポンティアック熱型3例）‌
   感染地域：‌神奈川県5例、兵庫県4例、群馬県3例、東京都3例、千葉県2例、岐阜県2例、滋賀県2例、大阪府2例、島根県2例、
   福岡県2例、茨城県1例、新潟県1例、富山県1例、石川県1例、静岡県1例、三重県1例、京都府1例、鳥取県1例、岡山県1例、
   熊本県1例、鹿児島県1例、栃木県/群馬県1例、国内（都道府県不明）4例、フィリピン1例、国内・国外不明5例
‌年齢群：‌50代（9例）、60代（9例）、70代（20例）、80代（8例）、90代以上（3例）累積報告数：1,538例</t>
    <phoneticPr fontId="81"/>
  </si>
  <si>
    <t>E型肝炎15例‌
   感染地域（感染源）：‌‌埼玉県3例（焼き肉1例、不明2例）、北海道2例（牛ホルモン1例、 
   焼き肉/ホルモン1例）、東京都2例（牛レバー1例、不明1例）、神奈川県1例（豚肉）、
   岐阜県1例（不明）、三重県1例（不明）、国内（都道府県不明）3例
  （豚レバー1例、豚肉1例、不明1例）、国内・国外不明2例（不明2例）
A型肝炎2例‌
  感染地域：大阪府1例、ミャンマー1例</t>
    <phoneticPr fontId="81"/>
  </si>
  <si>
    <t>アメーバ赤痢4例（腸管アメーバ症4例） ‌
  感染地域：神奈川1例、国内・国外不明3例
  感染経路：その他・不明4例
ウイルス性肝炎4例‌ B型肝炎ウイルス2例＿感染経路：性的接触2例（異性間2例）
 C型肝炎ウイルス1例＿感染経路：その他・不明
 EBウイルス1例＿感染経路：性的 接 触（ 異 性 間 ）</t>
    <phoneticPr fontId="81"/>
  </si>
  <si>
    <r>
      <t xml:space="preserve">対前週
</t>
    </r>
    <r>
      <rPr>
        <b/>
        <sz val="14"/>
        <color rgb="FFFF0000"/>
        <rFont val="ＭＳ Ｐゴシック"/>
        <family val="3"/>
        <charset val="128"/>
      </rPr>
      <t>インフルエンザ 　　     　       　　　12%   増加</t>
    </r>
    <r>
      <rPr>
        <b/>
        <sz val="11"/>
        <color rgb="FFFF0000"/>
        <rFont val="ＭＳ Ｐゴシック"/>
        <family val="3"/>
        <charset val="128"/>
      </rPr>
      <t xml:space="preserve">
</t>
    </r>
    <r>
      <rPr>
        <b/>
        <sz val="14"/>
        <color rgb="FF002060"/>
        <rFont val="ＭＳ Ｐゴシック"/>
        <family val="3"/>
        <charset val="128"/>
      </rPr>
      <t>新型コロナウイルス          　  　   -3%　 減少</t>
    </r>
    <rPh sb="0" eb="3">
      <t>タイゼンシュウゾウカゾウカゲンショウ</t>
    </rPh>
    <rPh sb="36" eb="38">
      <t>ゾウカ</t>
    </rPh>
    <rPh sb="70" eb="72">
      <t>ゲンショウ</t>
    </rPh>
    <phoneticPr fontId="81"/>
  </si>
  <si>
    <t>マルヨ食品</t>
  </si>
  <si>
    <t>　上位2種目(賞味期限・アレルギー表記ミス)で全体の　(68%)</t>
    <rPh sb="1" eb="3">
      <t>ジョウイ</t>
    </rPh>
    <rPh sb="4" eb="6">
      <t>シュモク</t>
    </rPh>
    <rPh sb="7" eb="11">
      <t>ショウミキゲン</t>
    </rPh>
    <rPh sb="17" eb="19">
      <t>ヒョウキ</t>
    </rPh>
    <rPh sb="23" eb="25">
      <t>ゼンタイ</t>
    </rPh>
    <phoneticPr fontId="5"/>
  </si>
  <si>
    <t>令和7年9月4日(木曜日)、海老名市内の飲食店を利用した人から「9月2日(火曜日)に飲食店で食事をしたところ、複数名が吐き気、下痢、発熱等の症状を呈した。」旨の連絡が厚木保健福祉事務所にありました。当保健福祉事務所が調査を行ったところ、9月1日(月曜日)から9月3日(水曜日)にこの飲食店を利用した複数の利用者が同様の症状を呈していることが判明</t>
    <phoneticPr fontId="81"/>
  </si>
  <si>
    <t>神奈川県</t>
    <rPh sb="0" eb="4">
      <t>カナガワケン</t>
    </rPh>
    <phoneticPr fontId="81"/>
  </si>
  <si>
    <t>　↓　職場の先輩は以下のことを理解して　わかり易く　指導しましょう　↓</t>
    <phoneticPr fontId="5"/>
  </si>
  <si>
    <t>今週のニュース（Noroｖｉｒｕｓ） (9/15-9/21)</t>
    <rPh sb="0" eb="2">
      <t>コンシュウ</t>
    </rPh>
    <phoneticPr fontId="5"/>
  </si>
  <si>
    <t>2025/37週</t>
  </si>
  <si>
    <t>県によると、11人は6日夜、同店で食事をした。7日から9日にかけて、腹痛や発熱、嘔吐などを発症。うち男性1人が入院したが、既に退院した。全員が快方に向かっている。当日は海鮮チヂミやチョレギサラダなどが提供された。患者の1人が8日、津保健所に連絡したことをきっかけに発覚。患者のうち10人と従業員3人の便からノロウイルスが検出された。県は調理の過程でウイルスが広がったとみている。再発防止策を確認し次第、営業再開を認める方針。</t>
    <phoneticPr fontId="81"/>
  </si>
  <si>
    <t>伊勢新聞</t>
    <rPh sb="0" eb="4">
      <t>イセシンブン</t>
    </rPh>
    <phoneticPr fontId="81"/>
  </si>
  <si>
    <t xml:space="preserve"> GⅡ　36週   0例</t>
    <rPh sb="6" eb="7">
      <t>シュウ</t>
    </rPh>
    <phoneticPr fontId="5"/>
  </si>
  <si>
    <t xml:space="preserve"> GⅡ37週　0例</t>
    <rPh sb="8" eb="9">
      <t>レイ</t>
    </rPh>
    <phoneticPr fontId="5"/>
  </si>
  <si>
    <t>食中毒情報  (9/15-9/21)</t>
    <rPh sb="0" eb="3">
      <t>ショクチュウドク</t>
    </rPh>
    <rPh sb="3" eb="5">
      <t>ジョウホウ</t>
    </rPh>
    <phoneticPr fontId="5"/>
  </si>
  <si>
    <t>海外情報  (9/15-9/21)</t>
    <rPh sb="0" eb="4">
      <t>カイガイジョウホウ</t>
    </rPh>
    <phoneticPr fontId="5"/>
  </si>
  <si>
    <t>食品表示
 (9/15-9/21)</t>
    <rPh sb="0" eb="2">
      <t>ショクヒン</t>
    </rPh>
    <rPh sb="2" eb="4">
      <t>ヒョウジ</t>
    </rPh>
    <phoneticPr fontId="5"/>
  </si>
  <si>
    <t>食品表示 (9/15-9/21)</t>
    <phoneticPr fontId="5"/>
  </si>
  <si>
    <t>残留農薬  (9/15-9/21)</t>
    <phoneticPr fontId="15"/>
  </si>
  <si>
    <t>IZUMIYA</t>
  </si>
  <si>
    <t>牛若納豆</t>
  </si>
  <si>
    <t>ユーラス</t>
  </si>
  <si>
    <t>大黒天物産</t>
  </si>
  <si>
    <t>生活協同組合ユー...</t>
  </si>
  <si>
    <t>平形農園</t>
  </si>
  <si>
    <t>大竹菓子舗</t>
  </si>
  <si>
    <t>戸田久</t>
  </si>
  <si>
    <t>ジミー</t>
  </si>
  <si>
    <t>との</t>
  </si>
  <si>
    <t>GARAKU R...</t>
  </si>
  <si>
    <t>デリカウェーブ</t>
  </si>
  <si>
    <t>SunnyHil...</t>
  </si>
  <si>
    <t>丸合</t>
  </si>
  <si>
    <t>魚力</t>
  </si>
  <si>
    <t>三越伊勢丹</t>
  </si>
  <si>
    <t>いわて生活協同組...</t>
  </si>
  <si>
    <t>PLANT</t>
  </si>
  <si>
    <t>マルカ食品</t>
  </si>
  <si>
    <t>シンセイ食品</t>
  </si>
  <si>
    <t>ブラン</t>
  </si>
  <si>
    <t>紀文食品</t>
  </si>
  <si>
    <t>399ちらし(海鮮バラ) 一部(かに,いか,ごま,さけ,魚介エキス)表示欠落</t>
  </si>
  <si>
    <t>新潟県佐渡海洋深...</t>
  </si>
  <si>
    <t>JustaWATER 一部異物混入の恐れ</t>
  </si>
  <si>
    <t>わかやま市民生活...</t>
  </si>
  <si>
    <t>岩出中央店 厚切りベーコンエピ 一部期限切れ原料使用</t>
  </si>
  <si>
    <t>北海道エアポート...</t>
  </si>
  <si>
    <t>松前漬け他 10品目 一部賞味期限誤記</t>
  </si>
  <si>
    <t>ハローズ</t>
  </si>
  <si>
    <t>当新田店 あごだし塩銀鮭切身 一部(大豆)表示欠落</t>
  </si>
  <si>
    <t>コープデリ生活協...</t>
  </si>
  <si>
    <t>小川西町店 ホテルブレッド 一部(卵,乳成分)表示欠落</t>
  </si>
  <si>
    <t>魁</t>
  </si>
  <si>
    <t>カップアイス 一部製造基準未達,表示不備</t>
  </si>
  <si>
    <t>オーバーシーズ</t>
  </si>
  <si>
    <t>フレスキサポーリ トマト＆リコッタ 一部(乳成分)表示欠落</t>
  </si>
  <si>
    <t>オーケーホテルブレッド６枚切り 一部(卵,大豆)表示欠落</t>
  </si>
  <si>
    <t>かの子や</t>
  </si>
  <si>
    <t>酒まんじゅう（粒あん） 一部消費期限誤記</t>
  </si>
  <si>
    <t>ほたるいか醤油漬け 一部二酸化塩素を殺菌用として使用</t>
  </si>
  <si>
    <t>サンモリッツ&amp;東...</t>
  </si>
  <si>
    <t>レモンパウンドケーキ 一部カビ発生の恐れ</t>
  </si>
  <si>
    <t>活亜興</t>
  </si>
  <si>
    <t>カームスタッツ1000'z/366 一部異物混入の恐れ</t>
  </si>
  <si>
    <t>わら納豆 他 9品目 一部賞味期限誤記</t>
  </si>
  <si>
    <t>ベルギーリエージュワッフル 一部原材料にない乳が混入の恐れ</t>
  </si>
  <si>
    <t>倉吉店 人気おかず大集合弁当 一部ラベル誤貼付</t>
  </si>
  <si>
    <t>梅干(しょうゆ) 一部(小麦,大豆)表示欠落</t>
  </si>
  <si>
    <t>ベーグル 4商品 一部消費期限誤記</t>
  </si>
  <si>
    <t>北緯40度 もりおか冷麺 一部賞味期限印字欠落</t>
  </si>
  <si>
    <t>ベルギーリエージュワッフル 一部アレルゲン(乳)表示欠落</t>
  </si>
  <si>
    <t>美里店 海老とずわい蟹のクリームドリア 一部賞味期限誤記</t>
  </si>
  <si>
    <t>燻製たまご 一部(小麦)表示欠落</t>
  </si>
  <si>
    <t>ホタテと彩り野菜のスープカレー他 一部食品表示内容誤記</t>
  </si>
  <si>
    <t>チーズパテドカンパーニュ 一部(乳成分)表示欠落</t>
  </si>
  <si>
    <t>ダブルカスタードクリーム 一部消費期限表示欠落</t>
  </si>
  <si>
    <t>パイナップルムーンケーキ他 一部カビ発生の恐れ</t>
  </si>
  <si>
    <t>炙りしめさば刺身(解凍) 一部(小麦,調味料)表示欠落</t>
  </si>
  <si>
    <t>青葉台店 サラダ巻 一部(えび,かに,魚醤)表示欠落</t>
  </si>
  <si>
    <t>山田製油 できたて直送金ごま油 一部賞味期限誤記</t>
  </si>
  <si>
    <t>ビーフペッパーライス＆海老グラタン 一部賞味期限誤記</t>
  </si>
  <si>
    <t>木津川店 若鶏モモ肉 一部消費期限誤記</t>
  </si>
  <si>
    <t>郷の味するめ天・するめフライ 一部カビ発生の恐れ</t>
  </si>
  <si>
    <t>美味肉まん・あんまん・ピザまん 一部賞味期限誤記</t>
  </si>
  <si>
    <t>草加花栗店 バターと餡のパンケーキ 一部消費期限誤記</t>
  </si>
  <si>
    <t>紀文 The SURIMI 一部品質不良で腐敗臭</t>
  </si>
  <si>
    <t>バターと餡のパンケーキ 一部賞味期限誤記</t>
    <phoneticPr fontId="26"/>
  </si>
  <si>
    <t>てりたまバーガー 一部(小麦,卵,乳成分他)表示欠落</t>
    <phoneticPr fontId="26"/>
  </si>
  <si>
    <t>2025年 第37週（9/8～9/14）</t>
    <phoneticPr fontId="5"/>
  </si>
  <si>
    <t>今週のお題　(食品衛生の基本は冷蔵庫の清掃から)</t>
    <rPh sb="7" eb="9">
      <t>ショクヒン</t>
    </rPh>
    <rPh sb="9" eb="11">
      <t>エイセイ</t>
    </rPh>
    <rPh sb="12" eb="14">
      <t>キホン</t>
    </rPh>
    <rPh sb="15" eb="18">
      <t>レイゾウコ</t>
    </rPh>
    <rPh sb="19" eb="21">
      <t>セイソウ</t>
    </rPh>
    <phoneticPr fontId="5"/>
  </si>
  <si>
    <t>厨房の異臭の原因の一つは、冷蔵庫の清掃不足です。</t>
    <rPh sb="0" eb="2">
      <t>チュウボウ</t>
    </rPh>
    <rPh sb="3" eb="5">
      <t>イシュウ</t>
    </rPh>
    <rPh sb="6" eb="8">
      <t>ゲンイン</t>
    </rPh>
    <rPh sb="9" eb="10">
      <t>ヒト</t>
    </rPh>
    <rPh sb="13" eb="16">
      <t>レイゾウコ</t>
    </rPh>
    <rPh sb="17" eb="19">
      <t>セイソウ</t>
    </rPh>
    <rPh sb="19" eb="21">
      <t>ブソク</t>
    </rPh>
    <phoneticPr fontId="5"/>
  </si>
  <si>
    <r>
      <t>★臭いの元は、食肉や魚類からのドリップやお漬物の汁、調味料の漏れなどです。プラスチック保管容器の外側、ステンレスバットなどについたこれらの「臭い」が、冷蔵庫内で充満していることがあります。　
★キッチンのなかでも冷蔵庫は細菌の温床です。大腸菌、サルモネラ属菌などのほか、冷蔵庫には4℃以下の低温でも増殖し　、食中毒を引き起こすリステリア菌、エロモナス菌などが棲みついています。　
★なかでも野菜室は危険です。洗っていない野菜は細菌だらけです。よく水洗いしてから庫内に入れるように習慣づけましょう。　</t>
    </r>
    <r>
      <rPr>
        <b/>
        <u/>
        <sz val="11"/>
        <color indexed="13"/>
        <rFont val="ＭＳ Ｐゴシック"/>
        <family val="3"/>
        <charset val="128"/>
      </rPr>
      <t>「冷蔵庫は冷えているから安全」</t>
    </r>
    <r>
      <rPr>
        <b/>
        <u/>
        <sz val="11"/>
        <color indexed="9"/>
        <rFont val="ＭＳ Ｐゴシック"/>
        <family val="3"/>
        <charset val="128"/>
      </rPr>
      <t>は間違っています。　</t>
    </r>
    <r>
      <rPr>
        <b/>
        <sz val="11"/>
        <color indexed="9"/>
        <rFont val="ＭＳ Ｐゴシック"/>
        <family val="3"/>
        <charset val="128"/>
      </rPr>
      <t xml:space="preserve">
</t>
    </r>
    <r>
      <rPr>
        <b/>
        <sz val="11"/>
        <color indexed="52"/>
        <rFont val="ＭＳ Ｐゴシック"/>
        <family val="3"/>
        <charset val="128"/>
      </rPr>
      <t>★食材カスは直ぐ取り除き、臭わせない、カビさせない。冷蔵庫は常に清潔にしてください。　</t>
    </r>
    <r>
      <rPr>
        <b/>
        <u/>
        <sz val="11"/>
        <color indexed="13"/>
        <rFont val="ＭＳ Ｐゴシック"/>
        <family val="3"/>
        <charset val="128"/>
      </rPr>
      <t>「私たちの冷蔵庫はとても綺麗です」</t>
    </r>
    <r>
      <rPr>
        <b/>
        <sz val="11"/>
        <color indexed="43"/>
        <rFont val="ＭＳ Ｐゴシック"/>
        <family val="3"/>
        <charset val="128"/>
      </rPr>
      <t>は、世界に通用する食品安全メッセージです。</t>
    </r>
    <rPh sb="1" eb="2">
      <t>ニオ</t>
    </rPh>
    <rPh sb="7" eb="9">
      <t>ショクニク</t>
    </rPh>
    <rPh sb="10" eb="12">
      <t>ギョルイ</t>
    </rPh>
    <rPh sb="30" eb="31">
      <t>モ</t>
    </rPh>
    <rPh sb="43" eb="45">
      <t>ホカン</t>
    </rPh>
    <rPh sb="45" eb="47">
      <t>ヨウキ</t>
    </rPh>
    <rPh sb="48" eb="50">
      <t>ソトガワ</t>
    </rPh>
    <rPh sb="70" eb="71">
      <t>ニオ</t>
    </rPh>
    <rPh sb="127" eb="128">
      <t>ゾク</t>
    </rPh>
    <rPh sb="175" eb="176">
      <t>キン</t>
    </rPh>
    <rPh sb="199" eb="201">
      <t>キケン</t>
    </rPh>
    <rPh sb="223" eb="225">
      <t>ミズアラ</t>
    </rPh>
    <rPh sb="230" eb="232">
      <t>コナイ</t>
    </rPh>
    <rPh sb="233" eb="234">
      <t>イ</t>
    </rPh>
    <rPh sb="239" eb="241">
      <t>シュウカン</t>
    </rPh>
    <rPh sb="250" eb="253">
      <t>レイゾウコ</t>
    </rPh>
    <rPh sb="254" eb="255">
      <t>ヒ</t>
    </rPh>
    <rPh sb="261" eb="263">
      <t>アンゼン</t>
    </rPh>
    <rPh sb="265" eb="267">
      <t>マチガ</t>
    </rPh>
    <rPh sb="276" eb="278">
      <t>ショクザイ</t>
    </rPh>
    <rPh sb="281" eb="282">
      <t>ス</t>
    </rPh>
    <rPh sb="283" eb="284">
      <t>ト</t>
    </rPh>
    <rPh sb="285" eb="286">
      <t>ノゾ</t>
    </rPh>
    <rPh sb="288" eb="289">
      <t>ニオ</t>
    </rPh>
    <rPh sb="301" eb="304">
      <t>レイゾウコ</t>
    </rPh>
    <rPh sb="305" eb="306">
      <t>ツネ</t>
    </rPh>
    <rPh sb="307" eb="309">
      <t>セイケツ</t>
    </rPh>
    <rPh sb="319" eb="320">
      <t>ワタシ</t>
    </rPh>
    <rPh sb="323" eb="326">
      <t>レイゾウコ</t>
    </rPh>
    <rPh sb="330" eb="332">
      <t>キレイ</t>
    </rPh>
    <rPh sb="337" eb="339">
      <t>セカイ</t>
    </rPh>
    <rPh sb="340" eb="342">
      <t>ツウヨウ</t>
    </rPh>
    <rPh sb="344" eb="346">
      <t>ショクヒン</t>
    </rPh>
    <rPh sb="346" eb="348">
      <t>アンゼン</t>
    </rPh>
    <phoneticPr fontId="5"/>
  </si>
  <si>
    <t xml:space="preserve">
■冷蔵庫の掃除方法　
1)　中に入っている食品を別の冷蔵庫に移し、掃除する冷蔵庫の電源を切ります。
2）　外せるものはすべて外して洗い、よく乾燥させます。
庫内は乾いた布を用い、消毒用エタノールで拭きます。掃除後は扉を少し開け、冷蔵庫内を乾燥させます。
3）　臭いを発生させないためには食品をラップ等で密封保存します。
4)　給水タンクは定期的に掃除しましょう。
5)　給水パイプなどにカビが生えて詰まっていることがあります。この場合には、300-400ppmの次亜塩素酸ナトリウム水溶液を注入し、2-3分間置いてブラッシングすればカビと詰まりが解消されます。
</t>
    <rPh sb="2" eb="5">
      <t>レイゾウコ</t>
    </rPh>
    <rPh sb="6" eb="8">
      <t>ソウジ</t>
    </rPh>
    <rPh sb="8" eb="10">
      <t>ホウホウ</t>
    </rPh>
    <rPh sb="15" eb="16">
      <t>ナカ</t>
    </rPh>
    <rPh sb="17" eb="18">
      <t>ハイ</t>
    </rPh>
    <rPh sb="25" eb="26">
      <t>ベツ</t>
    </rPh>
    <rPh sb="27" eb="30">
      <t>レイゾウコ</t>
    </rPh>
    <rPh sb="31" eb="32">
      <t>ウツ</t>
    </rPh>
    <rPh sb="34" eb="36">
      <t>ソウジ</t>
    </rPh>
    <rPh sb="131" eb="132">
      <t>ニオ</t>
    </rPh>
    <rPh sb="200" eb="201">
      <t>ツ</t>
    </rPh>
    <rPh sb="216" eb="218">
      <t>バアイ</t>
    </rPh>
    <rPh sb="232" eb="236">
      <t>ジアエンソ</t>
    </rPh>
    <rPh sb="236" eb="237">
      <t>サン</t>
    </rPh>
    <rPh sb="242" eb="245">
      <t>スイヨウエキ</t>
    </rPh>
    <rPh sb="246" eb="248">
      <t>チュウニュウ</t>
    </rPh>
    <rPh sb="253" eb="254">
      <t>プン</t>
    </rPh>
    <rPh sb="254" eb="255">
      <t>カン</t>
    </rPh>
    <rPh sb="255" eb="256">
      <t>オ</t>
    </rPh>
    <rPh sb="270" eb="271">
      <t>ヅ</t>
    </rPh>
    <rPh sb="274" eb="276">
      <t>カイショウ</t>
    </rPh>
    <phoneticPr fontId="5"/>
  </si>
  <si>
    <t>また、患者の数は851人で前年よりも約7倍に増加しています。大幅に増加した背景について県はノロウイルスによる食中毒が多いとしていて、ことしは入善ラーメンまつりの蒸しガキや富山市内の回転寿司店などで100人を超える患者が発生しました。また、県内では9月11日、南砺市の小中学校や義務教育学校で給食を食べた児童生徒・教職員105人が体調不良を訴えました。</t>
    <phoneticPr fontId="81"/>
  </si>
  <si>
    <t>TBS</t>
    <phoneticPr fontId="81"/>
  </si>
  <si>
    <t xml:space="preserve">“低温調理の肉”原因か カンピロバクターによる食中毒 2年前に発生した飲食店で再び…札幌市 </t>
    <phoneticPr fontId="15"/>
  </si>
  <si>
    <t>北海道</t>
    <rPh sb="0" eb="3">
      <t>ホッカイドウ</t>
    </rPh>
    <phoneticPr fontId="15"/>
  </si>
  <si>
    <t>札幌テレビ局</t>
    <rPh sb="0" eb="2">
      <t>サッポロ</t>
    </rPh>
    <rPh sb="5" eb="6">
      <t>キョク</t>
    </rPh>
    <phoneticPr fontId="15"/>
  </si>
  <si>
    <t>　札幌市保健所は2025年9月18日、市内の飲食店でカンピロバクターによる食中毒が発生したと発表しました。食中毒が発生したのは、札幌市中央区南5条西4丁目にある飲食店「にくざわ。」です。9月8日、札幌市外の医療機関から千歳保健所に「診察した患者の便からカンピロバクター属菌が検出された。患者は8月29日に札幌市内の飲食店を利用しており、患者と一緒に利用したほかの客も体調不良を呈しているようで、食中毒が疑われる」と連絡がありました。札幌市保健所によりますと、8月29日に店で飲食した客のうち連絡が取れる客に確認したところ、合わせて4団体9人のうち7人が下痢や腹痛などの症状を訴えていたことが判明したということです。発症したのは20代から50代の男女7人で、全員回復傾向です。有症者の共通食が、この店で提供された食事であることや、4団体のうち、有症者6人の便からカンピロバクター・ジェジュニが検出されたこと、過熱不十分な食肉が提供された可能性が高いことなどから、保健所はこの店を原因とする食中毒と断定しました。この日、有症者らが食べた低温調理の肉料理は、肉刺しの盛り合わせ（牛サガリ刺し、牛ハツ刺し、白レバー刺しなど）、お通し（合鴨の南蛮味噌）牛サガリのレアカツレツ、牛タンのトリュフユッケなどでした。この店では2023年8月にもカンピロバクターによる食中毒が発生していて、保健所は9月18日からの6日間、営業停止命令を出しました。</t>
    <phoneticPr fontId="15"/>
  </si>
  <si>
    <t>https://news.jp/i/1341316654907277494?c=768367547562557440</t>
    <phoneticPr fontId="15"/>
  </si>
  <si>
    <t xml:space="preserve">北日本新聞 </t>
    <phoneticPr fontId="15"/>
  </si>
  <si>
    <t>学校給食で「ヒスタミン」集団食中毒…注意点＆予防法は？</t>
    <phoneticPr fontId="15"/>
  </si>
  <si>
    <t>　サバやマグロ、イワシなどの魚介類にはアミノ酸の一種である「ヒスチジン」が多く含まれており、ヒスチジンが多く含まれている食品を不適切に扱うと、ヒスタミン産生菌が増殖し、食中毒の原因となる化学物質「ヒスタミン」が生成されるといわれています。9月には富山県内の小中学校などで、給食を原因としたヒスタミンの集団食中毒が発生したと報じられました。そんな中、魚を食べる際はヒスタミン食中毒に注意するよう、内閣府食品安全委員会事務局（以下、内閣府）がXの公式アカウントで呼び掛けています。
　内閣府は「学校給食が原因のヒスタミンの集団食中毒の事例がありました」とXに投稿し、「ヒスタミンは、サバ、マグロ、イワシなどが常温で放置されると生成します。また、加熱しても分解しません」と注意喚起。ヒスタミンが含まれているかどうかは、見た目や臭いで判断することは難しいということです。内閣府はヒスタミン食中毒を予防する方法について、オフィシャルブログで次のように紹介しています。
【ヒスタミン食中毒を予防する方法】
・魚を保存する場合は、速やかに冷蔵・冷凍し、常温での放置時間を最小限とすること。
・ひとたび蓄積されたヒスタミンは加熱しても分解しないため、鮮度が低下した恐れのある魚は食べないこと。
・自分で釣った魚でも、速やかにクーラーボックスに入れるなど、常温に放置しないようにすること。また内臓はできるだけ早く取り出し、腸管内容物で魚肉を汚染させないように注意すること。
・ヒスタミンが高濃度に蓄積されている食品を口に入れたときに唇や舌先に通常と異なる刺激を感じる場合があるので、そのような場合は食べずに捨てること。</t>
    <phoneticPr fontId="15"/>
  </si>
  <si>
    <t>富山県</t>
    <rPh sb="0" eb="3">
      <t>トヤマケン</t>
    </rPh>
    <phoneticPr fontId="15"/>
  </si>
  <si>
    <t>https://topics.smt.docomo.ne.jp/article/otonanswer/life/otonanswer-297897</t>
    <phoneticPr fontId="15"/>
  </si>
  <si>
    <t xml:space="preserve">南砺食中毒で２４００人調査 小中学校、冷凍フクラギ使用中止｜社会｜富山のニュース - </t>
    <phoneticPr fontId="15"/>
  </si>
  <si>
    <t xml:space="preserve">北國新聞 </t>
    <phoneticPr fontId="15"/>
  </si>
  <si>
    <t>　１１日に南砺市内の小中学校と義務教育学校計６校で、児童生徒らが食中毒症状を訴えた給食について、市教委は１７日までに、同じ給食を食べた全児童生徒と教職員約２４００人を対象に、症状や医療機関受診の有無を聞くアンケート調査を始めた。すでに１０５人の食中毒を確認したが、遅れて症状が出たり、学校に申し出なかった可能性があり、実態を把握する。富山県はブリの幼魚のフクラギの冷凍切り身を使った「梅みそ焼き」が原因と断定。魚を不適切に管理した際などに生成される「ヒスタミン」による食中毒としている。市教委は再発防止のため、今年度はフクラギの冷凍切り身を使用しない方針を決めた。ヒスタミン食中毒はアレルギーと同様の症状ながら体質とは関係なく、誰でも起こる可能性がある。調査では、児童生徒に保護者向けの調査票を託し、切り身を食べたかどうかや症状の程度を聞く。
　食中毒症状を訴えた児童生徒と教職員のうち１２人が医療機関を受診した。入院者はいなかったが、数人が翌日欠席した。</t>
    <phoneticPr fontId="15"/>
  </si>
  <si>
    <t>https://www.hokkoku.co.jp/articles/-/1870161</t>
    <phoneticPr fontId="15"/>
  </si>
  <si>
    <t xml:space="preserve">三重で集団食中毒相次ぐ…伊勢市の総菜製造業者の三色丼弁当を食べた大学生27人が嘔吐など ... </t>
    <phoneticPr fontId="15"/>
  </si>
  <si>
    <t xml:space="preserve">ライブドアニュース </t>
    <phoneticPr fontId="15"/>
  </si>
  <si>
    <t>三重県</t>
    <rPh sb="0" eb="3">
      <t>ミエケン</t>
    </rPh>
    <phoneticPr fontId="15"/>
  </si>
  <si>
    <t>　三重県・伊勢市と津市で、それぞれ集団食中毒が発生しました。
　三重で集団食中毒相次ぐ…伊勢市の総菜製造業者の三色丼弁当を食べた大学生27人が嘔吐などの症状　津市の飲食店で食事をした11人が下痢などの症状　三重県によりますと今月11日、伊勢市の総菜製造業者「ちっちゃ居酒屋はなれ」が製造した三色丼の弁当を食べた大学生27人が、嘔吐や下痢などの症状を訴えました。入院した人はおらず、すでに全員回復していますが、症状が出た大学生のうち８人と、調理担当の従業員１人の便から黄色ブドウ球菌が検出されました。また、今月6日、津市の飲食店「アジアンダイニング 韓の舌 津店」を利用した7歳から65歳までの男女11人が、下痢や発熱などの症状を訴えました。全員快方に向かっていますが、症状が出た客のうち10人と店の従業員３人の便からノロウイルスが検出されました。県はいずれも、提供された食事が原因の集団食中毒と断定し、16日付けで、それぞれの店を営業禁止処分としました。</t>
    <phoneticPr fontId="15"/>
  </si>
  <si>
    <t>https://news.livedoor.com/article/detail/29587055/</t>
    <phoneticPr fontId="15"/>
  </si>
  <si>
    <t>中日新聞</t>
    <phoneticPr fontId="15"/>
  </si>
  <si>
    <t>岐阜県</t>
    <rPh sb="0" eb="3">
      <t>ギフケン</t>
    </rPh>
    <phoneticPr fontId="15"/>
  </si>
  <si>
    <t>高山市の居酒屋で3人が食中毒　鶏レバーのたたきなどを食べ下痢や腹痛</t>
    <phoneticPr fontId="15"/>
  </si>
  <si>
    <t>　岐阜県は16日、高山市朝日町の居酒屋「鳥ト鮪　かめ」でカンピロバクターを原因とする食中毒が起きたと発表した。
　6日に同店で鶏レバーのたたきなどを食べた20代の男女3人が、後日に下痢や腹痛などの症状を訴え、それぞれの便からカンピロバクターが検出された。...</t>
    <phoneticPr fontId="15"/>
  </si>
  <si>
    <t>https://www.chunichi.co.jp/article/1133756?rct=gifu</t>
    <phoneticPr fontId="15"/>
  </si>
  <si>
    <t>集団食中毒発生、給食弁当製造業者　岐阜地裁から破産開始決定</t>
    <phoneticPr fontId="15"/>
  </si>
  <si>
    <t>　東京商工リサーチ岐阜支店は１６日、今年２月に集団食中毒を引き起こした岐阜県岐南町の「バイパス給食センター」と関連会社「すまいる工房」が、岐阜地裁から破産開始決定を受けたと発表した。負債総額は計約３億６００万円。決定は４日付。発表によると、バイパス給食センターは１９６６年創業の給食弁当製造業者。企業や幼稚園などの給食弁当製造を主に手がけ、ピーク時の売上高は、約６億円を計上していた。
　しかし、コロナ禍や食材・光熱費の値上がりにより低調に陥り、今年２月には集団食中毒が発生。県から営業禁止処分を受けていた。最終的には約４４０人が食中毒の症状を訴え、事業継続が困難になった。</t>
    <phoneticPr fontId="15"/>
  </si>
  <si>
    <t>https://www.yomiuri.co.jp/local/chubu/news/20250917-OYTNT50046/</t>
    <phoneticPr fontId="15"/>
  </si>
  <si>
    <t>讀賣新聞</t>
    <rPh sb="0" eb="4">
      <t>ヨミウリシンブン</t>
    </rPh>
    <phoneticPr fontId="15"/>
  </si>
  <si>
    <t>インドネシア</t>
    <phoneticPr fontId="81"/>
  </si>
  <si>
    <t>学校で食中毒が発生した場合の責任の明確化</t>
    <phoneticPr fontId="81"/>
  </si>
  <si>
    <t>ベトナム</t>
    <phoneticPr fontId="81"/>
  </si>
  <si>
    <t>　https://www.vietnam.vn/ja/lam-ro-trach-nhiem-neu-xay-ra-ngo-doc-thuc-pham-trong-truong-hoc</t>
    <phoneticPr fontId="81"/>
  </si>
  <si>
    <t>https://news.yahoo.co.jp/articles/1d6d751008bd47ba56c539e58af24f01f2d9f7ab</t>
  </si>
  <si>
    <t>https://www.nna.jp/news/2839050</t>
    <phoneticPr fontId="81"/>
  </si>
  <si>
    <t>　欧州で人気の酒類の輸入・販売を手がけるシトラム（東京都港区）は12日、シンガポールに現地法人シトラム・アジアを設立したと発表した。同国を中心にアジア市場の開拓を狙う。シトラムは、20ミリリットル瓶に入ったドイツのショット酒「クライナーファイグリング」、デンマークのプレミアムウオッカ「ダンツカ（DANZKA）」、オランダのフローズンカクテル「24アイス」の独占販売契約を結び、公式エージェントとして日本で販売。さまざまな企業との提携やマーケティング活動を通じて、酒の新しい価値創造を目指している。今回、シトラムはアジア市場への進出を視野に、シンガポールで子会社を設立。同国市場での展開の第１弾として、クライナーファイグリングを投入する。19日には、シンガポール中心部の歓楽街クラーク・キーにあるナイトクラブ「ズーク・シンガポール」で、コラボレーションイベントを実施する予定だ。</t>
    <phoneticPr fontId="81"/>
  </si>
  <si>
    <t>米カリフォルニア州上院、家庭用品などからPFASを段階的に排除する法案可決(米国) ｜ ビジネス短信 ―ジェトロ</t>
  </si>
  <si>
    <t>タイ保健省、密閉容器入り飲料など4件の告示への対応呼びかけ(タイ) ｜ ビジネス短信 ―ジェトロ</t>
  </si>
  <si>
    <t>マレーシア、9月から食品のトランス脂肪酸規制を開始 - ジェトロ</t>
  </si>
  <si>
    <t>【中国】米農務省、輸入博に３年連続出展 農産物売り込み - 時事通信</t>
  </si>
  <si>
    <t>中国：広東・山東の学校で食中毒、230人以上が病院搬送 会員限定</t>
  </si>
  <si>
    <t xml:space="preserve">「今日のお昼にマムズタッチ『エドワード·リーセット』を食べた。 こんな美味しいものをあなた ...mk.co.kr </t>
  </si>
  <si>
    <t>中国で「指紋認証」水筒がヒット　食の安全やいじめ背景に（時事通信） - Yahoo!ニュース</t>
  </si>
  <si>
    <t xml:space="preserve">日本の酒類販売社、アジア拠点を設立 - NNA ASIA・シンガポール・食品 </t>
  </si>
  <si>
    <t>　ロシアの漁業者によるイワシとサバの漁獲が、１４日までの１週間に確認された。２魚種の漁獲があったのは約１カ月半ぶり。北洋開発協会（北海道機船漁業協同組合連合会内）が伝えた。　同協会によると、４隻が公海で操業。同週の１隻当たりの漁獲量は１日平均でイワシ３５トン、サバ４３トンとなっている。１４日までの今期累計漁獲量はイワシ５万１９０トン、サバ７００トン。</t>
    <phoneticPr fontId="81"/>
  </si>
  <si>
    <t>ロシア情報　１か月半ぶりに再開　極東イワシ漁　公海で１日１隻平均３５トン</t>
    <phoneticPr fontId="81"/>
  </si>
  <si>
    <t>https://www.minato-yamaguchi.co.jp/minato/e-minato/articles/155716</t>
    <phoneticPr fontId="81"/>
  </si>
  <si>
    <t>ロシア</t>
    <phoneticPr fontId="81"/>
  </si>
  <si>
    <r>
      <t>　</t>
    </r>
    <r>
      <rPr>
        <b/>
        <sz val="15"/>
        <rFont val="游ゴシック"/>
        <family val="3"/>
        <charset val="128"/>
      </rPr>
      <t>重要な内容の一つは、共同調理場と学校給食の運営に関する指針です。共同調理場は、一方通行の原則に基づいた設計・配置、職員、教師、従業員、生徒のための手洗い・衛生エリアの設置、飲食のための十分な清潔な水の確保、 保健省の基準に従った調理などの条件を遵守する必要があります。食品の原産地と品質に関しては、各事業所はすべての食品について、原産地と供給元を明記した法的契約書、請求書、その他の書類を添付していることを確認する必要があります。ハノイ市教育訓練局は、各事業所は食品安全証明書を取得した施設、または規制に従って製品を申告している生産・事業所からのみ食品を輸入し、原産地不明、期限切れ、または腐敗した食品は使用しないことを指摘しました。加工および保存手順に関しては、学校は、原材料のチェック、加工中のチェック、使用前のチェック、保健省の規制に従った食品サンプルの保管を含む「3段階の食品検査」プロセスを厳格に実施する必要があります。給食およびサービスの提供に関する契約については、給食供給業者と契約を結ぶ学校は食品の安全性の状況を評価し、契約書には食中毒や安全でない食品の供給があった場合の法的責任を明記し、毎日の配給および受領記録を作成し、少なくとも 12 か月間記録を保管する必要があります。各学校は、ユニット長（または副校長）を長とする食品安全ワーキンググループを設立し、スタッフ、教師、従業員を割り当てて保護者と連携し、投入食品のチェック、処理の監督、サンプルの保管に参加してもらう必要があります...　校長は、所属する学校における食品安全について全責任を負います。違反や食中毒が発生した場合、法律の規定に従って責任を問われます。学校はまた、食品供給業者（飲料水、牛乳、乳製品を含む）、原材料、生徒の食事などを厳重に評価し、検査する責任も負っています。ハノイ市は今年度から、公立・私立の小学生の給食支援に3兆ドン以上を費やすことを決定しました。保護者たちは大変喜んでいる一方で、支援によって監督が甘くなることのないよう、給食の質が保証されることを強く望んでいます。2025～2026学年度の課題展開会議で、ハノイ市党委員会常任副書記のグエン・ヴァン・フォン氏は、人民委員会と人民評議会に対し、実施状況の検査と監督を強化するよう要請した。ハノイ党委員会委員長は学校に対し、「このような人道的な政策が歪められ、不名誉な原因とならないようにしなければなりません。教師の皆さん、私たちには皆、子どもがいます。子どもの食事や睡眠を大切にするのと同じように、生徒たちのことも大切にすべきです」と助言した。</t>
    </r>
    <phoneticPr fontId="81"/>
  </si>
  <si>
    <t>https://www.jetro.go.jp/biznews/2025/09/d0794894cc2efa64.html</t>
    <phoneticPr fontId="81"/>
  </si>
  <si>
    <t>　米国カリフォルニア州上院議会は9月13日、家庭用品や調理器具で、「永遠の化学物質」と呼ばれる有機フッ素化合物（PFAS、注1）の使用を2028年以降、段階的に禁止する法案（SB682）を可決した。対象は洗剤など清掃・洗浄目的で使用される清掃用品や、フライパンなどの調理器具、デンタルフロス、12歳以下の子ども向け製品、食品包装、スキー用ワックス。ただし、使用中の製品や、連邦法によって規制が優先される場合は除外される。州知事の署名後に法律は成立し、同州有害物質管理局による実施規則制定を経て、調理器具は2030年から、清掃用品は2031年から、その他の製品は2028年から、PFASが意図的に添加された製品の販売・配布を禁止する。PFASは耐熱性や撥水（はっすい）性・防汚性に優れ、さまざまな製品に使用されているが、環境中で分解されにくく、人体や動物に蓄積され、神経系・生殖系への健康被害との関連が指摘されている。法案を提出したベン・アレン州上院議員（民主党）は「カリフォルニア州は、調理器具、食品包装、幼児用製品など6つの製品群から、有毒で不必要なPFASの使用を段階的に廃止し、地域社会の公衆衛生と環境衛生を改善することに一歩近づいた」と自身のX（旧Twitter）に投稿した。連邦政府レベルでは、環境保護庁（EPA）は、2023年3月に6種類のPFAS（注2）に対する全国飲料水基準案を提示し（2023年3月15日記事参照）、2024年4月に正式に規則として採択した。2023年10月には有害物質規制法（TSCA）に基づき、2011年以降に製造輸入されたPFAS製品の使用量・廃棄方法などの報告を義務化し、州レベルではミネソタ州が2025年から化粧品、カーペット、調理器具など11のカテゴリーでPFAS含有製品の販売を禁止した。コロラド州では2024年から意図的にPFASを含む食品包装などを販売禁止しており、2026年には調理器具などのカテゴリーも対象とする（2024年7月3日記事参照）。欧州では、フランスがEUの規制に先駆けて、2026年1月からPFASを含む化粧品や靴、繊維、スキー用ワックスの製造・輸入・販売を禁止する（2025年3月6日記事参照）。
（注1）PFASは、いわゆる有機フッ素化合物の中のパーフルオロアルキル化合物の総称で、耐熱性や耐水性、耐油性、非粘着性などの特性があり、衣料や食品包装、調理器具、化粧品、電子・電気部品、自動車部品をはじめとする多くの産業や製品に利用されている。</t>
    <phoneticPr fontId="81"/>
  </si>
  <si>
    <t>米国</t>
    <rPh sb="0" eb="2">
      <t>ベイコク</t>
    </rPh>
    <phoneticPr fontId="81"/>
  </si>
  <si>
    <t>https://www.jetro.go.jp/biznews/2025/09/9cb1f89e09ea70a6.html</t>
    <phoneticPr fontId="81"/>
  </si>
  <si>
    <t>　タイ保健省食品・医薬品局（FDA）は9月10日、2025年1～3月に意見公募を行った（2025年2月4日記事参照）密閉容器入り飲料などに関する4本の新告示が官報に掲載されるのを前に、その改正案をFDAウェブサイトに公表した。併せて、事業者に対して規制対応への準備を呼びかけている。新告示の概要は次のとおり。
　1.保健省告示「密閉容器入り飲料水」（改正内容案PDFファイル(外部サイトへ、新しいウィンドウで開きます)、説明資料PDFファイル(外部サイトへ、新しいウィンドウで開きます)）
現行の密閉容器入り飲料水に関する保健省告示を廃止する。コーデックス規格などの国際規格に基づき、湧き水またはスプリングウオーター、炭酸水の定義を追加する。
汚染物質基準などの品質規格基準を改正する。任意で事業者がデジタルラベルを使用する場合のラベル表示に関する条件を定める。この告示は官報に掲載された翌日から施行となる。施行日の前に認可を受けた事業者に対し、2年間の猶予期間を設ける。
　2.保健省告示「氷」（改正内容案PDFファイル(外部サイトへ、新しいウィンドウで開きます)）
現行の氷に関する保健省告示を廃止する。氷の品質規格に関して、汚染物質基準を改正し、保健省告示「密閉容器入り飲料水」に従うこととする。氷の製造方法に関する規定を廃止し、保健省告示420号「食品の製造方法、製造におけるツール・用具、および保管」に従うこととする。食用目的ではない、または消費者に直接販売しない氷の製造方法に関する氷のラベル表示の規定を廃止する。氷のラベル表示は、保健省告示包装食品のラベル表示に規定に従うこととする。この告示は官報に掲載された翌日から施行となる。施行日の前に認可を受けた事業者に対し、　　1年間の猶予期間を設ける。
　3.保健省告示「密閉容器入り飲料（第3版）」（改正内容案PDFファイル(外部サイトへ、新しいウィンドウで開きます)）
コーデックス規格に基づき、上記の保健省告示462号に炭酸水の分類を設けることにより、2013年6月26日付の保健省告示356号「密閉容器入り飲料PDFファイル(外部サイトへ、新しいウィンドウで開きます)」（英語仮訳PDFファイル(外部サイトへ、新しいウィンドウで開きます)）から炭酸水を廃止し、従来の密閉容器入り飲料の5種類から4種類に変更する。この告示は官報に掲載された翌日から施行となる。施行日の前に認可を受けた事業者に対し、2年間の猶予期間を設ける。
　4.保健省告示「天然ミネラルウオーター（第2版）」（改正内容案PDFファイル(外部サイトへ、新しいウィンドウで開きます)）
消費者の健康を守り、印刷インクによる環境汚染問題を軽減するため、2024年9月18日付の保健省告示454号「天然ミネラルウオーターPDFファイル(外部サイトへ、新しいウィンドウで開きます)」（英語仮訳PDFファイル(外部サイトへ、新しいウィンドウで開きます)）のラベル表示規定を改正し、デジタルラベルを使用する場合のラベル表示に関する条件を定める。</t>
    <phoneticPr fontId="81"/>
  </si>
  <si>
    <t>タイ</t>
    <phoneticPr fontId="81"/>
  </si>
  <si>
    <t>https://www.jetro.go.jp/biznews/2025/09/51d2f6ad31acd6f7.html</t>
    <phoneticPr fontId="81"/>
  </si>
  <si>
    <t>　マレーシア保健省は2025年9月1日、「1985年食品規則（Food Regulations 1985）」の改正を施行した。今回の改正により、動物由来の場合を除き、総脂肪100グラムあたり2グラム以上のトランス脂肪酸を含む食品の輸入、調理、広告、販売が禁じられた。
保健省の公表内容外部サイトへ、新しいウィンドウで開きますによると、本規則に別段の規定がある場合を除き、最終消費者向けまたは小売り向けに、総脂肪100グラムあたり2グラム以上のトランス脂肪酸を含む食品の輸入、調理、広告、販売を行ってはならない。対象は油脂の加工由来のトランス脂肪酸で、動物由来の自然発生したものは対象外となる。輸入品も対象に含まれるため、日本からマレーシアへの食品輸出に際しても留意が必要だ。
　トランス脂肪酸の過剰摂取は生活習慣病につながるリスクが指摘されており、世界保健機関（WHO）が2023年に公表した「飽和脂肪酸およびトランス脂肪酸の摂取に関するガイドライン外部サイトへ、新しいウィンドウで開きます」では、成人および子供のトランス脂肪酸の摂取量を、総エネルギー摂取量の1％まで減らすよう強く推奨した。また、WHOは食品事業者に対しても、食品の製造方法を変更し、油脂の加工由来のトランス脂肪酸を、飽和脂肪酸で代替することなく低減する（2023年までに、食品中の脂質100グラムあたりのトランス脂肪酸を2グラム未満とする）よう呼びかける声明外部サイトへ、新しいウィンドウで開きますも発表していた（参考：農林水産省「トランス脂肪酸に関する国際機関の取り組み外部サイトへ、新しいウィンドウで開きます」）。こうした動きを受け、近年、各国ではトランス脂肪酸や、トランス脂肪酸の原因となる部分水素添加油脂に関する規制が強化されており、今回のマレーシアでの措置もWHOの基準に準拠したものとなる。トランス脂肪酸に関する規制を含む、主要な国・地域別の輸入規制については、ジェトロ「日本からの輸出に関する制度」も参照されたい。</t>
    <phoneticPr fontId="81"/>
  </si>
  <si>
    <t>マレーシア</t>
    <phoneticPr fontId="81"/>
  </si>
  <si>
    <t>https://www.jiji.com/jc/article?k=2025091600308&amp;g=jnb</t>
    <phoneticPr fontId="81"/>
  </si>
  <si>
    <t>　在上海米商工会議所は米農務省と組み、１１月に上海市で開かれる予定の中国国際輸入博覧会（輸入博）に食品・農産物を展示するブースを開設すると発表した。２０２３年から３年連続の出展。米パビリオンに３５０平方メートルのブースを設置。アイダホ州や米西部農業貿易振興会、カリフォルニアワイン協会、米食肉輸出連合会、米家禽（かきん）鶏卵輸出協会など１９の州政府や業界団体、企業が牛肉や鶏肉、ワイン、ジャガイモ、大豆、チーズ、ドライフルーツ、アーモンド、健康食品、綿織物などを展示する。
　関係筋によれば、例年と同様、米農務次官または同等役職の代表者が米パビリオンの開幕式に出席。開幕翌日には、米中両国の関係者を集め、信頼関係構築とビジネス促進を図るため、食品・農産物に関するシンポジウムを開催する。</t>
    <phoneticPr fontId="81"/>
  </si>
  <si>
    <t>中国</t>
    <rPh sb="0" eb="2">
      <t>チュウゴク</t>
    </rPh>
    <phoneticPr fontId="81"/>
  </si>
  <si>
    <t>https://ashu-chinastatistics.com/news/203977-741679511620</t>
    <phoneticPr fontId="81"/>
  </si>
  <si>
    <t>　【亜州ビジネス編集部】中国で「一人火鍋」が人気を集めている。過去1年間で、約30万店の通常タイプの火鍋店が姿を消す一方、セルフ方式が特徴の一人火鍋店は全国で5万店を突破した。火鍋市場の10％超を占める…</t>
    <phoneticPr fontId="81"/>
  </si>
  <si>
    <t>https://www.mk.co.kr/jp/business/11420108</t>
    <phoneticPr fontId="81"/>
  </si>
  <si>
    <t>韓国</t>
    <rPh sb="0" eb="2">
      <t>カンコク</t>
    </rPh>
    <phoneticPr fontId="81"/>
  </si>
  <si>
    <t>　「今日のお昼にマムズタッチ『エドワード·リーセット』を食べた。 こんなおいしいものをあなたたちだけ食べたのか」14日、京畿道高陽のキンテックスで開かれた公演で、米国出身ラッパーのタイラー·ザ·クリエイターは、韓国在来ハンバーガーのマムズタッチに愛情を表わした。 来韓公演中、グローバルスターが国内フランチャイズバーガーに対する愛情を表すと、韓国ファンは熱狂的な歓呼で応えた。韓国フランチャイズ企業が作ったKバーガーとピザが全世界に広がっている。 世界的にKポップとKフードに対する地位が上がり、韓国外食ブランドの選好度が大きくなったうえに、現地にない韓国型バーガー·ピザが注目され、海外消費者の味覚を虜にしている。15日、食品業界によると、先月14日（現地時間）、ロッテリアが米カリフォルニア州フラートンにオープンした1号店には、1ヵ月間毎日1000人以上が訪れた。 これは国内ロッテリア売場のうち、売上上位5ヵ所の1日平均顧客数に匹敵する水準だ。 業界関係者は「マクドナルドとインアンドアウトなどが持ちこたえるハンバーガー本場で記録した顕著な成果」と話した。「国産バーガー·マムズタッチ」は日本で大きな反響を呼んでいる。 昨年4月、東京·渋谷に開いた1号店が大きな成功を収めた後、今月末、原宿に直営2号店を開くことにした。 1号店渋谷店は開店1年で70万人の顧客が訪れた。 累積売上は50億ウォンを突破した。 マムズタッチ関係者は「渋谷店は現地1位バーガーフランチャイズ事業者である日本マクドナルドの昨年の売り場当り年平均売上額の2倍水準」とし「年末までに30ヶ加盟契約が目標」と話した。マムスタッチはモンゴルのウランバートルにある10号店と12号店でそれぞれ「マムズピザ」の販売を開始した。 バーガーとピザを一緒に販売するショップ&amp;ショップの売り場を年内に7ヵ所まで増やす計画だ。 また、カザフスタン、キルギス、中東など近隣諸国にも進出するために準備中だ。</t>
    <phoneticPr fontId="81"/>
  </si>
  <si>
    <t>シンガポール</t>
    <phoneticPr fontId="81"/>
  </si>
  <si>
    <t>学校給食で集団食中毒、846人の生徒が腹痛などの症状訴える インドネシア</t>
    <phoneticPr fontId="81"/>
  </si>
  <si>
    <t>https://kagonma-info.com/c0022/over_800_indonesian_students_suffer_mass_food_poisoning_20250920/</t>
    <phoneticPr fontId="81"/>
  </si>
  <si>
    <t>　インドネシア政府が提供する無料の学校給食を食べた生徒800人以上が今週、腹痛などの症状を訴え、一部が病院で手当てを受けている。当局が19日、明らかにした。インドネシアでは今年1月から学校の給食無償化が始まり、それ以来、4000人以上の生徒が食中毒に見舞われている。現地メディアによると、西ジャワ州内の5校で17日、前日に提供された鶏肉と米を食べた569人の生徒が吐き気と嘔吐を訴えたという。ロイター通信は地元当局者の話しとして、「19日時点で、10人の生徒が病院で治療を受けており、他の生徒は回復した」と報じた。当初は約30人の生徒が入院を余儀なくされた。
中スラウェシ州でも17日、給食を食べた277人の生徒が食中毒の症状を訴え、対象学区の給食の配給が中止された。
直近の食中毒事件では給食センターからノロウイルスが検出されていた。
ノロウイルスは感染力が非常に強い。重症化リスクは高くないが、体力のない高齢者や子供は注意が必要である。
スビアント（Prabowo Subianto）大統領肝いりの「給食無償化」政策は、子どもたちの栄養改善を目指す重要な施策として、国内の教育政策において注目を集めている。この政策は、特に貧困層や農村部の子どもたちが十分な栄養を摂取できるようにするために導入され、学校教育と健康の両面で大きな意義を持つ。インドネシアでは貧困層の家庭が多く、食事の質や量が不安定な家庭も少なくない。このような背景の中で、子どもたちが学校に通いながら十分な栄養を摂取することは、学習効果を高めるために不可欠だとされている。しかし、貧困層の家庭においては、食事の確保が難しく、学校に通うための食事を準備する余裕がない場合も多い。そこで政府は学校での給食を無償化し、すべての児童に提供することを決定した。</t>
    <phoneticPr fontId="81"/>
  </si>
  <si>
    <t xml:space="preserve">鳴門渦潮高校の食堂で生徒36人が嘔吐や下痢の症状訴える食中毒【徳島】  </t>
    <phoneticPr fontId="15"/>
  </si>
  <si>
    <t>エキサイト</t>
    <phoneticPr fontId="15"/>
  </si>
  <si>
    <t>　9月中旬ごろ鳴門市の鳴門渦潮高校の食堂で食事をした生徒36人が嘔吐や下痢などの症状を訴える食中毒が発生していたことがわかりました。保健所は食事を提供した業者を20日から4日間の営業停止処分としました。処分を受けたのは鳴門市大津町のフードセンターです。
県によりますと、9月16日、フードセンターが食堂で食事を提供している鳴門渦潮高校から徳島保健所に「寮の生徒36人に嘔吐や下痢などの症状がみられる」と連絡がありました。このため保健所が調べたところ、9月13日から15日に学校の食堂で食事をした寮生72人のうち36人が嘔吐や下痢などの症状を訴えていることがわかりました。保健所では共通して食べたものが食堂の食事であることや、生徒2人の便から煮物などに入りやすいウエルシュ菌が検出されたことから、食中毒と断定し、この業者を20日から4日間の営業停止処分としました。
今回入院した生徒はおらず現在は全員快方に向かっているということです。</t>
    <phoneticPr fontId="15"/>
  </si>
  <si>
    <t>徳島県</t>
    <rPh sb="0" eb="3">
      <t>トクシマケン</t>
    </rPh>
    <phoneticPr fontId="15"/>
  </si>
  <si>
    <t>https://news.jp/i/1342041931438047438?c=1179248089549373591</t>
    <phoneticPr fontId="15"/>
  </si>
  <si>
    <t>鹿児島県</t>
    <rPh sb="0" eb="4">
      <t>カゴシマケン</t>
    </rPh>
    <phoneticPr fontId="15"/>
  </si>
  <si>
    <t>弁当食べた22人が食中毒に…鹿屋市の弁当店3日間の営業停止</t>
    <phoneticPr fontId="15"/>
  </si>
  <si>
    <t>　鹿屋市で作られた弁当を食べた22人に食中毒の症状がみられ、黄色ブドウ球菌が検出されました。保健所は食中毒と断定し弁当を作った店に3日間の営業停止命令を出しました。営業停止命令を受けたのは鹿屋市の弁当店・3PEACEです。県によりますと、この店が今月15日につくった唐揚げやミートボールが入った弁当を食べた2歳から49歳の男女22人におう吐や腹痛などの症状がみられました。このうち2歳の女の子と10歳の男の子が医療機関に入院しましたが、すでに退院し快方に向かっているということです。体調不良を起こした患者が共通して店の弁当を食べていたことや、患者から黄色ブドウ球菌が検出されたことなどから、鹿屋保健所は店がつくった弁当が食中毒の原因と断定しました。保健所は弁当店に対し今月20日から22日までの3日間、営業停止命令を出しました。店は今月17日から19日まで営業を自粛しているということです。鹿児島市を除く県内でことし確認された食中毒は17件で、過去5年間で最も多くなっています。県は、手洗いを徹底し、特に手や指に傷のある人は調理を避けることや、調理後はなるべく早く食べるなど食中毒対策を呼びかけています。</t>
    <phoneticPr fontId="15"/>
  </si>
  <si>
    <t>南日本放送</t>
    <rPh sb="0" eb="1">
      <t>ミナミ</t>
    </rPh>
    <rPh sb="1" eb="5">
      <t>ニホンホウソウ</t>
    </rPh>
    <phoneticPr fontId="15"/>
  </si>
  <si>
    <t>https://newsdig.tbs.co.jp/articles/-/2181465?display=1</t>
    <phoneticPr fontId="15"/>
  </si>
  <si>
    <t xml:space="preserve">【速報】学校給食のツナサラダに『フードスライサーの刃』混入の可能性 調理後に欠損気づき緊急 ... </t>
    <phoneticPr fontId="15"/>
  </si>
  <si>
    <t>　兵庫県豊岡市は、学校給食センターで９月１６日に調理した給食に、長さ約３センチの金属刃が混入している可能性があるとして、給食の一品の提供を中止したと発表しました。豊岡市教育委員会によりますと、１６日午後０時ごろ、市から委託されている給食事業者がフードスライサーを洗浄していたところ、３２枚ある千切り用のクシ刃のうち、１枚が欠損していることに気づきました。給食センターではこの日、フードスライサーを使って「ツナサラダ」を調理していたということで、センターから市内１１の小学校・中学校・小中一貫校に、ツナサラダを食べないよう連絡しました。２つの学校ではすでに給食時間が始まっていましたが、今のところ児童・生徒から体調に異変があったなどの報告はないということです。刃の長さは約３センチで、調理場内や排水溝からも見つかっておらず、またいつから欠損していたのか判明していないということです。豊岡市教委によりますと、学校給食は翌水曜以降、通常通り再開されています。フードスライサーは別のものを使用しているということです。</t>
    <phoneticPr fontId="15"/>
  </si>
  <si>
    <t>https://topics.smt.docomo.ne.jp/amp/article/mbs_news/region/mbs_news-GE00068563</t>
    <phoneticPr fontId="15"/>
  </si>
  <si>
    <t>兵庫県</t>
    <rPh sb="0" eb="3">
      <t>ヒョウゴケン</t>
    </rPh>
    <phoneticPr fontId="15"/>
  </si>
  <si>
    <t xml:space="preserve">MBSニュース </t>
    <phoneticPr fontId="15"/>
  </si>
  <si>
    <t>たふあ</t>
    <phoneticPr fontId="15"/>
  </si>
  <si>
    <t xml:space="preserve">台湾検疫での日本産メロンの残留農薬検査が全数検査に移行しました </t>
    <phoneticPr fontId="15"/>
  </si>
  <si>
    <t xml:space="preserve">　台湾検疫では、日本産メロンの抜き取り検査の比率を、6月1日～10月31日までの期間、「20～50％」に引き上げている強化抜き取り検査を実施していましたが、9月8日までのおよそ半年間に検査を受けた日本産メロン258ロットのうち、3.1％に当たる8ロットが、いずれも残留農薬の規定違反で不合格となったことから、全数検査に切り替わりました。台湾輸出向けに事前に残留農薬検査をする場合、①台湾検疫対象農薬を網羅しているか、②台湾検疫での検査部位と同じ部位を検査しているか、③検査の感度（定量下限値）が台湾の残留農薬基準値を満たしているか の3点が重要です。
弊社では、これら3点を満たし、かつ、検体が届いたその日のうちに結果をPDFで報告する即日検査を承っています。ぜひご活用ください。
</t>
    <phoneticPr fontId="15"/>
  </si>
  <si>
    <t>https://firo.co.jp/news/448/</t>
    <phoneticPr fontId="15"/>
  </si>
  <si>
    <t xml:space="preserve">第118回コーデックス連絡協議会 - 農林水産省 </t>
    <phoneticPr fontId="15"/>
  </si>
  <si>
    <t>　消費者庁、厚生労働省及び農林水産省は、令和7年8月25日（月曜日）に、「第118回 コーデックス連絡協議会」をAP虎ノ門C+Dルームにおいて開催しました。
令和7年9月に開催される第56回残留農薬部会（CCPR）及び第23回アジア地域調整部会（CCASIA）並びに令和7年10月に開催される第8回スパイス・料理用ハーブ部会（CCSCH）の主な検討議題の説明を行い、令和7年5月に開催された第44回分析・サンプリング法部会（CCMAS）並びに令和7年6月に開催された第34回一般原則部会（CCGP）及び第18回食品汚染物質部会（CCCF）の報告を行い、意見交換を行いました。
概要(PDF : 373KB)　　https://www.maff.go.jp/j/syouan/kijun/codex/attach/pdf/118-1.pdf
資料（全体版）(PDF : 2,562KB)　https://www.maff.go.jp/j/syouan/kijun/codex/attach/pdf/118-2.pdf</t>
    <phoneticPr fontId="15"/>
  </si>
  <si>
    <t>https://www.maff.go.jp/j/syouan/kijun/codex/118.html</t>
    <phoneticPr fontId="15"/>
  </si>
  <si>
    <t xml:space="preserve">日本から輸入のメロン、水際検査で不合格 残留農薬の規定違反で／台湾 - ライブドアニュース </t>
    <phoneticPr fontId="15"/>
  </si>
  <si>
    <t>　衛生福利部（保健省）食品薬物管理署は16日、日本から輸入された生のメロンなど計17品目が水際検査で不合格になったと公表した。日本のメロンは残留農薬で規定違反となった。全量が積み戻しまたは廃棄処分となる。この日公表された不合格品はメロンの他、フィリピンのケーキ、中国のダイコン、韓国のブロッコリー、チリの冷凍ウニなど。
不合格となったメロンは北海道産で、殺虫剤のテトラニリプロール0.02ppmが検出された。台湾の規定では、テトラニリプロールはメロンからは検出されてはならないと定められている。同署北区管理センターの劉芳銘主任は中央社の取材に対し、メロンを輸入した業者に対する水際検査を、抜き取り検査から全数検査に切り替えると述べた。
同署の統計によれば、9月8日までのおよそ半年間に水際検査を受けた日本産メロン258ロットのうち、3.1％に当たる8ロットが、いずれも残留農薬の規定違反で不合格となった。劉氏は日本産メロンの抜き取り検査の比率を、6月1日～10月31日までの期間、「20～50％」に引き上げていると説明した。</t>
    <phoneticPr fontId="15"/>
  </si>
  <si>
    <t>https://news.livedoor.com/article/detail/29590362/</t>
    <phoneticPr fontId="15"/>
  </si>
  <si>
    <t xml:space="preserve">原産地表示ミス・原料期限切れ・食材用以外の殺菌剤使用…兵庫県香美町の「マルヨ食品」が全 ... </t>
    <phoneticPr fontId="81"/>
  </si>
  <si>
    <t>　兵庫県香美町香住区香住の食品加工会社「マルヨ食品」が、原料の原産地表示の誤りや使用が認められていない殺菌剤の使用などが判明したとして、全商品の自主回収を始めた。県は食品表示法と食品衛生法に基づく調査を進めている。同社の親会社「万代リテールホールディングス（HD）」（大阪府）によると、内部通報を受けて調査を実施。これまでに原料の原産地表示の誤りや期限切れ原料の使用のほか、「えびみそ」など16品目でアレルギー表示（「かに」「乳成分」）をせず、「ほたるいかの醤油漬け」など25品目では、食材用ではない二酸化塩素を用いた食材の殺菌が行われていたことが判明した。
　同社は今月3日までに全ての商品の製造と出荷を停止し、8日に全商品の回収をホームページなどで告知した。同HDによると、健康被害は現在のところ報告されていないという。豊岡健康福祉事務所と県流通戦略課は9日から、立ち入りなどの調査を進めている。同HDの広報担当者は「おわび申し上げる。HDから追加人員を派遣して、行政当局の指導を受けながら、実態把握と原因究明に努める」とコメントした。同社はカニみそやホタルイカの加工品などが主力製品で、年間約420万個の商品を製造し、全国に出荷している。今年8月に同HDが子会社にした。</t>
    <phoneticPr fontId="81"/>
  </si>
  <si>
    <t>https://news.yahoo.co.jp/articles/4dc370f631e8dc613d0e5431101ae807da604246</t>
    <phoneticPr fontId="81"/>
  </si>
  <si>
    <t xml:space="preserve">水産食品メーカー 全商品約500種類を自主回収 アレルギー成分を表示せず - Yahoo!ニュース </t>
    <phoneticPr fontId="81"/>
  </si>
  <si>
    <t>　兵庫県の水産食品メーカーが販売する商品の表示に不正があったとして全商品約500種類を自主回収していることが分かりました。食品表示の不正が判明したのは兵庫県香美町の水産食品メーカー・マルヨ食品です。マルヨ食品は今月8日、全国で販売している「えびみそ」や「かにぞうすいの素」など16の商品にアレルギー成分である「かに」や「乳」を表記していなかったことを公表しました。また、他の商品でも原料の産地表示の誤りや期限が切れた原料の使用、食品に使用できない殺菌剤を使っていたということです。これを受けてマルヨ食品は全商品約500種類の自主回収をすすめていますが、健康被害は確認されていないということです。兵庫県は食品表示法などに基づき立ち入り調査を複数回行っていて、産地偽装の可能性を含めて調べているということです。親会社である万代リテールホールディングスは「行政の指導のもと速やかに実態を把握したい」とコメントとしています。</t>
    <phoneticPr fontId="81"/>
  </si>
  <si>
    <t>https://news.yahoo.co.jp/articles/c6d5f177ec4a4f4924e4a2e9b769775e998668c7</t>
    <phoneticPr fontId="81"/>
  </si>
  <si>
    <t xml:space="preserve">紀文『The SURIMI』を自主回収 品質不良で健康被害の恐れ、全数回収へ </t>
    <phoneticPr fontId="81"/>
  </si>
  <si>
    <t>　　㈱紀文食品（東京都港区、堤 裕社長）は、同社が販売する『The SURIMI』に品質不良があるとして、全国で当該商品の自主回収を行うと発表した。公式サイトに謝罪告知を掲載しており、「お客様やお取引先様には大変なご迷惑をお掛けし、心よりお詫び申し上げる。今後は管理体制を一層強化し、再発防止に努める」と理解を求めている。『The SURIMI』は、「オシャレに楽しく、料理がパッと華やかになる」というコンセプトの下、カニカマのイメージと利用方法を刷新した新商品として独自性を強く打ち出した新商品だった。
　同社によれば、一部商品でパッケージの膨張や開封時の腐敗臭が確認された。これらは健康被害の恐れがあるため、摂取を避けるよう呼び掛けている。現時点で消費者からの健康被害の申し出はないという。当初は一部商品の不具合が判明したが、社内で高水準の検査を行った結果、他のロットでも日付経過により不具合が生じる可能性があることが分かったため、対象を「The SURIMI」全数としたと説明している。回収対象商品は全国で販売されたもので、製造は同社東京工場による。対象商品は送料着払いで紀文食品お客様相談室（〒105-8626 東京都港区海岸2-1-7）に送付すれば、後日購入代金が返金される。
問い合わせ先：TEL 0120-012-778（午前9時～午後5時、土日祝日を除く、9月20日、21日は受付有）インターネットからの回収受付も可能。</t>
    <phoneticPr fontId="81"/>
  </si>
  <si>
    <t>https://wellness-news.co.jp/posts/250917-1/</t>
    <phoneticPr fontId="81"/>
  </si>
  <si>
    <t xml:space="preserve">【独自】消費期限、数年前から偽装か ミニストップ京都2店舗 - MSN </t>
    <phoneticPr fontId="81"/>
  </si>
  <si>
    <t>　コンビニのミニストップの一部店舗が店内調理品の消費期限を偽って販売していた問題で、京都府の2店舗で数年前から不正が行われていた疑いがあることが19日、分かった。兵庫県の2店舗ではオーナーが店員に不正を指示していたとみられることも判明した。いずれも食品表示法違反に当たる可能性がある。管轄の保健所への取材で明らかになった。京都の2店舗は久御山町田井店と田辺中央店。保健所は既に関係者を聴取し、指導した。調理後すぐに貼るべき消費期限のラベルを一定の時間を置いてから貼っていた。店舗の関係者は「数年前からやっていた」と説明したという。兵庫は川西見野2丁目店と川西西多田店。保健所は既に立ち入り検査し、指導した。作りすぎた場合にラベルを貼り替えたり、後でまとめてラベルを貼ったりしていたことを確認した。オーナーによる店員への指示だったとの認識を示した。ミニストップは不正発覚を受け、全国約1600店で店内調理のおにぎりと弁当、総菜の販売を中止している。</t>
    <phoneticPr fontId="81"/>
  </si>
  <si>
    <t>https://www.msn.com/ja-jp/money/other/%E7%8B%AC%E8%87%AA-%E6%B6%88%E8%B2%BB%E6%9C%9F%E9%99%90-%E6%95%B0%E5%B9%B4%E5%89%8D%E3%81%8B%E3%82%89%E5%81%BD%E8%A3%85%E3%81%8B-%E3%83%9F%E3%83%8B%E3%82%B9%E3%83%88%E3%83%83%E3%83%97%E4%BA%AC%E9%83%BD2%E5%BA%97%E8%88%97/ar-AA1KMRjR?apiversion=v2&amp;noservercache=1&amp;domshim=1&amp;renderwebcomponents=1&amp;wcseo=1&amp;batchservertelemetry=1&amp;noservertelemetry=1</t>
    <phoneticPr fontId="81"/>
  </si>
  <si>
    <t>3歳の男児が「O157」に感染 HUSも発症 熊本 | 熊本のニュース</t>
    <phoneticPr fontId="15"/>
  </si>
  <si>
    <t>TBS</t>
    <phoneticPr fontId="15"/>
  </si>
  <si>
    <t>　熊本県は球磨郡に住む3歳の男の子が、腸管出血性大腸菌「O157」に感染したと発表しました。県によりますとこの男の子は9月10日、発熱や腹痛の症状を訴えたため、球磨郡の二つの医療機関を受診しましたが、原因はわかりませんでした。その後も症状が改善しなかったことから、3日後に熊本市内の病院に入院して検査したところ、O157の感染が判明しました。男の子は合併症としてHUS（溶結性尿毒症症候群）も発症し、集中治療室での入院が続いています。熊本県内での今年のO157の感染者数は9月19日時点で58人で、去年（2024年）1年間の感染者数（44人）を既に超えています。
O157は食べ物などを通じて「食中毒」として感染するほか、人から人に2次感染するケースもあるため、県は感染防止のため、トイレの後や調理の際に手洗いを徹底することや、食品を十分に加熱することなどを呼びかけています。</t>
    <phoneticPr fontId="15"/>
  </si>
  <si>
    <t>https://newsdig.tbs.co.jp/articles/rkk/2181071?display=1</t>
    <phoneticPr fontId="15"/>
  </si>
  <si>
    <t>熊本県</t>
    <rPh sb="0" eb="3">
      <t>クマモトケン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</si>
</sst>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1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b/>
      <sz val="16"/>
      <name val="UD デジタル 教科書体 N"/>
      <family val="1"/>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20"/>
      <name val="Microsoft YaHei"/>
      <family val="3"/>
      <charset val="134"/>
    </font>
    <font>
      <b/>
      <sz val="20"/>
      <name val="Microsoft YaHei"/>
      <family val="2"/>
      <charset val="134"/>
    </font>
    <font>
      <b/>
      <sz val="12"/>
      <color rgb="FFFFFF00"/>
      <name val="ＭＳ Ｐゴシック"/>
      <family val="3"/>
      <charset val="128"/>
    </font>
    <font>
      <b/>
      <u/>
      <sz val="14"/>
      <color indexed="12"/>
      <name val="HGP創英角ｺﾞｼｯｸUB"/>
      <family val="3"/>
      <charset val="128"/>
    </font>
    <font>
      <b/>
      <sz val="14"/>
      <color rgb="FF002060"/>
      <name val="ＭＳ Ｐゴシック"/>
      <family val="3"/>
      <charset val="128"/>
    </font>
    <font>
      <b/>
      <sz val="20"/>
      <name val="游ゴシック"/>
      <family val="3"/>
      <charset val="128"/>
    </font>
    <font>
      <b/>
      <sz val="16"/>
      <color theme="0"/>
      <name val="ＭＳ Ｐゴシック"/>
      <family val="3"/>
      <charset val="128"/>
    </font>
    <font>
      <b/>
      <sz val="11"/>
      <color indexed="9"/>
      <name val="ＭＳ Ｐゴシック"/>
      <family val="3"/>
      <charset val="128"/>
    </font>
    <font>
      <b/>
      <u/>
      <sz val="11"/>
      <color indexed="13"/>
      <name val="ＭＳ Ｐゴシック"/>
      <family val="3"/>
      <charset val="128"/>
    </font>
    <font>
      <b/>
      <u/>
      <sz val="11"/>
      <color indexed="9"/>
      <name val="ＭＳ Ｐゴシック"/>
      <family val="3"/>
      <charset val="128"/>
    </font>
    <font>
      <b/>
      <sz val="11"/>
      <color indexed="52"/>
      <name val="ＭＳ Ｐゴシック"/>
      <family val="3"/>
      <charset val="128"/>
    </font>
    <font>
      <b/>
      <sz val="11"/>
      <color indexed="43"/>
      <name val="ＭＳ Ｐゴシック"/>
      <family val="3"/>
      <charset val="128"/>
    </font>
    <font>
      <b/>
      <sz val="15"/>
      <name val="游ゴシック"/>
      <family val="3"/>
      <charset val="128"/>
    </font>
    <font>
      <b/>
      <sz val="13"/>
      <name val="游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indexed="12"/>
        <bgColor indexed="64"/>
      </patternFill>
    </fill>
    <fill>
      <patternFill patternType="solid">
        <fgColor theme="4"/>
        <bgColor indexed="64"/>
      </patternFill>
    </fill>
    <fill>
      <patternFill patternType="solid">
        <fgColor theme="9" tint="0.39997558519241921"/>
        <bgColor indexed="64"/>
      </patternFill>
    </fill>
  </fills>
  <borders count="317">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4" fillId="0" borderId="0" applyNumberFormat="0" applyFill="0" applyBorder="0" applyAlignment="0" applyProtection="0">
      <alignment vertical="center"/>
    </xf>
  </cellStyleXfs>
  <cellXfs count="958">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6" xfId="2" applyNumberFormat="1" applyFont="1" applyFill="1" applyBorder="1" applyAlignment="1">
      <alignment horizontal="center"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2" xfId="2" applyFont="1" applyBorder="1" applyAlignment="1">
      <alignment horizontal="center" vertical="center" wrapText="1"/>
    </xf>
    <xf numFmtId="0" fontId="106" fillId="19" borderId="77" xfId="2" applyFont="1" applyFill="1" applyBorder="1" applyAlignment="1">
      <alignment horizontal="center" vertical="center"/>
    </xf>
    <xf numFmtId="0" fontId="106" fillId="19" borderId="76"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8"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5" xfId="1" applyBorder="1" applyAlignment="1" applyProtection="1">
      <alignment horizontal="left" vertical="center" wrapText="1"/>
    </xf>
    <xf numFmtId="0" fontId="23" fillId="17" borderId="0" xfId="19" applyFont="1" applyFill="1" applyAlignment="1">
      <alignment horizontal="left" vertical="center"/>
    </xf>
    <xf numFmtId="0" fontId="133" fillId="21" borderId="79" xfId="2" applyFont="1" applyFill="1" applyBorder="1" applyAlignment="1">
      <alignment horizontal="center" vertical="center" wrapText="1"/>
    </xf>
    <xf numFmtId="0" fontId="6" fillId="0" borderId="87" xfId="2" applyBorder="1">
      <alignment vertical="center"/>
    </xf>
    <xf numFmtId="0" fontId="8" fillId="0" borderId="91" xfId="1" applyFill="1" applyBorder="1" applyAlignment="1" applyProtection="1">
      <alignment horizontal="left" vertical="center" wrapText="1"/>
    </xf>
    <xf numFmtId="0" fontId="11" fillId="0" borderId="94" xfId="17" applyFont="1" applyBorder="1" applyAlignment="1">
      <alignment horizontal="center" vertical="center" shrinkToFit="1"/>
    </xf>
    <xf numFmtId="0" fontId="46" fillId="0" borderId="95" xfId="17" applyFont="1" applyBorder="1" applyAlignment="1">
      <alignment vertical="center" shrinkToFit="1"/>
    </xf>
    <xf numFmtId="0" fontId="46" fillId="10" borderId="99" xfId="17" applyFont="1" applyFill="1" applyBorder="1" applyAlignment="1">
      <alignment horizontal="center" vertical="center"/>
    </xf>
    <xf numFmtId="0" fontId="46" fillId="0" borderId="95" xfId="17" applyFont="1" applyBorder="1" applyAlignment="1">
      <alignment horizontal="center" vertical="center"/>
    </xf>
    <xf numFmtId="0" fontId="88" fillId="17" borderId="102" xfId="17" applyFont="1" applyFill="1" applyBorder="1" applyAlignment="1">
      <alignment horizontal="center" vertical="center" wrapText="1"/>
    </xf>
    <xf numFmtId="14" fontId="88" fillId="17" borderId="103" xfId="17" applyNumberFormat="1" applyFont="1" applyFill="1" applyBorder="1" applyAlignment="1">
      <alignment horizontal="center" vertical="center"/>
    </xf>
    <xf numFmtId="0" fontId="12" fillId="0" borderId="105" xfId="2" applyFont="1" applyBorder="1" applyAlignment="1">
      <alignment horizontal="center" vertical="center" wrapText="1"/>
    </xf>
    <xf numFmtId="14" fontId="33" fillId="17" borderId="103" xfId="17" applyNumberFormat="1" applyFont="1" applyFill="1" applyBorder="1" applyAlignment="1">
      <alignment horizontal="center" vertical="center"/>
    </xf>
    <xf numFmtId="0" fontId="12" fillId="0" borderId="106" xfId="2" applyFont="1" applyBorder="1" applyAlignment="1">
      <alignment horizontal="center" vertical="center" wrapText="1"/>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5" xfId="2" applyFont="1" applyBorder="1" applyAlignment="1">
      <alignment horizontal="center" vertical="center"/>
    </xf>
    <xf numFmtId="0" fontId="12" fillId="5" borderId="108" xfId="2" applyFont="1" applyFill="1" applyBorder="1" applyAlignment="1">
      <alignment horizontal="center" vertical="center" wrapText="1"/>
    </xf>
    <xf numFmtId="0" fontId="1" fillId="17" borderId="109" xfId="17" applyFill="1" applyBorder="1" applyAlignment="1">
      <alignment horizontal="center" vertical="center" wrapText="1"/>
    </xf>
    <xf numFmtId="0" fontId="53" fillId="3" borderId="110" xfId="17" applyFont="1" applyFill="1" applyBorder="1" applyAlignment="1">
      <alignment horizontal="center" vertical="center" wrapText="1"/>
    </xf>
    <xf numFmtId="0" fontId="7" fillId="3" borderId="111" xfId="17" applyFont="1" applyFill="1" applyBorder="1" applyAlignment="1">
      <alignment horizontal="center" vertical="center" wrapText="1"/>
    </xf>
    <xf numFmtId="0" fontId="13" fillId="3" borderId="111" xfId="17" applyFont="1" applyFill="1" applyBorder="1" applyAlignment="1">
      <alignment horizontal="center" vertical="center" wrapText="1"/>
    </xf>
    <xf numFmtId="0" fontId="55" fillId="3" borderId="111" xfId="17" applyFont="1" applyFill="1" applyBorder="1" applyAlignment="1">
      <alignment horizontal="center" vertical="center" wrapText="1"/>
    </xf>
    <xf numFmtId="0" fontId="7" fillId="3" borderId="113" xfId="17" applyFont="1" applyFill="1" applyBorder="1" applyAlignment="1">
      <alignment horizontal="center" vertical="center" wrapText="1"/>
    </xf>
    <xf numFmtId="176" fontId="56" fillId="3" borderId="117" xfId="17" applyNumberFormat="1" applyFont="1" applyFill="1" applyBorder="1" applyAlignment="1">
      <alignment horizontal="center" vertical="center" wrapText="1"/>
    </xf>
    <xf numFmtId="0" fontId="56" fillId="3" borderId="117" xfId="17" applyFont="1" applyFill="1" applyBorder="1" applyAlignment="1">
      <alignment horizontal="left" vertical="center" wrapText="1"/>
    </xf>
    <xf numFmtId="176" fontId="56" fillId="11" borderId="118" xfId="17" applyNumberFormat="1" applyFont="1" applyFill="1" applyBorder="1" applyAlignment="1">
      <alignment horizontal="center" vertical="center" wrapText="1"/>
    </xf>
    <xf numFmtId="0" fontId="56" fillId="11" borderId="118" xfId="17" applyFont="1" applyFill="1" applyBorder="1" applyAlignment="1">
      <alignment horizontal="left" vertical="center" wrapText="1"/>
    </xf>
    <xf numFmtId="0" fontId="46" fillId="17" borderId="94" xfId="16" applyFont="1" applyFill="1" applyBorder="1">
      <alignment vertical="center"/>
    </xf>
    <xf numFmtId="0" fontId="60" fillId="12" borderId="119" xfId="17" applyFont="1" applyFill="1" applyBorder="1" applyAlignment="1">
      <alignment horizontal="center" vertical="center" wrapText="1"/>
    </xf>
    <xf numFmtId="176" fontId="58" fillId="12" borderId="119" xfId="17" applyNumberFormat="1" applyFont="1" applyFill="1" applyBorder="1" applyAlignment="1">
      <alignment horizontal="center" vertical="center" wrapText="1"/>
    </xf>
    <xf numFmtId="181" fontId="60" fillId="9" borderId="119" xfId="0" applyNumberFormat="1" applyFont="1" applyFill="1" applyBorder="1" applyAlignment="1">
      <alignment horizontal="center" vertical="center"/>
    </xf>
    <xf numFmtId="0" fontId="60" fillId="12" borderId="120" xfId="17" applyFont="1" applyFill="1" applyBorder="1" applyAlignment="1">
      <alignment horizontal="center" vertical="center" wrapText="1"/>
    </xf>
    <xf numFmtId="0" fontId="1" fillId="2" borderId="125" xfId="2" applyFont="1" applyFill="1" applyBorder="1" applyAlignment="1">
      <alignment vertical="top" wrapText="1"/>
    </xf>
    <xf numFmtId="0" fontId="94" fillId="2" borderId="128" xfId="2" applyFont="1" applyFill="1" applyBorder="1" applyAlignment="1">
      <alignment vertical="top" wrapText="1"/>
    </xf>
    <xf numFmtId="0" fontId="1" fillId="3" borderId="129" xfId="2" applyFont="1" applyFill="1" applyBorder="1" applyAlignment="1">
      <alignment vertical="top" wrapText="1"/>
    </xf>
    <xf numFmtId="0" fontId="0" fillId="19" borderId="123" xfId="0" applyFill="1" applyBorder="1" applyAlignment="1">
      <alignment vertical="top" wrapText="1"/>
    </xf>
    <xf numFmtId="0" fontId="17" fillId="3" borderId="130" xfId="2" applyFont="1" applyFill="1" applyBorder="1" applyAlignment="1">
      <alignment horizontal="center" vertical="center" wrapText="1"/>
    </xf>
    <xf numFmtId="0" fontId="86" fillId="19" borderId="131" xfId="2" applyFont="1" applyFill="1" applyBorder="1" applyAlignment="1">
      <alignment horizontal="center" vertical="center"/>
    </xf>
    <xf numFmtId="0" fontId="8" fillId="0" borderId="133" xfId="1" applyFill="1" applyBorder="1" applyAlignment="1" applyProtection="1">
      <alignment vertical="center" wrapText="1"/>
    </xf>
    <xf numFmtId="0" fontId="24" fillId="0" borderId="134"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7" xfId="2" applyFont="1" applyBorder="1" applyAlignment="1">
      <alignment vertical="center" shrinkToFit="1"/>
    </xf>
    <xf numFmtId="14" fontId="86" fillId="19" borderId="77" xfId="2" applyNumberFormat="1" applyFont="1" applyFill="1" applyBorder="1" applyAlignment="1">
      <alignment horizontal="center" vertical="center" wrapText="1"/>
    </xf>
    <xf numFmtId="0" fontId="8" fillId="0" borderId="147" xfId="1" applyFill="1" applyBorder="1" applyAlignment="1" applyProtection="1">
      <alignment horizontal="left" vertical="top" wrapText="1"/>
    </xf>
    <xf numFmtId="0" fontId="6" fillId="0" borderId="147" xfId="2" applyBorder="1">
      <alignment vertical="center"/>
    </xf>
    <xf numFmtId="0" fontId="135" fillId="30" borderId="63" xfId="0" applyFont="1" applyFill="1" applyBorder="1" applyAlignment="1">
      <alignment horizontal="center" vertical="center" wrapText="1"/>
    </xf>
    <xf numFmtId="0" fontId="84" fillId="19" borderId="132" xfId="2" applyFont="1" applyFill="1" applyBorder="1" applyAlignment="1">
      <alignment horizontal="center" vertical="center" wrapText="1"/>
    </xf>
    <xf numFmtId="14" fontId="82" fillId="19" borderId="152" xfId="1" applyNumberFormat="1" applyFont="1" applyFill="1" applyBorder="1" applyAlignment="1" applyProtection="1">
      <alignment horizontal="center" vertical="center" shrinkToFit="1"/>
    </xf>
    <xf numFmtId="14" fontId="82" fillId="19" borderId="152" xfId="2" applyNumberFormat="1" applyFont="1" applyFill="1" applyBorder="1" applyAlignment="1">
      <alignment horizontal="center" vertical="center" wrapText="1" shrinkToFit="1"/>
    </xf>
    <xf numFmtId="0" fontId="8" fillId="0" borderId="153" xfId="1" applyBorder="1" applyAlignment="1" applyProtection="1">
      <alignment vertical="center"/>
    </xf>
    <xf numFmtId="0" fontId="20" fillId="17" borderId="154" xfId="2" applyFont="1" applyFill="1" applyBorder="1" applyAlignment="1">
      <alignment horizontal="center" vertical="center" wrapText="1"/>
    </xf>
    <xf numFmtId="0" fontId="82" fillId="19" borderId="139" xfId="2" applyFont="1" applyFill="1" applyBorder="1" applyAlignment="1">
      <alignment horizontal="center" vertical="center"/>
    </xf>
    <xf numFmtId="0" fontId="138" fillId="0" borderId="0" xfId="0" applyFont="1">
      <alignment vertical="center"/>
    </xf>
    <xf numFmtId="0" fontId="124" fillId="0" borderId="0" xfId="0" applyFont="1">
      <alignment vertical="center"/>
    </xf>
    <xf numFmtId="0" fontId="0" fillId="19" borderId="145" xfId="0" applyFill="1" applyBorder="1" applyAlignment="1">
      <alignment horizontal="center" vertical="center"/>
    </xf>
    <xf numFmtId="0" fontId="0" fillId="0" borderId="145" xfId="0" applyBorder="1" applyAlignment="1">
      <alignment horizontal="center" vertical="center"/>
    </xf>
    <xf numFmtId="0" fontId="0" fillId="17" borderId="145" xfId="0" applyFill="1" applyBorder="1" applyAlignment="1">
      <alignment horizontal="center" vertical="center"/>
    </xf>
    <xf numFmtId="0" fontId="0" fillId="0" borderId="32" xfId="0" applyBorder="1" applyAlignment="1">
      <alignment horizontal="center" vertical="center"/>
    </xf>
    <xf numFmtId="9" fontId="0" fillId="19" borderId="145" xfId="0" applyNumberFormat="1" applyFill="1" applyBorder="1" applyAlignment="1">
      <alignment horizontal="center" vertical="center"/>
    </xf>
    <xf numFmtId="9" fontId="0" fillId="0" borderId="145" xfId="0" applyNumberFormat="1" applyBorder="1" applyAlignment="1">
      <alignment horizontal="center" vertical="center"/>
    </xf>
    <xf numFmtId="9" fontId="0" fillId="17" borderId="145" xfId="0" applyNumberFormat="1" applyFill="1" applyBorder="1" applyAlignment="1">
      <alignment horizontal="center" vertical="center"/>
    </xf>
    <xf numFmtId="0" fontId="139" fillId="0" borderId="160" xfId="0" applyFont="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0" fontId="139" fillId="0" borderId="164" xfId="0" applyFont="1" applyBorder="1" applyAlignment="1">
      <alignment horizontal="center" vertical="center"/>
    </xf>
    <xf numFmtId="0" fontId="139" fillId="0" borderId="165" xfId="0" applyFont="1" applyBorder="1" applyAlignment="1">
      <alignment horizontal="center" vertical="center"/>
    </xf>
    <xf numFmtId="0" fontId="139" fillId="0" borderId="166" xfId="0" applyFont="1" applyBorder="1" applyAlignment="1">
      <alignment horizontal="center" vertical="center"/>
    </xf>
    <xf numFmtId="0" fontId="139" fillId="0" borderId="167" xfId="0" applyFont="1"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140" fillId="0" borderId="160" xfId="0" applyFont="1" applyBorder="1" applyAlignment="1">
      <alignment horizontal="center" vertical="center"/>
    </xf>
    <xf numFmtId="0" fontId="140" fillId="0" borderId="161" xfId="0" applyFont="1" applyBorder="1" applyAlignment="1">
      <alignment horizontal="center" vertical="center"/>
    </xf>
    <xf numFmtId="0" fontId="140" fillId="0" borderId="162" xfId="0" applyFont="1" applyBorder="1" applyAlignment="1">
      <alignment horizontal="center" vertical="center"/>
    </xf>
    <xf numFmtId="0" fontId="140" fillId="0" borderId="163" xfId="0" applyFont="1" applyBorder="1" applyAlignment="1">
      <alignment horizontal="center" vertical="center"/>
    </xf>
    <xf numFmtId="9" fontId="0" fillId="0" borderId="171" xfId="0" applyNumberFormat="1" applyBorder="1" applyAlignment="1">
      <alignment horizontal="center" vertical="center"/>
    </xf>
    <xf numFmtId="9" fontId="0" fillId="0" borderId="169" xfId="0" applyNumberFormat="1" applyBorder="1" applyAlignment="1">
      <alignment horizontal="center" vertical="center"/>
    </xf>
    <xf numFmtId="9" fontId="0" fillId="0" borderId="170" xfId="0" applyNumberFormat="1" applyBorder="1" applyAlignment="1">
      <alignment horizontal="center" vertical="center"/>
    </xf>
    <xf numFmtId="9" fontId="0" fillId="0" borderId="172" xfId="0" applyNumberFormat="1" applyBorder="1" applyAlignment="1">
      <alignment horizontal="center" vertical="center"/>
    </xf>
    <xf numFmtId="14" fontId="86" fillId="19" borderId="176" xfId="2" applyNumberFormat="1" applyFont="1" applyFill="1" applyBorder="1" applyAlignment="1">
      <alignment horizontal="center" vertical="center"/>
    </xf>
    <xf numFmtId="14" fontId="86" fillId="19" borderId="175" xfId="2" applyNumberFormat="1" applyFont="1" applyFill="1" applyBorder="1" applyAlignment="1">
      <alignment horizontal="center" vertical="center"/>
    </xf>
    <xf numFmtId="0" fontId="87" fillId="19" borderId="177" xfId="2" applyFont="1" applyFill="1" applyBorder="1" applyAlignment="1">
      <alignment horizontal="center" vertical="center"/>
    </xf>
    <xf numFmtId="14" fontId="86" fillId="19" borderId="177" xfId="2" applyNumberFormat="1" applyFont="1" applyFill="1" applyBorder="1" applyAlignment="1">
      <alignment horizontal="center" vertical="center"/>
    </xf>
    <xf numFmtId="0" fontId="8" fillId="0" borderId="174" xfId="1" applyBorder="1" applyAlignment="1" applyProtection="1">
      <alignment vertical="top" wrapText="1"/>
    </xf>
    <xf numFmtId="0" fontId="82" fillId="19" borderId="63" xfId="2" applyFont="1" applyFill="1" applyBorder="1" applyAlignment="1">
      <alignment horizontal="center" vertical="center"/>
    </xf>
    <xf numFmtId="0" fontId="141" fillId="19" borderId="175" xfId="2" applyFont="1" applyFill="1" applyBorder="1" applyAlignment="1">
      <alignment horizontal="center" vertical="center"/>
    </xf>
    <xf numFmtId="0" fontId="141" fillId="19" borderId="176" xfId="2" applyFont="1" applyFill="1" applyBorder="1" applyAlignment="1">
      <alignment horizontal="center" vertical="center"/>
    </xf>
    <xf numFmtId="0" fontId="82" fillId="19" borderId="141" xfId="2" applyFont="1" applyFill="1" applyBorder="1">
      <alignment vertical="center"/>
    </xf>
    <xf numFmtId="14" fontId="82" fillId="2" borderId="138" xfId="2" applyNumberFormat="1" applyFont="1" applyFill="1" applyBorder="1" applyAlignment="1">
      <alignment horizontal="center" vertical="center"/>
    </xf>
    <xf numFmtId="14" fontId="82" fillId="19" borderId="141" xfId="2" applyNumberFormat="1" applyFont="1" applyFill="1" applyBorder="1">
      <alignment vertical="center"/>
    </xf>
    <xf numFmtId="0" fontId="82" fillId="19" borderId="0" xfId="2" applyFont="1" applyFill="1">
      <alignment vertical="center"/>
    </xf>
    <xf numFmtId="0" fontId="6" fillId="0" borderId="178" xfId="2" applyBorder="1">
      <alignment vertical="center"/>
    </xf>
    <xf numFmtId="56" fontId="82" fillId="19" borderId="148" xfId="2" applyNumberFormat="1" applyFont="1" applyFill="1" applyBorder="1">
      <alignment vertical="center"/>
    </xf>
    <xf numFmtId="0" fontId="144" fillId="0" borderId="146" xfId="1" applyFont="1" applyFill="1" applyBorder="1" applyAlignment="1" applyProtection="1">
      <alignment horizontal="left" vertical="top" wrapText="1"/>
    </xf>
    <xf numFmtId="0" fontId="7" fillId="36" borderId="111" xfId="17" applyFont="1" applyFill="1" applyBorder="1" applyAlignment="1">
      <alignment horizontal="center" vertical="center" wrapText="1"/>
    </xf>
    <xf numFmtId="0" fontId="87" fillId="19" borderId="183" xfId="2" applyFont="1" applyFill="1" applyBorder="1" applyAlignment="1">
      <alignment horizontal="center" vertical="center"/>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14" fontId="86" fillId="19" borderId="183" xfId="2" applyNumberFormat="1"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0" fontId="8" fillId="0" borderId="186" xfId="1" applyFill="1" applyBorder="1" applyAlignment="1" applyProtection="1">
      <alignment vertical="center" wrapText="1"/>
    </xf>
    <xf numFmtId="0" fontId="82" fillId="19" borderId="77"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8" fillId="21" borderId="174" xfId="2" applyFont="1" applyFill="1" applyBorder="1" applyAlignment="1">
      <alignment horizontal="center" vertical="center" wrapText="1"/>
    </xf>
    <xf numFmtId="0" fontId="28" fillId="21" borderId="180" xfId="2" applyFont="1" applyFill="1" applyBorder="1" applyAlignment="1">
      <alignment horizontal="center" vertical="center" wrapText="1"/>
    </xf>
    <xf numFmtId="0" fontId="21" fillId="17" borderId="187" xfId="2" applyFont="1" applyFill="1" applyBorder="1" applyAlignment="1">
      <alignment horizontal="center" vertical="center" wrapText="1"/>
    </xf>
    <xf numFmtId="0" fontId="21" fillId="17" borderId="188"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8"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8" fillId="0" borderId="66" xfId="17" applyFont="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0" fontId="17" fillId="21" borderId="189" xfId="2" applyFont="1" applyFill="1" applyBorder="1" applyAlignment="1">
      <alignment horizontal="center" vertical="center" wrapText="1"/>
    </xf>
    <xf numFmtId="0" fontId="82" fillId="21" borderId="190"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0" xfId="2" applyFont="1" applyFill="1" applyBorder="1" applyAlignment="1">
      <alignment horizontal="center" vertical="center"/>
    </xf>
    <xf numFmtId="0" fontId="112" fillId="0" borderId="192" xfId="2" applyFont="1" applyBorder="1" applyAlignment="1">
      <alignment vertical="top" wrapText="1"/>
    </xf>
    <xf numFmtId="14" fontId="82" fillId="19" borderId="193"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31" fillId="19" borderId="189" xfId="2" applyNumberFormat="1" applyFont="1" applyFill="1" applyBorder="1" applyAlignment="1">
      <alignment horizontal="center" vertical="center"/>
    </xf>
    <xf numFmtId="0" fontId="17" fillId="19" borderId="76" xfId="2" applyFont="1" applyFill="1" applyBorder="1" applyAlignment="1">
      <alignment horizontal="center" vertical="center" wrapText="1"/>
    </xf>
    <xf numFmtId="0" fontId="17" fillId="19" borderId="79"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39" xfId="2" applyNumberFormat="1" applyFont="1" applyFill="1" applyBorder="1">
      <alignment vertical="center"/>
    </xf>
    <xf numFmtId="184" fontId="62" fillId="12" borderId="121" xfId="17" applyNumberFormat="1" applyFont="1" applyFill="1" applyBorder="1" applyAlignment="1">
      <alignment horizontal="center" vertical="center" wrapText="1"/>
    </xf>
    <xf numFmtId="178" fontId="82" fillId="3" borderId="140" xfId="0" applyNumberFormat="1" applyFont="1" applyFill="1" applyBorder="1" applyAlignment="1">
      <alignment horizontal="center" vertical="center"/>
    </xf>
    <xf numFmtId="0" fontId="12" fillId="0" borderId="196" xfId="2" applyFont="1" applyBorder="1" applyAlignment="1">
      <alignment horizontal="center" vertical="center" wrapText="1"/>
    </xf>
    <xf numFmtId="180" fontId="46" fillId="10" borderId="197" xfId="17" applyNumberFormat="1" applyFont="1" applyFill="1" applyBorder="1" applyAlignment="1">
      <alignment horizontal="center" vertical="center"/>
    </xf>
    <xf numFmtId="14" fontId="88" fillId="17" borderId="201" xfId="17" applyNumberFormat="1" applyFont="1" applyFill="1" applyBorder="1" applyAlignment="1">
      <alignment horizontal="center" vertical="center"/>
    </xf>
    <xf numFmtId="14" fontId="86" fillId="19" borderId="202"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3" xfId="17" applyNumberFormat="1" applyFont="1" applyFill="1" applyBorder="1" applyAlignment="1">
      <alignment horizontal="center" vertical="center" wrapText="1"/>
    </xf>
    <xf numFmtId="0" fontId="20" fillId="17" borderId="204" xfId="2" applyFont="1" applyFill="1" applyBorder="1" applyAlignment="1">
      <alignment horizontal="center" vertical="center" wrapText="1"/>
    </xf>
    <xf numFmtId="0" fontId="6" fillId="0" borderId="0" xfId="4"/>
    <xf numFmtId="0" fontId="87" fillId="19" borderId="184" xfId="2" applyFont="1" applyFill="1" applyBorder="1" applyAlignment="1">
      <alignment horizontal="center" vertical="center" wrapText="1"/>
    </xf>
    <xf numFmtId="0" fontId="112" fillId="0" borderId="203" xfId="1" applyFont="1" applyBorder="1" applyAlignment="1" applyProtection="1">
      <alignment horizontal="left" vertical="top" wrapText="1"/>
    </xf>
    <xf numFmtId="0" fontId="113" fillId="0" borderId="146" xfId="1" applyFont="1" applyFill="1" applyBorder="1" applyAlignment="1" applyProtection="1">
      <alignment horizontal="left" vertical="top" wrapText="1"/>
    </xf>
    <xf numFmtId="14" fontId="82" fillId="19" borderId="140" xfId="2" applyNumberFormat="1" applyFont="1" applyFill="1" applyBorder="1">
      <alignment vertical="center"/>
    </xf>
    <xf numFmtId="0" fontId="28" fillId="21" borderId="0" xfId="2" applyFont="1" applyFill="1" applyAlignment="1">
      <alignment horizontal="center" vertical="center" wrapText="1"/>
    </xf>
    <xf numFmtId="0" fontId="149" fillId="17" borderId="0" xfId="0" applyFont="1" applyFill="1" applyAlignment="1">
      <alignment horizontal="center" vertical="center" wrapText="1"/>
    </xf>
    <xf numFmtId="0" fontId="150" fillId="18" borderId="49" xfId="0" applyFont="1" applyFill="1" applyBorder="1" applyAlignment="1">
      <alignment horizontal="center" vertical="center" wrapText="1"/>
    </xf>
    <xf numFmtId="0" fontId="150" fillId="31" borderId="49" xfId="0" applyFont="1" applyFill="1" applyBorder="1" applyAlignment="1">
      <alignment horizontal="center" vertical="center" wrapText="1"/>
    </xf>
    <xf numFmtId="14" fontId="82" fillId="19" borderId="139" xfId="2" applyNumberFormat="1" applyFont="1" applyFill="1" applyBorder="1">
      <alignment vertical="center"/>
    </xf>
    <xf numFmtId="14" fontId="82" fillId="19" borderId="148"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2"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50" fillId="18" borderId="58" xfId="0" applyFont="1" applyFill="1" applyBorder="1" applyAlignment="1">
      <alignment horizontal="center" vertical="center" wrapText="1"/>
    </xf>
    <xf numFmtId="0" fontId="20" fillId="4" borderId="222" xfId="2" applyFont="1" applyFill="1" applyBorder="1" applyAlignment="1">
      <alignment horizontal="center" vertical="center" wrapText="1"/>
    </xf>
    <xf numFmtId="0" fontId="20" fillId="38" borderId="223" xfId="2" applyFont="1" applyFill="1" applyBorder="1" applyAlignment="1">
      <alignment horizontal="center" vertical="center" wrapText="1"/>
    </xf>
    <xf numFmtId="0" fontId="20" fillId="19" borderId="223" xfId="2"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1" fillId="21" borderId="226" xfId="2" applyFont="1" applyFill="1" applyBorder="1" applyAlignment="1">
      <alignment horizontal="center" vertical="top" wrapText="1"/>
    </xf>
    <xf numFmtId="177" fontId="1" fillId="21" borderId="227" xfId="2" applyNumberFormat="1" applyFont="1" applyFill="1" applyBorder="1" applyAlignment="1">
      <alignment horizontal="center" vertical="center" wrapText="1"/>
    </xf>
    <xf numFmtId="0" fontId="21" fillId="21" borderId="226" xfId="2" applyFont="1" applyFill="1" applyBorder="1" applyAlignment="1">
      <alignment horizontal="center" vertical="center" wrapText="1"/>
    </xf>
    <xf numFmtId="0" fontId="21" fillId="17" borderId="227" xfId="2" applyFont="1" applyFill="1" applyBorder="1" applyAlignment="1">
      <alignment horizontal="center" vertical="top" wrapText="1"/>
    </xf>
    <xf numFmtId="177" fontId="20" fillId="19" borderId="187" xfId="2" applyNumberFormat="1" applyFont="1" applyFill="1" applyBorder="1" applyAlignment="1">
      <alignment horizontal="center" vertical="center" shrinkToFit="1"/>
    </xf>
    <xf numFmtId="177" fontId="1" fillId="17" borderId="227"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177" fontId="20" fillId="17" borderId="187" xfId="2" applyNumberFormat="1" applyFont="1" applyFill="1" applyBorder="1" applyAlignment="1">
      <alignment horizontal="center" vertical="center" shrinkToFit="1"/>
    </xf>
    <xf numFmtId="177" fontId="33" fillId="37" borderId="187" xfId="2" applyNumberFormat="1" applyFont="1" applyFill="1" applyBorder="1" applyAlignment="1">
      <alignment horizontal="center" vertical="center" wrapText="1"/>
    </xf>
    <xf numFmtId="177" fontId="46" fillId="37" borderId="187" xfId="2" applyNumberFormat="1" applyFont="1" applyFill="1" applyBorder="1" applyAlignment="1">
      <alignment horizontal="center" vertical="center" wrapText="1"/>
    </xf>
    <xf numFmtId="0" fontId="80" fillId="0" borderId="228" xfId="0" applyFont="1" applyBorder="1" applyAlignment="1">
      <alignment horizontal="center" vertical="center" wrapText="1"/>
    </xf>
    <xf numFmtId="0" fontId="80" fillId="0" borderId="188" xfId="0" applyFont="1" applyBorder="1" applyAlignment="1">
      <alignment horizontal="center" vertical="center" wrapText="1"/>
    </xf>
    <xf numFmtId="0" fontId="80" fillId="21" borderId="188" xfId="0" applyFont="1" applyFill="1" applyBorder="1" applyAlignment="1">
      <alignment horizontal="center" vertical="center" wrapText="1"/>
    </xf>
    <xf numFmtId="0" fontId="80" fillId="17" borderId="188" xfId="0" applyFont="1" applyFill="1" applyBorder="1" applyAlignment="1">
      <alignment horizontal="center" vertical="center" wrapText="1"/>
    </xf>
    <xf numFmtId="0" fontId="80" fillId="32" borderId="188" xfId="0" applyFont="1" applyFill="1" applyBorder="1" applyAlignment="1">
      <alignment horizontal="center" vertical="center" wrapText="1"/>
    </xf>
    <xf numFmtId="0" fontId="20" fillId="17" borderId="188" xfId="2" applyFont="1" applyFill="1" applyBorder="1" applyAlignment="1">
      <alignment horizontal="center" vertical="center" wrapText="1"/>
    </xf>
    <xf numFmtId="0" fontId="20" fillId="27" borderId="188" xfId="2" applyFont="1" applyFill="1" applyBorder="1" applyAlignment="1">
      <alignment horizontal="center" vertical="center" wrapText="1"/>
    </xf>
    <xf numFmtId="0" fontId="20" fillId="33" borderId="188" xfId="2" applyFont="1" applyFill="1" applyBorder="1" applyAlignment="1">
      <alignment horizontal="center" vertical="center" wrapText="1"/>
    </xf>
    <xf numFmtId="0" fontId="20" fillId="34" borderId="188" xfId="2" applyFont="1" applyFill="1" applyBorder="1" applyAlignment="1">
      <alignment horizontal="center" vertical="center" wrapText="1"/>
    </xf>
    <xf numFmtId="0" fontId="20" fillId="17" borderId="229" xfId="2" applyFont="1" applyFill="1" applyBorder="1" applyAlignment="1">
      <alignment horizontal="center" vertical="center" wrapText="1"/>
    </xf>
    <xf numFmtId="177" fontId="20" fillId="17" borderId="229" xfId="2" applyNumberFormat="1" applyFont="1" applyFill="1" applyBorder="1" applyAlignment="1">
      <alignment horizontal="center" vertical="center" shrinkToFit="1"/>
    </xf>
    <xf numFmtId="0" fontId="0" fillId="0" borderId="230" xfId="0" applyBorder="1" applyAlignment="1">
      <alignment horizontal="center" vertical="center" wrapText="1"/>
    </xf>
    <xf numFmtId="177" fontId="20" fillId="21" borderId="230" xfId="2" applyNumberFormat="1" applyFont="1" applyFill="1" applyBorder="1" applyAlignment="1">
      <alignment horizontal="center" vertical="center" shrinkToFit="1"/>
    </xf>
    <xf numFmtId="177" fontId="20" fillId="17" borderId="230" xfId="2" applyNumberFormat="1" applyFont="1" applyFill="1" applyBorder="1" applyAlignment="1">
      <alignment horizontal="center" vertical="center" shrinkToFit="1"/>
    </xf>
    <xf numFmtId="0" fontId="20" fillId="0" borderId="229" xfId="2" applyFont="1" applyBorder="1" applyAlignment="1">
      <alignment horizontal="center" vertical="center"/>
    </xf>
    <xf numFmtId="177" fontId="33" fillId="17" borderId="229" xfId="2" applyNumberFormat="1" applyFont="1" applyFill="1" applyBorder="1" applyAlignment="1">
      <alignment horizontal="center" vertical="center" wrapText="1"/>
    </xf>
    <xf numFmtId="0" fontId="20" fillId="17" borderId="231" xfId="2" applyFont="1" applyFill="1" applyBorder="1" applyAlignment="1">
      <alignment horizontal="left" vertical="center"/>
    </xf>
    <xf numFmtId="0" fontId="20" fillId="29" borderId="229" xfId="2" applyFont="1" applyFill="1" applyBorder="1" applyAlignment="1">
      <alignment horizontal="center" vertical="center" wrapText="1"/>
    </xf>
    <xf numFmtId="177" fontId="20" fillId="29" borderId="229" xfId="2" applyNumberFormat="1" applyFont="1" applyFill="1" applyBorder="1" applyAlignment="1">
      <alignment horizontal="center" vertical="center" shrinkToFit="1"/>
    </xf>
    <xf numFmtId="177" fontId="20" fillId="27" borderId="229" xfId="2" applyNumberFormat="1" applyFont="1" applyFill="1" applyBorder="1" applyAlignment="1">
      <alignment horizontal="center" vertical="center" shrinkToFit="1"/>
    </xf>
    <xf numFmtId="0" fontId="6" fillId="27" borderId="229" xfId="2" applyFill="1" applyBorder="1" applyAlignment="1">
      <alignment horizontal="center" vertical="center"/>
    </xf>
    <xf numFmtId="177" fontId="1" fillId="17" borderId="229" xfId="2" applyNumberFormat="1" applyFont="1" applyFill="1" applyBorder="1" applyAlignment="1">
      <alignment horizontal="center" vertical="center" wrapText="1"/>
    </xf>
    <xf numFmtId="0" fontId="20" fillId="17" borderId="188" xfId="2" applyFont="1" applyFill="1" applyBorder="1" applyAlignment="1">
      <alignment horizontal="left" vertical="center"/>
    </xf>
    <xf numFmtId="0" fontId="20" fillId="29" borderId="188" xfId="2" applyFont="1" applyFill="1" applyBorder="1" applyAlignment="1">
      <alignment horizontal="left" vertical="center"/>
    </xf>
    <xf numFmtId="0" fontId="85" fillId="29" borderId="228" xfId="2" applyFont="1" applyFill="1" applyBorder="1" applyAlignment="1">
      <alignment horizontal="center" vertical="center"/>
    </xf>
    <xf numFmtId="177" fontId="85" fillId="29" borderId="228" xfId="2" applyNumberFormat="1" applyFont="1" applyFill="1" applyBorder="1" applyAlignment="1">
      <alignment horizontal="center" vertical="center" shrinkToFit="1"/>
    </xf>
    <xf numFmtId="177" fontId="10" fillId="29" borderId="228" xfId="2" applyNumberFormat="1" applyFont="1" applyFill="1" applyBorder="1" applyAlignment="1">
      <alignment horizontal="center" vertical="center" wrapText="1"/>
    </xf>
    <xf numFmtId="177" fontId="12" fillId="35" borderId="232" xfId="2" applyNumberFormat="1" applyFont="1" applyFill="1" applyBorder="1" applyAlignment="1">
      <alignment horizontal="center" vertical="center" wrapText="1"/>
    </xf>
    <xf numFmtId="177" fontId="85" fillId="29" borderId="188" xfId="2" applyNumberFormat="1" applyFont="1" applyFill="1" applyBorder="1" applyAlignment="1">
      <alignment horizontal="center" vertical="center" shrinkToFit="1"/>
    </xf>
    <xf numFmtId="177" fontId="120" fillId="29" borderId="188" xfId="2" applyNumberFormat="1" applyFont="1" applyFill="1" applyBorder="1" applyAlignment="1">
      <alignment horizontal="center" vertical="center" wrapText="1"/>
    </xf>
    <xf numFmtId="0" fontId="20" fillId="17" borderId="233" xfId="2" applyFont="1" applyFill="1" applyBorder="1" applyAlignment="1">
      <alignment horizontal="left" vertical="center"/>
    </xf>
    <xf numFmtId="0" fontId="95" fillId="35" borderId="188" xfId="0" applyFont="1" applyFill="1" applyBorder="1" applyAlignment="1">
      <alignment horizontal="center" vertical="center" wrapText="1"/>
    </xf>
    <xf numFmtId="177" fontId="96" fillId="35" borderId="188" xfId="2" applyNumberFormat="1" applyFont="1" applyFill="1" applyBorder="1" applyAlignment="1">
      <alignment horizontal="center" vertical="center" shrinkToFit="1"/>
    </xf>
    <xf numFmtId="177" fontId="6" fillId="17" borderId="188" xfId="2" applyNumberFormat="1" applyFill="1" applyBorder="1" applyAlignment="1">
      <alignment horizontal="center" vertical="center" shrinkToFit="1"/>
    </xf>
    <xf numFmtId="177" fontId="6" fillId="21" borderId="188" xfId="2" applyNumberFormat="1" applyFill="1" applyBorder="1" applyAlignment="1">
      <alignment horizontal="center" vertical="center" shrinkToFit="1"/>
    </xf>
    <xf numFmtId="177" fontId="12" fillId="37" borderId="188" xfId="2" applyNumberFormat="1" applyFont="1" applyFill="1" applyBorder="1" applyAlignment="1">
      <alignment horizontal="center" vertical="center" shrinkToFit="1"/>
    </xf>
    <xf numFmtId="0" fontId="20" fillId="5" borderId="233" xfId="2" applyFont="1" applyFill="1" applyBorder="1" applyAlignment="1">
      <alignment horizontal="left" vertical="center"/>
    </xf>
    <xf numFmtId="177" fontId="6" fillId="6" borderId="228" xfId="2" applyNumberFormat="1" applyFill="1" applyBorder="1" applyAlignment="1">
      <alignment horizontal="center" vertical="center" shrinkToFit="1"/>
    </xf>
    <xf numFmtId="177" fontId="6" fillId="5" borderId="228" xfId="2" applyNumberFormat="1" applyFill="1" applyBorder="1" applyAlignment="1">
      <alignment horizontal="center" vertical="center" shrinkToFit="1"/>
    </xf>
    <xf numFmtId="0" fontId="0" fillId="0" borderId="228" xfId="0" applyBorder="1" applyAlignment="1">
      <alignment horizontal="center" vertical="center" wrapText="1"/>
    </xf>
    <xf numFmtId="0" fontId="27" fillId="0" borderId="228" xfId="0" applyFont="1" applyBorder="1" applyAlignment="1">
      <alignment horizontal="center" vertical="center" wrapText="1"/>
    </xf>
    <xf numFmtId="0" fontId="0" fillId="21" borderId="228" xfId="0" applyFill="1" applyBorder="1" applyAlignment="1">
      <alignment horizontal="center" vertical="center" wrapText="1"/>
    </xf>
    <xf numFmtId="0" fontId="1" fillId="0" borderId="228" xfId="0" applyFont="1" applyBorder="1" applyAlignment="1">
      <alignment horizontal="center" vertical="center" wrapText="1"/>
    </xf>
    <xf numFmtId="177" fontId="6" fillId="0" borderId="228" xfId="2" applyNumberFormat="1" applyBorder="1" applyAlignment="1">
      <alignment horizontal="center" vertical="center" shrinkToFit="1"/>
    </xf>
    <xf numFmtId="177" fontId="12" fillId="37" borderId="234" xfId="2" applyNumberFormat="1" applyFont="1" applyFill="1" applyBorder="1" applyAlignment="1">
      <alignment horizontal="center" vertical="center" wrapText="1"/>
    </xf>
    <xf numFmtId="0" fontId="20" fillId="0" borderId="188" xfId="2" applyFont="1" applyBorder="1" applyAlignment="1">
      <alignment horizontal="left" vertical="center"/>
    </xf>
    <xf numFmtId="177" fontId="6" fillId="0" borderId="188" xfId="2" applyNumberFormat="1" applyBorder="1" applyAlignment="1">
      <alignment horizontal="center" vertical="center" shrinkToFit="1"/>
    </xf>
    <xf numFmtId="177" fontId="6" fillId="5" borderId="188" xfId="2" applyNumberFormat="1" applyFill="1" applyBorder="1" applyAlignment="1">
      <alignment horizontal="center" vertical="center" shrinkToFit="1"/>
    </xf>
    <xf numFmtId="177" fontId="6" fillId="20" borderId="188" xfId="2" applyNumberFormat="1" applyFill="1" applyBorder="1" applyAlignment="1">
      <alignment horizontal="center" vertical="center" shrinkToFit="1"/>
    </xf>
    <xf numFmtId="177" fontId="10" fillId="0" borderId="188" xfId="2" applyNumberFormat="1" applyFont="1" applyBorder="1" applyAlignment="1">
      <alignment horizontal="center" vertical="center" shrinkToFit="1"/>
    </xf>
    <xf numFmtId="0" fontId="20" fillId="5" borderId="188" xfId="2" applyFont="1" applyFill="1" applyBorder="1" applyAlignment="1">
      <alignment horizontal="left" vertical="center"/>
    </xf>
    <xf numFmtId="177" fontId="6" fillId="6" borderId="188" xfId="2" applyNumberFormat="1" applyFill="1" applyBorder="1" applyAlignment="1">
      <alignment horizontal="center" vertical="center" shrinkToFit="1"/>
    </xf>
    <xf numFmtId="177" fontId="6" fillId="2" borderId="188" xfId="2" applyNumberFormat="1" applyFill="1" applyBorder="1" applyAlignment="1">
      <alignment horizontal="center" vertical="center" shrinkToFit="1"/>
    </xf>
    <xf numFmtId="0" fontId="0" fillId="0" borderId="188" xfId="0" applyBorder="1" applyAlignment="1">
      <alignment horizontal="center" vertical="center" wrapText="1"/>
    </xf>
    <xf numFmtId="0" fontId="0" fillId="2" borderId="188" xfId="0" applyFill="1" applyBorder="1" applyAlignment="1">
      <alignment horizontal="center" vertical="center" wrapText="1"/>
    </xf>
    <xf numFmtId="0" fontId="1" fillId="0" borderId="188" xfId="0" applyFont="1" applyBorder="1" applyAlignment="1">
      <alignment horizontal="center" vertical="center" wrapText="1"/>
    </xf>
    <xf numFmtId="0" fontId="6" fillId="5" borderId="188" xfId="2" applyFill="1" applyBorder="1" applyAlignment="1">
      <alignment horizontal="center" vertical="center" wrapText="1"/>
    </xf>
    <xf numFmtId="177" fontId="12" fillId="25" borderId="234" xfId="2" applyNumberFormat="1" applyFont="1" applyFill="1" applyBorder="1" applyAlignment="1">
      <alignment horizontal="center" vertical="center" wrapText="1"/>
    </xf>
    <xf numFmtId="0" fontId="6" fillId="0" borderId="188" xfId="2" applyBorder="1" applyAlignment="1">
      <alignment horizontal="center" vertical="center"/>
    </xf>
    <xf numFmtId="177" fontId="1" fillId="0" borderId="188" xfId="2" applyNumberFormat="1" applyFont="1" applyBorder="1" applyAlignment="1">
      <alignment horizontal="center" vertical="center" shrinkToFit="1"/>
    </xf>
    <xf numFmtId="177" fontId="12" fillId="0" borderId="188" xfId="2" applyNumberFormat="1" applyFont="1" applyBorder="1" applyAlignment="1">
      <alignment horizontal="center" vertical="center" shrinkToFit="1"/>
    </xf>
    <xf numFmtId="0" fontId="20" fillId="5" borderId="233" xfId="2" applyFont="1" applyFill="1" applyBorder="1" applyAlignment="1">
      <alignment horizontal="center" vertical="center"/>
    </xf>
    <xf numFmtId="177" fontId="6" fillId="5" borderId="188" xfId="2" applyNumberFormat="1" applyFill="1" applyBorder="1" applyAlignment="1">
      <alignment horizontal="center" vertical="center" wrapText="1"/>
    </xf>
    <xf numFmtId="177" fontId="6" fillId="0" borderId="188" xfId="2" applyNumberFormat="1" applyBorder="1" applyAlignment="1">
      <alignment horizontal="center" vertical="center" wrapText="1"/>
    </xf>
    <xf numFmtId="177" fontId="6" fillId="6" borderId="188" xfId="2" applyNumberFormat="1" applyFill="1" applyBorder="1" applyAlignment="1">
      <alignment horizontal="center" vertical="center" wrapText="1"/>
    </xf>
    <xf numFmtId="0" fontId="6" fillId="0" borderId="188" xfId="2" applyBorder="1" applyAlignment="1">
      <alignment horizontal="center" vertical="center" wrapText="1"/>
    </xf>
    <xf numFmtId="0" fontId="20" fillId="5" borderId="235" xfId="2" applyFont="1" applyFill="1" applyBorder="1" applyAlignment="1">
      <alignment horizontal="left" vertical="center"/>
    </xf>
    <xf numFmtId="177" fontId="12" fillId="0" borderId="188" xfId="2" applyNumberFormat="1" applyFont="1" applyBorder="1" applyAlignment="1">
      <alignment horizontal="center" vertical="center" wrapText="1"/>
    </xf>
    <xf numFmtId="0" fontId="20" fillId="5" borderId="226" xfId="2" applyFont="1" applyFill="1" applyBorder="1" applyAlignment="1">
      <alignment horizontal="center" vertical="center"/>
    </xf>
    <xf numFmtId="177" fontId="6" fillId="7" borderId="234" xfId="2" applyNumberFormat="1" applyFill="1" applyBorder="1" applyAlignment="1">
      <alignment horizontal="center" vertical="center" wrapText="1"/>
    </xf>
    <xf numFmtId="0" fontId="20" fillId="5" borderId="235" xfId="2" applyFont="1" applyFill="1" applyBorder="1" applyAlignment="1">
      <alignment horizontal="center" vertical="center"/>
    </xf>
    <xf numFmtId="0" fontId="20" fillId="0" borderId="226" xfId="2" applyFont="1" applyBorder="1" applyAlignment="1">
      <alignment horizontal="center" vertical="center"/>
    </xf>
    <xf numFmtId="0" fontId="6" fillId="6" borderId="188" xfId="2" applyFill="1" applyBorder="1" applyAlignment="1">
      <alignment horizontal="center" vertical="center" wrapText="1"/>
    </xf>
    <xf numFmtId="0" fontId="20" fillId="0" borderId="235" xfId="2" applyFont="1" applyBorder="1" applyAlignment="1">
      <alignment horizontal="center" vertical="center"/>
    </xf>
    <xf numFmtId="177" fontId="6" fillId="0" borderId="234" xfId="2" applyNumberFormat="1" applyBorder="1" applyAlignment="1">
      <alignment horizontal="center" vertical="center" wrapText="1"/>
    </xf>
    <xf numFmtId="177" fontId="6" fillId="7" borderId="188" xfId="2" applyNumberFormat="1" applyFill="1" applyBorder="1" applyAlignment="1">
      <alignment horizontal="center" vertical="center" wrapText="1"/>
    </xf>
    <xf numFmtId="0" fontId="6" fillId="0" borderId="236" xfId="2" applyBorder="1" applyAlignment="1">
      <alignment horizontal="center" vertical="center" wrapText="1"/>
    </xf>
    <xf numFmtId="0" fontId="6" fillId="6" borderId="236" xfId="2" applyFill="1" applyBorder="1" applyAlignment="1">
      <alignment horizontal="center" vertical="center" wrapText="1"/>
    </xf>
    <xf numFmtId="177" fontId="6" fillId="0" borderId="237" xfId="2" applyNumberFormat="1" applyBorder="1" applyAlignment="1">
      <alignment horizontal="center" vertical="center" wrapText="1"/>
    </xf>
    <xf numFmtId="0" fontId="6" fillId="2" borderId="188" xfId="2" applyFill="1" applyBorder="1" applyAlignment="1">
      <alignment horizontal="center" vertical="center" wrapText="1"/>
    </xf>
    <xf numFmtId="0" fontId="67" fillId="5" borderId="242" xfId="2" applyFont="1" applyFill="1" applyBorder="1" applyAlignment="1">
      <alignment horizontal="center" vertical="center"/>
    </xf>
    <xf numFmtId="0" fontId="6" fillId="5" borderId="246" xfId="2" applyFill="1" applyBorder="1">
      <alignment vertical="center"/>
    </xf>
    <xf numFmtId="0" fontId="6" fillId="5" borderId="247" xfId="2" applyFill="1" applyBorder="1">
      <alignment vertical="center"/>
    </xf>
    <xf numFmtId="0" fontId="6" fillId="5" borderId="248" xfId="2" applyFill="1" applyBorder="1">
      <alignment vertical="center"/>
    </xf>
    <xf numFmtId="0" fontId="6" fillId="0" borderId="249" xfId="2"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8" fillId="0" borderId="229" xfId="1" applyBorder="1" applyAlignment="1" applyProtection="1">
      <alignment vertical="center" wrapText="1"/>
    </xf>
    <xf numFmtId="0" fontId="89" fillId="17" borderId="0" xfId="0" applyFont="1" applyFill="1" applyAlignment="1">
      <alignment horizontal="center" vertical="center" wrapText="1"/>
    </xf>
    <xf numFmtId="0" fontId="88" fillId="17" borderId="256" xfId="17" applyFont="1" applyFill="1" applyBorder="1" applyAlignment="1">
      <alignment horizontal="center" vertical="center" wrapText="1"/>
    </xf>
    <xf numFmtId="14" fontId="88" fillId="17" borderId="257" xfId="17" applyNumberFormat="1" applyFont="1" applyFill="1" applyBorder="1" applyAlignment="1">
      <alignment horizontal="center" vertical="center"/>
    </xf>
    <xf numFmtId="0" fontId="150" fillId="0" borderId="49" xfId="0" applyFont="1" applyBorder="1" applyAlignment="1">
      <alignment horizontal="center" vertical="center" wrapText="1"/>
    </xf>
    <xf numFmtId="0" fontId="150" fillId="0" borderId="58" xfId="0" applyFont="1" applyBorder="1" applyAlignment="1">
      <alignment horizontal="center" vertical="center" wrapText="1"/>
    </xf>
    <xf numFmtId="0" fontId="88" fillId="17" borderId="263" xfId="17" applyFont="1" applyFill="1" applyBorder="1" applyAlignment="1">
      <alignment horizontal="center" vertical="center" wrapText="1"/>
    </xf>
    <xf numFmtId="14" fontId="88" fillId="17" borderId="261" xfId="17" applyNumberFormat="1" applyFont="1" applyFill="1" applyBorder="1" applyAlignment="1">
      <alignment horizontal="center" vertical="center"/>
    </xf>
    <xf numFmtId="0" fontId="33" fillId="17" borderId="263" xfId="17" applyFont="1" applyFill="1" applyBorder="1" applyAlignment="1">
      <alignment horizontal="center" vertical="center" wrapText="1"/>
    </xf>
    <xf numFmtId="14" fontId="12" fillId="17" borderId="261" xfId="17" applyNumberFormat="1" applyFont="1" applyFill="1" applyBorder="1" applyAlignment="1">
      <alignment horizontal="center" vertical="center"/>
    </xf>
    <xf numFmtId="0" fontId="105" fillId="17" borderId="0" xfId="0" applyFont="1" applyFill="1">
      <alignment vertical="center"/>
    </xf>
    <xf numFmtId="0" fontId="95" fillId="35" borderId="265" xfId="0" applyFont="1" applyFill="1" applyBorder="1" applyAlignment="1">
      <alignment horizontal="center" vertical="center" wrapText="1"/>
    </xf>
    <xf numFmtId="0" fontId="150" fillId="0" borderId="188" xfId="0" applyFont="1" applyBorder="1" applyAlignment="1">
      <alignment horizontal="center" vertical="center" wrapText="1"/>
    </xf>
    <xf numFmtId="0" fontId="150" fillId="0" borderId="266" xfId="0" applyFont="1" applyBorder="1" applyAlignment="1">
      <alignment horizontal="center" vertical="center" wrapText="1"/>
    </xf>
    <xf numFmtId="0" fontId="8" fillId="0" borderId="194" xfId="1" applyBorder="1" applyAlignment="1" applyProtection="1">
      <alignment vertical="center" wrapText="1"/>
    </xf>
    <xf numFmtId="0" fontId="8" fillId="0" borderId="192" xfId="1" applyBorder="1" applyAlignment="1" applyProtection="1">
      <alignment vertical="center" wrapText="1"/>
    </xf>
    <xf numFmtId="0" fontId="8" fillId="0" borderId="182" xfId="1" applyBorder="1" applyAlignment="1" applyProtection="1">
      <alignment vertical="center" wrapText="1"/>
    </xf>
    <xf numFmtId="0" fontId="28" fillId="21" borderId="192" xfId="2" applyFont="1" applyFill="1" applyBorder="1" applyAlignment="1">
      <alignment horizontal="center" vertical="center" wrapText="1"/>
    </xf>
    <xf numFmtId="14" fontId="86" fillId="19" borderId="268" xfId="2" applyNumberFormat="1" applyFont="1" applyFill="1" applyBorder="1" applyAlignment="1">
      <alignment horizontal="center" vertical="center"/>
    </xf>
    <xf numFmtId="0" fontId="154" fillId="3" borderId="0" xfId="17" applyFont="1" applyFill="1" applyAlignment="1">
      <alignment horizontal="center" vertical="center" wrapText="1"/>
    </xf>
    <xf numFmtId="0" fontId="155" fillId="26" borderId="0" xfId="0" applyFont="1" applyFill="1" applyAlignment="1">
      <alignment horizontal="center" vertical="center" wrapText="1"/>
    </xf>
    <xf numFmtId="0" fontId="6" fillId="2" borderId="123" xfId="2" applyFill="1" applyBorder="1" applyAlignment="1">
      <alignment horizontal="center" vertical="center" wrapText="1"/>
    </xf>
    <xf numFmtId="0" fontId="6" fillId="3" borderId="123" xfId="2" applyFill="1" applyBorder="1" applyAlignment="1">
      <alignment horizontal="center" vertical="center"/>
    </xf>
    <xf numFmtId="0" fontId="6" fillId="14" borderId="123" xfId="2" applyFill="1" applyBorder="1" applyAlignment="1">
      <alignment horizontal="center" vertical="center"/>
    </xf>
    <xf numFmtId="0" fontId="8" fillId="0" borderId="271" xfId="1" applyBorder="1" applyAlignment="1" applyProtection="1">
      <alignment vertical="center" wrapText="1"/>
    </xf>
    <xf numFmtId="0" fontId="93" fillId="17" borderId="263" xfId="17" applyFont="1" applyFill="1" applyBorder="1" applyAlignment="1">
      <alignment horizontal="center" vertical="center" wrapText="1"/>
    </xf>
    <xf numFmtId="0" fontId="164" fillId="19" borderId="79" xfId="2" applyFont="1" applyFill="1" applyBorder="1" applyAlignment="1">
      <alignment horizontal="center" vertical="center" wrapText="1"/>
    </xf>
    <xf numFmtId="0" fontId="17" fillId="21" borderId="122" xfId="2" applyFont="1" applyFill="1" applyBorder="1" applyAlignment="1">
      <alignment horizontal="center" vertical="center" wrapText="1"/>
    </xf>
    <xf numFmtId="0" fontId="8" fillId="0" borderId="0" xfId="1" applyAlignment="1" applyProtection="1">
      <alignment vertical="center"/>
    </xf>
    <xf numFmtId="0" fontId="143" fillId="0" borderId="205" xfId="2" applyFont="1" applyBorder="1" applyAlignment="1">
      <alignment horizontal="left" vertical="top" wrapText="1"/>
    </xf>
    <xf numFmtId="0" fontId="166" fillId="0" borderId="205" xfId="1" applyFont="1" applyBorder="1" applyAlignment="1" applyProtection="1">
      <alignment horizontal="left" vertical="top" wrapText="1"/>
    </xf>
    <xf numFmtId="0" fontId="143" fillId="0" borderId="0" xfId="2" applyFont="1" applyAlignment="1">
      <alignment vertical="top" wrapText="1"/>
    </xf>
    <xf numFmtId="0" fontId="91" fillId="41" borderId="278" xfId="2" applyFont="1" applyFill="1" applyBorder="1" applyAlignment="1">
      <alignment horizontal="center" vertical="center" wrapText="1"/>
    </xf>
    <xf numFmtId="0" fontId="90" fillId="41" borderId="279" xfId="2" applyFont="1" applyFill="1" applyBorder="1" applyAlignment="1">
      <alignment horizontal="center" vertical="center" wrapText="1"/>
    </xf>
    <xf numFmtId="0" fontId="100" fillId="41" borderId="279" xfId="2" applyFont="1" applyFill="1" applyBorder="1" applyAlignment="1">
      <alignment horizontal="left" vertical="center" shrinkToFit="1"/>
    </xf>
    <xf numFmtId="0" fontId="90" fillId="41" borderId="279" xfId="2" applyFont="1" applyFill="1" applyBorder="1" applyAlignment="1">
      <alignment horizontal="center" vertical="center"/>
    </xf>
    <xf numFmtId="0" fontId="90" fillId="41" borderId="280"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3" xfId="17" applyNumberFormat="1" applyFont="1" applyFill="1" applyBorder="1" applyAlignment="1">
      <alignment horizontal="center" vertical="center" wrapText="1"/>
    </xf>
    <xf numFmtId="0" fontId="150" fillId="17" borderId="266" xfId="0" applyFont="1" applyFill="1" applyBorder="1" applyAlignment="1">
      <alignment horizontal="center" vertical="center" wrapText="1"/>
    </xf>
    <xf numFmtId="14" fontId="20" fillId="17" borderId="261" xfId="17" applyNumberFormat="1" applyFont="1" applyFill="1" applyBorder="1" applyAlignment="1">
      <alignment horizontal="center" vertical="center"/>
    </xf>
    <xf numFmtId="0" fontId="146"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2" xfId="2" applyNumberFormat="1" applyFont="1" applyFill="1" applyBorder="1" applyAlignment="1">
      <alignment horizontal="center" vertical="center"/>
    </xf>
    <xf numFmtId="0" fontId="0" fillId="37" borderId="0" xfId="0" applyFill="1">
      <alignment vertical="center"/>
    </xf>
    <xf numFmtId="0" fontId="151" fillId="37" borderId="0" xfId="0" applyFont="1" applyFill="1" applyAlignment="1">
      <alignment vertical="center" wrapText="1"/>
    </xf>
    <xf numFmtId="0" fontId="182" fillId="0" borderId="0" xfId="0" applyFont="1" applyAlignment="1">
      <alignment horizontal="left" vertical="top" wrapText="1"/>
    </xf>
    <xf numFmtId="0" fontId="183" fillId="0" borderId="0" xfId="2" applyFont="1" applyAlignment="1">
      <alignment horizontal="left" vertical="top" wrapText="1"/>
    </xf>
    <xf numFmtId="0" fontId="66" fillId="17" borderId="0" xfId="0" applyFont="1" applyFill="1" applyAlignment="1">
      <alignment horizontal="center" vertical="center" wrapText="1"/>
    </xf>
    <xf numFmtId="0" fontId="8" fillId="0" borderId="284" xfId="1" applyBorder="1" applyAlignment="1" applyProtection="1">
      <alignment vertical="center"/>
    </xf>
    <xf numFmtId="0" fontId="83" fillId="42" borderId="0" xfId="1" applyFont="1" applyFill="1" applyAlignment="1" applyProtection="1">
      <alignment horizontal="center" vertical="center" wrapText="1"/>
    </xf>
    <xf numFmtId="0" fontId="8" fillId="17" borderId="179"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7" xfId="2" applyFont="1" applyFill="1" applyBorder="1" applyAlignment="1">
      <alignment horizontal="center" vertical="center" wrapText="1"/>
    </xf>
    <xf numFmtId="0" fontId="17" fillId="19" borderId="292" xfId="2" applyFont="1" applyFill="1" applyBorder="1" applyAlignment="1">
      <alignment horizontal="center" vertical="center" wrapText="1"/>
    </xf>
    <xf numFmtId="0" fontId="12" fillId="19" borderId="187" xfId="2" applyFont="1" applyFill="1" applyBorder="1" applyAlignment="1">
      <alignment horizontal="center" vertical="center" wrapText="1"/>
    </xf>
    <xf numFmtId="0" fontId="143" fillId="17" borderId="291" xfId="2" applyFont="1" applyFill="1" applyBorder="1" applyAlignment="1">
      <alignment horizontal="left" vertical="top" wrapText="1"/>
    </xf>
    <xf numFmtId="0" fontId="8" fillId="17" borderId="290" xfId="1" applyFill="1" applyBorder="1" applyAlignment="1" applyProtection="1">
      <alignment horizontal="left" vertical="center" wrapText="1"/>
    </xf>
    <xf numFmtId="0" fontId="8" fillId="0" borderId="294" xfId="1" applyBorder="1" applyAlignment="1" applyProtection="1">
      <alignment vertical="center"/>
    </xf>
    <xf numFmtId="0" fontId="17" fillId="19" borderId="191" xfId="1" applyFont="1" applyFill="1" applyBorder="1" applyAlignment="1" applyProtection="1">
      <alignment horizontal="center" vertical="center" wrapText="1"/>
    </xf>
    <xf numFmtId="0" fontId="0" fillId="43" borderId="0" xfId="0" applyFill="1">
      <alignment vertical="center"/>
    </xf>
    <xf numFmtId="0" fontId="171" fillId="43" borderId="0" xfId="0" applyFont="1" applyFill="1">
      <alignment vertical="center"/>
    </xf>
    <xf numFmtId="0" fontId="175" fillId="43" borderId="0" xfId="0" applyFont="1" applyFill="1" applyAlignment="1">
      <alignment vertical="top" wrapText="1"/>
    </xf>
    <xf numFmtId="0" fontId="176" fillId="43" borderId="0" xfId="0" applyFont="1" applyFill="1">
      <alignment vertical="center"/>
    </xf>
    <xf numFmtId="0" fontId="172" fillId="43" borderId="0" xfId="0" applyFont="1" applyFill="1">
      <alignment vertical="center"/>
    </xf>
    <xf numFmtId="0" fontId="173" fillId="43" borderId="0" xfId="0" applyFont="1" applyFill="1">
      <alignment vertical="center"/>
    </xf>
    <xf numFmtId="0" fontId="177" fillId="43" borderId="0" xfId="0" applyFont="1" applyFill="1" applyAlignment="1">
      <alignment vertical="top" wrapText="1"/>
    </xf>
    <xf numFmtId="0" fontId="174" fillId="43" borderId="0" xfId="0" applyFont="1" applyFill="1" applyAlignment="1">
      <alignment vertical="center" wrapText="1"/>
    </xf>
    <xf numFmtId="0" fontId="151" fillId="43" borderId="0" xfId="0" applyFont="1" applyFill="1" applyAlignment="1">
      <alignment vertical="center" wrapText="1"/>
    </xf>
    <xf numFmtId="0" fontId="162" fillId="43" borderId="0" xfId="0" applyFont="1" applyFill="1" applyAlignment="1">
      <alignment vertical="top" wrapText="1"/>
    </xf>
    <xf numFmtId="0" fontId="98" fillId="43" borderId="0" xfId="0" applyFont="1" applyFill="1">
      <alignment vertical="center"/>
    </xf>
    <xf numFmtId="0" fontId="153" fillId="43" borderId="0" xfId="0" applyFont="1" applyFill="1">
      <alignment vertical="center"/>
    </xf>
    <xf numFmtId="0" fontId="158" fillId="43" borderId="0" xfId="0" applyFont="1" applyFill="1">
      <alignment vertical="center"/>
    </xf>
    <xf numFmtId="0" fontId="169" fillId="43" borderId="0" xfId="0" applyFont="1" applyFill="1">
      <alignment vertical="center"/>
    </xf>
    <xf numFmtId="0" fontId="157" fillId="43" borderId="0" xfId="0" applyFont="1" applyFill="1">
      <alignment vertical="center"/>
    </xf>
    <xf numFmtId="0" fontId="163" fillId="43" borderId="0" xfId="0" applyFont="1" applyFill="1">
      <alignment vertical="center"/>
    </xf>
    <xf numFmtId="0" fontId="167" fillId="43" borderId="0" xfId="0" applyFont="1" applyFill="1" applyAlignment="1">
      <alignment vertical="top" wrapText="1"/>
    </xf>
    <xf numFmtId="0" fontId="180" fillId="43" borderId="0" xfId="0" applyFont="1" applyFill="1" applyAlignment="1">
      <alignment horizontal="left" vertical="center"/>
    </xf>
    <xf numFmtId="0" fontId="179" fillId="43" borderId="0" xfId="0" applyFont="1" applyFill="1" applyAlignment="1">
      <alignment horizontal="left" vertical="top" wrapText="1"/>
    </xf>
    <xf numFmtId="0" fontId="160" fillId="43" borderId="0" xfId="0" applyFont="1" applyFill="1" applyAlignment="1">
      <alignment horizontal="left" vertical="center"/>
    </xf>
    <xf numFmtId="0" fontId="170" fillId="43" borderId="0" xfId="0" applyFont="1" applyFill="1">
      <alignment vertical="center"/>
    </xf>
    <xf numFmtId="0" fontId="160" fillId="43" borderId="0" xfId="0" applyFont="1" applyFill="1">
      <alignment vertical="center"/>
    </xf>
    <xf numFmtId="0" fontId="161" fillId="43" borderId="0" xfId="0" applyFont="1" applyFill="1">
      <alignment vertical="center"/>
    </xf>
    <xf numFmtId="0" fontId="156" fillId="43" borderId="0" xfId="0" applyFont="1" applyFill="1">
      <alignment vertical="center"/>
    </xf>
    <xf numFmtId="0" fontId="66" fillId="43" borderId="0" xfId="0" applyFont="1" applyFill="1" applyAlignment="1">
      <alignment vertical="center" wrapText="1"/>
    </xf>
    <xf numFmtId="0" fontId="168" fillId="43" borderId="0" xfId="0" applyFont="1" applyFill="1" applyAlignment="1">
      <alignment vertical="center" wrapText="1"/>
    </xf>
    <xf numFmtId="0" fontId="0" fillId="43" borderId="0" xfId="0" applyFill="1" applyAlignment="1">
      <alignment vertical="center" wrapText="1"/>
    </xf>
    <xf numFmtId="177" fontId="12" fillId="17" borderId="187" xfId="2" applyNumberFormat="1" applyFont="1" applyFill="1" applyBorder="1" applyAlignment="1">
      <alignment horizontal="center" vertical="center" shrinkToFit="1"/>
    </xf>
    <xf numFmtId="177" fontId="12" fillId="19" borderId="187" xfId="2" applyNumberFormat="1" applyFont="1" applyFill="1" applyBorder="1" applyAlignment="1">
      <alignment horizontal="center" vertical="center" shrinkToFit="1"/>
    </xf>
    <xf numFmtId="0" fontId="143" fillId="17" borderId="85" xfId="1" applyFont="1" applyFill="1" applyBorder="1" applyAlignment="1" applyProtection="1">
      <alignment horizontal="left" vertical="top" wrapText="1"/>
    </xf>
    <xf numFmtId="0" fontId="168" fillId="19" borderId="0" xfId="0" applyFont="1" applyFill="1" applyAlignment="1">
      <alignment horizontal="center" vertical="center" wrapText="1"/>
    </xf>
    <xf numFmtId="0" fontId="143" fillId="17" borderId="0" xfId="1" applyFont="1" applyFill="1" applyAlignment="1" applyProtection="1">
      <alignment vertical="top" wrapText="1"/>
    </xf>
    <xf numFmtId="0" fontId="190" fillId="17" borderId="0" xfId="0" applyFont="1" applyFill="1" applyAlignment="1">
      <alignment horizontal="left" vertical="top" wrapText="1"/>
    </xf>
    <xf numFmtId="0" fontId="143" fillId="17" borderId="179" xfId="1" applyFont="1" applyFill="1" applyBorder="1" applyAlignment="1" applyProtection="1">
      <alignment horizontal="left" vertical="top" wrapText="1"/>
    </xf>
    <xf numFmtId="0" fontId="143" fillId="17" borderId="0" xfId="2" applyFont="1" applyFill="1" applyAlignment="1">
      <alignment horizontal="left" vertical="top" wrapText="1"/>
    </xf>
    <xf numFmtId="0" fontId="143" fillId="0" borderId="89" xfId="1" applyFont="1" applyFill="1" applyBorder="1" applyAlignment="1" applyProtection="1">
      <alignment horizontal="left" vertical="top" wrapText="1"/>
    </xf>
    <xf numFmtId="0" fontId="166" fillId="0" borderId="90"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2" xfId="17" applyFont="1" applyFill="1" applyBorder="1" applyAlignment="1">
      <alignment vertical="center" wrapText="1"/>
    </xf>
    <xf numFmtId="0" fontId="0" fillId="36" borderId="112" xfId="0" applyFill="1" applyBorder="1" applyAlignment="1">
      <alignment vertical="center" wrapText="1"/>
    </xf>
    <xf numFmtId="0" fontId="17" fillId="19" borderId="77" xfId="2" applyFont="1" applyFill="1" applyBorder="1" applyAlignment="1">
      <alignment horizontal="center" vertical="center" wrapText="1"/>
    </xf>
    <xf numFmtId="0" fontId="8" fillId="0" borderId="296" xfId="1" applyBorder="1" applyAlignment="1" applyProtection="1">
      <alignment vertical="center"/>
    </xf>
    <xf numFmtId="0" fontId="6" fillId="0" borderId="296" xfId="2" applyBorder="1" applyAlignment="1">
      <alignment horizontal="center" vertical="center"/>
    </xf>
    <xf numFmtId="0" fontId="185" fillId="42" borderId="301" xfId="1" applyFont="1" applyFill="1" applyBorder="1" applyAlignment="1" applyProtection="1">
      <alignment horizontal="center" vertical="center" wrapText="1"/>
    </xf>
    <xf numFmtId="0" fontId="6" fillId="0" borderId="302" xfId="2" applyBorder="1">
      <alignment vertical="center"/>
    </xf>
    <xf numFmtId="14" fontId="82" fillId="19" borderId="230" xfId="2" applyNumberFormat="1" applyFont="1" applyFill="1" applyBorder="1">
      <alignment vertical="center"/>
    </xf>
    <xf numFmtId="0" fontId="119" fillId="30" borderId="303" xfId="0" applyFont="1" applyFill="1" applyBorder="1" applyAlignment="1">
      <alignment horizontal="center" vertical="center" wrapText="1"/>
    </xf>
    <xf numFmtId="0" fontId="6" fillId="0" borderId="123" xfId="2" applyBorder="1" applyAlignment="1">
      <alignment horizontal="left" vertical="center" wrapText="1"/>
    </xf>
    <xf numFmtId="0" fontId="6" fillId="0" borderId="124" xfId="2" applyBorder="1" applyAlignment="1">
      <alignment horizontal="left" vertical="center" wrapText="1"/>
    </xf>
    <xf numFmtId="0" fontId="6" fillId="13" borderId="123" xfId="2" applyFill="1" applyBorder="1" applyAlignment="1">
      <alignment vertical="center" wrapText="1"/>
    </xf>
    <xf numFmtId="0" fontId="88" fillId="13" borderId="125"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8" fillId="0" borderId="305" xfId="1" applyBorder="1" applyAlignment="1" applyProtection="1">
      <alignment vertical="center"/>
    </xf>
    <xf numFmtId="0" fontId="83" fillId="19" borderId="285" xfId="1" applyFont="1" applyFill="1" applyBorder="1" applyAlignment="1" applyProtection="1">
      <alignment horizontal="center" vertical="center" wrapText="1"/>
    </xf>
    <xf numFmtId="0" fontId="8" fillId="0" borderId="306" xfId="1" applyBorder="1" applyAlignment="1" applyProtection="1">
      <alignment vertical="center"/>
    </xf>
    <xf numFmtId="0" fontId="196" fillId="19" borderId="122" xfId="2" applyFont="1" applyFill="1" applyBorder="1" applyAlignment="1">
      <alignment horizontal="center" vertical="center" wrapText="1"/>
    </xf>
    <xf numFmtId="0" fontId="197" fillId="19" borderId="122" xfId="2" applyFont="1" applyFill="1" applyBorder="1" applyAlignment="1">
      <alignment horizontal="center" vertical="center" wrapText="1"/>
    </xf>
    <xf numFmtId="0" fontId="146"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2" xfId="2" applyNumberFormat="1" applyFont="1" applyFill="1" applyBorder="1" applyAlignment="1">
      <alignment horizontal="center" vertical="center"/>
    </xf>
    <xf numFmtId="0" fontId="146"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72" xfId="2" applyNumberFormat="1" applyFont="1" applyFill="1" applyBorder="1" applyAlignment="1">
      <alignment horizontal="center" vertical="center"/>
    </xf>
    <xf numFmtId="0" fontId="146"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2" xfId="2" applyNumberFormat="1" applyFont="1" applyFill="1" applyBorder="1" applyAlignment="1">
      <alignment horizontal="center" vertical="center"/>
    </xf>
    <xf numFmtId="0" fontId="146" fillId="45" borderId="19" xfId="2" applyFont="1" applyFill="1" applyBorder="1" applyAlignment="1">
      <alignment horizontal="center" vertical="center" wrapText="1"/>
    </xf>
    <xf numFmtId="0" fontId="123" fillId="45" borderId="19" xfId="2" applyFont="1" applyFill="1" applyBorder="1" applyAlignment="1">
      <alignment horizontal="center" vertical="center" wrapText="1"/>
    </xf>
    <xf numFmtId="0" fontId="20" fillId="45" borderId="19" xfId="2" applyFont="1" applyFill="1" applyBorder="1" applyAlignment="1">
      <alignment horizontal="left" vertical="center" shrinkToFit="1"/>
    </xf>
    <xf numFmtId="14" fontId="20" fillId="45" borderId="19" xfId="2" applyNumberFormat="1" applyFont="1" applyFill="1" applyBorder="1" applyAlignment="1">
      <alignment horizontal="center" vertical="center"/>
    </xf>
    <xf numFmtId="14" fontId="20" fillId="45" borderId="272" xfId="2" applyNumberFormat="1" applyFont="1" applyFill="1" applyBorder="1" applyAlignment="1">
      <alignment horizontal="center" vertical="center"/>
    </xf>
    <xf numFmtId="0" fontId="8" fillId="0" borderId="302" xfId="1" applyBorder="1" applyAlignment="1" applyProtection="1">
      <alignment horizontal="left" vertical="center" wrapText="1"/>
    </xf>
    <xf numFmtId="0" fontId="157" fillId="17" borderId="0" xfId="0" applyFont="1" applyFill="1">
      <alignment vertical="center"/>
    </xf>
    <xf numFmtId="0" fontId="162" fillId="17" borderId="0" xfId="0" applyFont="1" applyFill="1" applyAlignment="1">
      <alignment vertical="top" wrapText="1"/>
    </xf>
    <xf numFmtId="0" fontId="138" fillId="21" borderId="0" xfId="0" applyFont="1" applyFill="1">
      <alignment vertical="center"/>
    </xf>
    <xf numFmtId="178" fontId="82" fillId="3" borderId="140" xfId="2" applyNumberFormat="1" applyFont="1" applyFill="1" applyBorder="1" applyAlignment="1">
      <alignment horizontal="center" vertical="center"/>
    </xf>
    <xf numFmtId="0" fontId="66" fillId="17" borderId="263" xfId="0" applyFont="1" applyFill="1" applyBorder="1" applyAlignment="1">
      <alignment horizontal="center" vertical="center" wrapText="1"/>
    </xf>
    <xf numFmtId="14" fontId="93" fillId="17" borderId="261" xfId="17" applyNumberFormat="1" applyFont="1" applyFill="1" applyBorder="1" applyAlignment="1">
      <alignment horizontal="center" vertical="center" wrapText="1"/>
    </xf>
    <xf numFmtId="0" fontId="12" fillId="17" borderId="187" xfId="2" applyFont="1" applyFill="1" applyBorder="1" applyAlignment="1">
      <alignment horizontal="center" vertical="center" wrapText="1"/>
    </xf>
    <xf numFmtId="0" fontId="8" fillId="0" borderId="293" xfId="1" applyBorder="1" applyAlignment="1" applyProtection="1">
      <alignment vertical="center" wrapText="1"/>
    </xf>
    <xf numFmtId="0" fontId="8" fillId="0" borderId="0" xfId="1" applyAlignment="1" applyProtection="1">
      <alignment vertical="top" wrapText="1"/>
    </xf>
    <xf numFmtId="178" fontId="82" fillId="3" borderId="140" xfId="0" applyNumberFormat="1" applyFont="1" applyFill="1" applyBorder="1">
      <alignment vertical="center"/>
    </xf>
    <xf numFmtId="0" fontId="144" fillId="17" borderId="0" xfId="0" applyFont="1" applyFill="1" applyAlignment="1">
      <alignment horizontal="left" vertical="top" wrapText="1"/>
    </xf>
    <xf numFmtId="0" fontId="8" fillId="17" borderId="186" xfId="1" applyFill="1" applyBorder="1" applyAlignment="1" applyProtection="1">
      <alignment horizontal="left" vertical="center" wrapText="1" shrinkToFit="1"/>
    </xf>
    <xf numFmtId="178" fontId="82" fillId="3" borderId="230" xfId="2" applyNumberFormat="1" applyFont="1" applyFill="1" applyBorder="1">
      <alignment vertical="center"/>
    </xf>
    <xf numFmtId="0" fontId="24" fillId="0" borderId="0" xfId="2" applyFont="1" applyAlignment="1">
      <alignment vertical="top" wrapText="1"/>
    </xf>
    <xf numFmtId="0" fontId="201" fillId="23" borderId="173" xfId="1" applyFont="1" applyFill="1" applyBorder="1" applyAlignment="1" applyProtection="1">
      <alignment horizontal="center" vertical="center" wrapText="1"/>
    </xf>
    <xf numFmtId="0" fontId="143" fillId="0" borderId="173" xfId="1" applyFont="1" applyBorder="1" applyAlignment="1" applyProtection="1">
      <alignment horizontal="left" vertical="top" wrapText="1"/>
    </xf>
    <xf numFmtId="14" fontId="33" fillId="17" borderId="261" xfId="17" applyNumberFormat="1" applyFont="1" applyFill="1" applyBorder="1" applyAlignment="1">
      <alignment horizontal="center" vertical="center"/>
    </xf>
    <xf numFmtId="0" fontId="88" fillId="19" borderId="102" xfId="17" applyFont="1" applyFill="1" applyBorder="1" applyAlignment="1">
      <alignment horizontal="center" vertical="center" wrapText="1"/>
    </xf>
    <xf numFmtId="14" fontId="88" fillId="19" borderId="103" xfId="17" applyNumberFormat="1" applyFont="1" applyFill="1" applyBorder="1" applyAlignment="1">
      <alignment horizontal="center" vertical="center"/>
    </xf>
    <xf numFmtId="0" fontId="146" fillId="42" borderId="19" xfId="2" applyFont="1" applyFill="1" applyBorder="1" applyAlignment="1">
      <alignment horizontal="center" vertical="center" wrapText="1"/>
    </xf>
    <xf numFmtId="0" fontId="123" fillId="42" borderId="19" xfId="2" applyFont="1" applyFill="1" applyBorder="1" applyAlignment="1">
      <alignment horizontal="center" vertical="center" wrapText="1"/>
    </xf>
    <xf numFmtId="0" fontId="20" fillId="42" borderId="19" xfId="2" applyFont="1" applyFill="1" applyBorder="1" applyAlignment="1">
      <alignment horizontal="left" vertical="center" shrinkToFit="1"/>
    </xf>
    <xf numFmtId="14" fontId="20" fillId="42" borderId="19" xfId="2" applyNumberFormat="1" applyFont="1" applyFill="1" applyBorder="1" applyAlignment="1">
      <alignment horizontal="center" vertical="center"/>
    </xf>
    <xf numFmtId="14" fontId="20" fillId="42" borderId="272" xfId="2" applyNumberFormat="1" applyFont="1" applyFill="1" applyBorder="1" applyAlignment="1">
      <alignment horizontal="center" vertical="center"/>
    </xf>
    <xf numFmtId="0" fontId="191" fillId="0" borderId="0" xfId="2" applyFont="1">
      <alignment vertical="center"/>
    </xf>
    <xf numFmtId="0" fontId="186" fillId="0" borderId="0" xfId="2" applyFont="1">
      <alignment vertical="center"/>
    </xf>
    <xf numFmtId="0" fontId="192" fillId="0" borderId="0" xfId="2" applyFont="1">
      <alignment vertical="center"/>
    </xf>
    <xf numFmtId="0" fontId="143" fillId="0" borderId="80" xfId="2" applyFont="1" applyBorder="1" applyAlignment="1">
      <alignment horizontal="left" vertical="top" wrapText="1"/>
    </xf>
    <xf numFmtId="0" fontId="143" fillId="0" borderId="192" xfId="2" applyFont="1" applyBorder="1" applyAlignment="1">
      <alignment vertical="top" wrapText="1"/>
    </xf>
    <xf numFmtId="0" fontId="143" fillId="0" borderId="174" xfId="2" applyFont="1" applyBorder="1" applyAlignment="1">
      <alignment vertical="top" wrapText="1"/>
    </xf>
    <xf numFmtId="0" fontId="143" fillId="0" borderId="181" xfId="1" applyFont="1" applyBorder="1" applyAlignment="1" applyProtection="1">
      <alignment vertical="top" wrapText="1"/>
    </xf>
    <xf numFmtId="0" fontId="209" fillId="0" borderId="149" xfId="1" applyFont="1" applyFill="1" applyBorder="1" applyAlignment="1" applyProtection="1">
      <alignment vertical="top" wrapText="1"/>
    </xf>
    <xf numFmtId="0" fontId="143" fillId="0" borderId="267" xfId="2" applyFont="1" applyBorder="1" applyAlignment="1">
      <alignment vertical="top" wrapText="1"/>
    </xf>
    <xf numFmtId="0" fontId="86" fillId="19" borderId="184" xfId="2" applyFont="1" applyFill="1" applyBorder="1" applyAlignment="1">
      <alignment horizontal="center"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78" fillId="43" borderId="0" xfId="0" applyFont="1" applyFill="1" applyAlignment="1">
      <alignment horizontal="center" vertical="center" wrapText="1"/>
    </xf>
    <xf numFmtId="0" fontId="181" fillId="43" borderId="0" xfId="0" applyFont="1" applyFill="1" applyAlignment="1">
      <alignment horizontal="center" vertical="center"/>
    </xf>
    <xf numFmtId="0" fontId="162" fillId="43" borderId="0" xfId="0" applyFont="1" applyFill="1" applyAlignment="1">
      <alignment horizontal="center" vertical="center"/>
    </xf>
    <xf numFmtId="0" fontId="161" fillId="43" borderId="0" xfId="0" applyFont="1" applyFill="1" applyAlignment="1">
      <alignment horizontal="center" vertical="center"/>
    </xf>
    <xf numFmtId="0" fontId="161" fillId="43" borderId="0" xfId="0" applyFont="1" applyFill="1" applyAlignment="1">
      <alignment horizontal="left" vertical="center"/>
    </xf>
    <xf numFmtId="0" fontId="199" fillId="21" borderId="0" xfId="1" applyFont="1" applyFill="1" applyAlignment="1" applyProtection="1">
      <alignment horizontal="center" vertical="center" wrapText="1"/>
    </xf>
    <xf numFmtId="0" fontId="199" fillId="21" borderId="0" xfId="1" applyFont="1" applyFill="1" applyAlignment="1" applyProtection="1">
      <alignment horizontal="center" vertical="center"/>
    </xf>
    <xf numFmtId="0" fontId="157" fillId="43" borderId="0" xfId="0" applyFont="1" applyFill="1" applyAlignment="1">
      <alignment horizontal="center" vertical="center"/>
    </xf>
    <xf numFmtId="0" fontId="181" fillId="17" borderId="0" xfId="0" applyFont="1" applyFill="1" applyAlignment="1">
      <alignment horizontal="center" vertical="center"/>
    </xf>
    <xf numFmtId="0" fontId="159" fillId="43" borderId="0" xfId="1" applyFont="1" applyFill="1" applyAlignment="1" applyProtection="1">
      <alignment horizontal="center" vertical="center"/>
    </xf>
    <xf numFmtId="0" fontId="10" fillId="6" borderId="83" xfId="17" applyFont="1" applyFill="1" applyBorder="1" applyAlignment="1">
      <alignment horizontal="center" vertical="center" wrapText="1"/>
    </xf>
    <xf numFmtId="0" fontId="10" fillId="6" borderId="81"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47" fillId="17" borderId="104" xfId="17" applyFont="1" applyFill="1" applyBorder="1" applyAlignment="1">
      <alignment horizontal="left" vertical="top" wrapText="1"/>
    </xf>
    <xf numFmtId="0" fontId="33" fillId="17" borderId="100"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4" xfId="17" applyFont="1" applyFill="1" applyBorder="1" applyAlignment="1">
      <alignment horizontal="left" vertical="top" wrapText="1"/>
    </xf>
    <xf numFmtId="0" fontId="20" fillId="17" borderId="104" xfId="2" applyFont="1" applyFill="1" applyBorder="1" applyAlignment="1">
      <alignment horizontal="left" vertical="top" wrapText="1"/>
    </xf>
    <xf numFmtId="0" fontId="20" fillId="17" borderId="100"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258" xfId="2"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33" fillId="17" borderId="253" xfId="17"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20" fillId="17" borderId="258"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47" fillId="17" borderId="258" xfId="17" applyFont="1" applyFill="1" applyBorder="1" applyAlignment="1">
      <alignment horizontal="left" vertical="top" wrapText="1"/>
    </xf>
    <xf numFmtId="0" fontId="33"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56" fillId="11" borderId="118" xfId="17" applyFont="1" applyFill="1" applyBorder="1" applyAlignment="1">
      <alignment horizontal="right" vertical="center" wrapText="1"/>
    </xf>
    <xf numFmtId="0" fontId="57" fillId="11" borderId="118" xfId="0" applyFont="1" applyFill="1" applyBorder="1" applyAlignment="1">
      <alignment horizontal="right" vertical="center"/>
    </xf>
    <xf numFmtId="0" fontId="0" fillId="11" borderId="118" xfId="0" applyFill="1" applyBorder="1" applyAlignment="1">
      <alignment horizontal="right" vertical="center"/>
    </xf>
    <xf numFmtId="180" fontId="56" fillId="11" borderId="118" xfId="17" applyNumberFormat="1" applyFont="1" applyFill="1" applyBorder="1" applyAlignment="1">
      <alignment horizontal="center" vertical="center" wrapText="1"/>
    </xf>
    <xf numFmtId="180" fontId="0" fillId="11" borderId="118" xfId="0" applyNumberFormat="1" applyFill="1" applyBorder="1" applyAlignment="1">
      <alignment horizontal="center" vertical="center" wrapText="1"/>
    </xf>
    <xf numFmtId="0" fontId="58" fillId="12" borderId="119" xfId="17" applyFont="1" applyFill="1" applyBorder="1" applyAlignment="1">
      <alignment horizontal="center" vertical="center" wrapText="1"/>
    </xf>
    <xf numFmtId="0" fontId="59" fillId="12" borderId="119" xfId="0" applyFont="1" applyFill="1" applyBorder="1" applyAlignment="1">
      <alignment horizontal="center" vertical="center"/>
    </xf>
    <xf numFmtId="0" fontId="58" fillId="9" borderId="119" xfId="0" applyFont="1" applyFill="1" applyBorder="1" applyAlignment="1">
      <alignment horizontal="center" vertical="center"/>
    </xf>
    <xf numFmtId="0" fontId="61" fillId="9" borderId="119"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8" xfId="17" applyFont="1" applyFill="1" applyBorder="1" applyAlignment="1">
      <alignment horizontal="left" vertical="top"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2" xfId="17" applyFont="1" applyFill="1" applyBorder="1" applyAlignment="1">
      <alignment horizontal="center" vertical="center" wrapText="1"/>
    </xf>
    <xf numFmtId="180" fontId="56" fillId="3" borderId="114" xfId="17" applyNumberFormat="1" applyFont="1" applyFill="1" applyBorder="1" applyAlignment="1">
      <alignment horizontal="center" vertical="center" wrapText="1"/>
    </xf>
    <xf numFmtId="180" fontId="56" fillId="3" borderId="116" xfId="17" applyNumberFormat="1" applyFont="1" applyFill="1" applyBorder="1" applyAlignment="1">
      <alignment horizontal="center" vertical="center" wrapText="1"/>
    </xf>
    <xf numFmtId="0" fontId="64" fillId="3" borderId="114" xfId="17"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88" fillId="17" borderId="258" xfId="17" applyFont="1" applyFill="1" applyBorder="1" applyAlignment="1">
      <alignment horizontal="left" vertical="top"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88" fillId="17" borderId="104" xfId="17" applyFont="1" applyFill="1" applyBorder="1" applyAlignment="1">
      <alignment horizontal="left" vertical="top" wrapText="1"/>
    </xf>
    <xf numFmtId="0" fontId="88" fillId="17" borderId="100" xfId="17" applyFont="1" applyFill="1" applyBorder="1" applyAlignment="1">
      <alignment horizontal="left" vertical="top" wrapText="1"/>
    </xf>
    <xf numFmtId="0" fontId="88" fillId="17" borderId="101" xfId="17" applyFont="1" applyFill="1" applyBorder="1" applyAlignment="1">
      <alignment horizontal="left" vertical="top" wrapText="1"/>
    </xf>
    <xf numFmtId="0" fontId="147" fillId="19" borderId="104" xfId="17" applyFont="1" applyFill="1" applyBorder="1" applyAlignment="1">
      <alignment horizontal="left" vertical="top" wrapText="1"/>
    </xf>
    <xf numFmtId="0" fontId="33" fillId="19" borderId="100" xfId="17" applyFont="1" applyFill="1" applyBorder="1" applyAlignment="1">
      <alignment horizontal="left" vertical="top" wrapText="1"/>
    </xf>
    <xf numFmtId="0" fontId="33" fillId="19" borderId="101" xfId="17" applyFont="1" applyFill="1" applyBorder="1" applyAlignment="1">
      <alignment horizontal="left" vertical="top" wrapText="1"/>
    </xf>
    <xf numFmtId="0" fontId="147" fillId="17" borderId="144" xfId="17" applyFont="1" applyFill="1" applyBorder="1" applyAlignment="1">
      <alignment horizontal="left" vertical="top" wrapText="1"/>
    </xf>
    <xf numFmtId="0" fontId="46" fillId="17" borderId="142" xfId="17" applyFont="1" applyFill="1" applyBorder="1" applyAlignment="1">
      <alignment horizontal="left" vertical="top" wrapText="1"/>
    </xf>
    <xf numFmtId="0" fontId="46" fillId="17" borderId="143" xfId="17" applyFont="1" applyFill="1" applyBorder="1" applyAlignment="1">
      <alignment horizontal="left" vertical="top" wrapText="1"/>
    </xf>
    <xf numFmtId="0" fontId="12" fillId="17" borderId="258" xfId="17" applyFont="1" applyFill="1" applyBorder="1" applyAlignment="1">
      <alignment horizontal="left" vertical="top" wrapText="1"/>
    </xf>
    <xf numFmtId="0" fontId="147" fillId="17" borderId="264" xfId="17" applyFont="1" applyFill="1" applyBorder="1" applyAlignment="1">
      <alignment horizontal="left" vertical="top" wrapText="1"/>
    </xf>
    <xf numFmtId="0" fontId="33" fillId="17" borderId="263" xfId="17" applyFont="1" applyFill="1" applyBorder="1" applyAlignment="1">
      <alignment horizontal="left" vertical="top" wrapText="1"/>
    </xf>
    <xf numFmtId="0" fontId="88" fillId="19" borderId="104" xfId="17" applyFont="1" applyFill="1" applyBorder="1" applyAlignment="1">
      <alignment horizontal="left" vertical="top" wrapText="1"/>
    </xf>
    <xf numFmtId="0" fontId="88" fillId="19" borderId="100" xfId="17" applyFont="1" applyFill="1" applyBorder="1" applyAlignment="1">
      <alignment horizontal="left" vertical="top" wrapText="1"/>
    </xf>
    <xf numFmtId="0" fontId="88" fillId="19" borderId="101"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0" xfId="17" applyFont="1" applyFill="1" applyBorder="1" applyAlignment="1">
      <alignment horizontal="left" vertical="top" wrapText="1"/>
    </xf>
    <xf numFmtId="0" fontId="12" fillId="17" borderId="101"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6" xfId="17" applyFont="1" applyBorder="1" applyAlignment="1">
      <alignment horizontal="center" vertical="center" wrapText="1"/>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7" borderId="262" xfId="17" applyFont="1" applyFill="1" applyBorder="1" applyAlignment="1">
      <alignment horizontal="left" vertical="top" wrapText="1"/>
    </xf>
    <xf numFmtId="0" fontId="101" fillId="17" borderId="258"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2" xfId="17" applyNumberFormat="1" applyFont="1" applyBorder="1" applyAlignment="1">
      <alignment horizontal="center" vertical="center" shrinkToFit="1"/>
    </xf>
    <xf numFmtId="179" fontId="122" fillId="0" borderId="93"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145" fillId="46" borderId="0" xfId="2" applyFont="1" applyFill="1" applyAlignment="1">
      <alignment horizontal="center" vertical="center"/>
    </xf>
    <xf numFmtId="0" fontId="6" fillId="0" borderId="0" xfId="2">
      <alignment vertical="center"/>
    </xf>
    <xf numFmtId="0" fontId="82" fillId="0" borderId="0" xfId="2" applyFont="1" applyAlignment="1">
      <alignment horizontal="center" vertical="center"/>
    </xf>
    <xf numFmtId="0" fontId="184" fillId="0" borderId="0" xfId="2" applyFont="1" applyAlignment="1">
      <alignment horizontal="center" vertical="center"/>
    </xf>
    <xf numFmtId="0" fontId="202" fillId="47" borderId="0" xfId="2" applyFont="1" applyFill="1" applyAlignment="1">
      <alignment horizontal="center" vertical="center" wrapText="1" shrinkToFit="1"/>
    </xf>
    <xf numFmtId="0" fontId="100" fillId="47" borderId="0" xfId="2" applyFont="1" applyFill="1" applyAlignment="1">
      <alignment horizontal="center" vertical="center" wrapText="1" shrinkToFit="1"/>
    </xf>
    <xf numFmtId="0" fontId="194" fillId="0" borderId="0" xfId="2" applyFont="1" applyAlignment="1">
      <alignment horizontal="center" vertical="center"/>
    </xf>
    <xf numFmtId="0" fontId="6" fillId="0" borderId="0" xfId="2" applyAlignment="1">
      <alignment horizontal="center" vertical="center"/>
    </xf>
    <xf numFmtId="14" fontId="86" fillId="19" borderId="139" xfId="2" applyNumberFormat="1" applyFont="1" applyFill="1" applyBorder="1" applyAlignment="1">
      <alignment horizontal="center" vertical="center" wrapText="1"/>
    </xf>
    <xf numFmtId="14" fontId="86" fillId="19" borderId="140" xfId="2" applyNumberFormat="1" applyFont="1" applyFill="1" applyBorder="1" applyAlignment="1">
      <alignment horizontal="center" vertical="center" wrapText="1"/>
    </xf>
    <xf numFmtId="14" fontId="86" fillId="19" borderId="230" xfId="2" applyNumberFormat="1" applyFont="1" applyFill="1" applyBorder="1" applyAlignment="1">
      <alignment horizontal="center" vertical="center" wrapText="1"/>
    </xf>
    <xf numFmtId="0" fontId="106" fillId="19" borderId="76" xfId="2" applyFont="1" applyFill="1" applyBorder="1" applyAlignment="1">
      <alignment horizontal="center" vertical="center"/>
    </xf>
    <xf numFmtId="0" fontId="106" fillId="19" borderId="77" xfId="2" applyFont="1" applyFill="1" applyBorder="1" applyAlignment="1">
      <alignment horizontal="center" vertical="center"/>
    </xf>
    <xf numFmtId="0" fontId="106" fillId="19" borderId="286" xfId="2" applyFont="1" applyFill="1" applyBorder="1" applyAlignment="1">
      <alignment horizontal="center" vertical="center"/>
    </xf>
    <xf numFmtId="14" fontId="82" fillId="19" borderId="287"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8"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6"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3"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14" fontId="82" fillId="19" borderId="275"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6" xfId="1" applyNumberFormat="1" applyFont="1" applyFill="1" applyBorder="1" applyAlignment="1" applyProtection="1">
      <alignment horizontal="left" vertical="center" wrapText="1" inden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0" fontId="106" fillId="19" borderId="78" xfId="2" applyFont="1" applyFill="1" applyBorder="1" applyAlignment="1">
      <alignment horizontal="center" vertical="center"/>
    </xf>
    <xf numFmtId="0" fontId="82" fillId="19" borderId="77" xfId="1" applyFont="1" applyFill="1" applyBorder="1" applyAlignment="1" applyProtection="1">
      <alignment horizontal="center" vertical="center" wrapText="1"/>
    </xf>
    <xf numFmtId="0" fontId="82" fillId="19" borderId="297" xfId="1" applyFont="1" applyFill="1" applyBorder="1" applyAlignment="1" applyProtection="1">
      <alignment horizontal="center" vertical="center" wrapText="1"/>
    </xf>
    <xf numFmtId="14" fontId="86" fillId="19" borderId="298" xfId="2" applyNumberFormat="1" applyFont="1" applyFill="1" applyBorder="1" applyAlignment="1">
      <alignment horizontal="center" vertical="center" wrapText="1"/>
    </xf>
    <xf numFmtId="14" fontId="86" fillId="19" borderId="299" xfId="2" applyNumberFormat="1" applyFont="1" applyFill="1" applyBorder="1" applyAlignment="1">
      <alignment horizontal="center" vertical="center" wrapText="1"/>
    </xf>
    <xf numFmtId="14" fontId="31" fillId="19" borderId="189" xfId="2" applyNumberFormat="1" applyFont="1" applyFill="1" applyBorder="1" applyAlignment="1">
      <alignment horizontal="center" vertical="center"/>
    </xf>
    <xf numFmtId="14" fontId="31" fillId="19" borderId="300" xfId="2" applyNumberFormat="1" applyFont="1" applyFill="1" applyBorder="1" applyAlignment="1">
      <alignment horizontal="center" vertical="center"/>
    </xf>
    <xf numFmtId="14" fontId="82" fillId="19" borderId="139"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230" xfId="2" applyNumberFormat="1" applyFont="1" applyFill="1" applyBorder="1" applyAlignment="1">
      <alignment horizontal="center" vertical="center"/>
    </xf>
    <xf numFmtId="0" fontId="82" fillId="19" borderId="139" xfId="2" applyFont="1" applyFill="1" applyBorder="1" applyAlignment="1">
      <alignment horizontal="center" vertical="center" wrapText="1"/>
    </xf>
    <xf numFmtId="0" fontId="82" fillId="19" borderId="140" xfId="2" applyFont="1" applyFill="1" applyBorder="1" applyAlignment="1">
      <alignment horizontal="center" vertical="center" wrapText="1"/>
    </xf>
    <xf numFmtId="0" fontId="82" fillId="19" borderId="230"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14" fontId="165" fillId="19" borderId="276" xfId="0" applyNumberFormat="1" applyFont="1" applyFill="1" applyBorder="1" applyAlignment="1">
      <alignment horizontal="center" vertical="center" wrapText="1"/>
    </xf>
    <xf numFmtId="14" fontId="165" fillId="19" borderId="277" xfId="0" applyNumberFormat="1" applyFont="1" applyFill="1" applyBorder="1" applyAlignment="1">
      <alignment horizontal="center" vertical="center" wrapText="1"/>
    </xf>
    <xf numFmtId="14" fontId="82" fillId="19" borderId="150" xfId="1" applyNumberFormat="1" applyFont="1" applyFill="1" applyBorder="1" applyAlignment="1" applyProtection="1">
      <alignment horizontal="center" vertical="center" shrinkToFit="1"/>
    </xf>
    <xf numFmtId="14" fontId="82" fillId="19" borderId="151" xfId="1" applyNumberFormat="1" applyFont="1" applyFill="1" applyBorder="1" applyAlignment="1" applyProtection="1">
      <alignment horizontal="center" vertical="center" shrinkToFit="1"/>
    </xf>
    <xf numFmtId="14" fontId="86" fillId="19" borderId="281" xfId="2" applyNumberFormat="1" applyFont="1" applyFill="1" applyBorder="1" applyAlignment="1">
      <alignment horizontal="center" vertical="center"/>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0" fontId="87" fillId="19" borderId="295" xfId="2" applyFont="1" applyFill="1" applyBorder="1" applyAlignment="1">
      <alignment horizontal="center" vertical="center"/>
    </xf>
    <xf numFmtId="0" fontId="198" fillId="44"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29" xfId="2" applyFont="1" applyFill="1" applyBorder="1" applyAlignment="1">
      <alignment vertical="top" wrapText="1"/>
    </xf>
    <xf numFmtId="0" fontId="6" fillId="0" borderId="124" xfId="2" applyBorder="1" applyAlignment="1">
      <alignment vertical="top" wrapText="1"/>
    </xf>
    <xf numFmtId="0" fontId="6" fillId="22" borderId="126"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6" xfId="2" applyFont="1" applyFill="1" applyBorder="1" applyAlignment="1">
      <alignment horizontal="left" vertical="center" wrapText="1"/>
    </xf>
    <xf numFmtId="0" fontId="1" fillId="23" borderId="125"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7" xfId="2" applyFont="1" applyFill="1" applyBorder="1" applyAlignment="1">
      <alignment horizontal="left" vertical="top" wrapText="1"/>
    </xf>
    <xf numFmtId="0" fontId="1" fillId="2" borderId="124" xfId="2" applyFont="1" applyFill="1" applyBorder="1" applyAlignment="1">
      <alignment horizontal="left" vertical="top" wrapText="1"/>
    </xf>
    <xf numFmtId="0" fontId="1" fillId="2" borderId="127" xfId="2" applyFont="1" applyFill="1" applyBorder="1" applyAlignment="1">
      <alignment horizontal="left" vertical="center" wrapText="1"/>
    </xf>
    <xf numFmtId="0" fontId="1" fillId="2" borderId="124" xfId="2" applyFont="1" applyFill="1" applyBorder="1" applyAlignment="1">
      <alignment horizontal="left" vertical="center" wrapText="1"/>
    </xf>
    <xf numFmtId="0" fontId="6" fillId="2" borderId="195" xfId="2" applyFill="1" applyBorder="1" applyAlignment="1">
      <alignment horizontal="center" vertical="top" wrapText="1"/>
    </xf>
    <xf numFmtId="0" fontId="6" fillId="2" borderId="62" xfId="2" applyFill="1" applyBorder="1" applyAlignment="1">
      <alignment horizontal="center" vertical="top" wrapText="1"/>
    </xf>
    <xf numFmtId="0" fontId="6" fillId="2" borderId="128" xfId="2" applyFill="1" applyBorder="1" applyAlignment="1">
      <alignment horizontal="center" vertical="center" wrapText="1"/>
    </xf>
    <xf numFmtId="0" fontId="6" fillId="2" borderId="270" xfId="2" applyFill="1" applyBorder="1" applyAlignment="1">
      <alignment horizontal="center" vertical="center" wrapText="1"/>
    </xf>
    <xf numFmtId="0" fontId="66" fillId="21" borderId="304" xfId="0" applyFont="1" applyFill="1" applyBorder="1" applyAlignment="1">
      <alignment horizontal="left" vertical="center" wrapText="1"/>
    </xf>
    <xf numFmtId="0" fontId="6" fillId="21" borderId="307" xfId="1" applyFont="1" applyFill="1" applyBorder="1" applyAlignment="1" applyProtection="1">
      <alignment horizontal="left" vertical="top" wrapText="1"/>
    </xf>
    <xf numFmtId="0" fontId="6" fillId="21" borderId="308"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8" xfId="2" applyFont="1" applyFill="1" applyBorder="1" applyAlignment="1">
      <alignment horizontal="center" vertical="center"/>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137" fillId="17" borderId="241" xfId="2" applyFont="1" applyFill="1" applyBorder="1" applyAlignment="1">
      <alignment horizontal="center" vertical="center" shrinkToFit="1"/>
    </xf>
    <xf numFmtId="0" fontId="137" fillId="17" borderId="224" xfId="2" applyFont="1" applyFill="1" applyBorder="1" applyAlignment="1">
      <alignment horizontal="center" vertical="center" shrinkToFit="1"/>
    </xf>
    <xf numFmtId="0" fontId="136" fillId="17" borderId="243" xfId="2" applyFont="1" applyFill="1" applyBorder="1" applyAlignment="1">
      <alignment horizontal="center" vertical="center" wrapText="1"/>
    </xf>
    <xf numFmtId="0" fontId="136" fillId="17" borderId="244" xfId="2" applyFont="1" applyFill="1" applyBorder="1" applyAlignment="1">
      <alignment horizontal="center" vertical="center" wrapText="1"/>
    </xf>
    <xf numFmtId="0" fontId="136" fillId="17" borderId="245" xfId="2" applyFont="1" applyFill="1" applyBorder="1" applyAlignment="1">
      <alignment horizontal="center" vertical="center" wrapText="1"/>
    </xf>
    <xf numFmtId="0" fontId="6" fillId="5" borderId="214" xfId="2" applyFill="1" applyBorder="1">
      <alignment vertical="center"/>
    </xf>
    <xf numFmtId="0" fontId="6" fillId="5" borderId="215" xfId="2" applyFill="1" applyBorder="1">
      <alignment vertical="center"/>
    </xf>
    <xf numFmtId="0" fontId="6" fillId="5" borderId="216" xfId="2" applyFill="1" applyBorder="1">
      <alignment vertical="center"/>
    </xf>
    <xf numFmtId="0" fontId="19" fillId="5" borderId="217" xfId="2" applyFont="1" applyFill="1" applyBorder="1" applyAlignment="1">
      <alignment horizontal="center" vertical="top" wrapText="1"/>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47"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5"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5"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6" xfId="0" applyFont="1" applyFill="1" applyBorder="1" applyAlignment="1">
      <alignment horizontal="center" vertical="center"/>
    </xf>
    <xf numFmtId="0" fontId="66" fillId="33" borderId="157" xfId="0" applyFont="1" applyFill="1" applyBorder="1" applyAlignment="1">
      <alignment horizontal="center" vertical="center"/>
    </xf>
    <xf numFmtId="0" fontId="66" fillId="21" borderId="156" xfId="0" applyFont="1" applyFill="1" applyBorder="1" applyAlignment="1">
      <alignment horizontal="center" vertical="center"/>
    </xf>
    <xf numFmtId="0" fontId="66" fillId="21" borderId="158" xfId="0" applyFont="1" applyFill="1" applyBorder="1" applyAlignment="1">
      <alignment horizontal="center" vertical="center"/>
    </xf>
    <xf numFmtId="0" fontId="66" fillId="21" borderId="159"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158" xfId="0" applyFont="1" applyFill="1" applyBorder="1" applyAlignment="1">
      <alignment horizontal="center" vertical="center"/>
    </xf>
    <xf numFmtId="0" fontId="66" fillId="24" borderId="157" xfId="0" applyFont="1" applyFill="1" applyBorder="1" applyAlignment="1">
      <alignment horizontal="center" vertical="center"/>
    </xf>
    <xf numFmtId="0" fontId="23" fillId="17" borderId="0" xfId="19" applyFont="1" applyFill="1" applyAlignment="1">
      <alignment vertical="center" wrapText="1"/>
    </xf>
    <xf numFmtId="0" fontId="152" fillId="40" borderId="135" xfId="2" applyFont="1" applyFill="1" applyBorder="1" applyAlignment="1">
      <alignment horizontal="center" vertical="center" shrinkToFit="1"/>
    </xf>
    <xf numFmtId="0" fontId="152" fillId="40" borderId="136" xfId="2" applyFont="1" applyFill="1" applyBorder="1" applyAlignment="1">
      <alignment horizontal="center" vertical="center" shrinkToFit="1"/>
    </xf>
    <xf numFmtId="0" fontId="152" fillId="40" borderId="137" xfId="2" applyFont="1" applyFill="1" applyBorder="1" applyAlignment="1">
      <alignment horizontal="center" vertical="center" shrinkToFit="1"/>
    </xf>
    <xf numFmtId="0" fontId="107" fillId="35" borderId="207" xfId="2" applyFont="1" applyFill="1" applyBorder="1" applyAlignment="1">
      <alignment horizontal="center" vertical="center" wrapText="1" shrinkToFit="1"/>
    </xf>
    <xf numFmtId="0" fontId="28" fillId="35" borderId="208" xfId="2" applyFont="1" applyFill="1" applyBorder="1" applyAlignment="1">
      <alignment horizontal="center" vertical="center" shrinkToFit="1"/>
    </xf>
    <xf numFmtId="0" fontId="28" fillId="35" borderId="209" xfId="2" applyFont="1" applyFill="1" applyBorder="1" applyAlignment="1">
      <alignment horizontal="center" vertical="center" shrinkToFit="1"/>
    </xf>
    <xf numFmtId="0" fontId="144" fillId="17" borderId="210" xfId="1" applyFont="1" applyFill="1" applyBorder="1" applyAlignment="1" applyProtection="1">
      <alignment horizontal="left" vertical="top" wrapText="1"/>
    </xf>
    <xf numFmtId="0" fontId="144" fillId="17" borderId="206" xfId="1" applyFont="1" applyFill="1" applyBorder="1" applyAlignment="1" applyProtection="1">
      <alignment horizontal="left" vertical="top" wrapText="1"/>
    </xf>
    <xf numFmtId="0" fontId="144" fillId="17" borderId="211" xfId="1" applyFont="1" applyFill="1" applyBorder="1" applyAlignment="1" applyProtection="1">
      <alignment horizontal="left" vertical="top" wrapText="1"/>
    </xf>
    <xf numFmtId="0" fontId="8" fillId="17" borderId="269" xfId="1" applyFill="1" applyBorder="1" applyAlignment="1" applyProtection="1">
      <alignment horizontal="left" vertical="center" wrapText="1"/>
    </xf>
    <xf numFmtId="0" fontId="113" fillId="17" borderId="269" xfId="1" applyFont="1" applyFill="1" applyBorder="1" applyAlignment="1" applyProtection="1">
      <alignment horizontal="left" vertical="center" wrapText="1"/>
    </xf>
    <xf numFmtId="0" fontId="6" fillId="0" borderId="63" xfId="2" applyBorder="1" applyAlignment="1">
      <alignment horizontal="center" vertical="center"/>
    </xf>
    <xf numFmtId="0" fontId="144" fillId="17" borderId="35" xfId="1" applyFont="1" applyFill="1" applyBorder="1" applyAlignment="1" applyProtection="1">
      <alignment horizontal="left" vertical="top" wrapText="1"/>
    </xf>
    <xf numFmtId="0" fontId="107" fillId="35" borderId="207" xfId="2" quotePrefix="1" applyFont="1" applyFill="1" applyBorder="1" applyAlignment="1">
      <alignment horizontal="center" vertical="center" wrapText="1" shrinkToFit="1"/>
    </xf>
    <xf numFmtId="0" fontId="8" fillId="17" borderId="244" xfId="1" applyFill="1" applyBorder="1" applyAlignment="1" applyProtection="1">
      <alignment horizontal="left" vertical="center" wrapText="1"/>
    </xf>
    <xf numFmtId="0" fontId="113" fillId="17" borderId="244" xfId="1" applyFont="1" applyFill="1" applyBorder="1" applyAlignment="1" applyProtection="1">
      <alignment horizontal="left" vertical="center" wrapText="1"/>
    </xf>
    <xf numFmtId="0" fontId="8" fillId="17" borderId="212" xfId="1" applyFill="1" applyBorder="1" applyAlignment="1" applyProtection="1">
      <alignment horizontal="left" vertical="center" wrapText="1"/>
    </xf>
    <xf numFmtId="0" fontId="8" fillId="17" borderId="134" xfId="1" applyFill="1" applyBorder="1" applyAlignment="1" applyProtection="1">
      <alignment horizontal="left" vertical="center" wrapText="1"/>
    </xf>
    <xf numFmtId="0" fontId="8" fillId="17" borderId="213" xfId="1" applyFill="1" applyBorder="1" applyAlignment="1" applyProtection="1">
      <alignment horizontal="left" vertical="center" wrapText="1"/>
    </xf>
    <xf numFmtId="0" fontId="107" fillId="24" borderId="207" xfId="2" quotePrefix="1" applyFont="1" applyFill="1" applyBorder="1" applyAlignment="1">
      <alignment horizontal="center" vertical="center" wrapText="1" shrinkToFit="1"/>
    </xf>
    <xf numFmtId="0" fontId="28" fillId="24" borderId="208" xfId="2" applyFont="1" applyFill="1" applyBorder="1" applyAlignment="1">
      <alignment horizontal="center" vertical="center" shrinkToFit="1"/>
    </xf>
    <xf numFmtId="0" fontId="28" fillId="24" borderId="209" xfId="2" applyFont="1" applyFill="1" applyBorder="1" applyAlignment="1">
      <alignment horizontal="center" vertical="center" shrinkToFit="1"/>
    </xf>
    <xf numFmtId="0" fontId="8" fillId="17" borderId="212" xfId="1" applyFill="1" applyBorder="1" applyAlignment="1" applyProtection="1">
      <alignment horizontal="left" vertical="top" wrapText="1"/>
    </xf>
    <xf numFmtId="0" fontId="8" fillId="17" borderId="134" xfId="1" applyFill="1" applyBorder="1" applyAlignment="1" applyProtection="1">
      <alignment horizontal="left" vertical="top" wrapText="1"/>
    </xf>
    <xf numFmtId="0" fontId="8" fillId="17" borderId="213" xfId="1" applyFill="1" applyBorder="1" applyAlignment="1" applyProtection="1">
      <alignment horizontal="left" vertical="top" wrapText="1"/>
    </xf>
    <xf numFmtId="0" fontId="113" fillId="17" borderId="210" xfId="1" applyFont="1" applyFill="1" applyBorder="1" applyAlignment="1" applyProtection="1">
      <alignment horizontal="left" vertical="top" wrapText="1"/>
    </xf>
    <xf numFmtId="0" fontId="113" fillId="17" borderId="206" xfId="1" applyFont="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07" fillId="24" borderId="207" xfId="2" applyFont="1" applyFill="1" applyBorder="1" applyAlignment="1">
      <alignment horizontal="center" vertical="center" wrapText="1" shrinkToFit="1"/>
    </xf>
    <xf numFmtId="0" fontId="193" fillId="17" borderId="210" xfId="1" applyFont="1" applyFill="1" applyBorder="1" applyAlignment="1" applyProtection="1">
      <alignment horizontal="left" vertical="top" wrapText="1"/>
    </xf>
    <xf numFmtId="0" fontId="193" fillId="17" borderId="206" xfId="1" applyFont="1" applyFill="1" applyBorder="1" applyAlignment="1" applyProtection="1">
      <alignment horizontal="left" vertical="top" wrapText="1"/>
    </xf>
    <xf numFmtId="0" fontId="193" fillId="17" borderId="211" xfId="1" applyFont="1" applyFill="1" applyBorder="1" applyAlignment="1" applyProtection="1">
      <alignment horizontal="left" vertical="top" wrapText="1"/>
    </xf>
    <xf numFmtId="178" fontId="82" fillId="3" borderId="140" xfId="2" applyNumberFormat="1" applyFont="1" applyFill="1" applyBorder="1" applyAlignment="1">
      <alignment horizontal="center" vertical="center"/>
    </xf>
    <xf numFmtId="178" fontId="82" fillId="3" borderId="140" xfId="0"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39" xfId="2" applyNumberFormat="1" applyFont="1" applyFill="1" applyBorder="1" applyAlignment="1">
      <alignment horizontal="center" vertical="center"/>
    </xf>
    <xf numFmtId="0" fontId="8" fillId="0" borderId="206" xfId="1" applyBorder="1" applyAlignment="1" applyProtection="1">
      <alignment vertical="center"/>
    </xf>
    <xf numFmtId="0" fontId="31" fillId="41" borderId="0" xfId="4" applyFont="1" applyFill="1"/>
    <xf numFmtId="0" fontId="146" fillId="41" borderId="0" xfId="4" applyFont="1" applyFill="1"/>
    <xf numFmtId="0" fontId="6" fillId="41" borderId="0" xfId="4" applyFill="1"/>
    <xf numFmtId="0" fontId="12" fillId="48" borderId="309" xfId="4" applyFont="1" applyFill="1" applyBorder="1" applyAlignment="1">
      <alignment horizontal="left" vertical="center" wrapText="1" indent="1"/>
    </xf>
    <xf numFmtId="0" fontId="12" fillId="48" borderId="310" xfId="4" applyFont="1" applyFill="1" applyBorder="1" applyAlignment="1">
      <alignment horizontal="left" vertical="center" wrapText="1" indent="1"/>
    </xf>
    <xf numFmtId="0" fontId="12" fillId="48" borderId="311" xfId="4" applyFont="1" applyFill="1" applyBorder="1" applyAlignment="1">
      <alignment horizontal="left" vertical="center" wrapText="1" indent="1"/>
    </xf>
    <xf numFmtId="0" fontId="12" fillId="48" borderId="312" xfId="4" applyFont="1" applyFill="1" applyBorder="1" applyAlignment="1">
      <alignment horizontal="left" vertical="center" wrapText="1" indent="1"/>
    </xf>
    <xf numFmtId="0" fontId="12" fillId="48" borderId="0" xfId="4" applyFont="1" applyFill="1" applyAlignment="1">
      <alignment horizontal="left" vertical="center" wrapText="1" indent="1"/>
    </xf>
    <xf numFmtId="0" fontId="12" fillId="48" borderId="313" xfId="4" applyFont="1" applyFill="1" applyBorder="1" applyAlignment="1">
      <alignment horizontal="left" vertical="center" wrapText="1" indent="1"/>
    </xf>
    <xf numFmtId="0" fontId="12" fillId="48" borderId="314" xfId="4" applyFont="1" applyFill="1" applyBorder="1" applyAlignment="1">
      <alignment horizontal="left" vertical="center" wrapText="1" indent="1"/>
    </xf>
    <xf numFmtId="0" fontId="12" fillId="48" borderId="315" xfId="4" applyFont="1" applyFill="1" applyBorder="1" applyAlignment="1">
      <alignment horizontal="left" vertical="center" wrapText="1" indent="1"/>
    </xf>
    <xf numFmtId="0" fontId="12" fillId="48" borderId="316" xfId="4" applyFont="1" applyFill="1" applyBorder="1" applyAlignment="1">
      <alignment horizontal="left" vertical="center" wrapText="1" indent="1"/>
    </xf>
    <xf numFmtId="0" fontId="7" fillId="35" borderId="0" xfId="4" applyFont="1" applyFill="1" applyAlignment="1">
      <alignment vertical="top"/>
    </xf>
    <xf numFmtId="0" fontId="146" fillId="35" borderId="0" xfId="2" applyFont="1" applyFill="1" applyAlignment="1">
      <alignment vertical="top"/>
    </xf>
    <xf numFmtId="0" fontId="7" fillId="35" borderId="0" xfId="2" applyFont="1" applyFill="1" applyAlignment="1">
      <alignment vertical="top"/>
    </xf>
    <xf numFmtId="0" fontId="189" fillId="35" borderId="0" xfId="2" applyFont="1" applyFill="1" applyAlignment="1">
      <alignment vertical="top"/>
    </xf>
    <xf numFmtId="0" fontId="30" fillId="35" borderId="0" xfId="2" applyFont="1" applyFill="1" applyAlignment="1">
      <alignment vertical="top"/>
    </xf>
    <xf numFmtId="0" fontId="6" fillId="35" borderId="0" xfId="2" applyFill="1" applyAlignment="1">
      <alignment vertical="top" wrapText="1"/>
    </xf>
    <xf numFmtId="0" fontId="195" fillId="35" borderId="0" xfId="2" applyFont="1" applyFill="1" applyAlignment="1">
      <alignment horizontal="left" vertical="center" wrapText="1" indent="1"/>
    </xf>
    <xf numFmtId="0" fontId="203" fillId="41" borderId="0" xfId="2" applyFont="1" applyFill="1" applyAlignment="1">
      <alignment horizontal="left" vertical="center" wrapText="1" indent="1"/>
    </xf>
    <xf numFmtId="0" fontId="195" fillId="41" borderId="0" xfId="2" applyFont="1" applyFill="1" applyAlignment="1">
      <alignment horizontal="left" vertical="center" wrapText="1" indent="1"/>
    </xf>
    <xf numFmtId="0" fontId="187" fillId="41" borderId="0" xfId="2" applyFont="1" applyFill="1" applyAlignment="1">
      <alignment vertical="top" wrapText="1"/>
    </xf>
    <xf numFmtId="0" fontId="188" fillId="41" borderId="0" xfId="2" applyFont="1" applyFill="1" applyAlignment="1">
      <alignment vertical="top" wrapText="1"/>
    </xf>
    <xf numFmtId="0" fontId="6" fillId="41" borderId="0" xfId="2" applyFill="1" applyAlignment="1">
      <alignmen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95F963"/>
      <color rgb="FF6DDDF7"/>
      <color rgb="FF6EF729"/>
      <color rgb="FFC8FCAE"/>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'37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'37　感染症統計'!$B$7:$M$7</c:f>
              <c:numCache>
                <c:formatCode>General</c:formatCode>
                <c:ptCount val="12"/>
                <c:pt idx="0">
                  <c:v>142</c:v>
                </c:pt>
                <c:pt idx="1">
                  <c:v>95</c:v>
                </c:pt>
                <c:pt idx="2">
                  <c:v>86</c:v>
                </c:pt>
                <c:pt idx="3">
                  <c:v>111</c:v>
                </c:pt>
                <c:pt idx="4">
                  <c:v>217</c:v>
                </c:pt>
                <c:pt idx="5">
                  <c:v>306</c:v>
                </c:pt>
                <c:pt idx="6">
                  <c:v>809</c:v>
                </c:pt>
                <c:pt idx="7">
                  <c:v>690</c:v>
                </c:pt>
                <c:pt idx="8">
                  <c:v>349</c:v>
                </c:pt>
              </c:numCache>
            </c:numRef>
          </c:val>
          <c:smooth val="0"/>
          <c:extLst>
            <c:ext xmlns:c16="http://schemas.microsoft.com/office/drawing/2014/chart" uri="{C3380CC4-5D6E-409C-BE32-E72D297353CC}">
              <c16:uniqueId val="{00000000-258B-4D78-9FAF-C894CF0226E0}"/>
            </c:ext>
          </c:extLst>
        </c:ser>
        <c:ser>
          <c:idx val="6"/>
          <c:order val="1"/>
          <c:tx>
            <c:strRef>
              <c:f>'37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'37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'37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'37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'37　感染症統計'!$A$10</c:f>
              <c:strCache>
                <c:ptCount val="1"/>
                <c:pt idx="0">
                  <c:v>2022年</c:v>
                </c:pt>
              </c:strCache>
            </c:strRef>
          </c:tx>
          <c:spPr>
            <a:ln w="28575" cap="rnd">
              <a:solidFill>
                <a:schemeClr val="accent2"/>
              </a:solidFill>
              <a:round/>
            </a:ln>
            <a:effectLst/>
          </c:spPr>
          <c:marker>
            <c:symbol val="none"/>
          </c:marker>
          <c:val>
            <c:numRef>
              <c:f>'37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'37　感染症統計'!$A$11</c:f>
              <c:strCache>
                <c:ptCount val="1"/>
                <c:pt idx="0">
                  <c:v>2021年</c:v>
                </c:pt>
              </c:strCache>
            </c:strRef>
          </c:tx>
          <c:spPr>
            <a:ln w="28575" cap="rnd">
              <a:solidFill>
                <a:schemeClr val="accent3"/>
              </a:solidFill>
              <a:round/>
            </a:ln>
            <a:effectLst/>
          </c:spPr>
          <c:marker>
            <c:symbol val="none"/>
          </c:marker>
          <c:val>
            <c:numRef>
              <c:f>'37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'37　感染症統計'!$A$12</c:f>
              <c:strCache>
                <c:ptCount val="1"/>
                <c:pt idx="0">
                  <c:v>2020年</c:v>
                </c:pt>
              </c:strCache>
            </c:strRef>
          </c:tx>
          <c:spPr>
            <a:ln w="28575" cap="rnd">
              <a:solidFill>
                <a:schemeClr val="accent6"/>
              </a:solidFill>
              <a:round/>
            </a:ln>
            <a:effectLst/>
          </c:spPr>
          <c:marker>
            <c:symbol val="none"/>
          </c:marker>
          <c:val>
            <c:numRef>
              <c:f>'37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'37　感染症統計'!$P$7</c:f>
              <c:strCache>
                <c:ptCount val="1"/>
                <c:pt idx="0">
                  <c:v>2025年</c:v>
                </c:pt>
              </c:strCache>
            </c:strRef>
          </c:tx>
          <c:spPr>
            <a:ln w="38100" cap="rnd">
              <a:solidFill>
                <a:srgbClr val="FF0000"/>
              </a:solidFill>
              <a:round/>
            </a:ln>
            <a:effectLst/>
          </c:spPr>
          <c:marker>
            <c:symbol val="none"/>
          </c:marker>
          <c:val>
            <c:numRef>
              <c:f>'37　感染症統計'!$Q$7:$AB$7</c:f>
              <c:numCache>
                <c:formatCode>#,##0_ </c:formatCode>
                <c:ptCount val="12"/>
                <c:pt idx="0">
                  <c:v>2</c:v>
                </c:pt>
                <c:pt idx="1">
                  <c:v>4</c:v>
                </c:pt>
                <c:pt idx="2">
                  <c:v>6</c:v>
                </c:pt>
                <c:pt idx="3">
                  <c:v>4</c:v>
                </c:pt>
                <c:pt idx="4">
                  <c:v>8</c:v>
                </c:pt>
                <c:pt idx="5">
                  <c:v>0</c:v>
                </c:pt>
                <c:pt idx="6">
                  <c:v>5</c:v>
                </c:pt>
                <c:pt idx="7">
                  <c:v>7</c:v>
                </c:pt>
                <c:pt idx="8">
                  <c:v>2</c:v>
                </c:pt>
              </c:numCache>
            </c:numRef>
          </c:val>
          <c:smooth val="0"/>
          <c:extLst>
            <c:ext xmlns:c16="http://schemas.microsoft.com/office/drawing/2014/chart" uri="{C3380CC4-5D6E-409C-BE32-E72D297353CC}">
              <c16:uniqueId val="{00000000-1B18-4E7B-939D-82A450FC20BD}"/>
            </c:ext>
          </c:extLst>
        </c:ser>
        <c:ser>
          <c:idx val="0"/>
          <c:order val="1"/>
          <c:tx>
            <c:strRef>
              <c:f>'37　感染症統計'!$P$8</c:f>
              <c:strCache>
                <c:ptCount val="1"/>
                <c:pt idx="0">
                  <c:v>2024年</c:v>
                </c:pt>
              </c:strCache>
            </c:strRef>
          </c:tx>
          <c:spPr>
            <a:ln w="19050" cap="rnd">
              <a:solidFill>
                <a:srgbClr val="00B050"/>
              </a:solidFill>
              <a:round/>
            </a:ln>
            <a:effectLst/>
          </c:spPr>
          <c:marker>
            <c:symbol val="none"/>
          </c:marker>
          <c:val>
            <c:numRef>
              <c:f>'37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'37　感染症統計'!$P$9</c:f>
              <c:strCache>
                <c:ptCount val="1"/>
                <c:pt idx="0">
                  <c:v>2023年</c:v>
                </c:pt>
              </c:strCache>
            </c:strRef>
          </c:tx>
          <c:spPr>
            <a:ln w="28575" cap="rnd">
              <a:solidFill>
                <a:schemeClr val="accent2"/>
              </a:solidFill>
              <a:round/>
            </a:ln>
            <a:effectLst/>
          </c:spPr>
          <c:marker>
            <c:symbol val="none"/>
          </c:marker>
          <c:val>
            <c:numRef>
              <c:f>'37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'37　感染症統計'!$P$10</c:f>
              <c:strCache>
                <c:ptCount val="1"/>
                <c:pt idx="0">
                  <c:v>2022年</c:v>
                </c:pt>
              </c:strCache>
            </c:strRef>
          </c:tx>
          <c:spPr>
            <a:ln w="28575" cap="rnd">
              <a:solidFill>
                <a:schemeClr val="accent3"/>
              </a:solidFill>
              <a:round/>
            </a:ln>
            <a:effectLst/>
          </c:spPr>
          <c:marker>
            <c:symbol val="none"/>
          </c:marker>
          <c:val>
            <c:numRef>
              <c:f>'37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'37　感染症統計'!$P$11</c:f>
              <c:strCache>
                <c:ptCount val="1"/>
                <c:pt idx="0">
                  <c:v>2021年</c:v>
                </c:pt>
              </c:strCache>
            </c:strRef>
          </c:tx>
          <c:spPr>
            <a:ln w="28575" cap="rnd">
              <a:solidFill>
                <a:schemeClr val="accent4"/>
              </a:solidFill>
              <a:round/>
            </a:ln>
            <a:effectLst/>
          </c:spPr>
          <c:marker>
            <c:symbol val="none"/>
          </c:marker>
          <c:val>
            <c:numRef>
              <c:f>'37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'37　感染症統計'!$P$12</c:f>
              <c:strCache>
                <c:ptCount val="1"/>
                <c:pt idx="0">
                  <c:v>2020年</c:v>
                </c:pt>
              </c:strCache>
            </c:strRef>
          </c:tx>
          <c:spPr>
            <a:ln w="28575" cap="rnd">
              <a:solidFill>
                <a:schemeClr val="accent6"/>
              </a:solidFill>
              <a:round/>
            </a:ln>
            <a:effectLst/>
          </c:spPr>
          <c:marker>
            <c:symbol val="none"/>
          </c:marker>
          <c:val>
            <c:numRef>
              <c:f>'37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51</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5945188"/>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160020</xdr:colOff>
      <xdr:row>18</xdr:row>
      <xdr:rowOff>0</xdr:rowOff>
    </xdr:to>
    <xdr:pic>
      <xdr:nvPicPr>
        <xdr:cNvPr id="3" name="図 2" descr="感染性胃腸炎患者報告数　直近5シーズン">
          <a:extLst>
            <a:ext uri="{FF2B5EF4-FFF2-40B4-BE49-F238E27FC236}">
              <a16:creationId xmlns:a16="http://schemas.microsoft.com/office/drawing/2014/main" id="{B2FC6B11-E309-4392-0917-E2603C595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1540" y="990600"/>
          <a:ext cx="7444740" cy="275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4974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4.84</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170536" y="1030722"/>
          <a:ext cx="2770004" cy="676158"/>
        </a:xfrm>
        <a:prstGeom prst="borderCallout2">
          <a:avLst>
            <a:gd name="adj1" fmla="val 49518"/>
            <a:gd name="adj2" fmla="val 427"/>
            <a:gd name="adj3" fmla="val 83940"/>
            <a:gd name="adj4" fmla="val -77296"/>
            <a:gd name="adj5" fmla="val 231409"/>
            <a:gd name="adj6" fmla="val -12763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7</xdr:col>
      <xdr:colOff>748181</xdr:colOff>
      <xdr:row>12</xdr:row>
      <xdr:rowOff>142983</xdr:rowOff>
    </xdr:from>
    <xdr:to>
      <xdr:col>7</xdr:col>
      <xdr:colOff>1066800</xdr:colOff>
      <xdr:row>14</xdr:row>
      <xdr:rowOff>98188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5442101" y="24747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106681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DFAAD8D-0765-4C1A-9AC8-277BCB750107}"/>
            </a:ext>
          </a:extLst>
        </xdr:cNvPr>
        <xdr:cNvSpPr>
          <a:spLocks noChangeAspect="1" noChangeArrowheads="1"/>
        </xdr:cNvSpPr>
      </xdr:nvSpPr>
      <xdr:spPr bwMode="auto">
        <a:xfrm>
          <a:off x="4655820" y="3832860"/>
          <a:ext cx="304800" cy="299085"/>
        </a:xfrm>
        <a:prstGeom prst="rect">
          <a:avLst/>
        </a:prstGeom>
        <a:noFill/>
        <a:ln w="9525">
          <a:noFill/>
          <a:miter lim="800000"/>
          <a:headEnd/>
          <a:tailEnd/>
        </a:ln>
      </xdr:spPr>
    </xdr:sp>
    <xdr:clientData/>
  </xdr:twoCellAnchor>
  <xdr:twoCellAnchor>
    <xdr:from>
      <xdr:col>5</xdr:col>
      <xdr:colOff>262890</xdr:colOff>
      <xdr:row>8</xdr:row>
      <xdr:rowOff>1905</xdr:rowOff>
    </xdr:from>
    <xdr:to>
      <xdr:col>6</xdr:col>
      <xdr:colOff>491490</xdr:colOff>
      <xdr:row>11</xdr:row>
      <xdr:rowOff>78105</xdr:rowOff>
    </xdr:to>
    <xdr:sp macro="" textlink="">
      <xdr:nvSpPr>
        <xdr:cNvPr id="3" name="右矢印 2">
          <a:extLst>
            <a:ext uri="{FF2B5EF4-FFF2-40B4-BE49-F238E27FC236}">
              <a16:creationId xmlns:a16="http://schemas.microsoft.com/office/drawing/2014/main" id="{40394E59-9EA7-4E12-920F-A3464CF325A6}"/>
            </a:ext>
          </a:extLst>
        </xdr:cNvPr>
        <xdr:cNvSpPr/>
      </xdr:nvSpPr>
      <xdr:spPr>
        <a:xfrm>
          <a:off x="2884170" y="2028825"/>
          <a:ext cx="845820" cy="899160"/>
        </a:xfrm>
        <a:prstGeom prst="rightArrow">
          <a:avLst/>
        </a:prstGeom>
        <a:gradFill>
          <a:gsLst>
            <a:gs pos="0">
              <a:srgbClr val="002060"/>
            </a:gs>
            <a:gs pos="65000">
              <a:schemeClr val="accent1">
                <a:tint val="44500"/>
                <a:satMod val="160000"/>
              </a:schemeClr>
            </a:gs>
            <a:gs pos="100000">
              <a:schemeClr val="accent1">
                <a:tint val="23500"/>
                <a:satMod val="160000"/>
              </a:schemeClr>
            </a:gs>
          </a:gsLst>
          <a:lin ang="5400000" scaled="0"/>
        </a:gradFill>
        <a:ln>
          <a:solidFill>
            <a:schemeClr val="accent3">
              <a:lumMod val="20000"/>
              <a:lumOff val="80000"/>
              <a:alpha val="58000"/>
            </a:schemeClr>
          </a:solidFill>
        </a:ln>
        <a:effectLst>
          <a:outerShdw blurRad="50800" dist="381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331471</xdr:colOff>
      <xdr:row>4</xdr:row>
      <xdr:rowOff>209550</xdr:rowOff>
    </xdr:from>
    <xdr:to>
      <xdr:col>4</xdr:col>
      <xdr:colOff>342901</xdr:colOff>
      <xdr:row>12</xdr:row>
      <xdr:rowOff>272646</xdr:rowOff>
    </xdr:to>
    <xdr:pic>
      <xdr:nvPicPr>
        <xdr:cNvPr id="4" name="図 7" descr="https://encrypted-tbn3.gstatic.com/images?q=tbn:ANd9GcQ8de2f6sLhftsERDsxCLy60YFFYuu8UuZV7YRa5HflTKZcu9rB">
          <a:extLst>
            <a:ext uri="{FF2B5EF4-FFF2-40B4-BE49-F238E27FC236}">
              <a16:creationId xmlns:a16="http://schemas.microsoft.com/office/drawing/2014/main" id="{E5FC60D0-961A-41F1-8946-BC7028D707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1471" y="1283970"/>
          <a:ext cx="2198370" cy="2196696"/>
        </a:xfrm>
        <a:prstGeom prst="rect">
          <a:avLst/>
        </a:prstGeom>
        <a:noFill/>
        <a:ln w="9525">
          <a:noFill/>
          <a:miter lim="800000"/>
          <a:headEnd/>
          <a:tailEnd/>
        </a:ln>
      </xdr:spPr>
    </xdr:pic>
    <xdr:clientData/>
  </xdr:twoCellAnchor>
  <xdr:twoCellAnchor editAs="oneCell">
    <xdr:from>
      <xdr:col>1</xdr:col>
      <xdr:colOff>300990</xdr:colOff>
      <xdr:row>5</xdr:row>
      <xdr:rowOff>123825</xdr:rowOff>
    </xdr:from>
    <xdr:to>
      <xdr:col>4</xdr:col>
      <xdr:colOff>201930</xdr:colOff>
      <xdr:row>12</xdr:row>
      <xdr:rowOff>133350</xdr:rowOff>
    </xdr:to>
    <xdr:pic>
      <xdr:nvPicPr>
        <xdr:cNvPr id="5" name="図 15" descr="http://t0.gstatic.com/images?q=tbn:ANd9GcTuYavye1MNxd7Z0LEer8RRKuKpddgbm579keqS6trkUyp7aXyu">
          <a:extLst>
            <a:ext uri="{FF2B5EF4-FFF2-40B4-BE49-F238E27FC236}">
              <a16:creationId xmlns:a16="http://schemas.microsoft.com/office/drawing/2014/main" id="{1C2EE6CC-0232-409E-95C4-83D00949B3C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6270" y="1419225"/>
          <a:ext cx="1752600" cy="1929765"/>
        </a:xfrm>
        <a:prstGeom prst="rect">
          <a:avLst/>
        </a:prstGeom>
        <a:noFill/>
        <a:ln w="9525">
          <a:noFill/>
          <a:miter lim="800000"/>
          <a:headEnd/>
          <a:tailEnd/>
        </a:ln>
      </xdr:spPr>
    </xdr:pic>
    <xdr:clientData/>
  </xdr:twoCellAnchor>
  <xdr:twoCellAnchor>
    <xdr:from>
      <xdr:col>2</xdr:col>
      <xdr:colOff>190500</xdr:colOff>
      <xdr:row>10</xdr:row>
      <xdr:rowOff>171450</xdr:rowOff>
    </xdr:from>
    <xdr:to>
      <xdr:col>4</xdr:col>
      <xdr:colOff>381000</xdr:colOff>
      <xdr:row>14</xdr:row>
      <xdr:rowOff>0</xdr:rowOff>
    </xdr:to>
    <xdr:sp macro="" textlink="">
      <xdr:nvSpPr>
        <xdr:cNvPr id="6" name="円/楕円 5">
          <a:extLst>
            <a:ext uri="{FF2B5EF4-FFF2-40B4-BE49-F238E27FC236}">
              <a16:creationId xmlns:a16="http://schemas.microsoft.com/office/drawing/2014/main" id="{99BEDC7E-A695-4DB6-855A-C3F962F217F1}"/>
            </a:ext>
          </a:extLst>
        </xdr:cNvPr>
        <xdr:cNvSpPr/>
      </xdr:nvSpPr>
      <xdr:spPr>
        <a:xfrm>
          <a:off x="1143000" y="2838450"/>
          <a:ext cx="1424940" cy="781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447675</xdr:colOff>
      <xdr:row>6</xdr:row>
      <xdr:rowOff>57150</xdr:rowOff>
    </xdr:from>
    <xdr:to>
      <xdr:col>4</xdr:col>
      <xdr:colOff>523875</xdr:colOff>
      <xdr:row>8</xdr:row>
      <xdr:rowOff>9525</xdr:rowOff>
    </xdr:to>
    <xdr:sp macro="" textlink="">
      <xdr:nvSpPr>
        <xdr:cNvPr id="7" name="テキスト ボックス 6">
          <a:extLst>
            <a:ext uri="{FF2B5EF4-FFF2-40B4-BE49-F238E27FC236}">
              <a16:creationId xmlns:a16="http://schemas.microsoft.com/office/drawing/2014/main" id="{FBC00CCB-AAB1-4793-82F7-9B243ACEF72A}"/>
            </a:ext>
          </a:extLst>
        </xdr:cNvPr>
        <xdr:cNvSpPr txBox="1"/>
      </xdr:nvSpPr>
      <xdr:spPr>
        <a:xfrm>
          <a:off x="782955" y="1626870"/>
          <a:ext cx="1927860" cy="501015"/>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t>野菜室の野菜ゴミやチルド室の肉ダレが異臭の原因</a:t>
          </a:r>
        </a:p>
      </xdr:txBody>
    </xdr:sp>
    <xdr:clientData/>
  </xdr:twoCellAnchor>
  <xdr:twoCellAnchor editAs="oneCell">
    <xdr:from>
      <xdr:col>8</xdr:col>
      <xdr:colOff>0</xdr:colOff>
      <xdr:row>16</xdr:row>
      <xdr:rowOff>0</xdr:rowOff>
    </xdr:from>
    <xdr:to>
      <xdr:col>8</xdr:col>
      <xdr:colOff>304800</xdr:colOff>
      <xdr:row>17</xdr:row>
      <xdr:rowOff>123825</xdr:rowOff>
    </xdr:to>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81B1334-C1C6-4558-9217-1F77ECE0A184}"/>
            </a:ext>
          </a:extLst>
        </xdr:cNvPr>
        <xdr:cNvSpPr>
          <a:spLocks noChangeAspect="1" noChangeArrowheads="1"/>
        </xdr:cNvSpPr>
      </xdr:nvSpPr>
      <xdr:spPr bwMode="auto">
        <a:xfrm>
          <a:off x="4655820" y="3832860"/>
          <a:ext cx="304800" cy="29908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16042</xdr:rowOff>
    </xdr:from>
    <xdr:to>
      <xdr:col>2</xdr:col>
      <xdr:colOff>4154905</xdr:colOff>
      <xdr:row>33</xdr:row>
      <xdr:rowOff>145634</xdr:rowOff>
    </xdr:to>
    <xdr:pic>
      <xdr:nvPicPr>
        <xdr:cNvPr id="3" name="図 2">
          <a:extLst>
            <a:ext uri="{FF2B5EF4-FFF2-40B4-BE49-F238E27FC236}">
              <a16:creationId xmlns:a16="http://schemas.microsoft.com/office/drawing/2014/main" id="{5BB14578-2C18-B2B4-71B0-04712FC51AB1}"/>
            </a:ext>
          </a:extLst>
        </xdr:cNvPr>
        <xdr:cNvPicPr>
          <a:picLocks noChangeAspect="1"/>
        </xdr:cNvPicPr>
      </xdr:nvPicPr>
      <xdr:blipFill>
        <a:blip xmlns:r="http://schemas.openxmlformats.org/officeDocument/2006/relationships" r:embed="rId2"/>
        <a:stretch>
          <a:fillRect/>
        </a:stretch>
      </xdr:blipFill>
      <xdr:spPr>
        <a:xfrm>
          <a:off x="2109537" y="8606589"/>
          <a:ext cx="4154905" cy="3297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24</xdr:col>
      <xdr:colOff>25400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2498165"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237067</xdr:rowOff>
    </xdr:from>
    <xdr:to>
      <xdr:col>9</xdr:col>
      <xdr:colOff>8466</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24000"/>
          <a:ext cx="2227943" cy="17095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9</xdr:col>
      <xdr:colOff>287866</xdr:colOff>
      <xdr:row>39</xdr:row>
      <xdr:rowOff>135466</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539144" cy="25736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23</xdr:col>
      <xdr:colOff>270934</xdr:colOff>
      <xdr:row>44</xdr:row>
      <xdr:rowOff>101600</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2240679" cy="338118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41</xdr:row>
      <xdr:rowOff>242454</xdr:rowOff>
    </xdr:from>
    <xdr:to>
      <xdr:col>2</xdr:col>
      <xdr:colOff>4173680</xdr:colOff>
      <xdr:row>43</xdr:row>
      <xdr:rowOff>180108</xdr:rowOff>
    </xdr:to>
    <xdr:pic>
      <xdr:nvPicPr>
        <xdr:cNvPr id="2" name="図 1">
          <a:extLst>
            <a:ext uri="{FF2B5EF4-FFF2-40B4-BE49-F238E27FC236}">
              <a16:creationId xmlns:a16="http://schemas.microsoft.com/office/drawing/2014/main" id="{700EEFB1-974E-471B-BB2B-A6A85967AA21}"/>
            </a:ext>
          </a:extLst>
        </xdr:cNvPr>
        <xdr:cNvPicPr>
          <a:picLocks noChangeAspect="1"/>
        </xdr:cNvPicPr>
      </xdr:nvPicPr>
      <xdr:blipFill>
        <a:blip xmlns:r="http://schemas.openxmlformats.org/officeDocument/2006/relationships" r:embed="rId1"/>
        <a:stretch>
          <a:fillRect/>
        </a:stretch>
      </xdr:blipFill>
      <xdr:spPr>
        <a:xfrm>
          <a:off x="1461655" y="13577454"/>
          <a:ext cx="5538352" cy="56110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dig.tbs.co.jp/articles/-/2181465?display=1" TargetMode="External"/><Relationship Id="rId3" Type="http://schemas.openxmlformats.org/officeDocument/2006/relationships/hyperlink" Target="https://www.hokkoku.co.jp/articles/-/1870161" TargetMode="External"/><Relationship Id="rId7" Type="http://schemas.openxmlformats.org/officeDocument/2006/relationships/hyperlink" Target="https://news.jp/i/1342041931438047438?c=1179248089549373591" TargetMode="External"/><Relationship Id="rId2" Type="http://schemas.openxmlformats.org/officeDocument/2006/relationships/hyperlink" Target="https://topics.smt.docomo.ne.jp/article/otonanswer/life/otonanswer-297897" TargetMode="External"/><Relationship Id="rId1" Type="http://schemas.openxmlformats.org/officeDocument/2006/relationships/hyperlink" Target="https://news.jp/i/1341316654907277494?c=768367547562557440" TargetMode="External"/><Relationship Id="rId6" Type="http://schemas.openxmlformats.org/officeDocument/2006/relationships/hyperlink" Target="https://www.yomiuri.co.jp/local/chubu/news/20250917-OYTNT50046/" TargetMode="External"/><Relationship Id="rId11" Type="http://schemas.openxmlformats.org/officeDocument/2006/relationships/printerSettings" Target="../printerSettings/printerSettings5.bin"/><Relationship Id="rId5" Type="http://schemas.openxmlformats.org/officeDocument/2006/relationships/hyperlink" Target="https://www.chunichi.co.jp/article/1133756?rct=gifu" TargetMode="External"/><Relationship Id="rId10" Type="http://schemas.openxmlformats.org/officeDocument/2006/relationships/hyperlink" Target="https://newsdig.tbs.co.jp/articles/rkk/2181071?display=1" TargetMode="External"/><Relationship Id="rId4" Type="http://schemas.openxmlformats.org/officeDocument/2006/relationships/hyperlink" Target="https://news.livedoor.com/article/detail/29587055/" TargetMode="External"/><Relationship Id="rId9" Type="http://schemas.openxmlformats.org/officeDocument/2006/relationships/hyperlink" Target="https://topics.smt.docomo.ne.jp/amp/article/mbs_news/region/mbs_news-GE0006856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k.co.kr/jp/business/11420108" TargetMode="External"/><Relationship Id="rId3" Type="http://schemas.openxmlformats.org/officeDocument/2006/relationships/hyperlink" Target="https://www.jetro.go.jp/biznews/2025/09/d0794894cc2efa64.html" TargetMode="External"/><Relationship Id="rId7" Type="http://schemas.openxmlformats.org/officeDocument/2006/relationships/hyperlink" Target="https://ashu-chinastatistics.com/news/203977-741679511620" TargetMode="External"/><Relationship Id="rId2" Type="http://schemas.openxmlformats.org/officeDocument/2006/relationships/hyperlink" Target="https://www.minato-yamaguchi.co.jp/minato/e-minato/articles/155716" TargetMode="External"/><Relationship Id="rId1" Type="http://schemas.openxmlformats.org/officeDocument/2006/relationships/hyperlink" Target="https://www.nna.jp/news/2839050" TargetMode="External"/><Relationship Id="rId6" Type="http://schemas.openxmlformats.org/officeDocument/2006/relationships/hyperlink" Target="https://www.jiji.com/jc/article?k=2025091600308&amp;g=jnb" TargetMode="External"/><Relationship Id="rId5" Type="http://schemas.openxmlformats.org/officeDocument/2006/relationships/hyperlink" Target="https://www.jetro.go.jp/biznews/2025/09/51d2f6ad31acd6f7.html" TargetMode="External"/><Relationship Id="rId10" Type="http://schemas.openxmlformats.org/officeDocument/2006/relationships/printerSettings" Target="../printerSettings/printerSettings6.bin"/><Relationship Id="rId4" Type="http://schemas.openxmlformats.org/officeDocument/2006/relationships/hyperlink" Target="https://www.jetro.go.jp/biznews/2025/09/9cb1f89e09ea70a6.html" TargetMode="External"/><Relationship Id="rId9" Type="http://schemas.openxmlformats.org/officeDocument/2006/relationships/hyperlink" Target="https://kagonma-info.com/c0022/over_800_indonesian_students_suffer_mass_food_poisoning_2025092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livedoor.com/article/detail/29590362/" TargetMode="External"/><Relationship Id="rId2" Type="http://schemas.openxmlformats.org/officeDocument/2006/relationships/hyperlink" Target="https://www.maff.go.jp/j/syouan/kijun/codex/118.html" TargetMode="External"/><Relationship Id="rId1" Type="http://schemas.openxmlformats.org/officeDocument/2006/relationships/hyperlink" Target="https://firo.co.jp/news/448/"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ellness-news.co.jp/posts/250917-1/" TargetMode="External"/><Relationship Id="rId2" Type="http://schemas.openxmlformats.org/officeDocument/2006/relationships/hyperlink" Target="https://news.yahoo.co.jp/articles/c6d5f177ec4a4f4924e4a2e9b769775e998668c7" TargetMode="External"/><Relationship Id="rId1" Type="http://schemas.openxmlformats.org/officeDocument/2006/relationships/hyperlink" Target="https://news.yahoo.co.jp/articles/4dc370f631e8dc613d0e5431101ae807da604246"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B10" sqref="B10:H1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4" t="s">
        <v>3</v>
      </c>
      <c r="B3" s="635"/>
      <c r="C3" s="635"/>
      <c r="D3" s="635"/>
      <c r="E3" s="635"/>
      <c r="F3" s="635"/>
      <c r="G3" s="635"/>
      <c r="H3" s="636"/>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+'37　食中毒記事等 '!A2</f>
        <v>3歳の男児が「O157」に感染 HUSも発症 熊本 | 熊本のニュース</v>
      </c>
      <c r="C10" s="72"/>
      <c r="D10" s="74"/>
      <c r="E10" s="72"/>
      <c r="F10" s="75"/>
      <c r="G10" s="73"/>
      <c r="H10" s="73"/>
      <c r="I10" s="41"/>
    </row>
    <row r="11" spans="1:9" ht="15" customHeight="1">
      <c r="A11" s="138" t="s">
        <v>9</v>
      </c>
      <c r="B11" s="72" t="str">
        <f>+'37　ノロウイルス関連情報 '!H72</f>
        <v>管理レベル「2」　</v>
      </c>
      <c r="C11" s="72"/>
      <c r="D11" s="72" t="s">
        <v>10</v>
      </c>
      <c r="E11" s="72"/>
      <c r="F11" s="74">
        <f>+'37　ノロウイルス関連情報 '!G73</f>
        <v>4.8099999999999996</v>
      </c>
      <c r="G11" s="72" t="str">
        <f>+'37　ノロウイルス関連情報 '!H73</f>
        <v>　：先週より</v>
      </c>
      <c r="H11" s="165">
        <f>+'37　ノロウイルス関連情報 '!I73</f>
        <v>0.14999999999999947</v>
      </c>
      <c r="I11" s="41"/>
    </row>
    <row r="12" spans="1:9" s="49" customFormat="1" ht="15" customHeight="1">
      <c r="A12" s="76" t="s">
        <v>11</v>
      </c>
      <c r="B12" s="640" t="str">
        <f>+'37　残留農薬など'!A2</f>
        <v xml:space="preserve">台湾検疫での日本産メロンの残留農薬検査が全数検査に移行しました </v>
      </c>
      <c r="C12" s="640"/>
      <c r="D12" s="640"/>
      <c r="E12" s="640"/>
      <c r="F12" s="640"/>
      <c r="G12" s="640"/>
      <c r="H12" s="77"/>
      <c r="I12" s="48"/>
    </row>
    <row r="13" spans="1:9" ht="15" customHeight="1">
      <c r="A13" s="71" t="s">
        <v>12</v>
      </c>
      <c r="B13" s="640" t="str">
        <f>+'37　食品表示'!A2</f>
        <v xml:space="preserve">原産地表示ミス・原料期限切れ・食材用以外の殺菌剤使用…兵庫県香美町の「マルヨ食品」が全 ... </v>
      </c>
      <c r="C13" s="640"/>
      <c r="D13" s="640"/>
      <c r="E13" s="640"/>
      <c r="F13" s="640"/>
      <c r="G13" s="640"/>
      <c r="H13" s="73"/>
      <c r="I13" s="41"/>
    </row>
    <row r="14" spans="1:9" ht="15" customHeight="1">
      <c r="A14" s="71" t="s">
        <v>13</v>
      </c>
      <c r="B14" s="73" t="str">
        <f>+'37 海外情報'!A5</f>
        <v>学校で食中毒が発生した場合の責任の明確化</v>
      </c>
      <c r="D14" s="73"/>
      <c r="E14" s="73"/>
      <c r="F14" s="73"/>
      <c r="G14" s="73"/>
      <c r="H14" s="73"/>
      <c r="I14" s="41"/>
    </row>
    <row r="15" spans="1:9" ht="15" customHeight="1">
      <c r="A15" s="78" t="s">
        <v>14</v>
      </c>
      <c r="B15" s="79" t="e">
        <f>+'37 海外情報'!#REF!</f>
        <v>#REF!</v>
      </c>
      <c r="C15" s="637" t="s">
        <v>15</v>
      </c>
      <c r="D15" s="637"/>
      <c r="E15" s="637"/>
      <c r="F15" s="637"/>
      <c r="G15" s="637"/>
      <c r="H15" s="638"/>
      <c r="I15" s="41"/>
    </row>
    <row r="16" spans="1:9" ht="15" customHeight="1">
      <c r="A16" s="71" t="s">
        <v>16</v>
      </c>
      <c r="B16" s="72" t="str">
        <f>+'37　感染症統計'!A23</f>
        <v>2025年 第37週（9/8～9/14）</v>
      </c>
      <c r="C16" s="73"/>
      <c r="D16" s="72" t="s">
        <v>17</v>
      </c>
      <c r="E16" s="73"/>
      <c r="F16" s="73"/>
      <c r="G16" s="73"/>
      <c r="H16" s="73"/>
      <c r="I16" s="41"/>
    </row>
    <row r="17" spans="1:16" ht="15" customHeight="1">
      <c r="A17" s="71" t="s">
        <v>18</v>
      </c>
      <c r="B17" s="639" t="str">
        <f>+'35　国内感染症情報'!B2</f>
        <v>2025年第35週（8月25日〜8月31日）</v>
      </c>
      <c r="C17" s="639"/>
      <c r="D17" s="639"/>
      <c r="E17" s="639"/>
      <c r="F17" s="639"/>
      <c r="G17" s="639"/>
      <c r="H17" s="73"/>
      <c r="I17" s="41"/>
    </row>
    <row r="18" spans="1:16" ht="15" customHeight="1">
      <c r="A18" s="71" t="s">
        <v>19</v>
      </c>
      <c r="B18" s="80" t="str">
        <f>+'37  衛生訓話 '!A2</f>
        <v>今週のお題　(食品衛生の基本は冷蔵庫の清掃から)</v>
      </c>
      <c r="F18" s="80"/>
      <c r="G18" s="73"/>
      <c r="H18" s="73"/>
      <c r="I18" s="41"/>
    </row>
    <row r="19" spans="1:16" ht="15" customHeight="1">
      <c r="A19" s="71" t="s">
        <v>20</v>
      </c>
      <c r="B19" s="637" t="s">
        <v>213</v>
      </c>
      <c r="C19" s="637"/>
      <c r="D19" s="637"/>
      <c r="E19" s="637"/>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1" t="s">
        <v>25</v>
      </c>
      <c r="B39" s="641"/>
      <c r="C39" s="641"/>
      <c r="D39" s="641"/>
      <c r="E39" s="641"/>
      <c r="F39" s="641"/>
      <c r="G39" s="641"/>
    </row>
    <row r="40" spans="1:9" ht="30.75" customHeight="1">
      <c r="A40" s="645" t="s">
        <v>26</v>
      </c>
      <c r="B40" s="645"/>
      <c r="C40" s="645"/>
      <c r="D40" s="645"/>
      <c r="E40" s="645"/>
      <c r="F40" s="645"/>
      <c r="G40" s="645"/>
    </row>
    <row r="41" spans="1:9" ht="15">
      <c r="A41" s="52"/>
    </row>
    <row r="42" spans="1:9" ht="69.75" customHeight="1">
      <c r="A42" s="643" t="s">
        <v>27</v>
      </c>
      <c r="B42" s="643"/>
      <c r="C42" s="643"/>
      <c r="D42" s="643"/>
      <c r="E42" s="643"/>
      <c r="F42" s="643"/>
      <c r="G42" s="643"/>
    </row>
    <row r="43" spans="1:9" ht="35.25" customHeight="1">
      <c r="A43" s="645" t="s">
        <v>28</v>
      </c>
      <c r="B43" s="645"/>
      <c r="C43" s="645"/>
      <c r="D43" s="645"/>
      <c r="E43" s="645"/>
      <c r="F43" s="645"/>
      <c r="G43" s="645"/>
    </row>
    <row r="44" spans="1:9" ht="59.25" customHeight="1">
      <c r="A44" s="643" t="s">
        <v>29</v>
      </c>
      <c r="B44" s="643"/>
      <c r="C44" s="643"/>
      <c r="D44" s="643"/>
      <c r="E44" s="643"/>
      <c r="F44" s="643"/>
      <c r="G44" s="643"/>
    </row>
    <row r="45" spans="1:9" ht="15">
      <c r="A45" s="53"/>
    </row>
    <row r="46" spans="1:9" ht="27.75" customHeight="1">
      <c r="A46" s="644" t="s">
        <v>30</v>
      </c>
      <c r="B46" s="644"/>
      <c r="C46" s="644"/>
      <c r="D46" s="644"/>
      <c r="E46" s="644"/>
      <c r="F46" s="644"/>
      <c r="G46" s="644"/>
    </row>
    <row r="47" spans="1:9" ht="53.25" customHeight="1">
      <c r="A47" s="642" t="s">
        <v>31</v>
      </c>
      <c r="B47" s="643"/>
      <c r="C47" s="643"/>
      <c r="D47" s="643"/>
      <c r="E47" s="643"/>
      <c r="F47" s="643"/>
      <c r="G47" s="643"/>
    </row>
    <row r="48" spans="1:9" ht="15">
      <c r="A48" s="53"/>
    </row>
    <row r="49" spans="1:7" ht="32.25" customHeight="1">
      <c r="A49" s="644" t="s">
        <v>32</v>
      </c>
      <c r="B49" s="644"/>
      <c r="C49" s="644"/>
      <c r="D49" s="644"/>
      <c r="E49" s="644"/>
      <c r="F49" s="644"/>
      <c r="G49" s="644"/>
    </row>
    <row r="50" spans="1:7" ht="15">
      <c r="A50" s="52"/>
    </row>
    <row r="51" spans="1:7" ht="87" customHeight="1">
      <c r="A51" s="642" t="s">
        <v>33</v>
      </c>
      <c r="B51" s="643"/>
      <c r="C51" s="643"/>
      <c r="D51" s="643"/>
      <c r="E51" s="643"/>
      <c r="F51" s="643"/>
      <c r="G51" s="643"/>
    </row>
    <row r="52" spans="1:7" ht="15">
      <c r="A52" s="53"/>
    </row>
    <row r="53" spans="1:7" ht="32.25" customHeight="1">
      <c r="A53" s="644" t="s">
        <v>34</v>
      </c>
      <c r="B53" s="644"/>
      <c r="C53" s="644"/>
      <c r="D53" s="644"/>
      <c r="E53" s="644"/>
      <c r="F53" s="644"/>
      <c r="G53" s="644"/>
    </row>
    <row r="54" spans="1:7" ht="29.25" customHeight="1">
      <c r="A54" s="643" t="s">
        <v>35</v>
      </c>
      <c r="B54" s="643"/>
      <c r="C54" s="643"/>
      <c r="D54" s="643"/>
      <c r="E54" s="643"/>
      <c r="F54" s="643"/>
      <c r="G54" s="643"/>
    </row>
    <row r="55" spans="1:7" ht="15">
      <c r="A55" s="53"/>
    </row>
    <row r="56" spans="1:7" s="49" customFormat="1" ht="110.25" customHeight="1">
      <c r="A56" s="646" t="s">
        <v>36</v>
      </c>
      <c r="B56" s="647"/>
      <c r="C56" s="647"/>
      <c r="D56" s="647"/>
      <c r="E56" s="647"/>
      <c r="F56" s="647"/>
      <c r="G56" s="647"/>
    </row>
    <row r="57" spans="1:7" ht="34.5" customHeight="1">
      <c r="A57" s="645" t="s">
        <v>37</v>
      </c>
      <c r="B57" s="645"/>
      <c r="C57" s="645"/>
      <c r="D57" s="645"/>
      <c r="E57" s="645"/>
      <c r="F57" s="645"/>
      <c r="G57" s="645"/>
    </row>
    <row r="58" spans="1:7" ht="114" customHeight="1">
      <c r="A58" s="642" t="s">
        <v>38</v>
      </c>
      <c r="B58" s="643"/>
      <c r="C58" s="643"/>
      <c r="D58" s="643"/>
      <c r="E58" s="643"/>
      <c r="F58" s="643"/>
      <c r="G58" s="643"/>
    </row>
    <row r="59" spans="1:7" ht="109.5" customHeight="1">
      <c r="A59" s="643"/>
      <c r="B59" s="643"/>
      <c r="C59" s="643"/>
      <c r="D59" s="643"/>
      <c r="E59" s="643"/>
      <c r="F59" s="643"/>
      <c r="G59" s="643"/>
    </row>
    <row r="60" spans="1:7" ht="15">
      <c r="A60" s="53"/>
    </row>
    <row r="61" spans="1:7" s="50" customFormat="1" ht="57.75" customHeight="1">
      <c r="A61" s="643"/>
      <c r="B61" s="643"/>
      <c r="C61" s="643"/>
      <c r="D61" s="643"/>
      <c r="E61" s="643"/>
      <c r="F61" s="643"/>
      <c r="G61" s="643"/>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1"/>
  <sheetViews>
    <sheetView view="pageBreakPreview" zoomScale="96" zoomScaleNormal="100" zoomScaleSheetLayoutView="96" workbookViewId="0">
      <selection activeCell="Y40" sqref="Y40"/>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46"/>
  </cols>
  <sheetData>
    <row r="1" spans="1:52" ht="28.2" customHeight="1">
      <c r="A1" s="519"/>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02"/>
    </row>
    <row r="2" spans="1:52" ht="26.4">
      <c r="A2" s="519"/>
      <c r="B2" s="520"/>
      <c r="C2" s="519"/>
      <c r="D2" s="519"/>
      <c r="E2" s="519"/>
      <c r="F2" s="519"/>
      <c r="G2" s="519"/>
      <c r="H2" s="519"/>
      <c r="I2" s="519"/>
      <c r="J2" s="519"/>
      <c r="K2" s="519"/>
      <c r="L2" s="519"/>
      <c r="M2" s="519"/>
      <c r="N2" s="519"/>
      <c r="O2" s="519"/>
      <c r="P2" s="519"/>
      <c r="Q2" s="519"/>
      <c r="R2" s="519"/>
      <c r="S2" s="521"/>
      <c r="T2" s="648"/>
      <c r="U2" s="648"/>
      <c r="V2" s="648"/>
      <c r="W2" s="648"/>
      <c r="X2" s="648"/>
      <c r="Y2" s="648"/>
      <c r="Z2" s="521"/>
      <c r="AA2" s="522"/>
      <c r="AB2" s="502"/>
    </row>
    <row r="3" spans="1:52" ht="26.4">
      <c r="A3" s="519"/>
      <c r="B3" s="523"/>
      <c r="C3" s="524"/>
      <c r="D3" s="524"/>
      <c r="E3" s="524"/>
      <c r="F3" s="524"/>
      <c r="G3" s="524"/>
      <c r="H3" s="524"/>
      <c r="I3" s="524"/>
      <c r="J3" s="524"/>
      <c r="K3" s="524"/>
      <c r="L3" s="524"/>
      <c r="M3" s="524"/>
      <c r="N3" s="524"/>
      <c r="O3" s="519"/>
      <c r="P3" s="519"/>
      <c r="Q3" s="519"/>
      <c r="R3" s="519"/>
      <c r="S3" s="525"/>
      <c r="T3" s="648"/>
      <c r="U3" s="648"/>
      <c r="V3" s="648"/>
      <c r="W3" s="648"/>
      <c r="X3" s="648"/>
      <c r="Y3" s="648"/>
      <c r="Z3" s="525"/>
      <c r="AA3" s="522"/>
      <c r="AB3" s="502"/>
    </row>
    <row r="4" spans="1:52" ht="17.399999999999999" customHeight="1">
      <c r="A4" s="519"/>
      <c r="B4" s="523"/>
      <c r="C4" s="524"/>
      <c r="D4" s="524"/>
      <c r="E4" s="524"/>
      <c r="F4" s="524"/>
      <c r="G4" s="524"/>
      <c r="H4" s="524"/>
      <c r="I4" s="524"/>
      <c r="J4" s="524"/>
      <c r="K4" s="524"/>
      <c r="L4" s="524"/>
      <c r="M4" s="524"/>
      <c r="N4" s="524"/>
      <c r="O4" s="519"/>
      <c r="P4" s="519"/>
      <c r="Q4" s="519"/>
      <c r="R4" s="519"/>
      <c r="S4" s="525"/>
      <c r="T4" s="525"/>
      <c r="U4" s="525"/>
      <c r="V4" s="525"/>
      <c r="W4" s="525"/>
      <c r="X4" s="525"/>
      <c r="Y4" s="525"/>
      <c r="Z4" s="525"/>
      <c r="AA4" s="522"/>
      <c r="AB4" s="502"/>
      <c r="AC4" s="349"/>
      <c r="AD4" s="349"/>
      <c r="AE4" s="349"/>
      <c r="AF4" s="349"/>
      <c r="AG4" s="349"/>
      <c r="AH4" s="349"/>
      <c r="AI4" s="349"/>
      <c r="AJ4"/>
      <c r="AK4"/>
      <c r="AL4"/>
      <c r="AM4"/>
      <c r="AN4"/>
      <c r="AO4"/>
      <c r="AP4"/>
      <c r="AQ4"/>
      <c r="AR4"/>
      <c r="AS4"/>
      <c r="AT4"/>
      <c r="AU4"/>
      <c r="AV4"/>
      <c r="AW4"/>
      <c r="AX4"/>
      <c r="AY4"/>
      <c r="AZ4"/>
    </row>
    <row r="5" spans="1:52" ht="17.399999999999999" customHeight="1">
      <c r="A5" s="519"/>
      <c r="B5" s="523"/>
      <c r="C5" s="524"/>
      <c r="D5" s="524"/>
      <c r="E5" s="524"/>
      <c r="F5" s="524"/>
      <c r="G5" s="524"/>
      <c r="H5" s="524"/>
      <c r="I5" s="524"/>
      <c r="J5" s="524"/>
      <c r="K5" s="526"/>
      <c r="L5" s="526"/>
      <c r="M5" s="526"/>
      <c r="N5" s="526"/>
      <c r="O5" s="527"/>
      <c r="P5" s="527"/>
      <c r="Q5" s="527"/>
      <c r="R5" s="519"/>
      <c r="S5" s="528"/>
      <c r="T5" s="528"/>
      <c r="U5" s="528"/>
      <c r="V5" s="528"/>
      <c r="W5" s="528"/>
      <c r="X5" s="528"/>
      <c r="Y5" s="528"/>
      <c r="Z5" s="528"/>
      <c r="AA5" s="519"/>
      <c r="AB5" s="503"/>
      <c r="AC5" s="349"/>
      <c r="AD5" s="349"/>
      <c r="AE5" s="349"/>
      <c r="AF5" s="349"/>
      <c r="AG5" s="349"/>
      <c r="AH5" s="349"/>
      <c r="AI5" s="349"/>
      <c r="AJ5"/>
      <c r="AK5"/>
      <c r="AL5"/>
      <c r="AM5"/>
      <c r="AN5"/>
      <c r="AO5"/>
      <c r="AP5"/>
      <c r="AQ5"/>
      <c r="AR5"/>
      <c r="AS5"/>
      <c r="AT5"/>
      <c r="AU5"/>
      <c r="AV5"/>
      <c r="AW5"/>
      <c r="AX5"/>
      <c r="AY5"/>
      <c r="AZ5"/>
    </row>
    <row r="6" spans="1:52" ht="30.6" customHeight="1">
      <c r="A6" s="519"/>
      <c r="B6" s="529"/>
      <c r="C6" s="530"/>
      <c r="D6" s="531"/>
      <c r="E6" s="530"/>
      <c r="F6" s="530"/>
      <c r="G6" s="530"/>
      <c r="H6" s="519"/>
      <c r="I6" s="519"/>
      <c r="J6" s="519"/>
      <c r="K6" s="527"/>
      <c r="L6" s="527"/>
      <c r="M6" s="527"/>
      <c r="N6" s="527"/>
      <c r="O6" s="527"/>
      <c r="P6" s="527"/>
      <c r="Q6" s="527"/>
      <c r="R6" s="519"/>
      <c r="S6" s="528"/>
      <c r="T6" s="528"/>
      <c r="U6" s="528"/>
      <c r="V6" s="528"/>
      <c r="W6" s="528"/>
      <c r="X6" s="528"/>
      <c r="Y6" s="528"/>
      <c r="Z6" s="528"/>
      <c r="AA6" s="519"/>
      <c r="AB6" s="503"/>
      <c r="AC6" s="349"/>
      <c r="AD6" s="349"/>
      <c r="AE6" s="349"/>
      <c r="AF6" s="349"/>
      <c r="AG6" s="349"/>
      <c r="AH6" s="349"/>
      <c r="AI6" s="349"/>
      <c r="AJ6"/>
      <c r="AK6"/>
      <c r="AL6"/>
      <c r="AM6"/>
      <c r="AN6"/>
      <c r="AO6"/>
      <c r="AP6"/>
      <c r="AQ6"/>
      <c r="AR6"/>
      <c r="AS6"/>
      <c r="AT6"/>
      <c r="AU6"/>
      <c r="AV6"/>
      <c r="AW6"/>
      <c r="AX6"/>
      <c r="AY6"/>
      <c r="AZ6"/>
    </row>
    <row r="7" spans="1:52" ht="17.399999999999999" customHeight="1">
      <c r="A7" s="519"/>
      <c r="B7" s="519"/>
      <c r="C7" s="519"/>
      <c r="D7" s="519"/>
      <c r="E7" s="519"/>
      <c r="F7" s="519"/>
      <c r="G7" s="519"/>
      <c r="H7" s="519"/>
      <c r="I7" s="519"/>
      <c r="J7" s="519"/>
      <c r="K7" s="527"/>
      <c r="L7" s="527"/>
      <c r="M7" s="527"/>
      <c r="N7" s="527"/>
      <c r="O7" s="527"/>
      <c r="P7" s="527"/>
      <c r="Q7" s="527"/>
      <c r="R7" s="519"/>
      <c r="S7" s="649"/>
      <c r="T7" s="649"/>
      <c r="U7" s="649"/>
      <c r="V7" s="649"/>
      <c r="W7" s="649"/>
      <c r="X7" s="649"/>
      <c r="Y7" s="649"/>
      <c r="Z7" s="649"/>
      <c r="AA7" s="649"/>
      <c r="AB7" s="503"/>
      <c r="AC7" s="349"/>
      <c r="AD7" s="349"/>
      <c r="AE7" s="349"/>
      <c r="AF7" s="349"/>
      <c r="AG7" s="349"/>
      <c r="AH7" s="349"/>
      <c r="AI7" s="349"/>
      <c r="AJ7"/>
      <c r="AK7"/>
      <c r="AL7"/>
      <c r="AM7"/>
      <c r="AN7"/>
      <c r="AO7"/>
      <c r="AP7"/>
      <c r="AQ7"/>
      <c r="AR7"/>
      <c r="AS7"/>
      <c r="AT7"/>
      <c r="AU7"/>
      <c r="AV7"/>
      <c r="AW7"/>
      <c r="AX7"/>
      <c r="AY7"/>
      <c r="AZ7"/>
    </row>
    <row r="8" spans="1:52" ht="17.399999999999999" customHeight="1">
      <c r="A8" s="519"/>
      <c r="B8" s="532"/>
      <c r="C8" s="519"/>
      <c r="D8" s="650"/>
      <c r="E8" s="650"/>
      <c r="F8" s="650"/>
      <c r="G8" s="519"/>
      <c r="H8" s="519"/>
      <c r="I8" s="519"/>
      <c r="J8" s="519"/>
      <c r="K8" s="527"/>
      <c r="L8" s="527"/>
      <c r="M8" s="527"/>
      <c r="N8" s="527"/>
      <c r="O8" s="527"/>
      <c r="P8" s="527"/>
      <c r="Q8" s="527"/>
      <c r="R8" s="519"/>
      <c r="S8" s="649"/>
      <c r="T8" s="649"/>
      <c r="U8" s="649"/>
      <c r="V8" s="649"/>
      <c r="W8" s="649"/>
      <c r="X8" s="649"/>
      <c r="Y8" s="649"/>
      <c r="Z8" s="649"/>
      <c r="AA8" s="649"/>
      <c r="AB8" s="503"/>
      <c r="AC8" s="349"/>
      <c r="AD8" s="349"/>
      <c r="AE8" s="349"/>
      <c r="AF8" s="349"/>
      <c r="AG8" s="349"/>
      <c r="AH8" s="349"/>
      <c r="AI8" s="349"/>
      <c r="AJ8"/>
      <c r="AK8"/>
      <c r="AL8"/>
      <c r="AM8"/>
      <c r="AN8"/>
      <c r="AO8"/>
      <c r="AP8"/>
      <c r="AQ8"/>
      <c r="AR8"/>
      <c r="AS8"/>
      <c r="AT8"/>
      <c r="AU8"/>
      <c r="AV8"/>
      <c r="AW8"/>
      <c r="AX8"/>
      <c r="AY8"/>
      <c r="AZ8"/>
    </row>
    <row r="9" spans="1:52" ht="17.399999999999999" customHeight="1">
      <c r="A9" s="519"/>
      <c r="B9" s="529"/>
      <c r="C9" s="519"/>
      <c r="D9" s="650"/>
      <c r="E9" s="650"/>
      <c r="F9" s="650"/>
      <c r="G9" s="533"/>
      <c r="H9" s="533"/>
      <c r="I9" s="519"/>
      <c r="J9" s="519"/>
      <c r="K9" s="519"/>
      <c r="L9" s="534"/>
      <c r="M9" s="534"/>
      <c r="N9" s="534"/>
      <c r="O9" s="534"/>
      <c r="P9" s="533"/>
      <c r="Q9" s="533"/>
      <c r="R9" s="535"/>
      <c r="S9" s="529" t="s">
        <v>210</v>
      </c>
      <c r="T9" s="535"/>
      <c r="U9" s="535"/>
      <c r="V9" s="535"/>
      <c r="W9" s="535"/>
      <c r="X9" s="535"/>
      <c r="Y9" s="535"/>
      <c r="Z9" s="535"/>
      <c r="AA9" s="519"/>
      <c r="AB9" s="502"/>
      <c r="AC9" s="349"/>
      <c r="AD9" s="349"/>
      <c r="AE9" s="349"/>
      <c r="AF9" s="349"/>
      <c r="AG9" s="349"/>
      <c r="AH9" s="349"/>
      <c r="AI9" s="349"/>
      <c r="AJ9"/>
      <c r="AK9"/>
      <c r="AL9"/>
      <c r="AM9"/>
      <c r="AN9"/>
      <c r="AO9"/>
      <c r="AP9"/>
      <c r="AQ9"/>
      <c r="AR9"/>
      <c r="AS9"/>
      <c r="AT9"/>
      <c r="AU9"/>
      <c r="AV9"/>
      <c r="AW9"/>
      <c r="AX9"/>
      <c r="AY9"/>
      <c r="AZ9"/>
    </row>
    <row r="10" spans="1:52" ht="17.399999999999999" customHeight="1">
      <c r="A10" s="519"/>
      <c r="B10" s="529"/>
      <c r="C10" s="519"/>
      <c r="D10" s="533"/>
      <c r="E10" s="533"/>
      <c r="F10" s="533"/>
      <c r="G10" s="533"/>
      <c r="H10" s="519"/>
      <c r="I10" s="519"/>
      <c r="J10" s="519"/>
      <c r="K10" s="519"/>
      <c r="L10" s="533"/>
      <c r="M10" s="533"/>
      <c r="N10" s="533"/>
      <c r="O10" s="533"/>
      <c r="P10" s="533"/>
      <c r="Q10" s="533"/>
      <c r="R10" s="536"/>
      <c r="S10" s="529"/>
      <c r="T10" s="537"/>
      <c r="U10" s="537"/>
      <c r="V10" s="537"/>
      <c r="W10" s="537"/>
      <c r="X10" s="537"/>
      <c r="Y10" s="537"/>
      <c r="Z10" s="537"/>
      <c r="AA10" s="538"/>
      <c r="AB10" s="502"/>
      <c r="AC10" s="349"/>
      <c r="AD10" s="349"/>
      <c r="AE10" s="349"/>
      <c r="AF10" s="349"/>
      <c r="AG10" s="349"/>
      <c r="AH10" s="349"/>
      <c r="AI10" s="349"/>
      <c r="AJ10"/>
      <c r="AK10"/>
      <c r="AL10"/>
      <c r="AM10"/>
      <c r="AN10"/>
      <c r="AO10"/>
      <c r="AP10"/>
      <c r="AQ10"/>
      <c r="AR10"/>
      <c r="AS10"/>
      <c r="AT10"/>
      <c r="AU10"/>
      <c r="AV10"/>
      <c r="AW10"/>
      <c r="AX10"/>
      <c r="AY10"/>
      <c r="AZ10"/>
    </row>
    <row r="11" spans="1:52" ht="17.399999999999999" customHeight="1">
      <c r="A11" s="519"/>
      <c r="B11" s="539"/>
      <c r="C11" s="540"/>
      <c r="D11" s="651"/>
      <c r="E11" s="651"/>
      <c r="F11" s="651"/>
      <c r="G11" s="651"/>
      <c r="H11" s="541"/>
      <c r="I11" s="519"/>
      <c r="J11" s="519"/>
      <c r="K11" s="519"/>
      <c r="L11" s="533"/>
      <c r="M11" s="533"/>
      <c r="N11" s="533"/>
      <c r="O11" s="533"/>
      <c r="P11" s="533"/>
      <c r="Q11" s="533"/>
      <c r="R11" s="536"/>
      <c r="S11" s="529"/>
      <c r="T11" s="537"/>
      <c r="U11" s="537"/>
      <c r="V11" s="537"/>
      <c r="W11" s="537"/>
      <c r="X11" s="537"/>
      <c r="Y11" s="537"/>
      <c r="Z11" s="537"/>
      <c r="AA11" s="538"/>
      <c r="AB11" s="502"/>
      <c r="AC11" s="349"/>
      <c r="AD11" s="349"/>
      <c r="AE11" s="349"/>
      <c r="AF11" s="349"/>
      <c r="AG11" s="349"/>
      <c r="AH11" s="349"/>
      <c r="AI11" s="349"/>
      <c r="AJ11"/>
      <c r="AK11"/>
      <c r="AL11"/>
      <c r="AM11"/>
      <c r="AN11"/>
      <c r="AO11"/>
      <c r="AP11"/>
      <c r="AQ11"/>
      <c r="AR11"/>
      <c r="AS11"/>
      <c r="AT11"/>
      <c r="AU11"/>
      <c r="AV11"/>
      <c r="AW11"/>
      <c r="AX11"/>
      <c r="AY11"/>
      <c r="AZ11"/>
    </row>
    <row r="12" spans="1:52" ht="17.399999999999999" customHeight="1">
      <c r="A12" s="519"/>
      <c r="B12" s="539"/>
      <c r="C12" s="540"/>
      <c r="D12" s="652"/>
      <c r="E12" s="652"/>
      <c r="F12" s="652"/>
      <c r="G12" s="652"/>
      <c r="H12" s="652"/>
      <c r="I12" s="652"/>
      <c r="J12" s="519"/>
      <c r="K12" s="519"/>
      <c r="L12" s="533"/>
      <c r="M12" s="533"/>
      <c r="N12" s="533"/>
      <c r="O12" s="533"/>
      <c r="P12" s="533"/>
      <c r="Q12" s="533"/>
      <c r="R12" s="536"/>
      <c r="S12" s="529"/>
      <c r="T12" s="537"/>
      <c r="U12" s="537"/>
      <c r="V12" s="537"/>
      <c r="W12" s="537"/>
      <c r="X12" s="537"/>
      <c r="Y12" s="537"/>
      <c r="Z12" s="537"/>
      <c r="AA12" s="538"/>
      <c r="AB12" s="502"/>
      <c r="AC12" s="349"/>
      <c r="AD12" s="349"/>
      <c r="AE12" s="349"/>
      <c r="AF12" s="349"/>
      <c r="AG12" s="349"/>
      <c r="AH12" s="349"/>
      <c r="AI12" s="349"/>
      <c r="AJ12"/>
      <c r="AK12"/>
      <c r="AL12"/>
      <c r="AM12"/>
      <c r="AN12"/>
      <c r="AO12"/>
      <c r="AP12"/>
      <c r="AQ12"/>
      <c r="AR12"/>
      <c r="AS12"/>
      <c r="AT12"/>
      <c r="AU12"/>
      <c r="AV12"/>
      <c r="AW12"/>
      <c r="AX12"/>
      <c r="AY12"/>
      <c r="AZ12"/>
    </row>
    <row r="13" spans="1:52" ht="17.399999999999999" customHeight="1">
      <c r="A13" s="519"/>
      <c r="B13" s="539"/>
      <c r="C13" s="651"/>
      <c r="D13" s="651"/>
      <c r="E13" s="651"/>
      <c r="F13" s="651"/>
      <c r="G13" s="651"/>
      <c r="H13" s="651"/>
      <c r="I13" s="519"/>
      <c r="J13" s="519"/>
      <c r="K13" s="519"/>
      <c r="L13" s="533"/>
      <c r="M13" s="533"/>
      <c r="N13" s="533"/>
      <c r="O13" s="533"/>
      <c r="P13" s="533"/>
      <c r="Q13" s="533"/>
      <c r="R13" s="536"/>
      <c r="S13" s="529"/>
      <c r="T13" s="537"/>
      <c r="U13" s="537"/>
      <c r="V13" s="537"/>
      <c r="W13" s="537"/>
      <c r="X13" s="537"/>
      <c r="Y13" s="537"/>
      <c r="Z13" s="537"/>
      <c r="AA13" s="538"/>
      <c r="AB13" s="502"/>
      <c r="AC13" s="349"/>
      <c r="AD13" s="349"/>
      <c r="AE13" s="349"/>
      <c r="AF13" s="349"/>
      <c r="AG13" s="349"/>
      <c r="AH13" s="349"/>
      <c r="AI13" s="349"/>
      <c r="AJ13"/>
      <c r="AK13"/>
      <c r="AL13"/>
      <c r="AM13"/>
      <c r="AN13"/>
      <c r="AO13"/>
      <c r="AP13"/>
      <c r="AQ13"/>
      <c r="AR13"/>
      <c r="AS13"/>
      <c r="AT13"/>
      <c r="AU13"/>
      <c r="AV13"/>
      <c r="AW13"/>
      <c r="AX13"/>
      <c r="AY13"/>
      <c r="AZ13"/>
    </row>
    <row r="14" spans="1:52" ht="17.399999999999999" customHeight="1">
      <c r="A14" s="519"/>
      <c r="B14" s="539"/>
      <c r="C14" s="540"/>
      <c r="D14" s="651"/>
      <c r="E14" s="651"/>
      <c r="F14" s="651"/>
      <c r="G14" s="651"/>
      <c r="H14" s="541"/>
      <c r="I14" s="519"/>
      <c r="J14" s="519"/>
      <c r="K14" s="519"/>
      <c r="L14" s="533"/>
      <c r="M14" s="533"/>
      <c r="N14" s="533"/>
      <c r="O14" s="533"/>
      <c r="P14" s="533"/>
      <c r="Q14" s="533"/>
      <c r="R14" s="535"/>
      <c r="S14" s="529" t="s">
        <v>210</v>
      </c>
      <c r="T14" s="535"/>
      <c r="U14" s="535"/>
      <c r="V14" s="535"/>
      <c r="W14" s="535"/>
      <c r="X14" s="535"/>
      <c r="Y14" s="535"/>
      <c r="Z14" s="535"/>
      <c r="AA14" s="519"/>
      <c r="AB14" s="502"/>
      <c r="AC14" s="349"/>
      <c r="AD14" s="349"/>
      <c r="AE14" s="349"/>
      <c r="AF14" s="349"/>
      <c r="AG14" s="349"/>
      <c r="AH14" s="349"/>
      <c r="AI14" s="349"/>
      <c r="AJ14"/>
      <c r="AK14"/>
      <c r="AL14"/>
      <c r="AM14"/>
      <c r="AN14"/>
      <c r="AO14"/>
      <c r="AP14"/>
      <c r="AQ14"/>
      <c r="AR14"/>
      <c r="AS14"/>
      <c r="AT14"/>
      <c r="AU14"/>
      <c r="AV14"/>
      <c r="AW14"/>
      <c r="AX14"/>
      <c r="AY14"/>
      <c r="AZ14"/>
    </row>
    <row r="15" spans="1:52" ht="17.399999999999999" customHeight="1">
      <c r="A15" s="519"/>
      <c r="B15" s="519"/>
      <c r="C15" s="540"/>
      <c r="D15" s="651"/>
      <c r="E15" s="651"/>
      <c r="F15" s="651"/>
      <c r="G15" s="651"/>
      <c r="H15" s="651"/>
      <c r="I15" s="519"/>
      <c r="J15" s="519"/>
      <c r="K15" s="519"/>
      <c r="L15" s="533"/>
      <c r="M15" s="533"/>
      <c r="N15" s="533"/>
      <c r="O15" s="533"/>
      <c r="P15" s="533"/>
      <c r="Q15" s="533"/>
      <c r="R15" s="535"/>
      <c r="S15" s="521"/>
      <c r="T15" s="648"/>
      <c r="U15" s="648"/>
      <c r="V15" s="648"/>
      <c r="W15" s="648"/>
      <c r="X15" s="648"/>
      <c r="Y15" s="648"/>
      <c r="Z15" s="521"/>
      <c r="AA15" s="522"/>
      <c r="AB15" s="502"/>
      <c r="AC15" s="349"/>
      <c r="AD15" s="349"/>
      <c r="AE15" s="349"/>
      <c r="AF15" s="349"/>
      <c r="AG15" s="349"/>
      <c r="AH15" s="349"/>
      <c r="AI15" s="349"/>
      <c r="AJ15"/>
      <c r="AK15"/>
      <c r="AL15"/>
      <c r="AM15"/>
      <c r="AN15"/>
      <c r="AO15"/>
      <c r="AP15"/>
      <c r="AQ15"/>
      <c r="AR15"/>
      <c r="AS15"/>
      <c r="AT15"/>
      <c r="AU15"/>
      <c r="AV15"/>
      <c r="AW15"/>
      <c r="AX15"/>
      <c r="AY15"/>
      <c r="AZ15"/>
    </row>
    <row r="16" spans="1:52" ht="17.399999999999999" customHeight="1">
      <c r="A16" s="519"/>
      <c r="B16" s="519"/>
      <c r="C16" s="519"/>
      <c r="D16" s="542"/>
      <c r="E16" s="542"/>
      <c r="F16" s="542"/>
      <c r="G16" s="542"/>
      <c r="H16" s="542"/>
      <c r="I16" s="519"/>
      <c r="J16" s="519"/>
      <c r="K16" s="519"/>
      <c r="L16" s="533"/>
      <c r="M16" s="533"/>
      <c r="N16" s="533"/>
      <c r="O16" s="533"/>
      <c r="P16" s="533"/>
      <c r="Q16" s="533"/>
      <c r="R16" s="528"/>
      <c r="S16" s="525"/>
      <c r="T16" s="648"/>
      <c r="U16" s="648"/>
      <c r="V16" s="648"/>
      <c r="W16" s="648"/>
      <c r="X16" s="648"/>
      <c r="Y16" s="648"/>
      <c r="Z16" s="525"/>
      <c r="AA16" s="522"/>
      <c r="AB16" s="502"/>
      <c r="AC16" s="349"/>
      <c r="AD16" s="349"/>
      <c r="AE16" s="349"/>
      <c r="AF16" s="349"/>
      <c r="AG16" s="349"/>
      <c r="AH16" s="349"/>
      <c r="AI16" s="349"/>
      <c r="AJ16"/>
      <c r="AK16"/>
      <c r="AL16"/>
      <c r="AM16"/>
      <c r="AN16"/>
      <c r="AO16"/>
      <c r="AP16"/>
      <c r="AQ16"/>
      <c r="AR16"/>
      <c r="AS16"/>
      <c r="AT16"/>
      <c r="AU16"/>
      <c r="AV16"/>
      <c r="AW16"/>
      <c r="AX16"/>
      <c r="AY16"/>
      <c r="AZ16"/>
    </row>
    <row r="17" spans="1:52" ht="17.399999999999999" customHeight="1">
      <c r="A17" s="519"/>
      <c r="B17" s="519"/>
      <c r="C17" s="519"/>
      <c r="D17" s="519"/>
      <c r="E17" s="519"/>
      <c r="F17" s="519"/>
      <c r="G17" s="519"/>
      <c r="H17" s="519"/>
      <c r="I17" s="519"/>
      <c r="J17" s="519"/>
      <c r="K17" s="519"/>
      <c r="L17" s="533"/>
      <c r="M17" s="533"/>
      <c r="N17" s="533"/>
      <c r="O17" s="533"/>
      <c r="P17" s="533"/>
      <c r="Q17" s="533"/>
      <c r="R17" s="528"/>
      <c r="S17" s="525"/>
      <c r="T17" s="525"/>
      <c r="U17" s="525"/>
      <c r="V17" s="525"/>
      <c r="W17" s="525"/>
      <c r="X17" s="525"/>
      <c r="Y17" s="525"/>
      <c r="Z17" s="525"/>
      <c r="AA17" s="522"/>
      <c r="AB17" s="502"/>
      <c r="AC17" s="349"/>
      <c r="AD17" s="349"/>
      <c r="AE17" s="349"/>
      <c r="AF17" s="349"/>
      <c r="AG17" s="349"/>
      <c r="AH17" s="349"/>
      <c r="AI17" s="349"/>
      <c r="AJ17"/>
      <c r="AK17"/>
      <c r="AL17"/>
      <c r="AM17"/>
      <c r="AN17"/>
      <c r="AO17"/>
      <c r="AP17"/>
      <c r="AQ17"/>
      <c r="AR17"/>
      <c r="AS17"/>
      <c r="AT17"/>
      <c r="AU17"/>
      <c r="AV17"/>
      <c r="AW17"/>
      <c r="AX17"/>
      <c r="AY17"/>
      <c r="AZ17"/>
    </row>
    <row r="18" spans="1:52" ht="17.399999999999999" customHeight="1">
      <c r="A18" s="519"/>
      <c r="B18" s="519"/>
      <c r="C18" s="519"/>
      <c r="D18" s="519"/>
      <c r="E18" s="519"/>
      <c r="F18" s="519"/>
      <c r="G18" s="519"/>
      <c r="H18" s="519"/>
      <c r="I18" s="519"/>
      <c r="J18" s="519"/>
      <c r="K18" s="519"/>
      <c r="L18" s="655"/>
      <c r="M18" s="655"/>
      <c r="N18" s="655"/>
      <c r="O18" s="533"/>
      <c r="P18" s="533"/>
      <c r="Q18" s="533"/>
      <c r="R18" s="528"/>
      <c r="S18" s="528"/>
      <c r="T18" s="528"/>
      <c r="U18" s="528"/>
      <c r="V18" s="528"/>
      <c r="W18" s="528"/>
      <c r="X18" s="528"/>
      <c r="Y18" s="528"/>
      <c r="Z18" s="528"/>
      <c r="AA18" s="519"/>
      <c r="AB18" s="502"/>
      <c r="AC18" s="349"/>
      <c r="AD18" s="349"/>
      <c r="AE18" s="349"/>
      <c r="AF18" s="349"/>
      <c r="AG18" s="349"/>
      <c r="AH18" s="349"/>
      <c r="AI18" s="349"/>
      <c r="AJ18"/>
      <c r="AK18"/>
      <c r="AL18"/>
      <c r="AM18"/>
      <c r="AN18"/>
      <c r="AO18"/>
      <c r="AP18"/>
      <c r="AQ18"/>
      <c r="AR18"/>
      <c r="AS18"/>
      <c r="AT18"/>
      <c r="AU18"/>
      <c r="AV18"/>
      <c r="AW18"/>
      <c r="AX18"/>
      <c r="AY18"/>
      <c r="AZ18"/>
    </row>
    <row r="19" spans="1:52" ht="17.399999999999999" customHeight="1">
      <c r="A19" s="519"/>
      <c r="B19" s="519"/>
      <c r="C19" s="519"/>
      <c r="D19" s="519"/>
      <c r="E19" s="519"/>
      <c r="F19" s="657"/>
      <c r="G19" s="657"/>
      <c r="H19" s="657"/>
      <c r="I19" s="519"/>
      <c r="J19" s="519"/>
      <c r="K19" s="519"/>
      <c r="L19" s="533"/>
      <c r="M19" s="533"/>
      <c r="N19" s="533"/>
      <c r="O19" s="533"/>
      <c r="P19" s="533"/>
      <c r="Q19" s="533"/>
      <c r="R19" s="528"/>
      <c r="S19" s="528"/>
      <c r="T19" s="528"/>
      <c r="U19" s="528"/>
      <c r="V19" s="528"/>
      <c r="W19" s="528"/>
      <c r="X19" s="528"/>
      <c r="Y19" s="528"/>
      <c r="Z19" s="528"/>
      <c r="AA19" s="519"/>
      <c r="AB19" s="502"/>
      <c r="AC19" s="349"/>
      <c r="AD19" s="349"/>
      <c r="AE19" s="349"/>
      <c r="AF19" s="349"/>
      <c r="AG19" s="349"/>
      <c r="AH19" s="349"/>
      <c r="AI19" s="349"/>
      <c r="AJ19"/>
      <c r="AK19"/>
      <c r="AL19"/>
      <c r="AM19"/>
      <c r="AN19"/>
      <c r="AO19"/>
      <c r="AP19"/>
      <c r="AQ19"/>
      <c r="AR19"/>
      <c r="AS19"/>
      <c r="AT19"/>
      <c r="AU19"/>
      <c r="AV19"/>
      <c r="AW19"/>
      <c r="AX19"/>
      <c r="AY19"/>
      <c r="AZ19"/>
    </row>
    <row r="20" spans="1:52" s="46" customFormat="1" ht="17.399999999999999" hidden="1" customHeight="1">
      <c r="F20" s="657"/>
      <c r="G20" s="657"/>
      <c r="H20" s="657"/>
      <c r="L20" s="600"/>
      <c r="M20" s="600"/>
      <c r="N20" s="600"/>
      <c r="O20" s="600"/>
      <c r="P20" s="600"/>
      <c r="Q20" s="600"/>
      <c r="R20" s="601"/>
      <c r="S20" s="656"/>
      <c r="T20" s="656"/>
      <c r="U20" s="656"/>
      <c r="V20" s="656"/>
      <c r="W20" s="656"/>
      <c r="X20" s="656"/>
      <c r="Y20" s="656"/>
      <c r="Z20" s="656"/>
      <c r="AA20" s="656"/>
    </row>
    <row r="21" spans="1:52" s="46" customFormat="1" ht="17.399999999999999" hidden="1" customHeight="1">
      <c r="F21" s="657"/>
      <c r="G21" s="657"/>
      <c r="H21" s="657"/>
      <c r="L21" s="600"/>
      <c r="M21" s="600"/>
      <c r="N21" s="600"/>
      <c r="O21" s="600"/>
      <c r="P21" s="600"/>
      <c r="Q21" s="600"/>
      <c r="R21" s="600"/>
      <c r="S21" s="656"/>
      <c r="T21" s="656"/>
      <c r="U21" s="656"/>
      <c r="V21" s="656"/>
      <c r="W21" s="656"/>
      <c r="X21" s="656"/>
      <c r="Y21" s="656"/>
      <c r="Z21" s="656"/>
      <c r="AA21" s="656"/>
    </row>
    <row r="22" spans="1:52" s="46" customFormat="1" ht="17.399999999999999" hidden="1" customHeight="1">
      <c r="Q22" s="600"/>
      <c r="R22" s="600"/>
    </row>
    <row r="23" spans="1:52" s="46" customFormat="1" ht="17.399999999999999" hidden="1" customHeight="1">
      <c r="L23" s="600"/>
      <c r="M23" s="600"/>
      <c r="N23" s="600"/>
      <c r="O23" s="600"/>
      <c r="P23" s="600"/>
      <c r="Q23" s="600"/>
      <c r="R23" s="600"/>
    </row>
    <row r="24" spans="1:52" s="46" customFormat="1" ht="13.2" hidden="1" customHeight="1">
      <c r="L24" s="655"/>
      <c r="M24" s="655"/>
      <c r="N24" s="655"/>
      <c r="O24" s="655"/>
      <c r="P24" s="655"/>
      <c r="Q24" s="655"/>
      <c r="R24" s="655"/>
      <c r="S24" s="655"/>
    </row>
    <row r="25" spans="1:52" s="46" customFormat="1" ht="13.2" hidden="1" customHeight="1">
      <c r="L25" s="655"/>
      <c r="M25" s="655"/>
      <c r="N25" s="655"/>
      <c r="O25" s="655"/>
      <c r="P25" s="655"/>
      <c r="Q25" s="655"/>
      <c r="R25" s="655"/>
      <c r="S25" s="655"/>
    </row>
    <row r="26" spans="1:52">
      <c r="A26" s="519"/>
      <c r="B26" s="519"/>
      <c r="C26" s="519"/>
      <c r="D26" s="519"/>
      <c r="E26" s="519"/>
      <c r="F26" s="519"/>
      <c r="G26" s="519"/>
      <c r="H26" s="519"/>
      <c r="I26" s="519"/>
      <c r="J26" s="519"/>
      <c r="K26" s="519"/>
      <c r="L26" s="655"/>
      <c r="M26" s="655"/>
      <c r="N26" s="655"/>
      <c r="O26" s="655"/>
      <c r="P26" s="655"/>
      <c r="Q26" s="655"/>
      <c r="R26" s="655"/>
      <c r="S26" s="655"/>
      <c r="T26" s="519"/>
      <c r="U26" s="519"/>
      <c r="V26" s="519"/>
      <c r="W26" s="519"/>
      <c r="X26" s="519"/>
      <c r="Y26" s="519"/>
      <c r="Z26" s="519"/>
      <c r="AA26" s="519"/>
      <c r="AB26" s="502"/>
      <c r="AC26" s="349"/>
      <c r="AD26" s="349"/>
      <c r="AE26" s="349"/>
      <c r="AF26" s="349"/>
      <c r="AG26" s="349"/>
      <c r="AH26" s="349"/>
      <c r="AI26" s="349"/>
      <c r="AJ26"/>
      <c r="AK26"/>
      <c r="AL26"/>
      <c r="AM26"/>
      <c r="AN26"/>
      <c r="AO26"/>
      <c r="AP26"/>
      <c r="AQ26"/>
      <c r="AR26"/>
      <c r="AS26"/>
      <c r="AT26"/>
      <c r="AU26"/>
      <c r="AV26"/>
      <c r="AW26"/>
      <c r="AX26"/>
      <c r="AY26"/>
      <c r="AZ26"/>
    </row>
    <row r="27" spans="1:52" ht="19.2">
      <c r="A27" s="519"/>
      <c r="B27" s="519"/>
      <c r="C27" s="519"/>
      <c r="D27" s="519"/>
      <c r="E27" s="519"/>
      <c r="F27" s="519"/>
      <c r="G27" s="519"/>
      <c r="H27" s="519"/>
      <c r="I27" s="519"/>
      <c r="J27" s="519"/>
      <c r="K27" s="519"/>
      <c r="L27" s="533"/>
      <c r="M27" s="533"/>
      <c r="N27" s="533"/>
      <c r="O27" s="533"/>
      <c r="P27" s="533"/>
      <c r="Q27" s="533"/>
      <c r="R27" s="533"/>
      <c r="S27" s="519"/>
      <c r="T27" s="519"/>
      <c r="U27" s="519"/>
      <c r="V27" s="519"/>
      <c r="W27" s="519"/>
      <c r="X27" s="519"/>
      <c r="Y27" s="519"/>
      <c r="Z27" s="519"/>
      <c r="AA27" s="519"/>
      <c r="AB27" s="502"/>
      <c r="AC27" s="349"/>
      <c r="AD27" s="349"/>
      <c r="AE27" s="349"/>
      <c r="AF27" s="349"/>
      <c r="AG27" s="349"/>
      <c r="AH27" s="349"/>
      <c r="AI27" s="349"/>
      <c r="AJ27"/>
      <c r="AK27"/>
      <c r="AL27"/>
      <c r="AM27"/>
      <c r="AN27"/>
      <c r="AO27"/>
      <c r="AP27"/>
      <c r="AQ27"/>
      <c r="AR27"/>
      <c r="AS27"/>
      <c r="AT27"/>
      <c r="AU27"/>
      <c r="AV27"/>
      <c r="AW27"/>
      <c r="AX27"/>
      <c r="AY27"/>
      <c r="AZ27"/>
    </row>
    <row r="28" spans="1:52" ht="19.2">
      <c r="A28" s="519"/>
      <c r="B28" s="519"/>
      <c r="C28" s="519"/>
      <c r="D28" s="519"/>
      <c r="E28" s="519"/>
      <c r="F28" s="519"/>
      <c r="G28" s="519"/>
      <c r="H28" s="519"/>
      <c r="I28" s="519"/>
      <c r="J28" s="519"/>
      <c r="K28" s="519"/>
      <c r="L28" s="533"/>
      <c r="M28" s="533"/>
      <c r="N28" s="533"/>
      <c r="O28" s="533"/>
      <c r="P28" s="533"/>
      <c r="Q28" s="533"/>
      <c r="R28" s="533"/>
      <c r="S28" s="519"/>
      <c r="T28" s="519"/>
      <c r="U28" s="519"/>
      <c r="V28" s="519"/>
      <c r="W28" s="519"/>
      <c r="X28" s="519"/>
      <c r="Y28" s="519"/>
      <c r="Z28" s="519"/>
      <c r="AA28" s="519"/>
      <c r="AB28" s="502"/>
      <c r="AC28" s="349"/>
      <c r="AD28" s="349"/>
      <c r="AE28" s="349"/>
      <c r="AF28" s="349"/>
      <c r="AG28" s="349"/>
      <c r="AH28" s="349"/>
      <c r="AI28" s="349"/>
      <c r="AJ28"/>
      <c r="AK28"/>
      <c r="AL28"/>
      <c r="AM28"/>
      <c r="AN28"/>
      <c r="AO28"/>
      <c r="AP28"/>
      <c r="AQ28"/>
      <c r="AR28"/>
      <c r="AS28"/>
      <c r="AT28"/>
      <c r="AU28"/>
      <c r="AV28"/>
      <c r="AW28"/>
      <c r="AX28"/>
      <c r="AY28"/>
      <c r="AZ28"/>
    </row>
    <row r="29" spans="1:52" ht="19.2">
      <c r="A29" s="519"/>
      <c r="B29" s="519"/>
      <c r="C29" s="543" t="s">
        <v>203</v>
      </c>
      <c r="D29" s="543"/>
      <c r="E29" s="543"/>
      <c r="F29" s="543"/>
      <c r="G29" s="519"/>
      <c r="H29" s="519"/>
      <c r="I29" s="519"/>
      <c r="J29" s="519"/>
      <c r="K29" s="519"/>
      <c r="L29" s="533"/>
      <c r="M29" s="533"/>
      <c r="N29" s="533"/>
      <c r="O29" s="533"/>
      <c r="P29" s="533"/>
      <c r="Q29" s="533"/>
      <c r="R29" s="533"/>
      <c r="S29" s="519"/>
      <c r="T29" s="519"/>
      <c r="U29" s="519"/>
      <c r="V29" s="519"/>
      <c r="W29" s="519"/>
      <c r="X29" s="519"/>
      <c r="Y29" s="519"/>
      <c r="Z29" s="519"/>
      <c r="AA29" s="519"/>
      <c r="AB29" s="502"/>
      <c r="AC29" s="349"/>
      <c r="AD29" s="349"/>
      <c r="AE29" s="349"/>
      <c r="AF29" s="349"/>
      <c r="AG29" s="349"/>
      <c r="AH29" s="349"/>
      <c r="AI29" s="349"/>
      <c r="AJ29"/>
      <c r="AK29"/>
      <c r="AL29"/>
      <c r="AM29"/>
      <c r="AN29"/>
      <c r="AO29"/>
      <c r="AP29"/>
      <c r="AQ29"/>
      <c r="AR29"/>
      <c r="AS29"/>
      <c r="AT29"/>
      <c r="AU29"/>
      <c r="AV29"/>
      <c r="AW29"/>
      <c r="AX29"/>
      <c r="AY29"/>
      <c r="AZ29"/>
    </row>
    <row r="30" spans="1:52" ht="13.2" customHeight="1">
      <c r="A30" s="519"/>
      <c r="B30" s="519"/>
      <c r="C30" s="543"/>
      <c r="D30" s="543"/>
      <c r="E30" s="543"/>
      <c r="F30" s="543"/>
      <c r="G30" s="519"/>
      <c r="H30" s="519"/>
      <c r="I30" s="519"/>
      <c r="J30" s="519"/>
      <c r="K30" s="519"/>
      <c r="L30" s="519"/>
      <c r="M30" s="519"/>
      <c r="N30" s="519"/>
      <c r="O30" s="519"/>
      <c r="P30" s="519"/>
      <c r="Q30" s="544"/>
      <c r="R30" s="545"/>
      <c r="S30" s="545"/>
      <c r="T30" s="545"/>
      <c r="U30" s="545"/>
      <c r="V30" s="545"/>
      <c r="W30" s="545"/>
      <c r="X30" s="545"/>
      <c r="Y30" s="545"/>
      <c r="Z30" s="545"/>
      <c r="AA30" s="545"/>
      <c r="AB30" s="502"/>
      <c r="AC30" s="349"/>
      <c r="AD30" s="349"/>
      <c r="AE30" s="349"/>
      <c r="AF30" s="349"/>
      <c r="AG30" s="349"/>
      <c r="AH30" s="349"/>
      <c r="AI30" s="349"/>
      <c r="AJ30"/>
      <c r="AK30"/>
      <c r="AL30"/>
      <c r="AM30"/>
      <c r="AN30"/>
      <c r="AO30"/>
      <c r="AP30"/>
      <c r="AQ30"/>
      <c r="AR30"/>
      <c r="AS30"/>
      <c r="AT30"/>
      <c r="AU30"/>
      <c r="AV30"/>
      <c r="AW30"/>
      <c r="AX30"/>
      <c r="AY30"/>
      <c r="AZ30"/>
    </row>
    <row r="31" spans="1:52">
      <c r="A31" s="519"/>
      <c r="B31" s="519"/>
      <c r="C31" s="543"/>
      <c r="D31" s="543"/>
      <c r="E31" s="543"/>
      <c r="F31" s="543"/>
      <c r="G31" s="519"/>
      <c r="H31" s="519"/>
      <c r="I31" s="519"/>
      <c r="J31" s="519"/>
      <c r="K31" s="519"/>
      <c r="L31" s="519"/>
      <c r="M31" s="519"/>
      <c r="N31" s="519"/>
      <c r="O31" s="519"/>
      <c r="P31" s="519"/>
      <c r="Q31" s="545"/>
      <c r="R31" s="545"/>
      <c r="S31" s="545"/>
      <c r="T31" s="545"/>
      <c r="U31" s="545"/>
      <c r="V31" s="545"/>
      <c r="W31" s="545"/>
      <c r="X31" s="545"/>
      <c r="Y31" s="545"/>
      <c r="Z31" s="545"/>
      <c r="AA31" s="545"/>
      <c r="AB31" s="502"/>
      <c r="AC31" s="349"/>
      <c r="AD31" s="349"/>
      <c r="AE31" s="349"/>
      <c r="AF31" s="349"/>
      <c r="AG31" s="349"/>
      <c r="AH31" s="349"/>
      <c r="AI31" s="349"/>
      <c r="AJ31"/>
      <c r="AK31"/>
      <c r="AL31"/>
      <c r="AM31"/>
      <c r="AN31"/>
      <c r="AO31"/>
      <c r="AP31"/>
      <c r="AQ31"/>
      <c r="AR31"/>
      <c r="AS31"/>
      <c r="AT31"/>
      <c r="AU31"/>
      <c r="AV31"/>
      <c r="AW31"/>
      <c r="AX31"/>
      <c r="AY31"/>
      <c r="AZ31"/>
    </row>
    <row r="32" spans="1:52">
      <c r="A32" s="519"/>
      <c r="B32" s="519"/>
      <c r="C32" s="519"/>
      <c r="D32" s="519"/>
      <c r="E32" s="519"/>
      <c r="F32" s="519"/>
      <c r="G32" s="519"/>
      <c r="H32" s="519"/>
      <c r="I32" s="519"/>
      <c r="J32" s="519"/>
      <c r="K32" s="519"/>
      <c r="L32" s="519"/>
      <c r="M32" s="519"/>
      <c r="N32" s="519"/>
      <c r="O32" s="519"/>
      <c r="P32" s="519"/>
      <c r="Q32" s="545"/>
      <c r="R32" s="545"/>
      <c r="S32" s="545"/>
      <c r="T32" s="545"/>
      <c r="U32" s="545"/>
      <c r="V32" s="545"/>
      <c r="W32" s="545"/>
      <c r="X32" s="545"/>
      <c r="Y32" s="545"/>
      <c r="Z32" s="545"/>
      <c r="AA32" s="545"/>
      <c r="AB32" s="502"/>
      <c r="AC32" s="349"/>
      <c r="AD32" s="349"/>
      <c r="AE32" s="349"/>
      <c r="AF32" s="349"/>
      <c r="AG32" s="349"/>
      <c r="AH32" s="349"/>
      <c r="AI32" s="349"/>
    </row>
    <row r="33" spans="1:35">
      <c r="A33" s="519"/>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349"/>
      <c r="AC33" s="349"/>
      <c r="AD33" s="349"/>
      <c r="AE33" s="349"/>
      <c r="AF33" s="349"/>
      <c r="AG33" s="349"/>
      <c r="AH33" s="349"/>
      <c r="AI33" s="349"/>
    </row>
    <row r="34" spans="1:35">
      <c r="A34" s="519"/>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349"/>
      <c r="AC34" s="349"/>
      <c r="AD34" s="349"/>
      <c r="AE34" s="349"/>
      <c r="AF34" s="349"/>
      <c r="AG34" s="349"/>
      <c r="AH34" s="349"/>
      <c r="AI34" s="349"/>
    </row>
    <row r="35" spans="1:35">
      <c r="A35" s="519"/>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row>
    <row r="36" spans="1:35">
      <c r="A36" s="519"/>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row>
    <row r="37" spans="1:35">
      <c r="A37" s="519"/>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row>
    <row r="38" spans="1:35">
      <c r="A38" s="519"/>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row>
    <row r="39" spans="1:35">
      <c r="A39" s="519"/>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row>
    <row r="40" spans="1:35">
      <c r="A40" s="519"/>
      <c r="B40" s="519"/>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row>
    <row r="41" spans="1:35">
      <c r="A41" s="519"/>
      <c r="B41" s="519"/>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row>
    <row r="42" spans="1:35">
      <c r="A42" s="519"/>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row>
    <row r="43" spans="1:35">
      <c r="A43" s="519"/>
      <c r="B43" s="519"/>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row>
    <row r="44" spans="1:35" ht="4.2" customHeight="1">
      <c r="A44" s="519"/>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row>
    <row r="45" spans="1:35">
      <c r="L45" s="602"/>
      <c r="M45" s="602"/>
      <c r="N45" s="602"/>
      <c r="O45" s="602"/>
      <c r="P45" s="602"/>
      <c r="Q45" s="602"/>
      <c r="R45" s="602"/>
      <c r="S45" s="602"/>
      <c r="T45" s="602"/>
      <c r="U45" s="602"/>
      <c r="V45" s="602"/>
      <c r="W45" s="602"/>
    </row>
    <row r="46" spans="1:35">
      <c r="L46" s="602"/>
      <c r="M46" s="653" t="s">
        <v>221</v>
      </c>
      <c r="N46" s="654"/>
      <c r="O46" s="654"/>
      <c r="P46" s="654"/>
      <c r="Q46" s="654"/>
      <c r="R46" s="654"/>
      <c r="S46" s="654"/>
      <c r="T46" s="654"/>
      <c r="U46" s="654"/>
      <c r="V46" s="654"/>
      <c r="W46" s="602"/>
    </row>
    <row r="47" spans="1:35">
      <c r="L47" s="602"/>
      <c r="M47" s="654"/>
      <c r="N47" s="654"/>
      <c r="O47" s="654"/>
      <c r="P47" s="654"/>
      <c r="Q47" s="654"/>
      <c r="R47" s="654"/>
      <c r="S47" s="654"/>
      <c r="T47" s="654"/>
      <c r="U47" s="654"/>
      <c r="V47" s="654"/>
      <c r="W47" s="602"/>
    </row>
    <row r="48" spans="1:35">
      <c r="L48" s="602"/>
      <c r="M48" s="654"/>
      <c r="N48" s="654"/>
      <c r="O48" s="654"/>
      <c r="P48" s="654"/>
      <c r="Q48" s="654"/>
      <c r="R48" s="654"/>
      <c r="S48" s="654"/>
      <c r="T48" s="654"/>
      <c r="U48" s="654"/>
      <c r="V48" s="654"/>
      <c r="W48" s="602"/>
    </row>
    <row r="49" spans="12:23">
      <c r="L49" s="602"/>
      <c r="M49" s="654"/>
      <c r="N49" s="654"/>
      <c r="O49" s="654"/>
      <c r="P49" s="654"/>
      <c r="Q49" s="654"/>
      <c r="R49" s="654"/>
      <c r="S49" s="654"/>
      <c r="T49" s="654"/>
      <c r="U49" s="654"/>
      <c r="V49" s="654"/>
      <c r="W49" s="602"/>
    </row>
    <row r="50" spans="12:23">
      <c r="L50" s="602"/>
      <c r="M50" s="602"/>
      <c r="N50" s="602"/>
      <c r="O50" s="602"/>
      <c r="P50" s="602"/>
      <c r="Q50" s="602"/>
      <c r="R50" s="602"/>
      <c r="S50" s="602"/>
      <c r="T50" s="602"/>
      <c r="U50" s="602"/>
      <c r="V50" s="602"/>
      <c r="W50" s="602"/>
    </row>
    <row r="51" spans="12:23">
      <c r="L51" s="602"/>
      <c r="M51" s="602"/>
      <c r="N51" s="602"/>
      <c r="O51" s="602"/>
      <c r="P51" s="602"/>
      <c r="Q51" s="602"/>
      <c r="R51" s="602"/>
      <c r="S51" s="602"/>
      <c r="T51" s="602"/>
      <c r="U51" s="602"/>
      <c r="V51" s="602"/>
      <c r="W51" s="602"/>
    </row>
  </sheetData>
  <sheetProtection formatCells="0" formatColumns="0" formatRows="0" insertColumns="0" insertRows="0" insertHyperlinks="0" deleteColumns="0" deleteRows="0" sort="0" autoFilter="0" pivotTables="0"/>
  <mergeCells count="14">
    <mergeCell ref="M46:V49"/>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hyperlinks>
    <hyperlink ref="M46:V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38" sqref="H38:N38"/>
    </sheetView>
  </sheetViews>
  <sheetFormatPr defaultColWidth="9" defaultRowHeight="13.2"/>
  <cols>
    <col min="1" max="1" width="16.3320312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755" t="s">
        <v>198</v>
      </c>
      <c r="J2" s="755"/>
      <c r="K2" s="755"/>
      <c r="L2" s="755"/>
      <c r="M2" s="755"/>
      <c r="N2" s="69"/>
      <c r="O2" s="23" t="s">
        <v>203</v>
      </c>
      <c r="P2" s="54"/>
    </row>
    <row r="3" spans="1:16" ht="17.399999999999999">
      <c r="A3" s="770" t="e" vm="1">
        <v>#VALUE!</v>
      </c>
      <c r="B3" s="770"/>
      <c r="C3" s="771"/>
      <c r="D3" s="82"/>
      <c r="E3" s="82"/>
      <c r="F3" s="753" t="e" vm="1">
        <v>#VALUE!</v>
      </c>
      <c r="G3" s="754"/>
      <c r="H3" s="46"/>
      <c r="I3" s="148"/>
      <c r="J3" s="149"/>
      <c r="K3" s="150"/>
      <c r="L3" s="142"/>
      <c r="M3" s="151"/>
    </row>
    <row r="4" spans="1:16" ht="17.399999999999999">
      <c r="A4" s="770"/>
      <c r="B4" s="770"/>
      <c r="C4" s="771"/>
      <c r="D4" s="82"/>
      <c r="E4" s="82"/>
      <c r="F4" s="753"/>
      <c r="G4" s="754"/>
      <c r="H4" s="152"/>
      <c r="I4" s="152"/>
      <c r="J4" s="141"/>
      <c r="K4" s="150"/>
      <c r="L4" s="142"/>
      <c r="M4" s="151"/>
      <c r="N4" s="108"/>
    </row>
    <row r="5" spans="1:16">
      <c r="A5" s="770"/>
      <c r="B5" s="770"/>
      <c r="C5" s="771"/>
      <c r="D5" s="82"/>
      <c r="E5" s="27"/>
      <c r="F5" s="753"/>
      <c r="G5" s="754"/>
      <c r="H5"/>
      <c r="I5" s="153"/>
      <c r="J5" s="141"/>
      <c r="K5" s="150"/>
      <c r="L5" s="150"/>
      <c r="M5" s="151"/>
      <c r="N5" s="22" t="s">
        <v>204</v>
      </c>
    </row>
    <row r="6" spans="1:16">
      <c r="A6" s="770"/>
      <c r="B6" s="770"/>
      <c r="C6" s="771"/>
      <c r="D6" s="82"/>
      <c r="E6" s="83"/>
      <c r="F6" s="753"/>
      <c r="G6" s="754"/>
      <c r="H6"/>
      <c r="I6" s="154"/>
      <c r="J6" s="141"/>
      <c r="K6" s="150"/>
      <c r="L6" s="150"/>
      <c r="M6" s="151"/>
      <c r="P6" s="22" t="s">
        <v>209</v>
      </c>
    </row>
    <row r="7" spans="1:16">
      <c r="A7" s="770"/>
      <c r="B7" s="770"/>
      <c r="C7" s="771"/>
      <c r="D7" s="82"/>
      <c r="E7" s="83"/>
      <c r="F7" s="753"/>
      <c r="G7" s="754"/>
      <c r="H7" s="155"/>
      <c r="I7" s="153"/>
      <c r="J7" s="141"/>
      <c r="K7" s="150"/>
      <c r="L7" s="150"/>
      <c r="M7" s="151"/>
    </row>
    <row r="8" spans="1:16">
      <c r="A8" s="770"/>
      <c r="B8" s="770"/>
      <c r="C8" s="771"/>
      <c r="D8" s="82"/>
      <c r="E8" s="83"/>
      <c r="F8" s="753"/>
      <c r="G8" s="754"/>
      <c r="H8" s="146"/>
      <c r="I8" s="156"/>
      <c r="J8" s="156"/>
      <c r="K8" s="156"/>
      <c r="L8" s="150"/>
      <c r="M8" s="157"/>
      <c r="N8" s="29" t="s">
        <v>42</v>
      </c>
    </row>
    <row r="9" spans="1:16">
      <c r="A9" s="770"/>
      <c r="B9" s="770"/>
      <c r="C9" s="771"/>
      <c r="D9" s="82"/>
      <c r="E9" s="83"/>
      <c r="F9" s="753"/>
      <c r="G9" s="754"/>
      <c r="H9" s="156"/>
      <c r="I9" s="156"/>
      <c r="J9" s="156"/>
      <c r="K9" s="156"/>
      <c r="L9" s="150"/>
      <c r="M9" s="157"/>
      <c r="N9" s="29"/>
    </row>
    <row r="10" spans="1:16">
      <c r="A10" s="770"/>
      <c r="B10" s="770"/>
      <c r="C10" s="771"/>
      <c r="D10" s="82"/>
      <c r="E10" s="83"/>
      <c r="F10" s="753"/>
      <c r="G10" s="754"/>
      <c r="H10" s="156"/>
      <c r="I10" s="156"/>
      <c r="J10" s="156"/>
      <c r="K10" s="156"/>
      <c r="L10" s="150"/>
      <c r="M10" s="157"/>
      <c r="N10" s="29" t="s">
        <v>43</v>
      </c>
    </row>
    <row r="11" spans="1:16">
      <c r="A11" s="770"/>
      <c r="B11" s="770"/>
      <c r="C11" s="771"/>
      <c r="D11" s="82"/>
      <c r="E11" s="83"/>
      <c r="F11" s="753"/>
      <c r="G11" s="754"/>
      <c r="H11" s="156"/>
      <c r="I11" s="156"/>
      <c r="J11" s="156"/>
      <c r="K11" s="156"/>
      <c r="L11" s="150"/>
      <c r="M11" s="157"/>
    </row>
    <row r="12" spans="1:16">
      <c r="A12" s="770"/>
      <c r="B12" s="770"/>
      <c r="C12" s="771"/>
      <c r="D12" s="82"/>
      <c r="E12" s="83"/>
      <c r="F12" s="753"/>
      <c r="G12" s="754"/>
      <c r="H12" s="156"/>
      <c r="I12" s="156"/>
      <c r="J12" s="156"/>
      <c r="K12" s="156"/>
      <c r="L12" s="150"/>
      <c r="M12" s="157"/>
      <c r="O12" s="117"/>
    </row>
    <row r="13" spans="1:16">
      <c r="A13" s="770"/>
      <c r="B13" s="770"/>
      <c r="C13" s="771"/>
      <c r="D13" s="82"/>
      <c r="E13" s="83"/>
      <c r="F13" s="753"/>
      <c r="G13" s="754"/>
      <c r="H13" s="156"/>
      <c r="I13" s="156"/>
      <c r="J13" s="156"/>
      <c r="K13" s="156"/>
      <c r="L13" s="150"/>
      <c r="M13" s="157"/>
      <c r="N13" s="129" t="s">
        <v>44</v>
      </c>
    </row>
    <row r="14" spans="1:16">
      <c r="A14" s="770"/>
      <c r="B14" s="770"/>
      <c r="C14" s="771"/>
      <c r="D14" s="82"/>
      <c r="E14" s="83"/>
      <c r="F14" s="753"/>
      <c r="G14" s="754"/>
      <c r="H14" s="156"/>
      <c r="I14" s="156"/>
      <c r="J14" s="156"/>
      <c r="K14" s="156"/>
      <c r="L14" s="150"/>
      <c r="M14" s="157"/>
    </row>
    <row r="15" spans="1:16">
      <c r="A15" s="770"/>
      <c r="B15" s="770"/>
      <c r="C15" s="771"/>
      <c r="D15" s="82"/>
      <c r="E15" s="82" t="s">
        <v>17</v>
      </c>
      <c r="F15" s="753"/>
      <c r="G15" s="754"/>
      <c r="H15" s="155"/>
      <c r="I15" s="153"/>
      <c r="J15" s="146"/>
      <c r="K15" s="150"/>
      <c r="L15" s="150"/>
      <c r="M15" s="157"/>
      <c r="N15" s="109" t="s">
        <v>45</v>
      </c>
    </row>
    <row r="16" spans="1:16">
      <c r="A16" s="770"/>
      <c r="B16" s="770"/>
      <c r="C16" s="771"/>
      <c r="D16" s="82"/>
      <c r="E16" s="82"/>
      <c r="F16" s="753"/>
      <c r="G16" s="754"/>
      <c r="H16" s="141"/>
      <c r="I16" s="153"/>
      <c r="J16" s="141"/>
      <c r="K16" s="150"/>
      <c r="L16" s="150"/>
      <c r="M16" s="157"/>
      <c r="N16" s="84" t="s">
        <v>46</v>
      </c>
    </row>
    <row r="17" spans="1:19" ht="20.25" customHeight="1" thickBot="1">
      <c r="A17" s="756" t="s">
        <v>249</v>
      </c>
      <c r="B17" s="757"/>
      <c r="C17" s="757"/>
      <c r="D17" s="85"/>
      <c r="E17" s="86"/>
      <c r="F17" s="758" t="s">
        <v>250</v>
      </c>
      <c r="G17" s="759"/>
      <c r="H17" s="155"/>
      <c r="I17" s="153"/>
      <c r="J17" s="146"/>
      <c r="K17" s="150"/>
      <c r="L17" s="147"/>
      <c r="M17" s="151"/>
    </row>
    <row r="18" spans="1:19" ht="39" customHeight="1" thickTop="1">
      <c r="A18" s="760" t="s">
        <v>47</v>
      </c>
      <c r="B18" s="761"/>
      <c r="C18" s="762"/>
      <c r="D18" s="87" t="s">
        <v>48</v>
      </c>
      <c r="E18" s="307" t="s">
        <v>211</v>
      </c>
      <c r="F18" s="763" t="s">
        <v>49</v>
      </c>
      <c r="G18" s="764"/>
      <c r="H18" s="141"/>
      <c r="I18" s="153"/>
      <c r="J18" s="141"/>
      <c r="K18" s="150"/>
      <c r="L18" s="150"/>
      <c r="M18" s="151"/>
      <c r="Q18" s="22" t="s">
        <v>3</v>
      </c>
      <c r="S18" s="22" t="s">
        <v>17</v>
      </c>
    </row>
    <row r="19" spans="1:19" ht="30" customHeight="1">
      <c r="A19" s="765" t="s">
        <v>177</v>
      </c>
      <c r="B19" s="765"/>
      <c r="C19" s="765"/>
      <c r="D19" s="765"/>
      <c r="E19" s="765"/>
      <c r="F19" s="765"/>
      <c r="G19" s="765"/>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766">
        <v>45921</v>
      </c>
      <c r="C21" s="767"/>
      <c r="D21" s="191" t="s">
        <v>53</v>
      </c>
      <c r="E21" s="768" t="s">
        <v>54</v>
      </c>
      <c r="F21" s="769"/>
      <c r="G21" s="26" t="s">
        <v>55</v>
      </c>
      <c r="H21" s="741" t="s">
        <v>245</v>
      </c>
      <c r="I21" s="742"/>
      <c r="J21" s="742"/>
      <c r="K21" s="742"/>
      <c r="L21" s="742"/>
      <c r="M21" s="161" t="s">
        <v>182</v>
      </c>
      <c r="N21" s="163">
        <v>9</v>
      </c>
    </row>
    <row r="22" spans="1:19" ht="36" customHeight="1" thickTop="1" thickBot="1">
      <c r="A22" s="192" t="s">
        <v>56</v>
      </c>
      <c r="B22" s="743" t="s">
        <v>57</v>
      </c>
      <c r="C22" s="744"/>
      <c r="D22" s="745"/>
      <c r="E22" s="193" t="s">
        <v>222</v>
      </c>
      <c r="F22" s="193" t="s">
        <v>246</v>
      </c>
      <c r="G22" s="194"/>
      <c r="H22" s="746" t="s">
        <v>58</v>
      </c>
      <c r="I22" s="747"/>
      <c r="J22" s="747"/>
      <c r="K22" s="747"/>
      <c r="L22" s="748"/>
      <c r="M22" s="162" t="s">
        <v>59</v>
      </c>
      <c r="N22" s="164" t="s">
        <v>60</v>
      </c>
      <c r="R22" s="22" t="s">
        <v>3</v>
      </c>
    </row>
    <row r="23" spans="1:19" ht="71.400000000000006" customHeight="1" thickBot="1">
      <c r="A23" s="170" t="s">
        <v>61</v>
      </c>
      <c r="B23" s="658" t="str">
        <f>IF(G23&gt;5,"☆☆☆☆",IF(AND(G23&gt;=2.39,G23&lt;5),"☆☆☆",IF(AND(G23&gt;=1.39,G23&lt;2.4),"☆☆",IF(AND(G23&gt;0,G23&lt;1.4),"☆",IF(AND(G23&gt;=-1.39,G23&lt;0),"★",IF(AND(G23&gt;=-2.39,G23&lt;-1.4),"★★",IF(AND(G23&gt;=-3.39,G23&lt;-2.4),"★★★")))))))</f>
        <v>★</v>
      </c>
      <c r="C23" s="659"/>
      <c r="D23" s="660"/>
      <c r="E23" s="460">
        <v>2.74</v>
      </c>
      <c r="F23" s="460">
        <v>2.52</v>
      </c>
      <c r="G23" s="120">
        <f t="shared" ref="G23:G69" si="0">F23-E23</f>
        <v>-0.2200000000000002</v>
      </c>
      <c r="H23" s="749"/>
      <c r="I23" s="721"/>
      <c r="J23" s="721"/>
      <c r="K23" s="721"/>
      <c r="L23" s="722"/>
      <c r="M23" s="604"/>
      <c r="N23" s="605"/>
      <c r="O23" s="113" t="s">
        <v>62</v>
      </c>
    </row>
    <row r="24" spans="1:19" ht="61.2" customHeight="1" thickBot="1">
      <c r="A24" s="91" t="s">
        <v>63</v>
      </c>
      <c r="B24" s="658" t="str">
        <f>IF(G24&gt;5,"☆☆☆☆",IF(AND(G24&gt;=2.39,G24&lt;5),"☆☆☆",IF(AND(G24&gt;=1.39,G24&lt;2.4),"☆☆",IF(AND(G24&gt;0,G24&lt;1.4),"☆",IF(AND(G24&gt;=-1.39,G24&lt;0),"★",IF(AND(G24&gt;=-2.39,G24&lt;-1.4),"★★",IF(AND(G24&gt;=-3.39,G24&lt;-2.4),"★★★")))))))</f>
        <v>★</v>
      </c>
      <c r="C24" s="659"/>
      <c r="D24" s="660"/>
      <c r="E24" s="341">
        <v>3.12</v>
      </c>
      <c r="F24" s="460">
        <v>2.4700000000000002</v>
      </c>
      <c r="G24" s="120">
        <f t="shared" si="0"/>
        <v>-0.64999999999999991</v>
      </c>
      <c r="H24" s="750"/>
      <c r="I24" s="751"/>
      <c r="J24" s="751"/>
      <c r="K24" s="751"/>
      <c r="L24" s="752"/>
      <c r="M24" s="462"/>
      <c r="N24" s="463"/>
      <c r="O24" s="113" t="s">
        <v>63</v>
      </c>
      <c r="Q24" s="22" t="s">
        <v>3</v>
      </c>
    </row>
    <row r="25" spans="1:19" ht="65.400000000000006" customHeight="1" thickBot="1">
      <c r="A25" s="197" t="s">
        <v>64</v>
      </c>
      <c r="B25" s="658" t="str">
        <f t="shared" ref="B25:B70" si="1">IF(G25&gt;5,"☆☆☆☆",IF(AND(G25&gt;=2.39,G25&lt;5),"☆☆☆",IF(AND(G25&gt;=1.39,G25&lt;2.4),"☆☆",IF(AND(G25&gt;0,G25&lt;1.4),"☆",IF(AND(G25&gt;=-1.39,G25&lt;0),"★",IF(AND(G25&gt;=-2.39,G25&lt;-1.4),"★★",IF(AND(G25&gt;=-3.39,G25&lt;-2.4),"★★★")))))))</f>
        <v>★</v>
      </c>
      <c r="C25" s="659"/>
      <c r="D25" s="660"/>
      <c r="E25" s="342">
        <v>6.93</v>
      </c>
      <c r="F25" s="342">
        <v>6.37</v>
      </c>
      <c r="G25" s="120">
        <f t="shared" si="0"/>
        <v>-0.55999999999999961</v>
      </c>
      <c r="H25" s="720"/>
      <c r="I25" s="721"/>
      <c r="J25" s="721"/>
      <c r="K25" s="721"/>
      <c r="L25" s="722"/>
      <c r="M25" s="481"/>
      <c r="N25" s="463"/>
      <c r="O25" s="113" t="s">
        <v>64</v>
      </c>
    </row>
    <row r="26" spans="1:19" ht="61.2" customHeight="1" thickBot="1">
      <c r="A26" s="197" t="s">
        <v>65</v>
      </c>
      <c r="B26" s="658" t="str">
        <f t="shared" si="1"/>
        <v>☆</v>
      </c>
      <c r="C26" s="659"/>
      <c r="D26" s="660"/>
      <c r="E26" s="341">
        <v>4.68</v>
      </c>
      <c r="F26" s="341">
        <v>4.7699999999999996</v>
      </c>
      <c r="G26" s="120">
        <f t="shared" si="0"/>
        <v>8.9999999999999858E-2</v>
      </c>
      <c r="H26" s="664"/>
      <c r="I26" s="662"/>
      <c r="J26" s="662"/>
      <c r="K26" s="662"/>
      <c r="L26" s="663"/>
      <c r="M26" s="195"/>
      <c r="N26" s="196"/>
      <c r="O26" s="113" t="s">
        <v>65</v>
      </c>
    </row>
    <row r="27" spans="1:19" ht="61.2" customHeight="1" thickBot="1">
      <c r="A27" s="197" t="s">
        <v>66</v>
      </c>
      <c r="B27" s="658" t="str">
        <f t="shared" si="1"/>
        <v>★</v>
      </c>
      <c r="C27" s="659"/>
      <c r="D27" s="660"/>
      <c r="E27" s="341">
        <v>3.62</v>
      </c>
      <c r="F27" s="460">
        <v>2.23</v>
      </c>
      <c r="G27" s="120">
        <f t="shared" si="0"/>
        <v>-1.3900000000000001</v>
      </c>
      <c r="H27" s="661"/>
      <c r="I27" s="662"/>
      <c r="J27" s="662"/>
      <c r="K27" s="662"/>
      <c r="L27" s="663"/>
      <c r="M27" s="195"/>
      <c r="N27" s="198"/>
      <c r="O27" s="113" t="s">
        <v>66</v>
      </c>
    </row>
    <row r="28" spans="1:19" ht="61.2" customHeight="1" thickBot="1">
      <c r="A28" s="197" t="s">
        <v>67</v>
      </c>
      <c r="B28" s="658" t="str">
        <f t="shared" si="1"/>
        <v>☆</v>
      </c>
      <c r="C28" s="659"/>
      <c r="D28" s="660"/>
      <c r="E28" s="341">
        <v>5.54</v>
      </c>
      <c r="F28" s="341">
        <v>5.65</v>
      </c>
      <c r="G28" s="120">
        <f t="shared" si="0"/>
        <v>0.11000000000000032</v>
      </c>
      <c r="H28" s="723"/>
      <c r="I28" s="724"/>
      <c r="J28" s="724"/>
      <c r="K28" s="724"/>
      <c r="L28" s="725"/>
      <c r="M28" s="195"/>
      <c r="N28" s="196"/>
      <c r="O28" s="113" t="s">
        <v>67</v>
      </c>
    </row>
    <row r="29" spans="1:19" ht="61.2" customHeight="1" thickBot="1">
      <c r="A29" s="197" t="s">
        <v>208</v>
      </c>
      <c r="B29" s="658" t="str">
        <f t="shared" si="1"/>
        <v>☆</v>
      </c>
      <c r="C29" s="659"/>
      <c r="D29" s="660"/>
      <c r="E29" s="341">
        <v>3.82</v>
      </c>
      <c r="F29" s="341">
        <v>4.3600000000000003</v>
      </c>
      <c r="G29" s="120">
        <f t="shared" si="0"/>
        <v>0.54000000000000048</v>
      </c>
      <c r="H29" s="723"/>
      <c r="I29" s="724"/>
      <c r="J29" s="724"/>
      <c r="K29" s="724"/>
      <c r="L29" s="725"/>
      <c r="M29" s="195"/>
      <c r="N29" s="196"/>
      <c r="O29" s="113" t="s">
        <v>68</v>
      </c>
    </row>
    <row r="30" spans="1:19" ht="61.2" customHeight="1" thickBot="1">
      <c r="A30" s="197" t="s">
        <v>69</v>
      </c>
      <c r="B30" s="658" t="str">
        <f t="shared" si="1"/>
        <v>☆</v>
      </c>
      <c r="C30" s="659"/>
      <c r="D30" s="660"/>
      <c r="E30" s="341">
        <v>5.1100000000000003</v>
      </c>
      <c r="F30" s="341">
        <v>5.71</v>
      </c>
      <c r="G30" s="120">
        <f t="shared" si="0"/>
        <v>0.59999999999999964</v>
      </c>
      <c r="H30" s="723"/>
      <c r="I30" s="724"/>
      <c r="J30" s="724"/>
      <c r="K30" s="724"/>
      <c r="L30" s="725"/>
      <c r="M30" s="331"/>
      <c r="N30" s="196"/>
      <c r="O30" s="113" t="s">
        <v>69</v>
      </c>
    </row>
    <row r="31" spans="1:19" ht="61.2" customHeight="1" thickBot="1">
      <c r="A31" s="197" t="s">
        <v>70</v>
      </c>
      <c r="B31" s="658" t="str">
        <f t="shared" si="1"/>
        <v>☆</v>
      </c>
      <c r="C31" s="659"/>
      <c r="D31" s="660"/>
      <c r="E31" s="341">
        <v>3.26</v>
      </c>
      <c r="F31" s="341">
        <v>3.67</v>
      </c>
      <c r="G31" s="120">
        <f t="shared" si="0"/>
        <v>0.41000000000000014</v>
      </c>
      <c r="H31" s="677"/>
      <c r="I31" s="678"/>
      <c r="J31" s="678"/>
      <c r="K31" s="678"/>
      <c r="L31" s="679"/>
      <c r="M31" s="195"/>
      <c r="N31" s="463"/>
      <c r="O31" s="113" t="s">
        <v>70</v>
      </c>
    </row>
    <row r="32" spans="1:19" ht="61.2" customHeight="1" thickBot="1">
      <c r="A32" s="199" t="s">
        <v>71</v>
      </c>
      <c r="B32" s="658" t="str">
        <f t="shared" si="1"/>
        <v>☆</v>
      </c>
      <c r="C32" s="659"/>
      <c r="D32" s="660"/>
      <c r="E32" s="342">
        <v>7.6</v>
      </c>
      <c r="F32" s="342">
        <v>8.7100000000000009</v>
      </c>
      <c r="G32" s="120">
        <f t="shared" si="0"/>
        <v>1.1100000000000012</v>
      </c>
      <c r="H32" s="664"/>
      <c r="I32" s="662"/>
      <c r="J32" s="662"/>
      <c r="K32" s="662"/>
      <c r="L32" s="663"/>
      <c r="M32" s="195"/>
      <c r="N32" s="332"/>
      <c r="O32" s="113" t="s">
        <v>71</v>
      </c>
    </row>
    <row r="33" spans="1:16" ht="61.2" customHeight="1" thickBot="1">
      <c r="A33" s="200" t="s">
        <v>72</v>
      </c>
      <c r="B33" s="658" t="str">
        <f t="shared" si="1"/>
        <v>★</v>
      </c>
      <c r="C33" s="659"/>
      <c r="D33" s="660"/>
      <c r="E33" s="341">
        <v>5.65</v>
      </c>
      <c r="F33" s="341">
        <v>4.95</v>
      </c>
      <c r="G33" s="120">
        <f t="shared" si="0"/>
        <v>-0.70000000000000018</v>
      </c>
      <c r="H33" s="664"/>
      <c r="I33" s="662"/>
      <c r="J33" s="662"/>
      <c r="K33" s="662"/>
      <c r="L33" s="663"/>
      <c r="M33" s="195"/>
      <c r="N33" s="196"/>
      <c r="O33" s="113" t="s">
        <v>72</v>
      </c>
    </row>
    <row r="34" spans="1:16" ht="61.2" customHeight="1" thickBot="1">
      <c r="A34" s="91" t="s">
        <v>73</v>
      </c>
      <c r="B34" s="658" t="str">
        <f t="shared" si="1"/>
        <v>★</v>
      </c>
      <c r="C34" s="659"/>
      <c r="D34" s="660"/>
      <c r="E34" s="341">
        <v>4.1900000000000004</v>
      </c>
      <c r="F34" s="341">
        <v>4.08</v>
      </c>
      <c r="G34" s="120">
        <f t="shared" si="0"/>
        <v>-0.11000000000000032</v>
      </c>
      <c r="H34" s="738"/>
      <c r="I34" s="739"/>
      <c r="J34" s="739"/>
      <c r="K34" s="739"/>
      <c r="L34" s="740"/>
      <c r="M34" s="493"/>
      <c r="N34" s="494"/>
      <c r="O34" s="113" t="s">
        <v>73</v>
      </c>
    </row>
    <row r="35" spans="1:16" ht="61.2" customHeight="1" thickBot="1">
      <c r="A35" s="201" t="s">
        <v>74</v>
      </c>
      <c r="B35" s="658" t="str">
        <f t="shared" si="1"/>
        <v>☆</v>
      </c>
      <c r="C35" s="659"/>
      <c r="D35" s="660"/>
      <c r="E35" s="341">
        <v>4.87</v>
      </c>
      <c r="F35" s="341">
        <v>5.25</v>
      </c>
      <c r="G35" s="120">
        <f t="shared" si="0"/>
        <v>0.37999999999999989</v>
      </c>
      <c r="H35" s="732"/>
      <c r="I35" s="675"/>
      <c r="J35" s="675"/>
      <c r="K35" s="675"/>
      <c r="L35" s="676"/>
      <c r="M35" s="464"/>
      <c r="N35" s="465"/>
      <c r="O35" s="113" t="s">
        <v>74</v>
      </c>
    </row>
    <row r="36" spans="1:16" ht="61.2" customHeight="1" thickBot="1">
      <c r="A36" s="202" t="s">
        <v>75</v>
      </c>
      <c r="B36" s="658" t="str">
        <f t="shared" si="1"/>
        <v>☆</v>
      </c>
      <c r="C36" s="659"/>
      <c r="D36" s="660"/>
      <c r="E36" s="341">
        <v>4.24</v>
      </c>
      <c r="F36" s="341">
        <v>4.54</v>
      </c>
      <c r="G36" s="120">
        <f t="shared" si="0"/>
        <v>0.29999999999999982</v>
      </c>
      <c r="H36" s="720" t="s">
        <v>242</v>
      </c>
      <c r="I36" s="721"/>
      <c r="J36" s="721"/>
      <c r="K36" s="721"/>
      <c r="L36" s="722"/>
      <c r="M36" s="464" t="s">
        <v>243</v>
      </c>
      <c r="N36" s="616">
        <v>45911</v>
      </c>
      <c r="O36" s="113" t="s">
        <v>75</v>
      </c>
    </row>
    <row r="37" spans="1:16" ht="70.2" customHeight="1" thickBot="1">
      <c r="A37" s="197" t="s">
        <v>76</v>
      </c>
      <c r="B37" s="658" t="str">
        <f t="shared" si="1"/>
        <v>☆</v>
      </c>
      <c r="C37" s="659"/>
      <c r="D37" s="660"/>
      <c r="E37" s="341">
        <v>5.67</v>
      </c>
      <c r="F37" s="342">
        <v>6.4</v>
      </c>
      <c r="G37" s="120">
        <f t="shared" si="0"/>
        <v>0.73000000000000043</v>
      </c>
      <c r="H37" s="723"/>
      <c r="I37" s="724"/>
      <c r="J37" s="724"/>
      <c r="K37" s="724"/>
      <c r="L37" s="725"/>
      <c r="M37" s="195"/>
      <c r="N37" s="196"/>
      <c r="O37" s="113" t="s">
        <v>76</v>
      </c>
    </row>
    <row r="38" spans="1:16" ht="61.2" customHeight="1" thickBot="1">
      <c r="A38" s="197" t="s">
        <v>77</v>
      </c>
      <c r="B38" s="658" t="str">
        <f t="shared" si="1"/>
        <v>☆</v>
      </c>
      <c r="C38" s="659"/>
      <c r="D38" s="660"/>
      <c r="E38" s="341">
        <v>5.21</v>
      </c>
      <c r="F38" s="341">
        <v>5.66</v>
      </c>
      <c r="G38" s="120">
        <f t="shared" si="0"/>
        <v>0.45000000000000018</v>
      </c>
      <c r="H38" s="735" t="s">
        <v>330</v>
      </c>
      <c r="I38" s="736"/>
      <c r="J38" s="736"/>
      <c r="K38" s="736"/>
      <c r="L38" s="737"/>
      <c r="M38" s="617" t="s">
        <v>331</v>
      </c>
      <c r="N38" s="618">
        <v>45919</v>
      </c>
      <c r="O38" s="113" t="s">
        <v>77</v>
      </c>
    </row>
    <row r="39" spans="1:16" ht="61.2" customHeight="1" thickBot="1">
      <c r="A39" s="197" t="s">
        <v>78</v>
      </c>
      <c r="B39" s="658" t="str">
        <f t="shared" si="1"/>
        <v>★</v>
      </c>
      <c r="C39" s="659"/>
      <c r="D39" s="660"/>
      <c r="E39" s="342">
        <v>7.25</v>
      </c>
      <c r="F39" s="342">
        <v>6.93</v>
      </c>
      <c r="G39" s="120">
        <f t="shared" si="0"/>
        <v>-0.32000000000000028</v>
      </c>
      <c r="H39" s="723"/>
      <c r="I39" s="724"/>
      <c r="J39" s="724"/>
      <c r="K39" s="724"/>
      <c r="L39" s="725"/>
      <c r="M39" s="347"/>
      <c r="N39" s="198"/>
      <c r="O39" s="113" t="s">
        <v>78</v>
      </c>
    </row>
    <row r="40" spans="1:16" ht="61.2" customHeight="1" thickBot="1">
      <c r="A40" s="197" t="s">
        <v>79</v>
      </c>
      <c r="B40" s="658" t="str">
        <f t="shared" si="1"/>
        <v>☆</v>
      </c>
      <c r="C40" s="659"/>
      <c r="D40" s="660"/>
      <c r="E40" s="342">
        <v>6.16</v>
      </c>
      <c r="F40" s="342">
        <v>6.8</v>
      </c>
      <c r="G40" s="120">
        <f t="shared" si="0"/>
        <v>0.63999999999999968</v>
      </c>
      <c r="H40" s="664"/>
      <c r="I40" s="662"/>
      <c r="J40" s="662"/>
      <c r="K40" s="662"/>
      <c r="L40" s="663"/>
      <c r="M40" s="195"/>
      <c r="N40" s="196"/>
      <c r="O40" s="113" t="s">
        <v>79</v>
      </c>
    </row>
    <row r="41" spans="1:16" ht="75" customHeight="1" thickBot="1">
      <c r="A41" s="197" t="s">
        <v>80</v>
      </c>
      <c r="B41" s="658" t="str">
        <f t="shared" si="1"/>
        <v>★</v>
      </c>
      <c r="C41" s="659"/>
      <c r="D41" s="660"/>
      <c r="E41" s="341">
        <v>3.43</v>
      </c>
      <c r="F41" s="460">
        <v>2.71</v>
      </c>
      <c r="G41" s="120">
        <f t="shared" si="0"/>
        <v>-0.7200000000000002</v>
      </c>
      <c r="H41" s="729"/>
      <c r="I41" s="730"/>
      <c r="J41" s="730"/>
      <c r="K41" s="730"/>
      <c r="L41" s="731"/>
      <c r="M41" s="195"/>
      <c r="N41" s="196"/>
      <c r="O41" s="113" t="s">
        <v>80</v>
      </c>
    </row>
    <row r="42" spans="1:16" ht="61.2" customHeight="1" thickBot="1">
      <c r="A42" s="197" t="s">
        <v>81</v>
      </c>
      <c r="B42" s="658" t="str">
        <f t="shared" si="1"/>
        <v>☆</v>
      </c>
      <c r="C42" s="659"/>
      <c r="D42" s="660"/>
      <c r="E42" s="341">
        <v>4.0199999999999996</v>
      </c>
      <c r="F42" s="341">
        <v>4.6100000000000003</v>
      </c>
      <c r="G42" s="120">
        <f t="shared" si="0"/>
        <v>0.59000000000000075</v>
      </c>
      <c r="H42" s="664"/>
      <c r="I42" s="662"/>
      <c r="J42" s="662"/>
      <c r="K42" s="662"/>
      <c r="L42" s="663"/>
      <c r="M42" s="347"/>
      <c r="N42" s="196"/>
      <c r="O42" s="113" t="s">
        <v>81</v>
      </c>
      <c r="P42" s="22" t="s">
        <v>41</v>
      </c>
    </row>
    <row r="43" spans="1:16" ht="69" customHeight="1" thickBot="1">
      <c r="A43" s="197" t="s">
        <v>82</v>
      </c>
      <c r="B43" s="658" t="str">
        <f t="shared" si="1"/>
        <v>☆</v>
      </c>
      <c r="C43" s="659"/>
      <c r="D43" s="660"/>
      <c r="E43" s="342">
        <v>6.26</v>
      </c>
      <c r="F43" s="342">
        <v>7.33</v>
      </c>
      <c r="G43" s="120">
        <f t="shared" si="0"/>
        <v>1.0700000000000003</v>
      </c>
      <c r="H43" s="720"/>
      <c r="I43" s="721"/>
      <c r="J43" s="721"/>
      <c r="K43" s="721"/>
      <c r="L43" s="722"/>
      <c r="M43" s="462"/>
      <c r="N43" s="463"/>
      <c r="O43" s="113" t="s">
        <v>82</v>
      </c>
    </row>
    <row r="44" spans="1:16" ht="61.2" customHeight="1" thickBot="1">
      <c r="A44" s="203" t="s">
        <v>179</v>
      </c>
      <c r="B44" s="658" t="str">
        <f t="shared" si="1"/>
        <v>☆</v>
      </c>
      <c r="C44" s="659"/>
      <c r="D44" s="660"/>
      <c r="E44" s="341">
        <v>4.26</v>
      </c>
      <c r="F44" s="341">
        <v>4.66</v>
      </c>
      <c r="G44" s="120">
        <f t="shared" si="0"/>
        <v>0.40000000000000036</v>
      </c>
      <c r="H44" s="733"/>
      <c r="I44" s="734"/>
      <c r="J44" s="734"/>
      <c r="K44" s="734"/>
      <c r="L44" s="734"/>
      <c r="M44" s="506"/>
      <c r="N44" s="463"/>
      <c r="O44" s="22" t="s">
        <v>179</v>
      </c>
    </row>
    <row r="45" spans="1:16" ht="61.2" customHeight="1" thickBot="1">
      <c r="A45" s="197" t="s">
        <v>83</v>
      </c>
      <c r="B45" s="658" t="str">
        <f t="shared" si="1"/>
        <v>☆</v>
      </c>
      <c r="C45" s="659"/>
      <c r="D45" s="660"/>
      <c r="E45" s="341">
        <v>4.5199999999999996</v>
      </c>
      <c r="F45" s="341">
        <v>4.9400000000000004</v>
      </c>
      <c r="G45" s="120">
        <f t="shared" si="0"/>
        <v>0.42000000000000082</v>
      </c>
      <c r="H45" s="723"/>
      <c r="I45" s="724"/>
      <c r="J45" s="724"/>
      <c r="K45" s="724"/>
      <c r="L45" s="725"/>
      <c r="M45" s="195"/>
      <c r="N45" s="332"/>
      <c r="O45" s="113" t="s">
        <v>83</v>
      </c>
    </row>
    <row r="46" spans="1:16" ht="69" customHeight="1" thickBot="1">
      <c r="A46" s="197" t="s">
        <v>84</v>
      </c>
      <c r="B46" s="658" t="str">
        <f t="shared" si="1"/>
        <v>★★</v>
      </c>
      <c r="C46" s="659"/>
      <c r="D46" s="660"/>
      <c r="E46" s="341">
        <v>5.34</v>
      </c>
      <c r="F46" s="341">
        <v>3.93</v>
      </c>
      <c r="G46" s="120">
        <f t="shared" si="0"/>
        <v>-1.4099999999999997</v>
      </c>
      <c r="H46" s="726" t="s">
        <v>247</v>
      </c>
      <c r="I46" s="727"/>
      <c r="J46" s="727"/>
      <c r="K46" s="727"/>
      <c r="L46" s="728"/>
      <c r="M46" s="617" t="s">
        <v>248</v>
      </c>
      <c r="N46" s="618">
        <v>45917</v>
      </c>
      <c r="O46" s="113" t="s">
        <v>84</v>
      </c>
    </row>
    <row r="47" spans="1:16" ht="61.2" customHeight="1" thickBot="1">
      <c r="A47" s="197" t="s">
        <v>85</v>
      </c>
      <c r="B47" s="658" t="str">
        <f t="shared" si="1"/>
        <v>☆</v>
      </c>
      <c r="C47" s="659"/>
      <c r="D47" s="660"/>
      <c r="E47" s="341">
        <v>4.2</v>
      </c>
      <c r="F47" s="341">
        <v>5.54</v>
      </c>
      <c r="G47" s="120">
        <f t="shared" si="0"/>
        <v>1.3399999999999999</v>
      </c>
      <c r="H47" s="664"/>
      <c r="I47" s="662"/>
      <c r="J47" s="662"/>
      <c r="K47" s="662"/>
      <c r="L47" s="663"/>
      <c r="M47" s="195"/>
      <c r="N47" s="196"/>
      <c r="O47" s="113" t="s">
        <v>85</v>
      </c>
    </row>
    <row r="48" spans="1:16" ht="61.2" customHeight="1" thickBot="1">
      <c r="A48" s="197" t="s">
        <v>86</v>
      </c>
      <c r="B48" s="658" t="str">
        <f t="shared" si="1"/>
        <v>★</v>
      </c>
      <c r="C48" s="659"/>
      <c r="D48" s="660"/>
      <c r="E48" s="341">
        <v>3.4</v>
      </c>
      <c r="F48" s="341">
        <v>3.33</v>
      </c>
      <c r="G48" s="120">
        <f t="shared" si="0"/>
        <v>-6.999999999999984E-2</v>
      </c>
      <c r="H48" s="668"/>
      <c r="I48" s="669"/>
      <c r="J48" s="669"/>
      <c r="K48" s="669"/>
      <c r="L48" s="670"/>
      <c r="M48" s="462"/>
      <c r="N48" s="463"/>
      <c r="O48" s="113" t="s">
        <v>86</v>
      </c>
    </row>
    <row r="49" spans="1:15" ht="61.2" customHeight="1" thickBot="1">
      <c r="A49" s="197" t="s">
        <v>87</v>
      </c>
      <c r="B49" s="658" t="str">
        <f t="shared" si="1"/>
        <v>★</v>
      </c>
      <c r="C49" s="659"/>
      <c r="D49" s="660"/>
      <c r="E49" s="341">
        <v>3.85</v>
      </c>
      <c r="F49" s="341">
        <v>3.63</v>
      </c>
      <c r="G49" s="120">
        <f t="shared" si="0"/>
        <v>-0.2200000000000002</v>
      </c>
      <c r="H49" s="720"/>
      <c r="I49" s="721"/>
      <c r="J49" s="721"/>
      <c r="K49" s="721"/>
      <c r="L49" s="722"/>
      <c r="M49" s="462"/>
      <c r="N49" s="463"/>
      <c r="O49" s="113" t="s">
        <v>87</v>
      </c>
    </row>
    <row r="50" spans="1:15" ht="75.599999999999994" customHeight="1" thickBot="1">
      <c r="A50" s="197" t="s">
        <v>88</v>
      </c>
      <c r="B50" s="658" t="str">
        <f t="shared" si="1"/>
        <v>★</v>
      </c>
      <c r="C50" s="659"/>
      <c r="D50" s="660"/>
      <c r="E50" s="341">
        <v>5.32</v>
      </c>
      <c r="F50" s="341">
        <v>4.9000000000000004</v>
      </c>
      <c r="G50" s="120">
        <f t="shared" si="0"/>
        <v>-0.41999999999999993</v>
      </c>
      <c r="H50" s="668"/>
      <c r="I50" s="669"/>
      <c r="J50" s="669"/>
      <c r="K50" s="669"/>
      <c r="L50" s="670"/>
      <c r="M50" s="462"/>
      <c r="N50" s="496"/>
      <c r="O50" s="113" t="s">
        <v>88</v>
      </c>
    </row>
    <row r="51" spans="1:15" ht="61.2" customHeight="1" thickBot="1">
      <c r="A51" s="197" t="s">
        <v>89</v>
      </c>
      <c r="B51" s="658" t="str">
        <f t="shared" si="1"/>
        <v>★</v>
      </c>
      <c r="C51" s="659"/>
      <c r="D51" s="660"/>
      <c r="E51" s="341">
        <v>5.67</v>
      </c>
      <c r="F51" s="341">
        <v>5.21</v>
      </c>
      <c r="G51" s="120">
        <f t="shared" si="0"/>
        <v>-0.45999999999999996</v>
      </c>
      <c r="H51" s="664"/>
      <c r="I51" s="662"/>
      <c r="J51" s="662"/>
      <c r="K51" s="662"/>
      <c r="L51" s="663"/>
      <c r="M51" s="195"/>
      <c r="N51" s="196"/>
      <c r="O51" s="113" t="s">
        <v>89</v>
      </c>
    </row>
    <row r="52" spans="1:15" ht="61.2" customHeight="1" thickBot="1">
      <c r="A52" s="197" t="s">
        <v>90</v>
      </c>
      <c r="B52" s="658" t="str">
        <f t="shared" si="1"/>
        <v>☆</v>
      </c>
      <c r="C52" s="659"/>
      <c r="D52" s="660"/>
      <c r="E52" s="341">
        <v>3.11</v>
      </c>
      <c r="F52" s="341">
        <v>4.04</v>
      </c>
      <c r="G52" s="120">
        <f t="shared" si="0"/>
        <v>0.93000000000000016</v>
      </c>
      <c r="H52" s="723"/>
      <c r="I52" s="724"/>
      <c r="J52" s="724"/>
      <c r="K52" s="724"/>
      <c r="L52" s="725"/>
      <c r="M52" s="195"/>
      <c r="N52" s="196"/>
      <c r="O52" s="113" t="s">
        <v>90</v>
      </c>
    </row>
    <row r="53" spans="1:15" ht="61.2" customHeight="1" thickBot="1">
      <c r="A53" s="197" t="s">
        <v>91</v>
      </c>
      <c r="B53" s="658" t="str">
        <f t="shared" si="1"/>
        <v>☆☆☆</v>
      </c>
      <c r="C53" s="659"/>
      <c r="D53" s="660"/>
      <c r="E53" s="341">
        <v>5.58</v>
      </c>
      <c r="F53" s="342">
        <v>8.74</v>
      </c>
      <c r="G53" s="120">
        <f t="shared" si="0"/>
        <v>3.16</v>
      </c>
      <c r="H53" s="664"/>
      <c r="I53" s="662"/>
      <c r="J53" s="662"/>
      <c r="K53" s="662"/>
      <c r="L53" s="663"/>
      <c r="M53" s="340"/>
      <c r="N53" s="196"/>
      <c r="O53" s="113" t="s">
        <v>91</v>
      </c>
    </row>
    <row r="54" spans="1:15" ht="61.2" customHeight="1" thickBot="1">
      <c r="A54" s="197" t="s">
        <v>92</v>
      </c>
      <c r="B54" s="658" t="str">
        <f t="shared" si="1"/>
        <v>★</v>
      </c>
      <c r="C54" s="659"/>
      <c r="D54" s="660"/>
      <c r="E54" s="342">
        <v>9</v>
      </c>
      <c r="F54" s="342">
        <v>8.09</v>
      </c>
      <c r="G54" s="120">
        <f t="shared" si="0"/>
        <v>-0.91000000000000014</v>
      </c>
      <c r="H54" s="664"/>
      <c r="I54" s="662"/>
      <c r="J54" s="662"/>
      <c r="K54" s="662"/>
      <c r="L54" s="663"/>
      <c r="M54" s="195"/>
      <c r="N54" s="196"/>
      <c r="O54" s="113" t="s">
        <v>92</v>
      </c>
    </row>
    <row r="55" spans="1:15" ht="61.2" customHeight="1" thickBot="1">
      <c r="A55" s="197" t="s">
        <v>93</v>
      </c>
      <c r="B55" s="658" t="str">
        <f t="shared" si="1"/>
        <v>☆</v>
      </c>
      <c r="C55" s="659"/>
      <c r="D55" s="660"/>
      <c r="E55" s="341">
        <v>3.46</v>
      </c>
      <c r="F55" s="341">
        <v>4.79</v>
      </c>
      <c r="G55" s="120">
        <f t="shared" si="0"/>
        <v>1.33</v>
      </c>
      <c r="H55" s="720"/>
      <c r="I55" s="721"/>
      <c r="J55" s="721"/>
      <c r="K55" s="721"/>
      <c r="L55" s="722"/>
      <c r="M55" s="462"/>
      <c r="N55" s="463"/>
      <c r="O55" s="113" t="s">
        <v>93</v>
      </c>
    </row>
    <row r="56" spans="1:15" ht="61.2" customHeight="1" thickBot="1">
      <c r="A56" s="197" t="s">
        <v>94</v>
      </c>
      <c r="B56" s="658" t="str">
        <f t="shared" si="1"/>
        <v>★</v>
      </c>
      <c r="C56" s="659"/>
      <c r="D56" s="660"/>
      <c r="E56" s="341">
        <v>4.2300000000000004</v>
      </c>
      <c r="F56" s="341">
        <v>4</v>
      </c>
      <c r="G56" s="120">
        <f t="shared" si="0"/>
        <v>-0.23000000000000043</v>
      </c>
      <c r="H56" s="661"/>
      <c r="I56" s="662"/>
      <c r="J56" s="662"/>
      <c r="K56" s="662"/>
      <c r="L56" s="663"/>
      <c r="M56" s="195"/>
      <c r="N56" s="196"/>
      <c r="O56" s="113" t="s">
        <v>94</v>
      </c>
    </row>
    <row r="57" spans="1:15" ht="61.2" customHeight="1" thickBot="1">
      <c r="A57" s="197" t="s">
        <v>95</v>
      </c>
      <c r="B57" s="658" t="str">
        <f t="shared" si="1"/>
        <v>☆</v>
      </c>
      <c r="C57" s="659"/>
      <c r="D57" s="660"/>
      <c r="E57" s="341">
        <v>3.45</v>
      </c>
      <c r="F57" s="341">
        <v>3.98</v>
      </c>
      <c r="G57" s="120">
        <f t="shared" si="0"/>
        <v>0.5299999999999998</v>
      </c>
      <c r="H57" s="661"/>
      <c r="I57" s="662"/>
      <c r="J57" s="662"/>
      <c r="K57" s="662"/>
      <c r="L57" s="663"/>
      <c r="M57" s="195"/>
      <c r="N57" s="196"/>
      <c r="O57" s="113" t="s">
        <v>95</v>
      </c>
    </row>
    <row r="58" spans="1:15" ht="61.2" customHeight="1" thickBot="1">
      <c r="A58" s="197" t="s">
        <v>96</v>
      </c>
      <c r="B58" s="658" t="str">
        <f t="shared" si="1"/>
        <v>☆</v>
      </c>
      <c r="C58" s="659"/>
      <c r="D58" s="660"/>
      <c r="E58" s="460">
        <v>2.86</v>
      </c>
      <c r="F58" s="341">
        <v>3.38</v>
      </c>
      <c r="G58" s="120">
        <f t="shared" si="0"/>
        <v>0.52</v>
      </c>
      <c r="H58" s="664"/>
      <c r="I58" s="662"/>
      <c r="J58" s="662"/>
      <c r="K58" s="662"/>
      <c r="L58" s="663"/>
      <c r="M58" s="195"/>
      <c r="N58" s="196"/>
      <c r="O58" s="113" t="s">
        <v>96</v>
      </c>
    </row>
    <row r="59" spans="1:15" ht="61.2" customHeight="1" thickBot="1">
      <c r="A59" s="197" t="s">
        <v>97</v>
      </c>
      <c r="B59" s="658" t="str">
        <f t="shared" si="1"/>
        <v>☆</v>
      </c>
      <c r="C59" s="659"/>
      <c r="D59" s="660"/>
      <c r="E59" s="341">
        <v>5.73</v>
      </c>
      <c r="F59" s="342">
        <v>6.5</v>
      </c>
      <c r="G59" s="120">
        <f t="shared" si="0"/>
        <v>0.76999999999999957</v>
      </c>
      <c r="H59" s="664"/>
      <c r="I59" s="662"/>
      <c r="J59" s="662"/>
      <c r="K59" s="662"/>
      <c r="L59" s="663"/>
      <c r="M59" s="195"/>
      <c r="N59" s="196"/>
      <c r="O59" s="113" t="s">
        <v>97</v>
      </c>
    </row>
    <row r="60" spans="1:15" ht="61.2" customHeight="1" thickBot="1">
      <c r="A60" s="197" t="s">
        <v>98</v>
      </c>
      <c r="B60" s="658" t="str">
        <f t="shared" si="1"/>
        <v>★</v>
      </c>
      <c r="C60" s="659"/>
      <c r="D60" s="660"/>
      <c r="E60" s="341">
        <v>5.55</v>
      </c>
      <c r="F60" s="341">
        <v>5.14</v>
      </c>
      <c r="G60" s="120">
        <f t="shared" si="0"/>
        <v>-0.41000000000000014</v>
      </c>
      <c r="H60" s="661"/>
      <c r="I60" s="662"/>
      <c r="J60" s="662"/>
      <c r="K60" s="662"/>
      <c r="L60" s="663"/>
      <c r="M60" s="195"/>
      <c r="N60" s="196"/>
      <c r="O60" s="113" t="s">
        <v>98</v>
      </c>
    </row>
    <row r="61" spans="1:15" ht="61.2" customHeight="1" thickBot="1">
      <c r="A61" s="197" t="s">
        <v>99</v>
      </c>
      <c r="B61" s="658" t="str">
        <f t="shared" si="1"/>
        <v>☆</v>
      </c>
      <c r="C61" s="659"/>
      <c r="D61" s="660"/>
      <c r="E61" s="460">
        <v>1.55</v>
      </c>
      <c r="F61" s="460">
        <v>1.95</v>
      </c>
      <c r="G61" s="120">
        <f t="shared" si="0"/>
        <v>0.39999999999999991</v>
      </c>
      <c r="H61" s="671"/>
      <c r="I61" s="672"/>
      <c r="J61" s="672"/>
      <c r="K61" s="672"/>
      <c r="L61" s="673"/>
      <c r="M61" s="458"/>
      <c r="N61" s="459"/>
      <c r="O61" s="113" t="s">
        <v>99</v>
      </c>
    </row>
    <row r="62" spans="1:15" ht="69" customHeight="1" thickBot="1">
      <c r="A62" s="197" t="s">
        <v>100</v>
      </c>
      <c r="B62" s="658" t="str">
        <f t="shared" si="1"/>
        <v>★</v>
      </c>
      <c r="C62" s="659"/>
      <c r="D62" s="660"/>
      <c r="E62" s="341">
        <v>5.76</v>
      </c>
      <c r="F62" s="341">
        <v>5.0599999999999996</v>
      </c>
      <c r="G62" s="120">
        <f t="shared" si="0"/>
        <v>-0.70000000000000018</v>
      </c>
      <c r="H62" s="674"/>
      <c r="I62" s="675"/>
      <c r="J62" s="675"/>
      <c r="K62" s="675"/>
      <c r="L62" s="676"/>
      <c r="M62" s="458"/>
      <c r="N62" s="496"/>
      <c r="O62" s="113" t="s">
        <v>100</v>
      </c>
    </row>
    <row r="63" spans="1:15" ht="61.2" customHeight="1" thickBot="1">
      <c r="A63" s="197" t="s">
        <v>101</v>
      </c>
      <c r="B63" s="658" t="str">
        <f t="shared" si="1"/>
        <v>★</v>
      </c>
      <c r="C63" s="659"/>
      <c r="D63" s="660"/>
      <c r="E63" s="341">
        <v>3.42</v>
      </c>
      <c r="F63" s="341">
        <v>3.17</v>
      </c>
      <c r="G63" s="120">
        <f t="shared" si="0"/>
        <v>-0.25</v>
      </c>
      <c r="H63" s="677"/>
      <c r="I63" s="678"/>
      <c r="J63" s="678"/>
      <c r="K63" s="678"/>
      <c r="L63" s="679"/>
      <c r="M63" s="466"/>
      <c r="N63" s="463"/>
      <c r="O63" s="113" t="s">
        <v>101</v>
      </c>
    </row>
    <row r="64" spans="1:15" ht="61.2" customHeight="1" thickBot="1">
      <c r="A64" s="197" t="s">
        <v>102</v>
      </c>
      <c r="B64" s="658" t="str">
        <f t="shared" si="1"/>
        <v>☆</v>
      </c>
      <c r="C64" s="659"/>
      <c r="D64" s="660"/>
      <c r="E64" s="341">
        <v>3.35</v>
      </c>
      <c r="F64" s="341">
        <v>3.61</v>
      </c>
      <c r="G64" s="120">
        <f t="shared" si="0"/>
        <v>0.25999999999999979</v>
      </c>
      <c r="H64" s="668"/>
      <c r="I64" s="669"/>
      <c r="J64" s="669"/>
      <c r="K64" s="669"/>
      <c r="L64" s="670"/>
      <c r="M64" s="462"/>
      <c r="N64" s="463"/>
      <c r="O64" s="113" t="s">
        <v>102</v>
      </c>
    </row>
    <row r="65" spans="1:18" ht="61.2" customHeight="1" thickBot="1">
      <c r="A65" s="197" t="s">
        <v>103</v>
      </c>
      <c r="B65" s="658" t="str">
        <f t="shared" si="1"/>
        <v>★</v>
      </c>
      <c r="C65" s="659"/>
      <c r="D65" s="660"/>
      <c r="E65" s="341">
        <v>5.94</v>
      </c>
      <c r="F65" s="341">
        <v>5.83</v>
      </c>
      <c r="G65" s="120">
        <f t="shared" si="0"/>
        <v>-0.11000000000000032</v>
      </c>
      <c r="H65" s="668"/>
      <c r="I65" s="669"/>
      <c r="J65" s="669"/>
      <c r="K65" s="669"/>
      <c r="L65" s="670"/>
      <c r="M65" s="457"/>
      <c r="N65" s="463"/>
      <c r="O65" s="113" t="s">
        <v>103</v>
      </c>
    </row>
    <row r="66" spans="1:18" ht="61.2" customHeight="1" thickBot="1">
      <c r="A66" s="197" t="s">
        <v>104</v>
      </c>
      <c r="B66" s="658" t="str">
        <f t="shared" si="1"/>
        <v>☆</v>
      </c>
      <c r="C66" s="659"/>
      <c r="D66" s="660"/>
      <c r="E66" s="342">
        <v>8.39</v>
      </c>
      <c r="F66" s="342">
        <v>9.25</v>
      </c>
      <c r="G66" s="120">
        <f t="shared" si="0"/>
        <v>0.85999999999999943</v>
      </c>
      <c r="H66" s="661"/>
      <c r="I66" s="662"/>
      <c r="J66" s="662"/>
      <c r="K66" s="662"/>
      <c r="L66" s="663"/>
      <c r="M66" s="195"/>
      <c r="N66" s="196"/>
      <c r="O66" s="113" t="s">
        <v>104</v>
      </c>
    </row>
    <row r="67" spans="1:18" ht="61.2" customHeight="1" thickBot="1">
      <c r="A67" s="197" t="s">
        <v>105</v>
      </c>
      <c r="B67" s="658" t="str">
        <f t="shared" si="1"/>
        <v>☆</v>
      </c>
      <c r="C67" s="659"/>
      <c r="D67" s="660"/>
      <c r="E67" s="342">
        <v>7.4</v>
      </c>
      <c r="F67" s="342">
        <v>8.33</v>
      </c>
      <c r="G67" s="120">
        <f t="shared" si="0"/>
        <v>0.92999999999999972</v>
      </c>
      <c r="H67" s="661"/>
      <c r="I67" s="662"/>
      <c r="J67" s="662"/>
      <c r="K67" s="662"/>
      <c r="L67" s="663"/>
      <c r="M67" s="195"/>
      <c r="N67" s="196"/>
      <c r="O67" s="113" t="s">
        <v>105</v>
      </c>
    </row>
    <row r="68" spans="1:18" ht="61.2" customHeight="1" thickBot="1">
      <c r="A68" s="202" t="s">
        <v>106</v>
      </c>
      <c r="B68" s="658" t="str">
        <f t="shared" si="1"/>
        <v>☆</v>
      </c>
      <c r="C68" s="659"/>
      <c r="D68" s="660"/>
      <c r="E68" s="341">
        <v>4.3899999999999997</v>
      </c>
      <c r="F68" s="341">
        <v>4.97</v>
      </c>
      <c r="G68" s="120">
        <f t="shared" si="0"/>
        <v>0.58000000000000007</v>
      </c>
      <c r="H68" s="664"/>
      <c r="I68" s="662"/>
      <c r="J68" s="662"/>
      <c r="K68" s="662"/>
      <c r="L68" s="663"/>
      <c r="M68" s="195"/>
      <c r="N68" s="196"/>
      <c r="O68" s="113" t="s">
        <v>106</v>
      </c>
    </row>
    <row r="69" spans="1:18" ht="61.2" customHeight="1" thickBot="1">
      <c r="A69" s="199" t="s">
        <v>107</v>
      </c>
      <c r="B69" s="658" t="str">
        <f t="shared" si="1"/>
        <v>☆</v>
      </c>
      <c r="C69" s="659"/>
      <c r="D69" s="660"/>
      <c r="E69" s="351">
        <v>4.28</v>
      </c>
      <c r="F69" s="351">
        <v>4.72</v>
      </c>
      <c r="G69" s="120">
        <f t="shared" si="0"/>
        <v>0.4399999999999995</v>
      </c>
      <c r="H69" s="665"/>
      <c r="I69" s="666"/>
      <c r="J69" s="666"/>
      <c r="K69" s="666"/>
      <c r="L69" s="667"/>
      <c r="M69" s="195"/>
      <c r="N69" s="196"/>
      <c r="O69" s="113" t="s">
        <v>107</v>
      </c>
    </row>
    <row r="70" spans="1:18" ht="61.2" customHeight="1" thickBot="1">
      <c r="A70" s="326" t="s">
        <v>108</v>
      </c>
      <c r="B70" s="658" t="str">
        <f t="shared" si="1"/>
        <v>☆</v>
      </c>
      <c r="C70" s="659"/>
      <c r="D70" s="660"/>
      <c r="E70" s="341">
        <v>4.66</v>
      </c>
      <c r="F70" s="341">
        <v>4.8099999999999996</v>
      </c>
      <c r="G70" s="327">
        <f t="shared" ref="G70" si="2">F70-E70</f>
        <v>0.14999999999999947</v>
      </c>
      <c r="H70" s="710"/>
      <c r="I70" s="711"/>
      <c r="J70" s="711"/>
      <c r="K70" s="711"/>
      <c r="L70" s="712"/>
      <c r="M70" s="204"/>
      <c r="N70" s="328"/>
      <c r="O70" s="113"/>
    </row>
    <row r="71" spans="1:18" ht="42.75" customHeight="1" thickBot="1">
      <c r="A71" s="92"/>
      <c r="B71" s="92"/>
      <c r="C71" s="92"/>
      <c r="D71" s="92"/>
      <c r="E71" s="713"/>
      <c r="F71" s="713"/>
      <c r="G71" s="713"/>
      <c r="H71" s="713"/>
      <c r="I71" s="713"/>
      <c r="J71" s="713"/>
      <c r="K71" s="713"/>
      <c r="L71" s="713"/>
      <c r="M71" s="23">
        <f>COUNTIF(E24:E70,"&gt;=10")</f>
        <v>0</v>
      </c>
      <c r="N71" s="23">
        <f>COUNTIF(F24:F70,"&gt;=10")</f>
        <v>0</v>
      </c>
      <c r="O71" s="23" t="s">
        <v>3</v>
      </c>
    </row>
    <row r="72" spans="1:18" ht="36.75" customHeight="1" thickBot="1">
      <c r="A72" s="205" t="s">
        <v>17</v>
      </c>
      <c r="B72" s="206"/>
      <c r="C72" s="287"/>
      <c r="D72" s="287"/>
      <c r="E72" s="714" t="s">
        <v>109</v>
      </c>
      <c r="F72" s="714"/>
      <c r="G72" s="714"/>
      <c r="H72" s="557" t="s">
        <v>226</v>
      </c>
      <c r="I72" s="558"/>
      <c r="J72" s="287"/>
      <c r="K72" s="207"/>
      <c r="L72" s="207"/>
      <c r="M72" s="208"/>
      <c r="N72" s="209"/>
    </row>
    <row r="73" spans="1:18" ht="36.75" customHeight="1" thickBot="1">
      <c r="A73" s="31"/>
      <c r="B73" s="475"/>
      <c r="C73" s="717" t="s">
        <v>110</v>
      </c>
      <c r="D73" s="718"/>
      <c r="E73" s="718"/>
      <c r="F73" s="719"/>
      <c r="G73" s="210">
        <f>+F70</f>
        <v>4.8099999999999996</v>
      </c>
      <c r="H73" s="211" t="s">
        <v>111</v>
      </c>
      <c r="I73" s="715">
        <f>+G70</f>
        <v>0.14999999999999947</v>
      </c>
      <c r="J73" s="716"/>
      <c r="K73" s="94"/>
      <c r="L73" s="94"/>
      <c r="M73" s="95"/>
      <c r="N73" s="32"/>
    </row>
    <row r="74" spans="1:18" ht="36.75" customHeight="1" thickBot="1">
      <c r="A74" s="31"/>
      <c r="B74" s="93"/>
      <c r="C74" s="680" t="s">
        <v>112</v>
      </c>
      <c r="D74" s="681"/>
      <c r="E74" s="681"/>
      <c r="F74" s="682"/>
      <c r="G74" s="212">
        <f>+F35</f>
        <v>5.25</v>
      </c>
      <c r="H74" s="213" t="s">
        <v>113</v>
      </c>
      <c r="I74" s="683">
        <f>+G35</f>
        <v>0.37999999999999989</v>
      </c>
      <c r="J74" s="684"/>
      <c r="K74" s="94"/>
      <c r="L74" s="94"/>
      <c r="M74" s="95"/>
      <c r="N74" s="32"/>
      <c r="R74" s="214" t="s">
        <v>17</v>
      </c>
    </row>
    <row r="75" spans="1:18" ht="36.75" customHeight="1" thickBot="1">
      <c r="A75" s="31"/>
      <c r="B75" s="93"/>
      <c r="C75" s="685" t="s">
        <v>114</v>
      </c>
      <c r="D75" s="686"/>
      <c r="E75" s="686"/>
      <c r="F75" s="215" t="str">
        <f>VLOOKUP(G75,F:P,10,0)</f>
        <v>大分県</v>
      </c>
      <c r="G75" s="216">
        <f>MAX(F23:F69)</f>
        <v>9.25</v>
      </c>
      <c r="H75" s="687" t="s">
        <v>115</v>
      </c>
      <c r="I75" s="688"/>
      <c r="J75" s="688"/>
      <c r="K75" s="217">
        <f>+N71</f>
        <v>0</v>
      </c>
      <c r="L75" s="218" t="s">
        <v>116</v>
      </c>
      <c r="M75" s="324">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79"/>
      <c r="N78" s="99"/>
    </row>
    <row r="79" spans="1:18" ht="24.75" customHeight="1" thickTop="1">
      <c r="A79" s="689">
        <v>2</v>
      </c>
      <c r="B79" s="692" t="s">
        <v>224</v>
      </c>
      <c r="C79" s="693"/>
      <c r="D79" s="693"/>
      <c r="E79" s="693"/>
      <c r="F79" s="694"/>
      <c r="G79" s="701" t="s">
        <v>225</v>
      </c>
      <c r="H79" s="702"/>
      <c r="I79" s="702"/>
      <c r="J79" s="702"/>
      <c r="K79" s="702"/>
      <c r="L79" s="702"/>
      <c r="M79" s="702"/>
      <c r="N79" s="703"/>
    </row>
    <row r="80" spans="1:18" ht="24.75" customHeight="1">
      <c r="A80" s="690"/>
      <c r="B80" s="695"/>
      <c r="C80" s="696"/>
      <c r="D80" s="696"/>
      <c r="E80" s="696"/>
      <c r="F80" s="697"/>
      <c r="G80" s="704"/>
      <c r="H80" s="705"/>
      <c r="I80" s="705"/>
      <c r="J80" s="705"/>
      <c r="K80" s="705"/>
      <c r="L80" s="705"/>
      <c r="M80" s="705"/>
      <c r="N80" s="706"/>
      <c r="O80" s="101" t="s">
        <v>3</v>
      </c>
      <c r="P80" s="101"/>
    </row>
    <row r="81" spans="1:16" ht="24.75" customHeight="1">
      <c r="A81" s="690"/>
      <c r="B81" s="695"/>
      <c r="C81" s="696"/>
      <c r="D81" s="696"/>
      <c r="E81" s="696"/>
      <c r="F81" s="697"/>
      <c r="G81" s="704"/>
      <c r="H81" s="705"/>
      <c r="I81" s="705"/>
      <c r="J81" s="705"/>
      <c r="K81" s="705"/>
      <c r="L81" s="705"/>
      <c r="M81" s="705"/>
      <c r="N81" s="706"/>
      <c r="O81" s="101" t="s">
        <v>17</v>
      </c>
      <c r="P81" s="101" t="s">
        <v>117</v>
      </c>
    </row>
    <row r="82" spans="1:16" ht="24.75" customHeight="1">
      <c r="A82" s="690"/>
      <c r="B82" s="695"/>
      <c r="C82" s="696"/>
      <c r="D82" s="696"/>
      <c r="E82" s="696"/>
      <c r="F82" s="697"/>
      <c r="G82" s="704"/>
      <c r="H82" s="705"/>
      <c r="I82" s="705"/>
      <c r="J82" s="705"/>
      <c r="K82" s="705"/>
      <c r="L82" s="705"/>
      <c r="M82" s="705"/>
      <c r="N82" s="706"/>
      <c r="O82" s="102"/>
      <c r="P82" s="101"/>
    </row>
    <row r="83" spans="1:16" ht="46.2" customHeight="1" thickBot="1">
      <c r="A83" s="691"/>
      <c r="B83" s="698"/>
      <c r="C83" s="699"/>
      <c r="D83" s="699"/>
      <c r="E83" s="699"/>
      <c r="F83" s="700"/>
      <c r="G83" s="707"/>
      <c r="H83" s="708"/>
      <c r="I83" s="708"/>
      <c r="J83" s="708"/>
      <c r="K83" s="708"/>
      <c r="L83" s="708"/>
      <c r="M83" s="708"/>
      <c r="N83" s="709"/>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15968-B803-4E19-BE6E-5B428CD9184B}">
  <sheetPr>
    <pageSetUpPr fitToPage="1"/>
  </sheetPr>
  <dimension ref="A1:U27"/>
  <sheetViews>
    <sheetView zoomScaleNormal="100" zoomScaleSheetLayoutView="95" workbookViewId="0">
      <selection activeCell="P11" sqref="P11"/>
    </sheetView>
  </sheetViews>
  <sheetFormatPr defaultColWidth="9" defaultRowHeight="13.2"/>
  <cols>
    <col min="1" max="1" width="2.21875" style="334" customWidth="1"/>
    <col min="2" max="8" width="9" style="334"/>
    <col min="9" max="9" width="14" style="334" customWidth="1"/>
    <col min="10" max="10" width="16" style="334" customWidth="1"/>
    <col min="11" max="11" width="9" style="334"/>
    <col min="12" max="12" width="22.33203125" style="334" customWidth="1"/>
    <col min="13" max="13" width="2.109375" style="334" customWidth="1"/>
    <col min="14" max="14" width="3.44140625" style="334" customWidth="1"/>
    <col min="15" max="16384" width="9" style="334"/>
  </cols>
  <sheetData>
    <row r="1" spans="1:21" ht="23.4">
      <c r="A1" s="772" t="s">
        <v>197</v>
      </c>
      <c r="B1" s="772"/>
      <c r="C1" s="772"/>
      <c r="D1" s="772"/>
      <c r="E1" s="772"/>
      <c r="F1" s="772"/>
      <c r="G1" s="772"/>
      <c r="H1" s="772"/>
      <c r="I1" s="772"/>
      <c r="J1" s="773"/>
      <c r="K1" s="773"/>
      <c r="L1" s="773"/>
      <c r="M1" s="773"/>
    </row>
    <row r="2" spans="1:21" ht="19.2">
      <c r="A2" s="774" t="s">
        <v>326</v>
      </c>
      <c r="B2" s="774"/>
      <c r="C2" s="774"/>
      <c r="D2" s="774"/>
      <c r="E2" s="774"/>
      <c r="F2" s="774"/>
      <c r="G2" s="774"/>
      <c r="H2" s="774"/>
      <c r="I2" s="774"/>
      <c r="J2" s="775"/>
      <c r="K2" s="775"/>
      <c r="L2" s="775"/>
      <c r="M2" s="775"/>
      <c r="N2" s="624"/>
      <c r="P2" s="1"/>
    </row>
    <row r="3" spans="1:21" ht="24.75" customHeight="1">
      <c r="A3" s="776" t="s">
        <v>327</v>
      </c>
      <c r="B3" s="776"/>
      <c r="C3" s="776"/>
      <c r="D3" s="776"/>
      <c r="E3" s="776"/>
      <c r="F3" s="776"/>
      <c r="G3" s="776"/>
      <c r="H3" s="776"/>
      <c r="I3" s="776"/>
      <c r="J3" s="777"/>
      <c r="K3" s="777"/>
      <c r="L3" s="777"/>
      <c r="M3" s="777"/>
      <c r="N3" s="625"/>
      <c r="P3" s="1"/>
    </row>
    <row r="4" spans="1:21" ht="17.399999999999999">
      <c r="A4" s="778" t="s">
        <v>244</v>
      </c>
      <c r="B4" s="778"/>
      <c r="C4" s="778"/>
      <c r="D4" s="778"/>
      <c r="E4" s="778"/>
      <c r="F4" s="778"/>
      <c r="G4" s="778"/>
      <c r="H4" s="778"/>
      <c r="I4" s="778"/>
      <c r="J4" s="779"/>
      <c r="K4" s="779"/>
      <c r="L4" s="779"/>
      <c r="M4" s="779"/>
      <c r="N4" s="625"/>
      <c r="P4" s="1"/>
      <c r="Q4" s="626"/>
    </row>
    <row r="5" spans="1:21" ht="10.199999999999999" customHeight="1">
      <c r="A5" s="946"/>
      <c r="B5" s="947"/>
      <c r="C5" s="948"/>
      <c r="D5" s="948"/>
      <c r="E5" s="948"/>
      <c r="F5" s="948"/>
      <c r="G5" s="948"/>
      <c r="H5" s="948"/>
      <c r="I5" s="948"/>
      <c r="J5" s="948"/>
      <c r="K5" s="948"/>
      <c r="L5" s="948"/>
      <c r="M5" s="948"/>
      <c r="N5" s="625"/>
      <c r="O5" s="626"/>
      <c r="P5" s="1"/>
    </row>
    <row r="6" spans="1:21" ht="21.75" customHeight="1">
      <c r="A6" s="948"/>
      <c r="B6" s="955"/>
      <c r="C6" s="956"/>
      <c r="D6" s="956"/>
      <c r="E6" s="956"/>
      <c r="F6" s="948"/>
      <c r="G6" s="948" t="s">
        <v>17</v>
      </c>
      <c r="H6" s="953" t="s">
        <v>328</v>
      </c>
      <c r="I6" s="954"/>
      <c r="J6" s="954"/>
      <c r="K6" s="954"/>
      <c r="L6" s="954"/>
      <c r="M6" s="948"/>
      <c r="N6" s="625"/>
      <c r="O6" s="626"/>
      <c r="P6" s="1"/>
      <c r="R6" s="626"/>
    </row>
    <row r="7" spans="1:21" ht="21.75" customHeight="1">
      <c r="A7" s="948"/>
      <c r="B7" s="956"/>
      <c r="C7" s="956"/>
      <c r="D7" s="956"/>
      <c r="E7" s="956"/>
      <c r="F7" s="948"/>
      <c r="G7" s="948"/>
      <c r="H7" s="954"/>
      <c r="I7" s="954"/>
      <c r="J7" s="954"/>
      <c r="K7" s="954"/>
      <c r="L7" s="954"/>
      <c r="M7" s="948"/>
      <c r="N7" s="625"/>
      <c r="P7" s="1"/>
    </row>
    <row r="8" spans="1:21" ht="21.75" customHeight="1">
      <c r="A8" s="948"/>
      <c r="B8" s="956"/>
      <c r="C8" s="956"/>
      <c r="D8" s="956"/>
      <c r="E8" s="956"/>
      <c r="F8" s="948"/>
      <c r="G8" s="948"/>
      <c r="H8" s="954"/>
      <c r="I8" s="954"/>
      <c r="J8" s="954"/>
      <c r="K8" s="954"/>
      <c r="L8" s="954"/>
      <c r="M8" s="948"/>
      <c r="O8" s="626"/>
      <c r="P8" s="1"/>
    </row>
    <row r="9" spans="1:21" ht="21.75" customHeight="1">
      <c r="A9" s="948"/>
      <c r="B9" s="956"/>
      <c r="C9" s="956"/>
      <c r="D9" s="956"/>
      <c r="E9" s="956"/>
      <c r="F9" s="948"/>
      <c r="G9" s="948"/>
      <c r="H9" s="954"/>
      <c r="I9" s="954"/>
      <c r="J9" s="954"/>
      <c r="K9" s="954"/>
      <c r="L9" s="954"/>
      <c r="M9" s="948"/>
      <c r="O9" s="484"/>
      <c r="P9" s="1"/>
    </row>
    <row r="10" spans="1:21" ht="21.75" customHeight="1">
      <c r="A10" s="948"/>
      <c r="B10" s="956"/>
      <c r="C10" s="956"/>
      <c r="D10" s="956"/>
      <c r="E10" s="956"/>
      <c r="F10" s="948"/>
      <c r="G10" s="948"/>
      <c r="H10" s="954"/>
      <c r="I10" s="954"/>
      <c r="J10" s="954"/>
      <c r="K10" s="954"/>
      <c r="L10" s="954"/>
      <c r="M10" s="948"/>
      <c r="O10" s="626"/>
      <c r="P10" s="1"/>
    </row>
    <row r="11" spans="1:21" ht="21.75" customHeight="1">
      <c r="A11" s="948"/>
      <c r="B11" s="956"/>
      <c r="C11" s="956"/>
      <c r="D11" s="956"/>
      <c r="E11" s="956"/>
      <c r="F11" s="949"/>
      <c r="G11" s="949"/>
      <c r="H11" s="954"/>
      <c r="I11" s="954"/>
      <c r="J11" s="954"/>
      <c r="K11" s="954"/>
      <c r="L11" s="954"/>
      <c r="M11" s="948"/>
      <c r="P11" s="1"/>
      <c r="U11" s="484"/>
    </row>
    <row r="12" spans="1:21" ht="21.75" customHeight="1">
      <c r="A12" s="948"/>
      <c r="B12" s="956"/>
      <c r="C12" s="956"/>
      <c r="D12" s="956"/>
      <c r="E12" s="956"/>
      <c r="F12" s="950"/>
      <c r="G12" s="950"/>
      <c r="H12" s="954"/>
      <c r="I12" s="954"/>
      <c r="J12" s="954"/>
      <c r="K12" s="954"/>
      <c r="L12" s="954"/>
      <c r="M12" s="948"/>
      <c r="P12" s="1"/>
    </row>
    <row r="13" spans="1:21" ht="21.75" customHeight="1">
      <c r="A13" s="948"/>
      <c r="B13" s="956"/>
      <c r="C13" s="956"/>
      <c r="D13" s="956"/>
      <c r="E13" s="956"/>
      <c r="F13" s="950"/>
      <c r="G13" s="950"/>
      <c r="H13" s="954"/>
      <c r="I13" s="954"/>
      <c r="J13" s="954"/>
      <c r="K13" s="954"/>
      <c r="L13" s="954"/>
      <c r="M13" s="948"/>
      <c r="P13" s="1"/>
    </row>
    <row r="14" spans="1:21" ht="31.8" customHeight="1">
      <c r="A14" s="948"/>
      <c r="B14" s="957"/>
      <c r="C14" s="957"/>
      <c r="D14" s="957"/>
      <c r="E14" s="957"/>
      <c r="F14" s="950"/>
      <c r="G14" s="950"/>
      <c r="H14" s="954"/>
      <c r="I14" s="954"/>
      <c r="J14" s="954"/>
      <c r="K14" s="954"/>
      <c r="L14" s="954"/>
      <c r="M14" s="948"/>
      <c r="P14" s="1"/>
    </row>
    <row r="15" spans="1:21" ht="8.4" customHeight="1">
      <c r="A15" s="948"/>
      <c r="B15" s="951"/>
      <c r="C15" s="951"/>
      <c r="D15" s="951"/>
      <c r="E15" s="951"/>
      <c r="F15" s="950"/>
      <c r="G15" s="950"/>
      <c r="H15" s="952"/>
      <c r="I15" s="952"/>
      <c r="J15" s="952"/>
      <c r="K15" s="952"/>
      <c r="L15" s="952"/>
      <c r="M15" s="948"/>
      <c r="P15" s="1"/>
    </row>
    <row r="16" spans="1:21" ht="16.8" thickBot="1">
      <c r="A16" s="934"/>
      <c r="B16" s="935"/>
      <c r="C16" s="936"/>
      <c r="D16" s="936"/>
      <c r="E16" s="936"/>
      <c r="F16" s="936"/>
      <c r="G16" s="936"/>
      <c r="H16" s="936"/>
      <c r="I16" s="936"/>
      <c r="J16" s="936"/>
      <c r="K16" s="936"/>
      <c r="L16" s="936"/>
      <c r="M16" s="936"/>
      <c r="P16" s="1"/>
    </row>
    <row r="17" spans="1:16" ht="14.25" customHeight="1" thickTop="1">
      <c r="A17" s="936"/>
      <c r="B17" s="937" t="s">
        <v>329</v>
      </c>
      <c r="C17" s="938"/>
      <c r="D17" s="938"/>
      <c r="E17" s="938"/>
      <c r="F17" s="938"/>
      <c r="G17" s="938"/>
      <c r="H17" s="938"/>
      <c r="I17" s="938"/>
      <c r="J17" s="938"/>
      <c r="K17" s="938"/>
      <c r="L17" s="939"/>
      <c r="M17" s="936" t="s">
        <v>17</v>
      </c>
      <c r="P17" s="1"/>
    </row>
    <row r="18" spans="1:16" ht="13.5" customHeight="1">
      <c r="A18" s="936"/>
      <c r="B18" s="940"/>
      <c r="C18" s="941"/>
      <c r="D18" s="941"/>
      <c r="E18" s="941"/>
      <c r="F18" s="941"/>
      <c r="G18" s="941"/>
      <c r="H18" s="941"/>
      <c r="I18" s="941"/>
      <c r="J18" s="941"/>
      <c r="K18" s="941"/>
      <c r="L18" s="942"/>
      <c r="M18" s="936"/>
      <c r="P18" s="1"/>
    </row>
    <row r="19" spans="1:16" ht="13.5" customHeight="1">
      <c r="A19" s="936"/>
      <c r="B19" s="940"/>
      <c r="C19" s="941"/>
      <c r="D19" s="941"/>
      <c r="E19" s="941"/>
      <c r="F19" s="941"/>
      <c r="G19" s="941"/>
      <c r="H19" s="941"/>
      <c r="I19" s="941"/>
      <c r="J19" s="941"/>
      <c r="K19" s="941"/>
      <c r="L19" s="942"/>
      <c r="M19" s="936"/>
      <c r="P19" s="1"/>
    </row>
    <row r="20" spans="1:16" ht="13.5" customHeight="1">
      <c r="A20" s="936"/>
      <c r="B20" s="940"/>
      <c r="C20" s="941"/>
      <c r="D20" s="941"/>
      <c r="E20" s="941"/>
      <c r="F20" s="941"/>
      <c r="G20" s="941"/>
      <c r="H20" s="941"/>
      <c r="I20" s="941"/>
      <c r="J20" s="941"/>
      <c r="K20" s="941"/>
      <c r="L20" s="942"/>
      <c r="M20" s="936"/>
      <c r="P20" s="1"/>
    </row>
    <row r="21" spans="1:16" ht="13.5" customHeight="1">
      <c r="A21" s="936"/>
      <c r="B21" s="940"/>
      <c r="C21" s="941"/>
      <c r="D21" s="941"/>
      <c r="E21" s="941"/>
      <c r="F21" s="941"/>
      <c r="G21" s="941"/>
      <c r="H21" s="941"/>
      <c r="I21" s="941"/>
      <c r="J21" s="941"/>
      <c r="K21" s="941"/>
      <c r="L21" s="942"/>
      <c r="M21" s="936"/>
      <c r="P21" s="1"/>
    </row>
    <row r="22" spans="1:16" ht="13.5" customHeight="1">
      <c r="A22" s="936"/>
      <c r="B22" s="940"/>
      <c r="C22" s="941"/>
      <c r="D22" s="941"/>
      <c r="E22" s="941"/>
      <c r="F22" s="941"/>
      <c r="G22" s="941"/>
      <c r="H22" s="941"/>
      <c r="I22" s="941"/>
      <c r="J22" s="941"/>
      <c r="K22" s="941"/>
      <c r="L22" s="942"/>
      <c r="M22" s="936"/>
      <c r="P22" s="1"/>
    </row>
    <row r="23" spans="1:16" ht="13.5" customHeight="1">
      <c r="A23" s="936"/>
      <c r="B23" s="940"/>
      <c r="C23" s="941"/>
      <c r="D23" s="941"/>
      <c r="E23" s="941"/>
      <c r="F23" s="941"/>
      <c r="G23" s="941"/>
      <c r="H23" s="941"/>
      <c r="I23" s="941"/>
      <c r="J23" s="941"/>
      <c r="K23" s="941"/>
      <c r="L23" s="942"/>
      <c r="M23" s="936"/>
      <c r="P23" s="1"/>
    </row>
    <row r="24" spans="1:16" ht="13.5" customHeight="1">
      <c r="A24" s="936"/>
      <c r="B24" s="940"/>
      <c r="C24" s="941"/>
      <c r="D24" s="941"/>
      <c r="E24" s="941"/>
      <c r="F24" s="941"/>
      <c r="G24" s="941"/>
      <c r="H24" s="941"/>
      <c r="I24" s="941"/>
      <c r="J24" s="941"/>
      <c r="K24" s="941"/>
      <c r="L24" s="942"/>
      <c r="M24" s="936"/>
      <c r="P24" s="1"/>
    </row>
    <row r="25" spans="1:16" ht="21" customHeight="1" thickBot="1">
      <c r="A25" s="936"/>
      <c r="B25" s="943"/>
      <c r="C25" s="944"/>
      <c r="D25" s="944"/>
      <c r="E25" s="944"/>
      <c r="F25" s="944"/>
      <c r="G25" s="944"/>
      <c r="H25" s="944"/>
      <c r="I25" s="944"/>
      <c r="J25" s="944"/>
      <c r="K25" s="944"/>
      <c r="L25" s="945"/>
      <c r="M25" s="936"/>
    </row>
    <row r="26" spans="1:16" ht="13.8" thickTop="1">
      <c r="A26" s="936"/>
      <c r="B26" s="936" t="s">
        <v>17</v>
      </c>
      <c r="C26" s="936"/>
      <c r="D26" s="936"/>
      <c r="E26" s="936"/>
      <c r="F26" s="936"/>
      <c r="G26" s="936"/>
      <c r="H26" s="936"/>
      <c r="I26" s="936"/>
      <c r="J26" s="936"/>
      <c r="K26" s="936"/>
      <c r="L26" s="936"/>
      <c r="M26" s="936"/>
    </row>
    <row r="27" spans="1:16">
      <c r="A27" s="936"/>
      <c r="B27" s="936"/>
      <c r="C27" s="936"/>
      <c r="D27" s="936"/>
      <c r="E27" s="936"/>
      <c r="F27" s="936"/>
      <c r="G27" s="936"/>
      <c r="H27" s="936"/>
      <c r="I27" s="936"/>
      <c r="J27" s="936"/>
      <c r="K27" s="936"/>
      <c r="L27" s="936"/>
      <c r="M27" s="936"/>
    </row>
  </sheetData>
  <mergeCells count="7">
    <mergeCell ref="B17:L25"/>
    <mergeCell ref="A1:M1"/>
    <mergeCell ref="A2:M2"/>
    <mergeCell ref="A3:M3"/>
    <mergeCell ref="A4:M4"/>
    <mergeCell ref="B6:E14"/>
    <mergeCell ref="H6:L14"/>
  </mergeCells>
  <phoneticPr fontId="81"/>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3"/>
  <sheetViews>
    <sheetView showGridLines="0" view="pageBreakPreview" zoomScale="79" zoomScaleNormal="100" zoomScaleSheetLayoutView="79" workbookViewId="0"/>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4" s="15" customFormat="1" ht="45.6" customHeight="1" thickBot="1">
      <c r="A1" s="310" t="s">
        <v>251</v>
      </c>
      <c r="B1" s="311" t="s">
        <v>118</v>
      </c>
      <c r="C1" s="312" t="s">
        <v>119</v>
      </c>
      <c r="D1" s="313" t="s">
        <v>120</v>
      </c>
    </row>
    <row r="2" spans="1:4" s="15" customFormat="1" ht="45.6" customHeight="1">
      <c r="A2" s="321" t="s">
        <v>438</v>
      </c>
      <c r="B2" s="277"/>
      <c r="C2" s="241"/>
      <c r="D2" s="308"/>
    </row>
    <row r="3" spans="1:4" s="15" customFormat="1" ht="167.4" customHeight="1" thickBot="1">
      <c r="A3" s="548" t="s">
        <v>440</v>
      </c>
      <c r="B3" s="295" t="s">
        <v>442</v>
      </c>
      <c r="C3" s="549" t="s">
        <v>439</v>
      </c>
      <c r="D3" s="309">
        <v>45920</v>
      </c>
    </row>
    <row r="4" spans="1:4" s="15" customFormat="1" ht="45.6" customHeight="1" thickBot="1">
      <c r="A4" s="574" t="s">
        <v>441</v>
      </c>
      <c r="B4" s="314"/>
      <c r="C4" s="315"/>
      <c r="D4" s="309"/>
    </row>
    <row r="5" spans="1:4" s="15" customFormat="1" ht="45.6" customHeight="1">
      <c r="A5" s="321" t="s">
        <v>401</v>
      </c>
      <c r="B5" s="277"/>
      <c r="C5" s="241"/>
      <c r="D5" s="308"/>
    </row>
    <row r="6" spans="1:4" s="15" customFormat="1" ht="196.2" customHeight="1" thickBot="1">
      <c r="A6" s="548" t="s">
        <v>403</v>
      </c>
      <c r="B6" s="295" t="s">
        <v>404</v>
      </c>
      <c r="C6" s="549" t="s">
        <v>402</v>
      </c>
      <c r="D6" s="309">
        <v>45920</v>
      </c>
    </row>
    <row r="7" spans="1:4" s="15" customFormat="1" ht="45.6" customHeight="1" thickBot="1">
      <c r="A7" s="574" t="s">
        <v>405</v>
      </c>
      <c r="B7" s="314"/>
      <c r="C7" s="315"/>
      <c r="D7" s="309"/>
    </row>
    <row r="8" spans="1:4" s="15" customFormat="1" ht="45.6" customHeight="1">
      <c r="A8" s="321" t="s">
        <v>407</v>
      </c>
      <c r="B8" s="277"/>
      <c r="C8" s="241"/>
      <c r="D8" s="308"/>
    </row>
    <row r="9" spans="1:4" s="15" customFormat="1" ht="223.2" customHeight="1">
      <c r="A9" s="548" t="s">
        <v>408</v>
      </c>
      <c r="B9" s="295" t="s">
        <v>406</v>
      </c>
      <c r="C9" s="549" t="s">
        <v>409</v>
      </c>
      <c r="D9" s="309">
        <v>45920</v>
      </c>
    </row>
    <row r="10" spans="1:4" s="15" customFormat="1" ht="45.6" customHeight="1" thickBot="1">
      <c r="A10" s="484" t="s">
        <v>410</v>
      </c>
      <c r="B10" s="314"/>
      <c r="C10" s="315"/>
      <c r="D10" s="309"/>
    </row>
    <row r="11" spans="1:4" s="15" customFormat="1" ht="45.6" customHeight="1">
      <c r="A11" s="321" t="s">
        <v>411</v>
      </c>
      <c r="B11" s="277"/>
      <c r="C11" s="241"/>
      <c r="D11" s="308"/>
    </row>
    <row r="12" spans="1:4" s="15" customFormat="1" ht="193.8" customHeight="1" thickBot="1">
      <c r="A12" s="548" t="s">
        <v>412</v>
      </c>
      <c r="B12" s="295" t="s">
        <v>414</v>
      </c>
      <c r="C12" s="549" t="s">
        <v>415</v>
      </c>
      <c r="D12" s="309">
        <v>45919</v>
      </c>
    </row>
    <row r="13" spans="1:4" s="15" customFormat="1" ht="45.6" customHeight="1" thickBot="1">
      <c r="A13" s="574" t="s">
        <v>413</v>
      </c>
      <c r="B13" s="314"/>
      <c r="C13" s="315"/>
      <c r="D13" s="309"/>
    </row>
    <row r="14" spans="1:4" s="15" customFormat="1" ht="31.2" hidden="1" customHeight="1">
      <c r="A14" s="310"/>
      <c r="B14" s="311"/>
      <c r="C14" s="312"/>
      <c r="D14" s="313"/>
    </row>
    <row r="15" spans="1:4" s="15" customFormat="1" ht="42" customHeight="1">
      <c r="A15" s="321" t="s">
        <v>332</v>
      </c>
      <c r="B15" s="277"/>
      <c r="C15" s="241"/>
      <c r="D15" s="308"/>
    </row>
    <row r="16" spans="1:4" s="15" customFormat="1" ht="248.4" customHeight="1" thickBot="1">
      <c r="A16" s="548" t="s">
        <v>335</v>
      </c>
      <c r="B16" s="295" t="s">
        <v>333</v>
      </c>
      <c r="C16" s="549" t="s">
        <v>334</v>
      </c>
      <c r="D16" s="309">
        <v>45918</v>
      </c>
    </row>
    <row r="17" spans="1:19" s="15" customFormat="1" ht="42" customHeight="1" thickBot="1">
      <c r="A17" s="574" t="s">
        <v>336</v>
      </c>
      <c r="B17" s="314"/>
      <c r="C17" s="315"/>
      <c r="D17" s="309"/>
    </row>
    <row r="18" spans="1:19" s="15" customFormat="1" ht="42" customHeight="1">
      <c r="A18" s="518" t="s">
        <v>338</v>
      </c>
      <c r="B18" s="780" t="s">
        <v>340</v>
      </c>
      <c r="C18" s="793" t="s">
        <v>337</v>
      </c>
      <c r="D18" s="796">
        <v>45918</v>
      </c>
      <c r="E18" s="1"/>
      <c r="F18" s="1"/>
      <c r="G18" s="1"/>
      <c r="H18" s="1"/>
      <c r="I18" s="1"/>
      <c r="J18" s="1"/>
      <c r="K18" s="1"/>
    </row>
    <row r="19" spans="1:19" s="15" customFormat="1" ht="376.8" customHeight="1">
      <c r="A19" s="550" t="s">
        <v>339</v>
      </c>
      <c r="B19" s="781"/>
      <c r="C19" s="794"/>
      <c r="D19" s="797"/>
      <c r="E19" s="1"/>
      <c r="F19" s="1"/>
      <c r="G19" s="1"/>
      <c r="H19" s="1"/>
      <c r="I19" s="1"/>
      <c r="J19" s="1"/>
      <c r="K19" s="1"/>
    </row>
    <row r="20" spans="1:19" s="15" customFormat="1" ht="42" customHeight="1" thickBot="1">
      <c r="A20" s="517" t="s">
        <v>341</v>
      </c>
      <c r="B20" s="782"/>
      <c r="C20" s="795"/>
      <c r="D20" s="798"/>
      <c r="E20" s="1"/>
      <c r="F20" s="1"/>
      <c r="G20" s="1"/>
      <c r="H20" s="1"/>
      <c r="I20" s="1"/>
      <c r="J20" s="1"/>
      <c r="K20" s="1"/>
    </row>
    <row r="21" spans="1:19" s="15" customFormat="1" ht="45.6" customHeight="1">
      <c r="A21" s="320" t="s">
        <v>342</v>
      </c>
      <c r="B21" s="784" t="s">
        <v>340</v>
      </c>
      <c r="C21" s="167"/>
      <c r="D21" s="308"/>
    </row>
    <row r="22" spans="1:19" s="15" customFormat="1" ht="200.4" customHeight="1">
      <c r="A22" s="551" t="s">
        <v>344</v>
      </c>
      <c r="B22" s="784"/>
      <c r="C22" s="232" t="s">
        <v>343</v>
      </c>
      <c r="D22" s="319">
        <v>45918</v>
      </c>
    </row>
    <row r="23" spans="1:19" s="15" customFormat="1" ht="39" customHeight="1" thickBot="1">
      <c r="A23" s="607" t="s">
        <v>345</v>
      </c>
      <c r="B23" s="803"/>
      <c r="C23" s="168"/>
      <c r="D23" s="317" t="s">
        <v>416</v>
      </c>
    </row>
    <row r="24" spans="1:19" s="15" customFormat="1" ht="45.6" customHeight="1">
      <c r="A24" s="513" t="s">
        <v>346</v>
      </c>
      <c r="B24" s="813" t="s">
        <v>348</v>
      </c>
      <c r="C24" s="813" t="s">
        <v>347</v>
      </c>
      <c r="D24" s="810">
        <v>45917</v>
      </c>
    </row>
    <row r="25" spans="1:19" s="15" customFormat="1" ht="199.8" customHeight="1">
      <c r="A25" s="515" t="s">
        <v>349</v>
      </c>
      <c r="B25" s="814"/>
      <c r="C25" s="814"/>
      <c r="D25" s="811"/>
    </row>
    <row r="26" spans="1:19" s="15" customFormat="1" ht="45.6" customHeight="1" thickBot="1">
      <c r="A26" s="516" t="s">
        <v>350</v>
      </c>
      <c r="B26" s="815"/>
      <c r="C26" s="815"/>
      <c r="D26" s="812"/>
    </row>
    <row r="27" spans="1:19" s="15" customFormat="1" ht="49.2" customHeight="1">
      <c r="A27" s="575" t="s">
        <v>353</v>
      </c>
      <c r="B27" s="783" t="s">
        <v>352</v>
      </c>
      <c r="C27" s="166"/>
      <c r="D27" s="308"/>
    </row>
    <row r="28" spans="1:19" s="15" customFormat="1" ht="85.2" customHeight="1">
      <c r="A28" s="552" t="s">
        <v>354</v>
      </c>
      <c r="B28" s="784"/>
      <c r="C28" s="232" t="s">
        <v>351</v>
      </c>
      <c r="D28" s="318">
        <v>45916</v>
      </c>
    </row>
    <row r="29" spans="1:19" s="15" customFormat="1" ht="39.6" customHeight="1" thickBot="1">
      <c r="A29" s="509" t="s">
        <v>355</v>
      </c>
      <c r="B29" s="785"/>
      <c r="C29" s="329"/>
      <c r="D29" s="330"/>
    </row>
    <row r="30" spans="1:19" s="15" customFormat="1" ht="49.8" customHeight="1">
      <c r="A30" s="482" t="s">
        <v>356</v>
      </c>
      <c r="B30" s="786" t="s">
        <v>352</v>
      </c>
      <c r="C30" s="801" t="s">
        <v>359</v>
      </c>
      <c r="D30" s="799">
        <v>45917</v>
      </c>
      <c r="S30" s="174"/>
    </row>
    <row r="31" spans="1:19" s="15" customFormat="1" ht="145.19999999999999" customHeight="1">
      <c r="A31" s="553" t="s">
        <v>357</v>
      </c>
      <c r="B31" s="787"/>
      <c r="C31" s="801"/>
      <c r="D31" s="799"/>
      <c r="S31" s="174"/>
    </row>
    <row r="32" spans="1:19" s="15" customFormat="1" ht="34.950000000000003" customHeight="1" thickBot="1">
      <c r="A32" s="576" t="s">
        <v>358</v>
      </c>
      <c r="B32" s="788"/>
      <c r="C32" s="802"/>
      <c r="D32" s="800"/>
      <c r="E32" s="15" t="s">
        <v>205</v>
      </c>
      <c r="H32" s="303"/>
      <c r="I32" s="303"/>
      <c r="J32" s="303"/>
      <c r="K32" s="303"/>
      <c r="L32" s="303"/>
      <c r="M32" s="303"/>
      <c r="N32" s="304"/>
    </row>
    <row r="33" spans="1:4" s="15" customFormat="1" ht="49.2" hidden="1" customHeight="1">
      <c r="A33" s="348"/>
      <c r="B33" s="789"/>
      <c r="C33" s="801"/>
      <c r="D33" s="791"/>
    </row>
    <row r="34" spans="1:4" s="15" customFormat="1" ht="377.4" hidden="1" customHeight="1">
      <c r="A34" s="554"/>
      <c r="B34" s="787"/>
      <c r="C34" s="801"/>
      <c r="D34" s="791"/>
    </row>
    <row r="35" spans="1:4" s="15" customFormat="1" ht="42.6" hidden="1" customHeight="1" thickBot="1">
      <c r="A35" s="507"/>
      <c r="B35" s="790"/>
      <c r="C35" s="802"/>
      <c r="D35" s="792"/>
    </row>
    <row r="36" spans="1:4" ht="48" hidden="1" customHeight="1" thickTop="1">
      <c r="A36" s="577"/>
      <c r="B36" s="821"/>
      <c r="C36" s="819"/>
      <c r="D36" s="816"/>
    </row>
    <row r="37" spans="1:4" ht="142.19999999999999" hidden="1" customHeight="1">
      <c r="A37" s="555"/>
      <c r="B37" s="822"/>
      <c r="C37" s="820"/>
      <c r="D37" s="817"/>
    </row>
    <row r="38" spans="1:4" ht="36.6" hidden="1" customHeight="1" thickBot="1">
      <c r="A38" s="190"/>
      <c r="B38" s="823"/>
      <c r="C38" s="824"/>
      <c r="D38" s="818"/>
    </row>
    <row r="39" spans="1:4" ht="43.8" hidden="1" customHeight="1" thickTop="1">
      <c r="A39" s="578"/>
      <c r="B39" s="121"/>
      <c r="C39" s="819"/>
      <c r="D39" s="123"/>
    </row>
    <row r="40" spans="1:4" ht="202.2" hidden="1" customHeight="1">
      <c r="A40" s="555"/>
      <c r="B40" s="556"/>
      <c r="C40" s="820"/>
      <c r="D40" s="175"/>
    </row>
    <row r="41" spans="1:4" ht="39" hidden="1" customHeight="1" thickBot="1">
      <c r="A41" s="190"/>
      <c r="B41" s="181"/>
      <c r="C41" s="180"/>
      <c r="D41" s="122"/>
    </row>
    <row r="42" spans="1:4" s="15" customFormat="1" ht="45.6" hidden="1" customHeight="1" thickTop="1">
      <c r="A42" s="320"/>
      <c r="B42" s="171"/>
      <c r="C42" s="167"/>
      <c r="D42" s="308"/>
    </row>
    <row r="43" spans="1:4" s="15" customFormat="1" ht="89.4" hidden="1" customHeight="1">
      <c r="A43" s="551"/>
      <c r="B43" s="295"/>
      <c r="C43" s="232"/>
      <c r="D43" s="319"/>
    </row>
    <row r="44" spans="1:4" s="15" customFormat="1" ht="38.4" hidden="1" customHeight="1" thickBot="1">
      <c r="A44" s="484"/>
      <c r="B44" s="305"/>
      <c r="C44" s="168"/>
      <c r="D44" s="317"/>
    </row>
    <row r="45" spans="1:4" s="15" customFormat="1" ht="45.6" hidden="1" customHeight="1">
      <c r="A45" s="320"/>
      <c r="B45" s="171"/>
      <c r="C45" s="167"/>
      <c r="D45" s="308"/>
    </row>
    <row r="46" spans="1:4" s="15" customFormat="1" ht="89.4" hidden="1" customHeight="1">
      <c r="A46" s="551"/>
      <c r="B46" s="295"/>
      <c r="C46" s="232"/>
      <c r="D46" s="319"/>
    </row>
    <row r="47" spans="1:4" s="15" customFormat="1" ht="38.4" hidden="1" customHeight="1" thickBot="1">
      <c r="A47" s="484"/>
      <c r="B47" s="305"/>
      <c r="C47" s="168"/>
      <c r="D47" s="317"/>
    </row>
    <row r="48" spans="1:4" s="15" customFormat="1" ht="45.6" hidden="1" customHeight="1">
      <c r="A48" s="320"/>
      <c r="B48" s="171"/>
      <c r="C48" s="167"/>
      <c r="D48" s="308"/>
    </row>
    <row r="49" spans="1:4" s="15" customFormat="1" ht="141" hidden="1" customHeight="1">
      <c r="A49" s="551"/>
      <c r="B49" s="804"/>
      <c r="C49" s="806"/>
      <c r="D49" s="808"/>
    </row>
    <row r="50" spans="1:4" s="561" customFormat="1" ht="38.4" hidden="1" customHeight="1" thickBot="1">
      <c r="A50" s="560"/>
      <c r="B50" s="805"/>
      <c r="C50" s="807"/>
      <c r="D50" s="809"/>
    </row>
    <row r="51" spans="1:4" s="15" customFormat="1" ht="45.6" hidden="1" customHeight="1" thickTop="1">
      <c r="A51" s="559"/>
      <c r="B51" s="171"/>
      <c r="C51" s="167"/>
      <c r="D51" s="309"/>
    </row>
    <row r="52" spans="1:4" s="15" customFormat="1" ht="89.4" hidden="1" customHeight="1">
      <c r="A52" s="551"/>
      <c r="B52" s="295"/>
      <c r="C52" s="232"/>
      <c r="D52" s="319"/>
    </row>
    <row r="53" spans="1:4" s="15" customFormat="1" ht="38.4" hidden="1" customHeight="1" thickBot="1">
      <c r="A53" s="484"/>
      <c r="B53" s="305"/>
      <c r="C53" s="168"/>
      <c r="D53" s="317"/>
    </row>
  </sheetData>
  <protectedRanges>
    <protectedRange sqref="A22:D22 A52:D52 A43:D43 A46:D46 A49:D49" name="範囲1"/>
  </protectedRanges>
  <mergeCells count="21">
    <mergeCell ref="B49:B50"/>
    <mergeCell ref="C49:C50"/>
    <mergeCell ref="D49:D50"/>
    <mergeCell ref="D24:D26"/>
    <mergeCell ref="C24:C26"/>
    <mergeCell ref="B24:B26"/>
    <mergeCell ref="D36:D38"/>
    <mergeCell ref="C39:C40"/>
    <mergeCell ref="C33:C35"/>
    <mergeCell ref="B36:B38"/>
    <mergeCell ref="C36:C38"/>
    <mergeCell ref="B18:B20"/>
    <mergeCell ref="B27:B29"/>
    <mergeCell ref="B30:B32"/>
    <mergeCell ref="B33:B35"/>
    <mergeCell ref="D33:D35"/>
    <mergeCell ref="C18:C20"/>
    <mergeCell ref="D18:D20"/>
    <mergeCell ref="D30:D32"/>
    <mergeCell ref="C30:C32"/>
    <mergeCell ref="B21:B23"/>
  </mergeCells>
  <phoneticPr fontId="15"/>
  <hyperlinks>
    <hyperlink ref="A17" r:id="rId1" xr:uid="{B3C756BC-1C99-48DB-918C-183FE180573F}"/>
    <hyperlink ref="A20" r:id="rId2" xr:uid="{FCEF17A0-DBC3-4F65-BA62-0C61F651C891}"/>
    <hyperlink ref="A23" r:id="rId3" xr:uid="{BA27B80F-BDE3-4DE5-97FB-B85E534F4D5F}"/>
    <hyperlink ref="A26" r:id="rId4" xr:uid="{A2411399-9EB6-439D-8DD6-BA7CC55D72CF}"/>
    <hyperlink ref="A29" r:id="rId5" xr:uid="{AE629F67-5DA0-4B84-B484-3E2C905C5E58}"/>
    <hyperlink ref="A32" r:id="rId6" xr:uid="{BCEE90AA-ADCC-4F14-A043-40CAED92AC27}"/>
    <hyperlink ref="A7" r:id="rId7" xr:uid="{889E28B2-A3F3-4404-A672-A74415C8D0DF}"/>
    <hyperlink ref="A10" r:id="rId8" xr:uid="{6E02589B-77E1-4204-A2A5-A2AAE0B68262}"/>
    <hyperlink ref="A13" r:id="rId9" xr:uid="{CDE0B4E6-17B7-4CEC-AAC9-09A02BCD7E15}"/>
    <hyperlink ref="A4" r:id="rId10" xr:uid="{54C4F8D4-C4F3-4DA3-A436-135663B10A45}"/>
  </hyperlinks>
  <pageMargins left="0" right="0" top="0.19685039370078741" bottom="0.39370078740157483" header="0" footer="0.19685039370078741"/>
  <pageSetup paperSize="8" scale="56" orientation="portrait" horizontalDpi="300" verticalDpi="300" r:id="rId11"/>
  <headerFooter alignWithMargins="0"/>
  <rowBreaks count="3" manualBreakCount="3">
    <brk id="17" max="3" man="1"/>
    <brk id="29" max="3" man="1"/>
    <brk id="4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colorId="56" zoomScale="80" zoomScaleNormal="66" zoomScaleSheetLayoutView="80" workbookViewId="0">
      <selection activeCell="A2" sqref="A2"/>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3" t="s">
        <v>252</v>
      </c>
      <c r="B1" s="224" t="s">
        <v>134</v>
      </c>
      <c r="C1" s="474" t="s">
        <v>120</v>
      </c>
    </row>
    <row r="2" spans="1:3" ht="40.200000000000003" customHeight="1">
      <c r="A2" s="188" t="s">
        <v>398</v>
      </c>
      <c r="B2" s="172"/>
      <c r="C2" s="166"/>
    </row>
    <row r="3" spans="1:3" ht="327" customHeight="1">
      <c r="A3" s="627" t="s">
        <v>400</v>
      </c>
      <c r="B3" s="512" t="s">
        <v>360</v>
      </c>
      <c r="C3" s="167">
        <v>45920</v>
      </c>
    </row>
    <row r="4" spans="1:3" ht="40.200000000000003" customHeight="1" thickBot="1">
      <c r="A4" s="186" t="s">
        <v>399</v>
      </c>
      <c r="B4" s="171"/>
      <c r="C4" s="167"/>
    </row>
    <row r="5" spans="1:3" ht="39" customHeight="1">
      <c r="A5" s="188" t="s">
        <v>361</v>
      </c>
      <c r="B5" s="172"/>
      <c r="C5" s="166"/>
    </row>
    <row r="6" spans="1:3" ht="409.6" customHeight="1">
      <c r="A6" s="627" t="s">
        <v>379</v>
      </c>
      <c r="B6" s="512" t="s">
        <v>362</v>
      </c>
      <c r="C6" s="167">
        <v>45918</v>
      </c>
    </row>
    <row r="7" spans="1:3" ht="32.4" customHeight="1" thickBot="1">
      <c r="A7" s="186" t="s">
        <v>363</v>
      </c>
      <c r="B7" s="171"/>
      <c r="C7" s="167"/>
    </row>
    <row r="8" spans="1:3" ht="48" customHeight="1">
      <c r="A8" s="299" t="s">
        <v>376</v>
      </c>
      <c r="B8" s="279"/>
      <c r="C8" s="272"/>
    </row>
    <row r="9" spans="1:3" ht="90.6" customHeight="1">
      <c r="A9" s="629" t="s">
        <v>375</v>
      </c>
      <c r="B9" s="278" t="s">
        <v>378</v>
      </c>
      <c r="C9" s="273">
        <v>45917</v>
      </c>
    </row>
    <row r="10" spans="1:3" ht="36" customHeight="1" thickBot="1">
      <c r="A10" s="276" t="s">
        <v>377</v>
      </c>
      <c r="B10" s="274"/>
      <c r="C10" s="275"/>
    </row>
    <row r="11" spans="1:3" ht="40.200000000000003" customHeight="1">
      <c r="A11" s="300" t="s">
        <v>367</v>
      </c>
      <c r="B11" s="288"/>
      <c r="C11" s="291"/>
    </row>
    <row r="12" spans="1:3" ht="399.6" customHeight="1">
      <c r="A12" s="630" t="s">
        <v>381</v>
      </c>
      <c r="B12" s="335" t="s">
        <v>382</v>
      </c>
      <c r="C12" s="292">
        <v>45917</v>
      </c>
    </row>
    <row r="13" spans="1:3" ht="40.200000000000003" customHeight="1" thickBot="1">
      <c r="A13" s="472" t="s">
        <v>380</v>
      </c>
      <c r="B13" s="290"/>
      <c r="C13" s="293"/>
    </row>
    <row r="14" spans="1:3" ht="40.200000000000003" customHeight="1" thickTop="1">
      <c r="A14" s="483" t="s">
        <v>368</v>
      </c>
      <c r="B14" s="829" t="s">
        <v>385</v>
      </c>
      <c r="C14" s="827">
        <v>45917</v>
      </c>
    </row>
    <row r="15" spans="1:3" ht="400.8" customHeight="1">
      <c r="A15" s="631" t="s">
        <v>384</v>
      </c>
      <c r="B15" s="830"/>
      <c r="C15" s="828"/>
    </row>
    <row r="16" spans="1:3" ht="37.950000000000003" customHeight="1" thickBot="1">
      <c r="A16" s="239" t="s">
        <v>383</v>
      </c>
      <c r="B16" s="237"/>
      <c r="C16" s="238"/>
    </row>
    <row r="17" spans="1:3" ht="40.200000000000003" customHeight="1" thickTop="1">
      <c r="A17" s="339" t="s">
        <v>369</v>
      </c>
      <c r="B17" s="834" t="s">
        <v>388</v>
      </c>
      <c r="C17" s="831">
        <v>45916</v>
      </c>
    </row>
    <row r="18" spans="1:3" ht="345" customHeight="1">
      <c r="A18" s="632" t="s">
        <v>387</v>
      </c>
      <c r="B18" s="825"/>
      <c r="C18" s="832"/>
    </row>
    <row r="19" spans="1:3" ht="34.799999999999997" customHeight="1" thickBot="1">
      <c r="A19" s="480" t="s">
        <v>386</v>
      </c>
      <c r="B19" s="290"/>
      <c r="C19" s="833"/>
    </row>
    <row r="20" spans="1:3" ht="40.200000000000003" customHeight="1">
      <c r="A20" s="473" t="s">
        <v>370</v>
      </c>
      <c r="B20" s="288"/>
      <c r="C20" s="291"/>
    </row>
    <row r="21" spans="1:3" ht="171.6" customHeight="1">
      <c r="A21" s="628" t="s">
        <v>390</v>
      </c>
      <c r="B21" s="633" t="s">
        <v>391</v>
      </c>
      <c r="C21" s="292">
        <v>45916</v>
      </c>
    </row>
    <row r="22" spans="1:3" ht="40.200000000000003" customHeight="1" thickBot="1">
      <c r="A22" s="471" t="s">
        <v>389</v>
      </c>
      <c r="B22" s="290"/>
      <c r="C22" s="293"/>
    </row>
    <row r="23" spans="1:3" ht="40.200000000000003" customHeight="1">
      <c r="A23" s="473" t="s">
        <v>371</v>
      </c>
      <c r="B23" s="288"/>
      <c r="C23" s="291"/>
    </row>
    <row r="24" spans="1:3" ht="68.400000000000006" customHeight="1">
      <c r="A24" s="628" t="s">
        <v>393</v>
      </c>
      <c r="B24" s="289" t="s">
        <v>391</v>
      </c>
      <c r="C24" s="292">
        <v>45919</v>
      </c>
    </row>
    <row r="25" spans="1:3" ht="40.200000000000003" customHeight="1" thickBot="1">
      <c r="A25" s="484" t="s">
        <v>392</v>
      </c>
      <c r="B25" s="290"/>
      <c r="C25" s="293"/>
    </row>
    <row r="26" spans="1:3" ht="40.200000000000003" customHeight="1">
      <c r="A26" s="473" t="s">
        <v>372</v>
      </c>
      <c r="B26" s="288"/>
      <c r="C26" s="291"/>
    </row>
    <row r="27" spans="1:3" ht="325.2" customHeight="1">
      <c r="A27" s="628" t="s">
        <v>396</v>
      </c>
      <c r="B27" s="289" t="s">
        <v>395</v>
      </c>
      <c r="C27" s="292">
        <v>45915</v>
      </c>
    </row>
    <row r="28" spans="1:3" ht="40.200000000000003" customHeight="1" thickBot="1">
      <c r="A28" s="471" t="s">
        <v>394</v>
      </c>
      <c r="B28" s="290"/>
      <c r="C28" s="293"/>
    </row>
    <row r="29" spans="1:3" ht="40.200000000000003" hidden="1" customHeight="1">
      <c r="A29" s="473" t="s">
        <v>373</v>
      </c>
      <c r="B29" s="288"/>
      <c r="C29" s="291"/>
    </row>
    <row r="30" spans="1:3" ht="40.200000000000003" hidden="1" customHeight="1">
      <c r="A30" s="316"/>
      <c r="B30" s="289"/>
      <c r="C30" s="292"/>
    </row>
    <row r="31" spans="1:3" ht="40.200000000000003" hidden="1" customHeight="1" thickBot="1">
      <c r="A31" s="470" t="s">
        <v>364</v>
      </c>
      <c r="B31" s="290"/>
      <c r="C31" s="293"/>
    </row>
    <row r="32" spans="1:3" ht="40.200000000000003" customHeight="1">
      <c r="A32" s="473" t="s">
        <v>374</v>
      </c>
      <c r="B32" s="288"/>
      <c r="C32" s="291"/>
    </row>
    <row r="33" spans="1:3" ht="163.80000000000001" customHeight="1">
      <c r="A33" s="628" t="s">
        <v>366</v>
      </c>
      <c r="B33" s="825" t="s">
        <v>397</v>
      </c>
      <c r="C33" s="292">
        <v>45915</v>
      </c>
    </row>
    <row r="34" spans="1:3" ht="40.200000000000003" customHeight="1" thickBot="1">
      <c r="A34" s="471" t="s">
        <v>365</v>
      </c>
      <c r="B34" s="826"/>
      <c r="C34" s="293"/>
    </row>
    <row r="35" spans="1:3" ht="40.200000000000003" hidden="1" customHeight="1">
      <c r="A35" s="473"/>
      <c r="B35" s="288"/>
      <c r="C35" s="291"/>
    </row>
    <row r="36" spans="1:3" ht="193.8" hidden="1" customHeight="1">
      <c r="A36" s="316"/>
      <c r="B36" s="825"/>
      <c r="C36" s="292"/>
    </row>
    <row r="37" spans="1:3" ht="40.200000000000003" hidden="1" customHeight="1" thickBot="1">
      <c r="A37" s="471"/>
      <c r="B37" s="826"/>
      <c r="C37" s="293"/>
    </row>
    <row r="42" spans="1:3" ht="40.200000000000003" customHeight="1">
      <c r="A42" s="608"/>
    </row>
  </sheetData>
  <mergeCells count="6">
    <mergeCell ref="B36:B37"/>
    <mergeCell ref="C14:C15"/>
    <mergeCell ref="B14:B15"/>
    <mergeCell ref="C17:C19"/>
    <mergeCell ref="B17:B18"/>
    <mergeCell ref="B33:B34"/>
  </mergeCells>
  <phoneticPr fontId="81"/>
  <hyperlinks>
    <hyperlink ref="A34" r:id="rId1" xr:uid="{7218F3BE-7ABB-404B-8DCA-BE4C8A1D378E}"/>
    <hyperlink ref="A10" r:id="rId2" xr:uid="{0DBFB91D-7304-4CE1-92A9-6B010B8030B4}"/>
    <hyperlink ref="A13" r:id="rId3" xr:uid="{22B18BC7-56AD-4B8B-BD74-6F0B628C4E30}"/>
    <hyperlink ref="A16" r:id="rId4" xr:uid="{AD6D321C-DAC0-49ED-9252-F7B7CCFD21CB}"/>
    <hyperlink ref="A19" r:id="rId5" xr:uid="{7AF07F44-C399-4519-88C9-750AF76538B3}"/>
    <hyperlink ref="A22" r:id="rId6" xr:uid="{9F8E3840-539C-4F25-B25A-BEDB6EC94194}"/>
    <hyperlink ref="A25" r:id="rId7" xr:uid="{5693B299-35F7-43A5-9E1A-FEE9D7CA76AC}"/>
    <hyperlink ref="A28" r:id="rId8" xr:uid="{18FA7FC2-7676-4907-BD2C-A2DF8FA62018}"/>
    <hyperlink ref="A4" r:id="rId9" xr:uid="{1742DE6B-8CA2-445C-A78A-68755E492738}"/>
  </hyperlinks>
  <pageMargins left="0.74803149606299213" right="0.74803149606299213" top="0.98425196850393704" bottom="0.98425196850393704" header="0.51181102362204722" footer="0.51181102362204722"/>
  <pageSetup paperSize="9" scale="14" fitToHeight="3" orientation="portrait" r:id="rId10"/>
  <headerFooter alignWithMargins="0"/>
  <rowBreaks count="1" manualBreakCount="1">
    <brk id="1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5" zoomScaleNormal="112" zoomScaleSheetLayoutView="95" workbookViewId="0">
      <selection activeCell="D30" sqref="D30"/>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56" t="s">
        <v>228</v>
      </c>
      <c r="C2" s="856"/>
      <c r="D2" s="835" t="str">
        <f>+D24</f>
        <v>対前週
インフルエンザ 　　     　       　　　12%   増加
新型コロナウイルス          　  　   -3%　 減少</v>
      </c>
    </row>
    <row r="3" spans="1:7" ht="34.799999999999997" customHeight="1" thickBot="1">
      <c r="B3" s="566" t="s">
        <v>122</v>
      </c>
      <c r="C3" s="567" t="s">
        <v>123</v>
      </c>
      <c r="D3" s="835"/>
    </row>
    <row r="4" spans="1:7" ht="22.2" customHeight="1" thickBot="1">
      <c r="B4" s="568" t="s">
        <v>124</v>
      </c>
      <c r="C4" s="569" t="s">
        <v>229</v>
      </c>
      <c r="D4" s="40"/>
    </row>
    <row r="5" spans="1:7" ht="67.2" customHeight="1">
      <c r="B5" s="841" t="s">
        <v>125</v>
      </c>
      <c r="C5" s="844" t="s">
        <v>126</v>
      </c>
      <c r="D5" s="845"/>
    </row>
    <row r="6" spans="1:7" ht="19.2" customHeight="1">
      <c r="B6" s="842"/>
      <c r="C6" s="846" t="s">
        <v>127</v>
      </c>
      <c r="D6" s="847"/>
      <c r="G6" s="68"/>
    </row>
    <row r="7" spans="1:7" ht="19.95" customHeight="1">
      <c r="B7" s="842"/>
      <c r="C7" s="570" t="s">
        <v>128</v>
      </c>
      <c r="D7" s="571"/>
      <c r="G7" s="68"/>
    </row>
    <row r="8" spans="1:7" ht="24" customHeight="1" thickBot="1">
      <c r="B8" s="843"/>
      <c r="C8" s="572" t="s">
        <v>129</v>
      </c>
      <c r="D8" s="573"/>
      <c r="G8" s="68"/>
    </row>
    <row r="9" spans="1:7" ht="27" customHeight="1">
      <c r="B9" s="852" t="s">
        <v>207</v>
      </c>
      <c r="C9" s="857" t="s">
        <v>230</v>
      </c>
      <c r="D9" s="858"/>
      <c r="G9" s="68"/>
    </row>
    <row r="10" spans="1:7" ht="26.4" customHeight="1" thickBot="1">
      <c r="B10" s="853"/>
      <c r="C10" s="859"/>
      <c r="D10" s="860"/>
    </row>
    <row r="11" spans="1:7" ht="75" customHeight="1" thickBot="1">
      <c r="B11" s="854" t="s">
        <v>130</v>
      </c>
      <c r="C11" s="848" t="s">
        <v>233</v>
      </c>
      <c r="D11" s="849"/>
    </row>
    <row r="12" spans="1:7" ht="67.2" customHeight="1" thickBot="1">
      <c r="B12" s="855"/>
      <c r="C12" s="219" t="s">
        <v>234</v>
      </c>
      <c r="D12" s="220" t="s">
        <v>235</v>
      </c>
      <c r="F12" s="1" t="s">
        <v>17</v>
      </c>
    </row>
    <row r="13" spans="1:7" ht="37.950000000000003" customHeight="1" thickBot="1">
      <c r="B13" s="477" t="s">
        <v>231</v>
      </c>
      <c r="C13" s="850" t="s">
        <v>232</v>
      </c>
      <c r="D13" s="851"/>
    </row>
    <row r="14" spans="1:7" ht="118.2" customHeight="1" thickBot="1">
      <c r="B14" s="478" t="s">
        <v>131</v>
      </c>
      <c r="C14" s="221" t="s">
        <v>237</v>
      </c>
      <c r="D14" s="222" t="s">
        <v>236</v>
      </c>
      <c r="F14" t="s">
        <v>3</v>
      </c>
    </row>
    <row r="15" spans="1:7" ht="103.2" customHeight="1" thickBot="1">
      <c r="A15" t="s">
        <v>41</v>
      </c>
      <c r="B15" s="479" t="s">
        <v>206</v>
      </c>
      <c r="C15" s="839" t="s">
        <v>238</v>
      </c>
      <c r="D15" s="840"/>
    </row>
    <row r="16" spans="1:7" ht="17.25" customHeight="1"/>
    <row r="17" spans="2:5" ht="17.25" customHeight="1">
      <c r="B17" s="836" t="s">
        <v>132</v>
      </c>
      <c r="C17" s="124"/>
      <c r="D17" s="1" t="s">
        <v>41</v>
      </c>
    </row>
    <row r="18" spans="2:5">
      <c r="B18" s="836"/>
      <c r="C18"/>
    </row>
    <row r="19" spans="2:5">
      <c r="B19" s="836"/>
      <c r="E19" s="1" t="s">
        <v>17</v>
      </c>
    </row>
    <row r="20" spans="2:5">
      <c r="B20" s="836"/>
    </row>
    <row r="21" spans="2:5">
      <c r="B21" s="836"/>
    </row>
    <row r="22" spans="2:5" ht="16.2">
      <c r="B22" s="836"/>
      <c r="D22" s="173" t="s">
        <v>133</v>
      </c>
    </row>
    <row r="23" spans="2:5">
      <c r="B23" s="836"/>
    </row>
    <row r="24" spans="2:5">
      <c r="B24" s="836"/>
      <c r="D24" s="837" t="s">
        <v>239</v>
      </c>
    </row>
    <row r="25" spans="2:5">
      <c r="B25" s="836"/>
      <c r="D25" s="838"/>
    </row>
    <row r="26" spans="2:5">
      <c r="B26" s="836"/>
      <c r="D26" s="838"/>
    </row>
    <row r="27" spans="2:5">
      <c r="B27" s="836"/>
      <c r="D27" s="838"/>
    </row>
    <row r="28" spans="2:5">
      <c r="B28" s="836"/>
      <c r="D28" s="838"/>
    </row>
    <row r="29" spans="2:5">
      <c r="B29" s="836"/>
    </row>
    <row r="30" spans="2:5">
      <c r="B30" s="836"/>
      <c r="D30" s="1" t="s">
        <v>41</v>
      </c>
    </row>
    <row r="31" spans="2:5">
      <c r="B31" s="836"/>
      <c r="D31" s="1" t="s">
        <v>41</v>
      </c>
    </row>
    <row r="32" spans="2:5">
      <c r="B32" s="836"/>
    </row>
    <row r="33" spans="2:2">
      <c r="B33" s="836"/>
    </row>
    <row r="34" spans="2:2">
      <c r="B34" s="836"/>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E43" sqref="AE4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69" t="s">
        <v>181</v>
      </c>
      <c r="B1" s="870"/>
      <c r="C1" s="870"/>
      <c r="D1" s="870"/>
      <c r="E1" s="870"/>
      <c r="F1" s="870"/>
      <c r="G1" s="870"/>
      <c r="H1" s="870"/>
      <c r="I1" s="870"/>
      <c r="J1" s="870"/>
      <c r="K1" s="870"/>
      <c r="L1" s="870"/>
      <c r="M1" s="870"/>
      <c r="N1" s="871"/>
      <c r="P1" s="869" t="s">
        <v>135</v>
      </c>
      <c r="Q1" s="870"/>
      <c r="R1" s="870"/>
      <c r="S1" s="870"/>
      <c r="T1" s="870"/>
      <c r="U1" s="870"/>
      <c r="V1" s="870"/>
      <c r="W1" s="870"/>
      <c r="X1" s="870"/>
      <c r="Y1" s="870"/>
      <c r="Z1" s="870"/>
      <c r="AA1" s="870"/>
      <c r="AB1" s="870"/>
      <c r="AC1" s="871"/>
    </row>
    <row r="2" spans="1:31" ht="18" customHeight="1" thickBot="1">
      <c r="A2" s="872" t="s">
        <v>3</v>
      </c>
      <c r="B2" s="873"/>
      <c r="C2" s="873"/>
      <c r="D2" s="873"/>
      <c r="E2" s="873"/>
      <c r="F2" s="873"/>
      <c r="G2" s="873"/>
      <c r="H2" s="873"/>
      <c r="I2" s="873"/>
      <c r="J2" s="873"/>
      <c r="K2" s="873"/>
      <c r="L2" s="873"/>
      <c r="M2" s="873"/>
      <c r="N2" s="874"/>
      <c r="P2" s="875" t="s">
        <v>136</v>
      </c>
      <c r="Q2" s="873"/>
      <c r="R2" s="873"/>
      <c r="S2" s="873"/>
      <c r="T2" s="873"/>
      <c r="U2" s="873"/>
      <c r="V2" s="873"/>
      <c r="W2" s="873"/>
      <c r="X2" s="873"/>
      <c r="Y2" s="873"/>
      <c r="Z2" s="873"/>
      <c r="AA2" s="873"/>
      <c r="AB2" s="873"/>
      <c r="AC2" s="876"/>
    </row>
    <row r="3" spans="1:31" ht="13.8" thickBot="1">
      <c r="A3" s="352" t="s">
        <v>3</v>
      </c>
      <c r="B3" s="353" t="s">
        <v>137</v>
      </c>
      <c r="C3" s="353" t="s">
        <v>138</v>
      </c>
      <c r="D3" s="353" t="s">
        <v>139</v>
      </c>
      <c r="E3" s="353" t="s">
        <v>140</v>
      </c>
      <c r="F3" s="353" t="s">
        <v>141</v>
      </c>
      <c r="G3" s="353" t="s">
        <v>142</v>
      </c>
      <c r="H3" s="353" t="s">
        <v>143</v>
      </c>
      <c r="I3" s="353" t="s">
        <v>144</v>
      </c>
      <c r="J3" s="354" t="s">
        <v>145</v>
      </c>
      <c r="K3" s="355" t="s">
        <v>146</v>
      </c>
      <c r="L3" s="355" t="s">
        <v>147</v>
      </c>
      <c r="M3" s="355" t="s">
        <v>148</v>
      </c>
      <c r="N3" s="356" t="s">
        <v>149</v>
      </c>
      <c r="P3" s="355"/>
      <c r="Q3" s="353" t="s">
        <v>137</v>
      </c>
      <c r="R3" s="353" t="s">
        <v>138</v>
      </c>
      <c r="S3" s="353" t="s">
        <v>139</v>
      </c>
      <c r="T3" s="353" t="s">
        <v>140</v>
      </c>
      <c r="U3" s="353" t="s">
        <v>141</v>
      </c>
      <c r="V3" s="353" t="s">
        <v>142</v>
      </c>
      <c r="W3" s="353" t="s">
        <v>143</v>
      </c>
      <c r="X3" s="353" t="s">
        <v>144</v>
      </c>
      <c r="Y3" s="354" t="s">
        <v>145</v>
      </c>
      <c r="Z3" s="355" t="s">
        <v>146</v>
      </c>
      <c r="AA3" s="355" t="s">
        <v>147</v>
      </c>
      <c r="AB3" s="355" t="s">
        <v>148</v>
      </c>
      <c r="AC3" s="357" t="s">
        <v>150</v>
      </c>
    </row>
    <row r="4" spans="1:31" ht="13.8" thickBot="1">
      <c r="A4" s="358" t="s">
        <v>3</v>
      </c>
      <c r="B4" s="359">
        <f>SUM(B7:B13)</f>
        <v>687</v>
      </c>
      <c r="C4" s="359">
        <f t="shared" ref="C4:M4" si="0">SUM(C7:C13)</f>
        <v>531</v>
      </c>
      <c r="D4" s="359">
        <f t="shared" si="0"/>
        <v>579</v>
      </c>
      <c r="E4" s="359">
        <f t="shared" si="0"/>
        <v>739</v>
      </c>
      <c r="F4" s="359">
        <f t="shared" ref="F4:G4" si="1">SUM(F7:F13)</f>
        <v>1458</v>
      </c>
      <c r="G4" s="359">
        <f t="shared" si="1"/>
        <v>2649</v>
      </c>
      <c r="H4" s="359">
        <f t="shared" ref="H4" si="2">SUM(H7:H13)</f>
        <v>4147</v>
      </c>
      <c r="I4" s="359">
        <f t="shared" si="0"/>
        <v>4488</v>
      </c>
      <c r="J4" s="359">
        <f t="shared" ref="J4" si="3">SUM(J7:J13)</f>
        <v>3282</v>
      </c>
      <c r="K4" s="359">
        <f t="shared" si="0"/>
        <v>2324</v>
      </c>
      <c r="L4" s="359">
        <f t="shared" si="0"/>
        <v>1302</v>
      </c>
      <c r="M4" s="359">
        <f t="shared" si="0"/>
        <v>943</v>
      </c>
      <c r="N4" s="359">
        <f>SUM(B4:M4)</f>
        <v>23129</v>
      </c>
      <c r="O4" s="4"/>
      <c r="P4" s="360" t="str">
        <f>+A4</f>
        <v xml:space="preserve"> </v>
      </c>
      <c r="Q4" s="359">
        <f>SUM(Q7:Q13)</f>
        <v>31</v>
      </c>
      <c r="R4" s="359">
        <f t="shared" ref="R4:AB4" si="4">SUM(R7:R13)</f>
        <v>24</v>
      </c>
      <c r="S4" s="359">
        <f t="shared" si="4"/>
        <v>51</v>
      </c>
      <c r="T4" s="359">
        <f t="shared" si="4"/>
        <v>21</v>
      </c>
      <c r="U4" s="359">
        <f t="shared" ref="U4:V4" si="5">SUM(U7:U13)</f>
        <v>33</v>
      </c>
      <c r="V4" s="359">
        <f t="shared" si="5"/>
        <v>22</v>
      </c>
      <c r="W4" s="359">
        <f t="shared" ref="W4:X4" si="6">SUM(W7:W13)</f>
        <v>27</v>
      </c>
      <c r="X4" s="359">
        <f t="shared" si="6"/>
        <v>46</v>
      </c>
      <c r="Y4" s="359">
        <f t="shared" ref="Y4" si="7">SUM(Y7:Y13)</f>
        <v>24</v>
      </c>
      <c r="Z4" s="359">
        <f t="shared" si="4"/>
        <v>49</v>
      </c>
      <c r="AA4" s="359">
        <f t="shared" si="4"/>
        <v>31</v>
      </c>
      <c r="AB4" s="359">
        <f t="shared" si="4"/>
        <v>50</v>
      </c>
      <c r="AC4" s="359">
        <f>SUM(Q4:AB4)</f>
        <v>409</v>
      </c>
    </row>
    <row r="5" spans="1:31" ht="19.95" customHeight="1" thickBot="1">
      <c r="A5" s="361" t="s">
        <v>3</v>
      </c>
      <c r="B5" s="361" t="s">
        <v>3</v>
      </c>
      <c r="C5" s="361" t="s">
        <v>3</v>
      </c>
      <c r="D5" s="361" t="s">
        <v>3</v>
      </c>
      <c r="E5" s="361" t="s">
        <v>3</v>
      </c>
      <c r="F5" s="361" t="s">
        <v>3</v>
      </c>
      <c r="G5" s="361" t="s">
        <v>3</v>
      </c>
      <c r="H5" s="365"/>
      <c r="I5" s="365"/>
      <c r="J5" s="362" t="s">
        <v>151</v>
      </c>
      <c r="K5" s="361" t="s" ph="1">
        <v>17</v>
      </c>
      <c r="L5" s="361" ph="1"/>
      <c r="M5" s="361" t="s" ph="1">
        <v>17</v>
      </c>
      <c r="N5" s="363"/>
      <c r="O5" s="45"/>
      <c r="P5" s="302"/>
      <c r="Q5" s="302"/>
      <c r="R5" s="302"/>
      <c r="S5" s="302"/>
      <c r="T5" s="302"/>
      <c r="U5" s="302"/>
      <c r="V5" s="302"/>
      <c r="W5" s="302"/>
      <c r="X5" s="302"/>
      <c r="Y5" s="362" t="s">
        <v>151</v>
      </c>
      <c r="Z5" s="302"/>
      <c r="AA5" s="302"/>
      <c r="AB5" s="302"/>
      <c r="AC5" s="363"/>
      <c r="AE5" s="1" t="s">
        <v>178</v>
      </c>
    </row>
    <row r="6" spans="1:31" ht="19.95" customHeight="1" thickBot="1">
      <c r="A6" s="361"/>
      <c r="B6" s="361"/>
      <c r="C6" s="361"/>
      <c r="D6" s="361"/>
      <c r="E6" s="361"/>
      <c r="F6" s="361" t="s">
        <v>178</v>
      </c>
      <c r="G6" s="361" t="s">
        <v>178</v>
      </c>
      <c r="H6" s="365" t="s">
        <v>178</v>
      </c>
      <c r="I6" s="365" t="s">
        <v>178</v>
      </c>
      <c r="J6" s="514">
        <v>243</v>
      </c>
      <c r="K6" s="301"/>
      <c r="L6" s="301"/>
      <c r="M6" s="301"/>
      <c r="N6" s="130"/>
      <c r="O6" s="45"/>
      <c r="P6" s="301"/>
      <c r="Q6" s="301"/>
      <c r="R6" s="301"/>
      <c r="S6" s="301"/>
      <c r="T6" s="301"/>
      <c r="U6" s="301"/>
      <c r="V6" s="301"/>
      <c r="W6" s="301"/>
      <c r="X6" s="301"/>
      <c r="Y6" s="547">
        <v>0</v>
      </c>
      <c r="Z6" s="301"/>
      <c r="AA6" s="301"/>
      <c r="AB6" s="301"/>
      <c r="AC6" s="130"/>
    </row>
    <row r="7" spans="1:31" ht="19.95" customHeight="1" thickBot="1">
      <c r="A7" s="364" t="s">
        <v>199</v>
      </c>
      <c r="B7" s="468">
        <v>142</v>
      </c>
      <c r="C7" s="461">
        <v>95</v>
      </c>
      <c r="D7" s="461">
        <v>86</v>
      </c>
      <c r="E7" s="469">
        <v>111</v>
      </c>
      <c r="F7" s="469">
        <v>217</v>
      </c>
      <c r="G7" s="495">
        <v>306</v>
      </c>
      <c r="H7" s="495">
        <v>809</v>
      </c>
      <c r="I7" s="606">
        <v>690</v>
      </c>
      <c r="J7" s="514">
        <v>349</v>
      </c>
      <c r="K7" s="301"/>
      <c r="L7" s="301"/>
      <c r="M7" s="301"/>
      <c r="N7" s="366">
        <f t="shared" ref="N7:N21" si="8">SUM(B7:M7)</f>
        <v>2805</v>
      </c>
      <c r="O7" s="45"/>
      <c r="P7" s="364" t="s">
        <v>199</v>
      </c>
      <c r="Q7" s="546">
        <v>2</v>
      </c>
      <c r="R7" s="546">
        <v>4</v>
      </c>
      <c r="S7" s="546">
        <v>6</v>
      </c>
      <c r="T7" s="546">
        <v>4</v>
      </c>
      <c r="U7" s="546">
        <v>8</v>
      </c>
      <c r="V7" s="546">
        <v>0</v>
      </c>
      <c r="W7" s="546">
        <v>5</v>
      </c>
      <c r="X7" s="546">
        <v>7</v>
      </c>
      <c r="Y7" s="547">
        <v>2</v>
      </c>
      <c r="Z7" s="301"/>
      <c r="AA7" s="301"/>
      <c r="AB7" s="301"/>
      <c r="AC7" s="367">
        <f>SUM(Q7:AB7)</f>
        <v>38</v>
      </c>
    </row>
    <row r="8" spans="1:31" ht="19.95" customHeight="1" thickBot="1">
      <c r="A8" s="364" t="s">
        <v>180</v>
      </c>
      <c r="B8" s="240">
        <v>103</v>
      </c>
      <c r="C8" s="333">
        <v>102</v>
      </c>
      <c r="D8" s="333">
        <v>114</v>
      </c>
      <c r="E8" s="177">
        <v>122</v>
      </c>
      <c r="F8" s="368">
        <v>257</v>
      </c>
      <c r="G8" s="369">
        <v>308</v>
      </c>
      <c r="H8" s="369">
        <v>519</v>
      </c>
      <c r="I8" s="370">
        <v>708</v>
      </c>
      <c r="J8" s="371">
        <v>541</v>
      </c>
      <c r="K8" s="372">
        <v>533</v>
      </c>
      <c r="L8" s="371">
        <v>277</v>
      </c>
      <c r="M8" s="371">
        <v>158</v>
      </c>
      <c r="N8" s="366">
        <f t="shared" si="8"/>
        <v>3742</v>
      </c>
      <c r="O8" s="45"/>
      <c r="P8" s="373" t="s">
        <v>152</v>
      </c>
      <c r="Q8" s="365">
        <v>4</v>
      </c>
      <c r="R8" s="373">
        <v>4</v>
      </c>
      <c r="S8" s="373">
        <v>4</v>
      </c>
      <c r="T8" s="374">
        <v>8</v>
      </c>
      <c r="U8" s="373">
        <v>1</v>
      </c>
      <c r="V8" s="373">
        <v>2</v>
      </c>
      <c r="W8" s="373">
        <v>6</v>
      </c>
      <c r="X8" s="375">
        <v>21</v>
      </c>
      <c r="Y8" s="376">
        <v>12</v>
      </c>
      <c r="Z8" s="373">
        <v>8</v>
      </c>
      <c r="AA8" s="373">
        <v>0</v>
      </c>
      <c r="AB8" s="373">
        <v>4</v>
      </c>
      <c r="AC8" s="367">
        <f>SUM(Q8:AB8)</f>
        <v>74</v>
      </c>
    </row>
    <row r="9" spans="1:31" ht="18" customHeight="1" thickBot="1">
      <c r="A9" s="364" t="s">
        <v>153</v>
      </c>
      <c r="B9" s="377">
        <v>84</v>
      </c>
      <c r="C9" s="378">
        <v>62</v>
      </c>
      <c r="D9" s="378">
        <v>99</v>
      </c>
      <c r="E9" s="378">
        <v>112</v>
      </c>
      <c r="F9" s="379">
        <v>224</v>
      </c>
      <c r="G9" s="379">
        <v>526</v>
      </c>
      <c r="H9" s="379">
        <v>521</v>
      </c>
      <c r="I9" s="380">
        <v>768</v>
      </c>
      <c r="J9" s="381">
        <v>454</v>
      </c>
      <c r="K9" s="381">
        <v>390</v>
      </c>
      <c r="L9" s="381">
        <v>416</v>
      </c>
      <c r="M9" s="382">
        <v>154</v>
      </c>
      <c r="N9" s="383">
        <f t="shared" si="8"/>
        <v>3810</v>
      </c>
      <c r="O9" s="4"/>
      <c r="P9" s="384" t="s">
        <v>153</v>
      </c>
      <c r="Q9" s="385">
        <v>1</v>
      </c>
      <c r="R9" s="386">
        <v>1</v>
      </c>
      <c r="S9" s="386">
        <v>4</v>
      </c>
      <c r="T9" s="386">
        <v>2</v>
      </c>
      <c r="U9" s="386">
        <v>2</v>
      </c>
      <c r="V9" s="378">
        <v>7</v>
      </c>
      <c r="W9" s="378">
        <v>7</v>
      </c>
      <c r="X9" s="378">
        <v>3</v>
      </c>
      <c r="Y9" s="378">
        <v>1</v>
      </c>
      <c r="Z9" s="387">
        <v>7</v>
      </c>
      <c r="AA9" s="387">
        <v>7</v>
      </c>
      <c r="AB9" s="388">
        <v>5</v>
      </c>
      <c r="AC9" s="389">
        <f>SUM(Q9:AB9)</f>
        <v>47</v>
      </c>
    </row>
    <row r="10" spans="1:31" ht="18" customHeight="1" thickBot="1">
      <c r="A10" s="390" t="s">
        <v>154</v>
      </c>
      <c r="B10" s="131">
        <v>81</v>
      </c>
      <c r="C10" s="132">
        <v>39</v>
      </c>
      <c r="D10" s="132">
        <v>72</v>
      </c>
      <c r="E10" s="133">
        <v>89</v>
      </c>
      <c r="F10" s="133">
        <v>258</v>
      </c>
      <c r="G10" s="133">
        <v>416</v>
      </c>
      <c r="H10" s="183">
        <v>554</v>
      </c>
      <c r="I10" s="183">
        <v>568</v>
      </c>
      <c r="J10" s="182">
        <v>578</v>
      </c>
      <c r="K10" s="133">
        <v>337</v>
      </c>
      <c r="L10" s="133">
        <v>169</v>
      </c>
      <c r="M10" s="133">
        <v>168</v>
      </c>
      <c r="N10" s="134">
        <f t="shared" si="8"/>
        <v>3329</v>
      </c>
      <c r="O10" s="47" t="s">
        <v>17</v>
      </c>
      <c r="P10" s="391" t="s">
        <v>154</v>
      </c>
      <c r="Q10" s="392">
        <v>0</v>
      </c>
      <c r="R10" s="393">
        <v>5</v>
      </c>
      <c r="S10" s="393">
        <v>4</v>
      </c>
      <c r="T10" s="393">
        <v>1</v>
      </c>
      <c r="U10" s="393">
        <v>1</v>
      </c>
      <c r="V10" s="393">
        <v>1</v>
      </c>
      <c r="W10" s="393">
        <v>1</v>
      </c>
      <c r="X10" s="393">
        <v>1</v>
      </c>
      <c r="Y10" s="392">
        <v>0</v>
      </c>
      <c r="Z10" s="392">
        <v>0</v>
      </c>
      <c r="AA10" s="392">
        <v>0</v>
      </c>
      <c r="AB10" s="392">
        <v>2</v>
      </c>
      <c r="AC10" s="394">
        <f t="shared" ref="AC10:AC21" si="9">SUM(Q10:AB10)</f>
        <v>16</v>
      </c>
    </row>
    <row r="11" spans="1:31" ht="18" customHeight="1" thickBot="1">
      <c r="A11" s="390" t="s">
        <v>155</v>
      </c>
      <c r="B11" s="296">
        <v>81</v>
      </c>
      <c r="C11" s="296">
        <v>48</v>
      </c>
      <c r="D11" s="297">
        <v>71</v>
      </c>
      <c r="E11" s="296">
        <v>128</v>
      </c>
      <c r="F11" s="296">
        <v>171</v>
      </c>
      <c r="G11" s="296">
        <v>350</v>
      </c>
      <c r="H11" s="296">
        <v>569</v>
      </c>
      <c r="I11" s="296">
        <v>553</v>
      </c>
      <c r="J11" s="296">
        <v>458</v>
      </c>
      <c r="K11" s="296">
        <v>306</v>
      </c>
      <c r="L11" s="467">
        <v>221</v>
      </c>
      <c r="M11" s="297">
        <v>229</v>
      </c>
      <c r="N11" s="395">
        <f t="shared" si="8"/>
        <v>3185</v>
      </c>
      <c r="O11" s="110"/>
      <c r="P11" s="391" t="s">
        <v>155</v>
      </c>
      <c r="Q11" s="396">
        <v>1</v>
      </c>
      <c r="R11" s="396">
        <v>2</v>
      </c>
      <c r="S11" s="396">
        <v>1</v>
      </c>
      <c r="T11" s="396">
        <v>0</v>
      </c>
      <c r="U11" s="396">
        <v>0</v>
      </c>
      <c r="V11" s="396">
        <v>0</v>
      </c>
      <c r="W11" s="396">
        <v>1</v>
      </c>
      <c r="X11" s="396">
        <v>1</v>
      </c>
      <c r="Y11" s="396">
        <v>0</v>
      </c>
      <c r="Z11" s="396">
        <v>1</v>
      </c>
      <c r="AA11" s="396">
        <v>0</v>
      </c>
      <c r="AB11" s="396">
        <v>0</v>
      </c>
      <c r="AC11" s="397">
        <f t="shared" si="9"/>
        <v>7</v>
      </c>
    </row>
    <row r="12" spans="1:31" ht="18" customHeight="1" thickBot="1">
      <c r="A12" s="398" t="s">
        <v>156</v>
      </c>
      <c r="B12" s="399">
        <v>112</v>
      </c>
      <c r="C12" s="399">
        <v>85</v>
      </c>
      <c r="D12" s="399">
        <v>60</v>
      </c>
      <c r="E12" s="399">
        <v>97</v>
      </c>
      <c r="F12" s="399">
        <v>95</v>
      </c>
      <c r="G12" s="399">
        <v>305</v>
      </c>
      <c r="H12" s="399">
        <v>544</v>
      </c>
      <c r="I12" s="399">
        <v>449</v>
      </c>
      <c r="J12" s="399">
        <v>475</v>
      </c>
      <c r="K12" s="399">
        <v>505</v>
      </c>
      <c r="L12" s="399">
        <v>219</v>
      </c>
      <c r="M12" s="400">
        <v>98</v>
      </c>
      <c r="N12" s="298">
        <f t="shared" si="8"/>
        <v>3044</v>
      </c>
      <c r="O12" s="47"/>
      <c r="P12" s="390" t="s">
        <v>156</v>
      </c>
      <c r="Q12" s="401">
        <v>16</v>
      </c>
      <c r="R12" s="401">
        <v>1</v>
      </c>
      <c r="S12" s="401">
        <v>19</v>
      </c>
      <c r="T12" s="401">
        <v>3</v>
      </c>
      <c r="U12" s="401">
        <v>13</v>
      </c>
      <c r="V12" s="401">
        <v>1</v>
      </c>
      <c r="W12" s="401">
        <v>2</v>
      </c>
      <c r="X12" s="401">
        <v>2</v>
      </c>
      <c r="Y12" s="401">
        <v>0</v>
      </c>
      <c r="Z12" s="402">
        <v>24</v>
      </c>
      <c r="AA12" s="401">
        <v>4</v>
      </c>
      <c r="AB12" s="401">
        <v>2</v>
      </c>
      <c r="AC12" s="403">
        <f t="shared" si="9"/>
        <v>87</v>
      </c>
    </row>
    <row r="13" spans="1:31" ht="18" hidden="1" customHeight="1" thickBot="1">
      <c r="A13" s="404" t="s">
        <v>157</v>
      </c>
      <c r="B13" s="405">
        <v>84</v>
      </c>
      <c r="C13" s="405">
        <v>100</v>
      </c>
      <c r="D13" s="406">
        <v>77</v>
      </c>
      <c r="E13" s="406">
        <v>80</v>
      </c>
      <c r="F13" s="407">
        <v>236</v>
      </c>
      <c r="G13" s="407">
        <v>438</v>
      </c>
      <c r="H13" s="408">
        <v>631</v>
      </c>
      <c r="I13" s="409">
        <v>752</v>
      </c>
      <c r="J13" s="407">
        <v>427</v>
      </c>
      <c r="K13" s="410">
        <v>253</v>
      </c>
      <c r="L13" s="410"/>
      <c r="M13" s="411">
        <v>136</v>
      </c>
      <c r="N13" s="412">
        <f t="shared" si="8"/>
        <v>3214</v>
      </c>
      <c r="O13" s="47"/>
      <c r="P13" s="413" t="s">
        <v>158</v>
      </c>
      <c r="Q13" s="414">
        <v>7</v>
      </c>
      <c r="R13" s="414">
        <v>7</v>
      </c>
      <c r="S13" s="415">
        <v>13</v>
      </c>
      <c r="T13" s="415">
        <v>3</v>
      </c>
      <c r="U13" s="415">
        <v>8</v>
      </c>
      <c r="V13" s="415">
        <v>11</v>
      </c>
      <c r="W13" s="414">
        <v>5</v>
      </c>
      <c r="X13" s="415">
        <v>11</v>
      </c>
      <c r="Y13" s="415">
        <v>9</v>
      </c>
      <c r="Z13" s="415">
        <v>9</v>
      </c>
      <c r="AA13" s="416">
        <v>20</v>
      </c>
      <c r="AB13" s="416">
        <v>37</v>
      </c>
      <c r="AC13" s="403">
        <f t="shared" si="9"/>
        <v>140</v>
      </c>
    </row>
    <row r="14" spans="1:31" ht="18" hidden="1" customHeight="1">
      <c r="A14" s="404" t="s">
        <v>159</v>
      </c>
      <c r="B14" s="415">
        <v>41</v>
      </c>
      <c r="C14" s="415">
        <v>44</v>
      </c>
      <c r="D14" s="415">
        <v>67</v>
      </c>
      <c r="E14" s="415">
        <v>103</v>
      </c>
      <c r="F14" s="401">
        <v>311</v>
      </c>
      <c r="G14" s="415">
        <v>415</v>
      </c>
      <c r="H14" s="415">
        <v>539</v>
      </c>
      <c r="I14" s="402">
        <v>1165</v>
      </c>
      <c r="J14" s="415">
        <v>297</v>
      </c>
      <c r="K14" s="414">
        <v>205</v>
      </c>
      <c r="L14" s="414"/>
      <c r="M14" s="417">
        <v>92</v>
      </c>
      <c r="N14" s="403">
        <f t="shared" si="8"/>
        <v>3279</v>
      </c>
      <c r="O14" s="47"/>
      <c r="P14" s="418" t="s">
        <v>159</v>
      </c>
      <c r="Q14" s="415">
        <v>9</v>
      </c>
      <c r="R14" s="415">
        <v>22</v>
      </c>
      <c r="S14" s="414">
        <v>18</v>
      </c>
      <c r="T14" s="415">
        <v>9</v>
      </c>
      <c r="U14" s="419">
        <v>21</v>
      </c>
      <c r="V14" s="415">
        <v>14</v>
      </c>
      <c r="W14" s="415">
        <v>6</v>
      </c>
      <c r="X14" s="415">
        <v>13</v>
      </c>
      <c r="Y14" s="415">
        <v>7</v>
      </c>
      <c r="Z14" s="420">
        <v>81</v>
      </c>
      <c r="AA14" s="419">
        <v>31</v>
      </c>
      <c r="AB14" s="420">
        <v>37</v>
      </c>
      <c r="AC14" s="403">
        <f t="shared" si="9"/>
        <v>268</v>
      </c>
    </row>
    <row r="15" spans="1:31" ht="18" hidden="1" customHeight="1">
      <c r="A15" s="404" t="s">
        <v>160</v>
      </c>
      <c r="B15" s="415">
        <v>57</v>
      </c>
      <c r="C15" s="414">
        <v>35</v>
      </c>
      <c r="D15" s="415">
        <v>95</v>
      </c>
      <c r="E15" s="414">
        <v>112</v>
      </c>
      <c r="F15" s="415">
        <v>131</v>
      </c>
      <c r="G15" s="421">
        <v>340</v>
      </c>
      <c r="H15" s="421">
        <v>483</v>
      </c>
      <c r="I15" s="422">
        <v>1339</v>
      </c>
      <c r="J15" s="421">
        <v>349</v>
      </c>
      <c r="K15" s="421">
        <v>236</v>
      </c>
      <c r="L15" s="421"/>
      <c r="M15" s="423">
        <v>68</v>
      </c>
      <c r="N15" s="412">
        <f t="shared" si="8"/>
        <v>3245</v>
      </c>
      <c r="O15" s="47"/>
      <c r="P15" s="418" t="s">
        <v>160</v>
      </c>
      <c r="Q15" s="415">
        <v>19</v>
      </c>
      <c r="R15" s="415">
        <v>12</v>
      </c>
      <c r="S15" s="415">
        <v>8</v>
      </c>
      <c r="T15" s="414">
        <v>12</v>
      </c>
      <c r="U15" s="415">
        <v>7</v>
      </c>
      <c r="V15" s="415">
        <v>15</v>
      </c>
      <c r="W15" s="421">
        <v>16</v>
      </c>
      <c r="X15" s="423">
        <v>12</v>
      </c>
      <c r="Y15" s="414">
        <v>16</v>
      </c>
      <c r="Z15" s="415">
        <v>6</v>
      </c>
      <c r="AA15" s="414">
        <v>12</v>
      </c>
      <c r="AB15" s="414">
        <v>6</v>
      </c>
      <c r="AC15" s="403">
        <f t="shared" si="9"/>
        <v>141</v>
      </c>
    </row>
    <row r="16" spans="1:31" ht="18" hidden="1" customHeight="1">
      <c r="A16" s="404" t="s">
        <v>161</v>
      </c>
      <c r="B16" s="424">
        <v>68</v>
      </c>
      <c r="C16" s="415">
        <v>42</v>
      </c>
      <c r="D16" s="415">
        <v>44</v>
      </c>
      <c r="E16" s="414">
        <v>75</v>
      </c>
      <c r="F16" s="414">
        <v>135</v>
      </c>
      <c r="G16" s="414">
        <v>448</v>
      </c>
      <c r="H16" s="415">
        <v>507</v>
      </c>
      <c r="I16" s="415">
        <v>808</v>
      </c>
      <c r="J16" s="414">
        <v>313</v>
      </c>
      <c r="K16" s="414">
        <v>246</v>
      </c>
      <c r="L16" s="414"/>
      <c r="M16" s="414">
        <v>143</v>
      </c>
      <c r="N16" s="425">
        <f t="shared" si="8"/>
        <v>2829</v>
      </c>
      <c r="O16" s="47"/>
      <c r="P16" s="418" t="s">
        <v>161</v>
      </c>
      <c r="Q16" s="426">
        <v>9</v>
      </c>
      <c r="R16" s="415">
        <v>16</v>
      </c>
      <c r="S16" s="415">
        <v>12</v>
      </c>
      <c r="T16" s="414">
        <v>6</v>
      </c>
      <c r="U16" s="427">
        <v>7</v>
      </c>
      <c r="V16" s="427">
        <v>14</v>
      </c>
      <c r="W16" s="415">
        <v>9</v>
      </c>
      <c r="X16" s="415">
        <v>14</v>
      </c>
      <c r="Y16" s="415">
        <v>9</v>
      </c>
      <c r="Z16" s="415">
        <v>9</v>
      </c>
      <c r="AA16" s="427">
        <v>8</v>
      </c>
      <c r="AB16" s="427">
        <v>7</v>
      </c>
      <c r="AC16" s="428">
        <f t="shared" si="9"/>
        <v>120</v>
      </c>
    </row>
    <row r="17" spans="1:30" ht="18" hidden="1" customHeight="1">
      <c r="A17" s="429" t="s">
        <v>162</v>
      </c>
      <c r="B17" s="430">
        <v>71</v>
      </c>
      <c r="C17" s="430">
        <v>97</v>
      </c>
      <c r="D17" s="430">
        <v>61</v>
      </c>
      <c r="E17" s="431">
        <v>105</v>
      </c>
      <c r="F17" s="431">
        <v>198</v>
      </c>
      <c r="G17" s="431">
        <v>442</v>
      </c>
      <c r="H17" s="432">
        <v>790</v>
      </c>
      <c r="I17" s="433">
        <v>674</v>
      </c>
      <c r="J17" s="431">
        <v>275</v>
      </c>
      <c r="K17" s="431">
        <v>133</v>
      </c>
      <c r="L17" s="431"/>
      <c r="M17" s="431">
        <v>108</v>
      </c>
      <c r="N17" s="425">
        <f t="shared" si="8"/>
        <v>2954</v>
      </c>
      <c r="O17" s="4"/>
      <c r="P17" s="434" t="s">
        <v>162</v>
      </c>
      <c r="Q17" s="430">
        <v>7</v>
      </c>
      <c r="R17" s="430">
        <v>13</v>
      </c>
      <c r="S17" s="430">
        <v>12</v>
      </c>
      <c r="T17" s="431">
        <v>11</v>
      </c>
      <c r="U17" s="431">
        <v>12</v>
      </c>
      <c r="V17" s="431">
        <v>15</v>
      </c>
      <c r="W17" s="431">
        <v>20</v>
      </c>
      <c r="X17" s="431">
        <v>15</v>
      </c>
      <c r="Y17" s="431">
        <v>15</v>
      </c>
      <c r="Z17" s="431">
        <v>20</v>
      </c>
      <c r="AA17" s="431">
        <v>9</v>
      </c>
      <c r="AB17" s="431">
        <v>7</v>
      </c>
      <c r="AC17" s="435">
        <f t="shared" si="9"/>
        <v>156</v>
      </c>
    </row>
    <row r="18" spans="1:30" ht="13.8" hidden="1" thickBot="1">
      <c r="A18" s="436" t="s">
        <v>163</v>
      </c>
      <c r="B18" s="426">
        <v>38</v>
      </c>
      <c r="C18" s="431">
        <v>19</v>
      </c>
      <c r="D18" s="431">
        <v>38</v>
      </c>
      <c r="E18" s="431">
        <v>203</v>
      </c>
      <c r="F18" s="431">
        <v>146</v>
      </c>
      <c r="G18" s="431">
        <v>439</v>
      </c>
      <c r="H18" s="432">
        <v>964</v>
      </c>
      <c r="I18" s="432">
        <v>1154</v>
      </c>
      <c r="J18" s="431">
        <v>388</v>
      </c>
      <c r="K18" s="431">
        <v>176</v>
      </c>
      <c r="L18" s="431"/>
      <c r="M18" s="431">
        <v>143</v>
      </c>
      <c r="N18" s="437">
        <f t="shared" si="8"/>
        <v>3708</v>
      </c>
      <c r="O18" s="4"/>
      <c r="P18" s="438" t="s">
        <v>163</v>
      </c>
      <c r="Q18" s="431">
        <v>7</v>
      </c>
      <c r="R18" s="431">
        <v>7</v>
      </c>
      <c r="S18" s="431">
        <v>8</v>
      </c>
      <c r="T18" s="431">
        <v>12</v>
      </c>
      <c r="U18" s="431">
        <v>9</v>
      </c>
      <c r="V18" s="431">
        <v>6</v>
      </c>
      <c r="W18" s="431">
        <v>11</v>
      </c>
      <c r="X18" s="431">
        <v>8</v>
      </c>
      <c r="Y18" s="431">
        <v>16</v>
      </c>
      <c r="Z18" s="431">
        <v>40</v>
      </c>
      <c r="AA18" s="431">
        <v>17</v>
      </c>
      <c r="AB18" s="431">
        <v>16</v>
      </c>
      <c r="AC18" s="431">
        <f t="shared" si="9"/>
        <v>157</v>
      </c>
    </row>
    <row r="19" spans="1:30" ht="13.8" hidden="1" thickBot="1">
      <c r="A19" s="439" t="s">
        <v>164</v>
      </c>
      <c r="B19" s="433">
        <v>49</v>
      </c>
      <c r="C19" s="433">
        <v>63</v>
      </c>
      <c r="D19" s="433">
        <v>50</v>
      </c>
      <c r="E19" s="433">
        <v>71</v>
      </c>
      <c r="F19" s="433">
        <v>144</v>
      </c>
      <c r="G19" s="433">
        <v>374</v>
      </c>
      <c r="H19" s="440">
        <v>729</v>
      </c>
      <c r="I19" s="440">
        <v>1097</v>
      </c>
      <c r="J19" s="433">
        <v>397</v>
      </c>
      <c r="K19" s="433">
        <v>192</v>
      </c>
      <c r="L19" s="433"/>
      <c r="M19" s="433">
        <v>217</v>
      </c>
      <c r="N19" s="437">
        <f t="shared" si="8"/>
        <v>3383</v>
      </c>
      <c r="O19" s="4"/>
      <c r="P19" s="441" t="s">
        <v>164</v>
      </c>
      <c r="Q19" s="433">
        <v>10</v>
      </c>
      <c r="R19" s="433">
        <v>6</v>
      </c>
      <c r="S19" s="433">
        <v>14</v>
      </c>
      <c r="T19" s="433">
        <v>10</v>
      </c>
      <c r="U19" s="433">
        <v>10</v>
      </c>
      <c r="V19" s="433">
        <v>19</v>
      </c>
      <c r="W19" s="433">
        <v>11</v>
      </c>
      <c r="X19" s="433">
        <v>20</v>
      </c>
      <c r="Y19" s="433">
        <v>15</v>
      </c>
      <c r="Z19" s="433">
        <v>8</v>
      </c>
      <c r="AA19" s="433">
        <v>11</v>
      </c>
      <c r="AB19" s="433">
        <v>8</v>
      </c>
      <c r="AC19" s="431">
        <f t="shared" si="9"/>
        <v>142</v>
      </c>
    </row>
    <row r="20" spans="1:30" ht="13.8" hidden="1" thickBot="1">
      <c r="A20" s="436" t="s">
        <v>165</v>
      </c>
      <c r="B20" s="433">
        <v>53</v>
      </c>
      <c r="C20" s="433">
        <v>39</v>
      </c>
      <c r="D20" s="433">
        <v>74</v>
      </c>
      <c r="E20" s="433">
        <v>64</v>
      </c>
      <c r="F20" s="433">
        <v>208</v>
      </c>
      <c r="G20" s="433">
        <v>491</v>
      </c>
      <c r="H20" s="433">
        <v>454</v>
      </c>
      <c r="I20" s="440">
        <v>1068</v>
      </c>
      <c r="J20" s="433">
        <v>407</v>
      </c>
      <c r="K20" s="433">
        <v>228</v>
      </c>
      <c r="L20" s="433"/>
      <c r="M20" s="433">
        <v>81</v>
      </c>
      <c r="N20" s="442">
        <f t="shared" si="8"/>
        <v>3167</v>
      </c>
      <c r="O20" s="4"/>
      <c r="P20" s="438" t="s">
        <v>165</v>
      </c>
      <c r="Q20" s="433">
        <v>12</v>
      </c>
      <c r="R20" s="433">
        <v>13</v>
      </c>
      <c r="S20" s="433">
        <v>46</v>
      </c>
      <c r="T20" s="433">
        <v>9</v>
      </c>
      <c r="U20" s="433">
        <v>20</v>
      </c>
      <c r="V20" s="433">
        <v>4</v>
      </c>
      <c r="W20" s="433">
        <v>8</v>
      </c>
      <c r="X20" s="433">
        <v>30</v>
      </c>
      <c r="Y20" s="433">
        <v>22</v>
      </c>
      <c r="Z20" s="433">
        <v>20</v>
      </c>
      <c r="AA20" s="433">
        <v>16</v>
      </c>
      <c r="AB20" s="433">
        <v>12</v>
      </c>
      <c r="AC20" s="443">
        <f t="shared" si="9"/>
        <v>212</v>
      </c>
    </row>
    <row r="21" spans="1:30" ht="13.8" hidden="1" thickBot="1">
      <c r="A21" s="436" t="s">
        <v>166</v>
      </c>
      <c r="B21" s="444">
        <v>67</v>
      </c>
      <c r="C21" s="444">
        <v>62</v>
      </c>
      <c r="D21" s="444">
        <v>57</v>
      </c>
      <c r="E21" s="444">
        <v>77</v>
      </c>
      <c r="F21" s="444">
        <v>473</v>
      </c>
      <c r="G21" s="444">
        <v>468</v>
      </c>
      <c r="H21" s="445">
        <v>659</v>
      </c>
      <c r="I21" s="444">
        <v>851</v>
      </c>
      <c r="J21" s="444">
        <v>270</v>
      </c>
      <c r="K21" s="444">
        <v>208</v>
      </c>
      <c r="L21" s="444"/>
      <c r="M21" s="444">
        <v>174</v>
      </c>
      <c r="N21" s="446">
        <f t="shared" si="8"/>
        <v>3366</v>
      </c>
      <c r="O21" s="4" t="s">
        <v>3</v>
      </c>
      <c r="P21" s="441" t="s">
        <v>166</v>
      </c>
      <c r="Q21" s="433">
        <v>6</v>
      </c>
      <c r="R21" s="433">
        <v>25</v>
      </c>
      <c r="S21" s="433">
        <v>29</v>
      </c>
      <c r="T21" s="433">
        <v>4</v>
      </c>
      <c r="U21" s="433">
        <v>17</v>
      </c>
      <c r="V21" s="433">
        <v>19</v>
      </c>
      <c r="W21" s="433">
        <v>14</v>
      </c>
      <c r="X21" s="433">
        <v>37</v>
      </c>
      <c r="Y21" s="447">
        <v>76</v>
      </c>
      <c r="Z21" s="433">
        <v>34</v>
      </c>
      <c r="AA21" s="433">
        <v>17</v>
      </c>
      <c r="AB21" s="433">
        <v>18</v>
      </c>
      <c r="AC21" s="443">
        <f t="shared" si="9"/>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77" t="s">
        <v>325</v>
      </c>
      <c r="B23" s="878"/>
      <c r="C23" s="878"/>
      <c r="D23" s="878"/>
      <c r="E23" s="878"/>
      <c r="F23" s="878"/>
      <c r="G23" s="878"/>
      <c r="H23" s="878"/>
      <c r="I23" s="878"/>
      <c r="J23" s="878"/>
      <c r="K23" s="878"/>
      <c r="L23" s="878"/>
      <c r="M23" s="878"/>
      <c r="N23" s="879"/>
      <c r="O23" s="4"/>
      <c r="P23" s="880" t="str">
        <f>+A23</f>
        <v>2025年 第37週（9/8～9/14）</v>
      </c>
      <c r="Q23" s="881"/>
      <c r="R23" s="881"/>
      <c r="S23" s="881"/>
      <c r="T23" s="881"/>
      <c r="U23" s="881"/>
      <c r="V23" s="881"/>
      <c r="W23" s="881"/>
      <c r="X23" s="881"/>
      <c r="Y23" s="881"/>
      <c r="Z23" s="881"/>
      <c r="AA23" s="881"/>
      <c r="AB23" s="881"/>
      <c r="AC23" s="882"/>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61" t="s">
        <v>167</v>
      </c>
      <c r="B25" s="862"/>
      <c r="C25" s="863"/>
      <c r="D25" s="864" t="s">
        <v>227</v>
      </c>
      <c r="E25" s="865"/>
      <c r="F25" s="4" t="s">
        <v>41</v>
      </c>
      <c r="G25" s="4" t="s">
        <v>17</v>
      </c>
      <c r="H25" s="4"/>
      <c r="I25" s="4"/>
      <c r="J25" s="4"/>
      <c r="K25" s="4"/>
      <c r="L25" s="4"/>
      <c r="M25" s="4"/>
      <c r="N25" s="10"/>
      <c r="O25" s="47" t="s">
        <v>17</v>
      </c>
      <c r="P25" s="67"/>
      <c r="Q25" s="448" t="s">
        <v>168</v>
      </c>
      <c r="R25" s="866" t="s">
        <v>212</v>
      </c>
      <c r="S25" s="867"/>
      <c r="T25" s="868"/>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49"/>
      <c r="B33" s="450"/>
      <c r="C33" s="450"/>
      <c r="D33" s="450"/>
      <c r="E33" s="450"/>
      <c r="F33" s="450"/>
      <c r="G33" s="450"/>
      <c r="H33" s="450"/>
      <c r="I33" s="450"/>
      <c r="J33" s="450"/>
      <c r="K33" s="450"/>
      <c r="L33" s="450"/>
      <c r="M33" s="450"/>
      <c r="N33" s="451"/>
      <c r="O33" s="4"/>
      <c r="P33" s="452"/>
      <c r="Q33" s="453"/>
      <c r="R33" s="453"/>
      <c r="S33" s="453"/>
      <c r="T33" s="453"/>
      <c r="U33" s="453"/>
      <c r="V33" s="453"/>
      <c r="W33" s="453"/>
      <c r="X33" s="453"/>
      <c r="Y33" s="453"/>
      <c r="Z33" s="453"/>
      <c r="AA33" s="453"/>
      <c r="AB33" s="453"/>
      <c r="AC33" s="454"/>
    </row>
    <row r="34" spans="1:29">
      <c r="A34" s="455"/>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zoomScale="110" zoomScaleNormal="110" workbookViewId="0">
      <selection activeCell="J21" sqref="J21"/>
    </sheetView>
  </sheetViews>
  <sheetFormatPr defaultRowHeight="13.2"/>
  <cols>
    <col min="4" max="9" width="7.21875" customWidth="1"/>
    <col min="14" max="14" width="9.44140625" bestFit="1" customWidth="1"/>
  </cols>
  <sheetData>
    <row r="2" spans="1:26">
      <c r="A2" s="242"/>
      <c r="D2" t="s">
        <v>183</v>
      </c>
      <c r="E2" s="243" t="s">
        <v>184</v>
      </c>
      <c r="F2" t="s">
        <v>185</v>
      </c>
      <c r="G2" t="s">
        <v>186</v>
      </c>
      <c r="H2" t="s">
        <v>187</v>
      </c>
      <c r="I2" t="s">
        <v>188</v>
      </c>
      <c r="J2" t="s">
        <v>189</v>
      </c>
    </row>
    <row r="4" spans="1:26">
      <c r="D4" s="244">
        <v>14</v>
      </c>
      <c r="E4" s="244">
        <v>13</v>
      </c>
      <c r="F4" s="245">
        <v>1</v>
      </c>
      <c r="G4" s="246">
        <v>5</v>
      </c>
      <c r="H4" s="245">
        <v>0</v>
      </c>
      <c r="I4" s="245">
        <v>3</v>
      </c>
      <c r="J4" s="245">
        <v>1</v>
      </c>
      <c r="L4" s="247"/>
      <c r="M4">
        <f>SUM(D4:L4)</f>
        <v>37</v>
      </c>
    </row>
    <row r="5" spans="1:26">
      <c r="D5" s="248">
        <f>+D4/$M$4</f>
        <v>0.3783783783783784</v>
      </c>
      <c r="E5" s="248">
        <f t="shared" ref="E5:J5" si="0">+E4/$M$4</f>
        <v>0.35135135135135137</v>
      </c>
      <c r="F5" s="249">
        <f t="shared" si="0"/>
        <v>2.7027027027027029E-2</v>
      </c>
      <c r="G5" s="250">
        <f t="shared" si="0"/>
        <v>0.13513513513513514</v>
      </c>
      <c r="H5" s="249">
        <f t="shared" si="0"/>
        <v>0</v>
      </c>
      <c r="I5" s="249">
        <f t="shared" si="0"/>
        <v>8.1081081081081086E-2</v>
      </c>
      <c r="J5" s="249">
        <f t="shared" si="0"/>
        <v>2.7027027027027029E-2</v>
      </c>
      <c r="S5" t="s">
        <v>219</v>
      </c>
    </row>
    <row r="8" spans="1:26" ht="13.8" thickBot="1"/>
    <row r="9" spans="1:26" ht="13.8" thickBot="1">
      <c r="J9" t="s">
        <v>41</v>
      </c>
      <c r="M9" t="s">
        <v>178</v>
      </c>
      <c r="N9" s="888" t="s">
        <v>220</v>
      </c>
      <c r="O9" s="889"/>
      <c r="P9" s="124"/>
      <c r="Q9" s="124"/>
      <c r="R9" s="124"/>
      <c r="S9" s="124"/>
    </row>
    <row r="10" spans="1:26" ht="13.8" thickBot="1">
      <c r="N10" s="890" t="s">
        <v>190</v>
      </c>
      <c r="O10" s="891"/>
      <c r="P10" s="892"/>
      <c r="Q10" s="893" t="s">
        <v>191</v>
      </c>
      <c r="R10" s="894"/>
      <c r="S10" s="895"/>
    </row>
    <row r="11" spans="1:26" ht="13.8" thickBot="1">
      <c r="N11" s="251" t="s">
        <v>192</v>
      </c>
      <c r="O11" s="252" t="s">
        <v>192</v>
      </c>
      <c r="P11" s="253" t="s">
        <v>192</v>
      </c>
      <c r="Q11" s="251" t="s">
        <v>192</v>
      </c>
      <c r="R11" s="252" t="s">
        <v>192</v>
      </c>
      <c r="S11" s="254" t="s">
        <v>192</v>
      </c>
    </row>
    <row r="12" spans="1:26" ht="13.8" thickTop="1">
      <c r="N12" s="255" t="s">
        <v>193</v>
      </c>
      <c r="O12" s="256" t="s">
        <v>194</v>
      </c>
      <c r="P12" s="257" t="s">
        <v>195</v>
      </c>
      <c r="Q12" s="255" t="s">
        <v>193</v>
      </c>
      <c r="R12" s="256" t="s">
        <v>194</v>
      </c>
      <c r="S12" s="258" t="s">
        <v>195</v>
      </c>
    </row>
    <row r="13" spans="1:26" ht="13.8" thickBot="1">
      <c r="N13" s="259">
        <f>+U13</f>
        <v>1183</v>
      </c>
      <c r="O13" s="260">
        <f t="shared" ref="O13:S13" si="1">+V13</f>
        <v>590</v>
      </c>
      <c r="P13" s="261">
        <f t="shared" si="1"/>
        <v>593</v>
      </c>
      <c r="Q13" s="262">
        <f t="shared" si="1"/>
        <v>33275</v>
      </c>
      <c r="R13" s="260">
        <f t="shared" si="1"/>
        <v>15453</v>
      </c>
      <c r="S13" s="263">
        <f t="shared" si="1"/>
        <v>17822</v>
      </c>
      <c r="U13">
        <v>1183</v>
      </c>
      <c r="V13">
        <v>590</v>
      </c>
      <c r="W13">
        <v>593</v>
      </c>
      <c r="X13">
        <v>33275</v>
      </c>
      <c r="Y13">
        <v>15453</v>
      </c>
      <c r="Z13">
        <v>17822</v>
      </c>
    </row>
    <row r="15" spans="1:26" ht="13.8" thickBot="1"/>
    <row r="16" spans="1:26" ht="13.8" thickBot="1">
      <c r="N16" s="888" t="s">
        <v>223</v>
      </c>
      <c r="O16" s="889"/>
      <c r="P16" s="124"/>
      <c r="Q16" s="124"/>
      <c r="R16" s="124"/>
      <c r="S16" s="124"/>
    </row>
    <row r="17" spans="14:26" ht="13.8" thickBot="1">
      <c r="N17" s="890" t="s">
        <v>190</v>
      </c>
      <c r="O17" s="891"/>
      <c r="P17" s="892"/>
      <c r="Q17" s="893" t="s">
        <v>191</v>
      </c>
      <c r="R17" s="894"/>
      <c r="S17" s="895"/>
    </row>
    <row r="18" spans="14:26" ht="13.8" thickBot="1">
      <c r="N18" s="251" t="s">
        <v>192</v>
      </c>
      <c r="O18" s="252" t="s">
        <v>192</v>
      </c>
      <c r="P18" s="253" t="s">
        <v>192</v>
      </c>
      <c r="Q18" s="251" t="s">
        <v>192</v>
      </c>
      <c r="R18" s="252" t="s">
        <v>192</v>
      </c>
      <c r="S18" s="254" t="s">
        <v>192</v>
      </c>
    </row>
    <row r="19" spans="14:26" ht="13.8" thickTop="1">
      <c r="N19" s="255" t="s">
        <v>193</v>
      </c>
      <c r="O19" s="256" t="s">
        <v>194</v>
      </c>
      <c r="P19" s="257" t="s">
        <v>195</v>
      </c>
      <c r="Q19" s="255" t="s">
        <v>193</v>
      </c>
      <c r="R19" s="256" t="s">
        <v>194</v>
      </c>
      <c r="S19" s="258" t="s">
        <v>195</v>
      </c>
    </row>
    <row r="20" spans="14:26" ht="13.8" thickBot="1">
      <c r="N20" s="260">
        <f t="shared" ref="N20:S20" si="2">+U20</f>
        <v>1347</v>
      </c>
      <c r="O20" s="260">
        <f t="shared" si="2"/>
        <v>672</v>
      </c>
      <c r="P20" s="261">
        <f t="shared" si="2"/>
        <v>675</v>
      </c>
      <c r="Q20" s="262">
        <f t="shared" si="2"/>
        <v>32197</v>
      </c>
      <c r="R20" s="260">
        <f t="shared" si="2"/>
        <v>15195</v>
      </c>
      <c r="S20" s="263">
        <f t="shared" si="2"/>
        <v>17002</v>
      </c>
      <c r="U20">
        <v>1347</v>
      </c>
      <c r="V20">
        <v>672</v>
      </c>
      <c r="W20">
        <v>675</v>
      </c>
      <c r="X20">
        <v>32197</v>
      </c>
      <c r="Y20">
        <v>15195</v>
      </c>
      <c r="Z20">
        <v>17002</v>
      </c>
    </row>
    <row r="22" spans="14:26" ht="13.8" thickBot="1"/>
    <row r="23" spans="14:26" ht="13.8" thickBot="1">
      <c r="N23" s="883" t="s">
        <v>190</v>
      </c>
      <c r="O23" s="884"/>
      <c r="P23" s="884"/>
      <c r="Q23" s="885" t="s">
        <v>191</v>
      </c>
      <c r="R23" s="886"/>
      <c r="S23" s="887"/>
    </row>
    <row r="24" spans="14:26">
      <c r="N24" s="264" t="s">
        <v>193</v>
      </c>
      <c r="O24" s="265" t="s">
        <v>194</v>
      </c>
      <c r="P24" s="266" t="s">
        <v>195</v>
      </c>
      <c r="Q24" s="264" t="s">
        <v>193</v>
      </c>
      <c r="R24" s="265" t="s">
        <v>194</v>
      </c>
      <c r="S24" s="267" t="s">
        <v>195</v>
      </c>
    </row>
    <row r="25" spans="14:26" ht="13.8" thickBot="1">
      <c r="N25" s="268">
        <f>(N20-N13)/N20</f>
        <v>0.12175204157386786</v>
      </c>
      <c r="O25" s="269">
        <f t="shared" ref="O25:S25" si="3">(O20-O13)/O20</f>
        <v>0.12202380952380952</v>
      </c>
      <c r="P25" s="270">
        <f t="shared" si="3"/>
        <v>0.12148148148148148</v>
      </c>
      <c r="Q25" s="268">
        <f>(Q20-Q13)/Q20</f>
        <v>-3.3481380252818584E-2</v>
      </c>
      <c r="R25" s="269">
        <f t="shared" si="3"/>
        <v>-1.6979269496544915E-2</v>
      </c>
      <c r="S25" s="271">
        <f t="shared" si="3"/>
        <v>-4.8229620044700626E-2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5"/>
  <sheetViews>
    <sheetView view="pageBreakPreview" topLeftCell="A33" zoomScale="110" zoomScaleNormal="100" zoomScaleSheetLayoutView="110" workbookViewId="0">
      <selection activeCell="G43" sqref="G43"/>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88" t="s">
        <v>253</v>
      </c>
      <c r="B1" s="489" t="s">
        <v>176</v>
      </c>
      <c r="C1" s="490" t="s">
        <v>241</v>
      </c>
      <c r="D1" s="491" t="s">
        <v>172</v>
      </c>
      <c r="E1" s="492" t="s">
        <v>173</v>
      </c>
    </row>
    <row r="2" spans="1:5" s="511" customFormat="1" ht="25.2" customHeight="1" thickTop="1">
      <c r="A2" s="579" t="s">
        <v>214</v>
      </c>
      <c r="B2" s="580" t="s">
        <v>256</v>
      </c>
      <c r="C2" s="581" t="s">
        <v>323</v>
      </c>
      <c r="D2" s="582">
        <v>45919</v>
      </c>
      <c r="E2" s="583">
        <v>45919</v>
      </c>
    </row>
    <row r="3" spans="1:5" s="511" customFormat="1" ht="25.2" customHeight="1">
      <c r="A3" s="579" t="s">
        <v>214</v>
      </c>
      <c r="B3" s="580" t="s">
        <v>257</v>
      </c>
      <c r="C3" s="581" t="s">
        <v>301</v>
      </c>
      <c r="D3" s="582">
        <v>45919</v>
      </c>
      <c r="E3" s="583">
        <v>45919</v>
      </c>
    </row>
    <row r="4" spans="1:5" s="511" customFormat="1" ht="25.2" customHeight="1">
      <c r="A4" s="584" t="s">
        <v>214</v>
      </c>
      <c r="B4" s="585" t="s">
        <v>258</v>
      </c>
      <c r="C4" s="586" t="s">
        <v>302</v>
      </c>
      <c r="D4" s="587">
        <v>45919</v>
      </c>
      <c r="E4" s="588">
        <v>45919</v>
      </c>
    </row>
    <row r="5" spans="1:5" s="511" customFormat="1" ht="25.2" customHeight="1">
      <c r="A5" s="589" t="s">
        <v>214</v>
      </c>
      <c r="B5" s="590" t="s">
        <v>259</v>
      </c>
      <c r="C5" s="591" t="s">
        <v>303</v>
      </c>
      <c r="D5" s="592">
        <v>45919</v>
      </c>
      <c r="E5" s="593">
        <v>45919</v>
      </c>
    </row>
    <row r="6" spans="1:5" s="511" customFormat="1" ht="25.2" customHeight="1">
      <c r="A6" s="584" t="s">
        <v>214</v>
      </c>
      <c r="B6" s="585" t="s">
        <v>260</v>
      </c>
      <c r="C6" s="586" t="s">
        <v>324</v>
      </c>
      <c r="D6" s="587">
        <v>45919</v>
      </c>
      <c r="E6" s="588">
        <v>45919</v>
      </c>
    </row>
    <row r="7" spans="1:5" s="511" customFormat="1" ht="25.2" customHeight="1">
      <c r="A7" s="584" t="s">
        <v>214</v>
      </c>
      <c r="B7" s="585" t="s">
        <v>261</v>
      </c>
      <c r="C7" s="586" t="s">
        <v>304</v>
      </c>
      <c r="D7" s="587">
        <v>45919</v>
      </c>
      <c r="E7" s="588">
        <v>45919</v>
      </c>
    </row>
    <row r="8" spans="1:5" s="511" customFormat="1" ht="25.2" customHeight="1">
      <c r="A8" s="579" t="s">
        <v>214</v>
      </c>
      <c r="B8" s="580" t="s">
        <v>262</v>
      </c>
      <c r="C8" s="581" t="s">
        <v>305</v>
      </c>
      <c r="D8" s="582">
        <v>45918</v>
      </c>
      <c r="E8" s="583">
        <v>45919</v>
      </c>
    </row>
    <row r="9" spans="1:5" s="511" customFormat="1" ht="25.2" customHeight="1">
      <c r="A9" s="579" t="s">
        <v>214</v>
      </c>
      <c r="B9" s="580" t="s">
        <v>263</v>
      </c>
      <c r="C9" s="581" t="s">
        <v>306</v>
      </c>
      <c r="D9" s="582">
        <v>45918</v>
      </c>
      <c r="E9" s="583">
        <v>45919</v>
      </c>
    </row>
    <row r="10" spans="1:5" s="511" customFormat="1" ht="25.2" customHeight="1">
      <c r="A10" s="584" t="s">
        <v>214</v>
      </c>
      <c r="B10" s="585" t="s">
        <v>258</v>
      </c>
      <c r="C10" s="586" t="s">
        <v>307</v>
      </c>
      <c r="D10" s="587">
        <v>45918</v>
      </c>
      <c r="E10" s="588">
        <v>45919</v>
      </c>
    </row>
    <row r="11" spans="1:5" s="511" customFormat="1" ht="25.2" customHeight="1">
      <c r="A11" s="579" t="s">
        <v>215</v>
      </c>
      <c r="B11" s="580" t="s">
        <v>264</v>
      </c>
      <c r="C11" s="581" t="s">
        <v>308</v>
      </c>
      <c r="D11" s="582">
        <v>45918</v>
      </c>
      <c r="E11" s="583">
        <v>45919</v>
      </c>
    </row>
    <row r="12" spans="1:5" s="511" customFormat="1" ht="25.2" customHeight="1">
      <c r="A12" s="584" t="s">
        <v>215</v>
      </c>
      <c r="B12" s="585" t="s">
        <v>265</v>
      </c>
      <c r="C12" s="586" t="s">
        <v>309</v>
      </c>
      <c r="D12" s="587">
        <v>45918</v>
      </c>
      <c r="E12" s="588">
        <v>45918</v>
      </c>
    </row>
    <row r="13" spans="1:5" s="511" customFormat="1" ht="25.2" customHeight="1">
      <c r="A13" s="589" t="s">
        <v>214</v>
      </c>
      <c r="B13" s="590" t="s">
        <v>266</v>
      </c>
      <c r="C13" s="591" t="s">
        <v>310</v>
      </c>
      <c r="D13" s="592">
        <v>45918</v>
      </c>
      <c r="E13" s="593">
        <v>45918</v>
      </c>
    </row>
    <row r="14" spans="1:5" s="511" customFormat="1" ht="25.2" customHeight="1">
      <c r="A14" s="584" t="s">
        <v>215</v>
      </c>
      <c r="B14" s="585" t="s">
        <v>265</v>
      </c>
      <c r="C14" s="586" t="s">
        <v>311</v>
      </c>
      <c r="D14" s="587">
        <v>45918</v>
      </c>
      <c r="E14" s="588">
        <v>45918</v>
      </c>
    </row>
    <row r="15" spans="1:5" s="511" customFormat="1" ht="25.2" customHeight="1">
      <c r="A15" s="579" t="s">
        <v>214</v>
      </c>
      <c r="B15" s="580" t="s">
        <v>267</v>
      </c>
      <c r="C15" s="581" t="s">
        <v>312</v>
      </c>
      <c r="D15" s="582">
        <v>45917</v>
      </c>
      <c r="E15" s="583">
        <v>45918</v>
      </c>
    </row>
    <row r="16" spans="1:5" s="511" customFormat="1" ht="25.2" customHeight="1">
      <c r="A16" s="619" t="s">
        <v>217</v>
      </c>
      <c r="B16" s="620" t="s">
        <v>268</v>
      </c>
      <c r="C16" s="621" t="s">
        <v>313</v>
      </c>
      <c r="D16" s="622">
        <v>45917</v>
      </c>
      <c r="E16" s="623">
        <v>45918</v>
      </c>
    </row>
    <row r="17" spans="1:5" s="511" customFormat="1" ht="25.2" customHeight="1">
      <c r="A17" s="584" t="s">
        <v>214</v>
      </c>
      <c r="B17" s="585" t="s">
        <v>269</v>
      </c>
      <c r="C17" s="586" t="s">
        <v>314</v>
      </c>
      <c r="D17" s="587">
        <v>45917</v>
      </c>
      <c r="E17" s="588">
        <v>45918</v>
      </c>
    </row>
    <row r="18" spans="1:5" s="511" customFormat="1" ht="25.2" customHeight="1">
      <c r="A18" s="584" t="s">
        <v>214</v>
      </c>
      <c r="B18" s="585" t="s">
        <v>270</v>
      </c>
      <c r="C18" s="586" t="s">
        <v>315</v>
      </c>
      <c r="D18" s="587">
        <v>45917</v>
      </c>
      <c r="E18" s="588">
        <v>45918</v>
      </c>
    </row>
    <row r="19" spans="1:5" s="511" customFormat="1" ht="25.2" customHeight="1">
      <c r="A19" s="579" t="s">
        <v>215</v>
      </c>
      <c r="B19" s="580" t="s">
        <v>271</v>
      </c>
      <c r="C19" s="581" t="s">
        <v>316</v>
      </c>
      <c r="D19" s="582">
        <v>45917</v>
      </c>
      <c r="E19" s="583">
        <v>45917</v>
      </c>
    </row>
    <row r="20" spans="1:5" s="511" customFormat="1" ht="25.2" customHeight="1">
      <c r="A20" s="579" t="s">
        <v>214</v>
      </c>
      <c r="B20" s="580" t="s">
        <v>272</v>
      </c>
      <c r="C20" s="581" t="s">
        <v>317</v>
      </c>
      <c r="D20" s="582">
        <v>45917</v>
      </c>
      <c r="E20" s="583">
        <v>45917</v>
      </c>
    </row>
    <row r="21" spans="1:5" s="511" customFormat="1" ht="25.2" customHeight="1">
      <c r="A21" s="579" t="s">
        <v>214</v>
      </c>
      <c r="B21" s="580" t="s">
        <v>273</v>
      </c>
      <c r="C21" s="581" t="s">
        <v>318</v>
      </c>
      <c r="D21" s="582">
        <v>45917</v>
      </c>
      <c r="E21" s="583">
        <v>45917</v>
      </c>
    </row>
    <row r="22" spans="1:5" s="511" customFormat="1" ht="25.2" customHeight="1">
      <c r="A22" s="619" t="s">
        <v>218</v>
      </c>
      <c r="B22" s="620" t="s">
        <v>274</v>
      </c>
      <c r="C22" s="621" t="s">
        <v>319</v>
      </c>
      <c r="D22" s="622">
        <v>45916</v>
      </c>
      <c r="E22" s="623">
        <v>45917</v>
      </c>
    </row>
    <row r="23" spans="1:5" s="511" customFormat="1" ht="25.2" customHeight="1">
      <c r="A23" s="579" t="s">
        <v>218</v>
      </c>
      <c r="B23" s="580" t="s">
        <v>275</v>
      </c>
      <c r="C23" s="581" t="s">
        <v>320</v>
      </c>
      <c r="D23" s="582">
        <v>45916</v>
      </c>
      <c r="E23" s="583">
        <v>45917</v>
      </c>
    </row>
    <row r="24" spans="1:5" s="511" customFormat="1" ht="25.2" customHeight="1">
      <c r="A24" s="579" t="s">
        <v>215</v>
      </c>
      <c r="B24" s="580" t="s">
        <v>276</v>
      </c>
      <c r="C24" s="581" t="s">
        <v>321</v>
      </c>
      <c r="D24" s="582">
        <v>45916</v>
      </c>
      <c r="E24" s="583">
        <v>45917</v>
      </c>
    </row>
    <row r="25" spans="1:5" s="511" customFormat="1" ht="25.2" customHeight="1">
      <c r="A25" s="497" t="s">
        <v>214</v>
      </c>
      <c r="B25" s="498" t="s">
        <v>277</v>
      </c>
      <c r="C25" s="499" t="s">
        <v>322</v>
      </c>
      <c r="D25" s="500">
        <v>45916</v>
      </c>
      <c r="E25" s="501">
        <v>45917</v>
      </c>
    </row>
    <row r="26" spans="1:5" s="511" customFormat="1" ht="25.2" customHeight="1">
      <c r="A26" s="584" t="s">
        <v>214</v>
      </c>
      <c r="B26" s="585" t="s">
        <v>216</v>
      </c>
      <c r="C26" s="586" t="s">
        <v>278</v>
      </c>
      <c r="D26" s="587">
        <v>45916</v>
      </c>
      <c r="E26" s="588">
        <v>45916</v>
      </c>
    </row>
    <row r="27" spans="1:5" s="511" customFormat="1" ht="25.2" customHeight="1">
      <c r="A27" s="619" t="s">
        <v>214</v>
      </c>
      <c r="B27" s="620" t="s">
        <v>279</v>
      </c>
      <c r="C27" s="621" t="s">
        <v>280</v>
      </c>
      <c r="D27" s="622">
        <v>45916</v>
      </c>
      <c r="E27" s="623">
        <v>45916</v>
      </c>
    </row>
    <row r="28" spans="1:5" s="511" customFormat="1" ht="25.2" customHeight="1">
      <c r="A28" s="579" t="s">
        <v>214</v>
      </c>
      <c r="B28" s="580" t="s">
        <v>281</v>
      </c>
      <c r="C28" s="581" t="s">
        <v>282</v>
      </c>
      <c r="D28" s="582">
        <v>45916</v>
      </c>
      <c r="E28" s="583">
        <v>45916</v>
      </c>
    </row>
    <row r="29" spans="1:5" s="511" customFormat="1" ht="25.2" customHeight="1">
      <c r="A29" s="579" t="s">
        <v>215</v>
      </c>
      <c r="B29" s="580" t="s">
        <v>283</v>
      </c>
      <c r="C29" s="581" t="s">
        <v>284</v>
      </c>
      <c r="D29" s="582">
        <v>45916</v>
      </c>
      <c r="E29" s="583">
        <v>45916</v>
      </c>
    </row>
    <row r="30" spans="1:5" s="511" customFormat="1" ht="25.2" customHeight="1">
      <c r="A30" s="584" t="s">
        <v>214</v>
      </c>
      <c r="B30" s="585" t="s">
        <v>285</v>
      </c>
      <c r="C30" s="586" t="s">
        <v>286</v>
      </c>
      <c r="D30" s="587">
        <v>45912</v>
      </c>
      <c r="E30" s="588">
        <v>45916</v>
      </c>
    </row>
    <row r="31" spans="1:5" s="511" customFormat="1" ht="25.2" customHeight="1">
      <c r="A31" s="584" t="s">
        <v>214</v>
      </c>
      <c r="B31" s="585" t="s">
        <v>287</v>
      </c>
      <c r="C31" s="586" t="s">
        <v>288</v>
      </c>
      <c r="D31" s="587">
        <v>45912</v>
      </c>
      <c r="E31" s="588">
        <v>45916</v>
      </c>
    </row>
    <row r="32" spans="1:5" s="511" customFormat="1" ht="25.2" customHeight="1">
      <c r="A32" s="589" t="s">
        <v>217</v>
      </c>
      <c r="B32" s="590" t="s">
        <v>289</v>
      </c>
      <c r="C32" s="591" t="s">
        <v>290</v>
      </c>
      <c r="D32" s="592">
        <v>45912</v>
      </c>
      <c r="E32" s="593">
        <v>45916</v>
      </c>
    </row>
    <row r="33" spans="1:5" s="511" customFormat="1" ht="25.2" customHeight="1">
      <c r="A33" s="584" t="s">
        <v>214</v>
      </c>
      <c r="B33" s="585" t="s">
        <v>291</v>
      </c>
      <c r="C33" s="586" t="s">
        <v>292</v>
      </c>
      <c r="D33" s="587">
        <v>45912</v>
      </c>
      <c r="E33" s="588">
        <v>45916</v>
      </c>
    </row>
    <row r="34" spans="1:5" s="511" customFormat="1" ht="25.2" customHeight="1">
      <c r="A34" s="584" t="s">
        <v>214</v>
      </c>
      <c r="B34" s="585" t="s">
        <v>216</v>
      </c>
      <c r="C34" s="586" t="s">
        <v>293</v>
      </c>
      <c r="D34" s="587">
        <v>45912</v>
      </c>
      <c r="E34" s="588">
        <v>45916</v>
      </c>
    </row>
    <row r="35" spans="1:5" s="511" customFormat="1" ht="25.2" customHeight="1">
      <c r="A35" s="579" t="s">
        <v>215</v>
      </c>
      <c r="B35" s="580" t="s">
        <v>294</v>
      </c>
      <c r="C35" s="581" t="s">
        <v>295</v>
      </c>
      <c r="D35" s="582">
        <v>45912</v>
      </c>
      <c r="E35" s="583">
        <v>45916</v>
      </c>
    </row>
    <row r="36" spans="1:5" s="511" customFormat="1" ht="25.2" customHeight="1">
      <c r="A36" s="594" t="s">
        <v>214</v>
      </c>
      <c r="B36" s="595" t="s">
        <v>240</v>
      </c>
      <c r="C36" s="596" t="s">
        <v>296</v>
      </c>
      <c r="D36" s="597">
        <v>45912</v>
      </c>
      <c r="E36" s="598">
        <v>45916</v>
      </c>
    </row>
    <row r="37" spans="1:5" s="511" customFormat="1" ht="25.2" customHeight="1">
      <c r="A37" s="619" t="s">
        <v>214</v>
      </c>
      <c r="B37" s="620" t="s">
        <v>297</v>
      </c>
      <c r="C37" s="621" t="s">
        <v>298</v>
      </c>
      <c r="D37" s="622">
        <v>45912</v>
      </c>
      <c r="E37" s="623">
        <v>45916</v>
      </c>
    </row>
    <row r="38" spans="1:5" s="511" customFormat="1" ht="25.2" customHeight="1">
      <c r="A38" s="619" t="s">
        <v>218</v>
      </c>
      <c r="B38" s="620" t="s">
        <v>299</v>
      </c>
      <c r="C38" s="621" t="s">
        <v>300</v>
      </c>
      <c r="D38" s="622">
        <v>45912</v>
      </c>
      <c r="E38" s="623">
        <v>45916</v>
      </c>
    </row>
    <row r="39" spans="1:5" s="511" customFormat="1" ht="25.2" customHeight="1">
      <c r="A39" s="497"/>
      <c r="B39" s="498"/>
      <c r="C39" s="499"/>
      <c r="D39" s="500"/>
      <c r="E39" s="501"/>
    </row>
    <row r="40" spans="1:5" s="45" customFormat="1" ht="25.2" customHeight="1">
      <c r="A40" s="497"/>
      <c r="B40" s="498"/>
      <c r="C40" s="499"/>
      <c r="D40" s="500"/>
      <c r="E40" s="501"/>
    </row>
    <row r="41" spans="1:5" ht="27.6" customHeight="1">
      <c r="A41" s="184" t="s">
        <v>200</v>
      </c>
      <c r="B41" s="185">
        <v>37</v>
      </c>
      <c r="C41" s="187"/>
      <c r="D41" s="127"/>
      <c r="E41" s="127"/>
    </row>
    <row r="42" spans="1:5" ht="19.2" customHeight="1">
      <c r="B42" s="306" t="s">
        <v>196</v>
      </c>
      <c r="C42" s="510"/>
      <c r="D42" s="128"/>
      <c r="E42" s="128"/>
    </row>
    <row r="43" spans="1:5" ht="30" customHeight="1">
      <c r="B43" s="322"/>
      <c r="D43" s="128"/>
      <c r="E43" s="128"/>
    </row>
    <row r="44" spans="1:5" ht="30" customHeight="1">
      <c r="B44" s="322"/>
      <c r="D44" s="128"/>
      <c r="E44" s="128"/>
    </row>
    <row r="45" spans="1:5" ht="16.95" customHeight="1">
      <c r="A45" s="111" t="s">
        <v>174</v>
      </c>
    </row>
    <row r="46" spans="1:5" ht="16.95" customHeight="1">
      <c r="A46" s="896" t="s">
        <v>175</v>
      </c>
      <c r="B46" s="896"/>
      <c r="C46" s="896"/>
    </row>
    <row r="49" s="1" customFormat="1"/>
    <row r="50" s="1" customFormat="1"/>
    <row r="51" s="1" customFormat="1"/>
    <row r="52" s="1" customFormat="1"/>
    <row r="53" s="1" customFormat="1"/>
    <row r="54" s="1" customFormat="1"/>
    <row r="55" s="1" customFormat="1"/>
  </sheetData>
  <autoFilter ref="A1:E42" xr:uid="{00000000-0001-0000-0800-000000000000}"/>
  <mergeCells count="1">
    <mergeCell ref="A46:C46"/>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topLeftCell="A9" zoomScale="81" zoomScaleNormal="100" zoomScaleSheetLayoutView="81" workbookViewId="0">
      <selection activeCell="D22" sqref="D22"/>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97" t="s">
        <v>255</v>
      </c>
      <c r="B1" s="898"/>
      <c r="C1" s="898"/>
      <c r="D1" s="898"/>
      <c r="E1" s="898"/>
      <c r="F1" s="898"/>
      <c r="G1" s="898"/>
      <c r="H1" s="898"/>
      <c r="I1" s="898"/>
      <c r="J1" s="898"/>
      <c r="K1" s="898"/>
      <c r="L1" s="898"/>
      <c r="M1" s="898"/>
      <c r="N1" s="899"/>
    </row>
    <row r="2" spans="1:14" ht="46.95" customHeight="1">
      <c r="A2" s="900" t="s">
        <v>417</v>
      </c>
      <c r="B2" s="901"/>
      <c r="C2" s="901"/>
      <c r="D2" s="901"/>
      <c r="E2" s="901"/>
      <c r="F2" s="901"/>
      <c r="G2" s="901"/>
      <c r="H2" s="901"/>
      <c r="I2" s="901"/>
      <c r="J2" s="901"/>
      <c r="K2" s="901"/>
      <c r="L2" s="901"/>
      <c r="M2" s="901"/>
      <c r="N2" s="902"/>
    </row>
    <row r="3" spans="1:14" s="350" customFormat="1" ht="142.19999999999999" customHeight="1">
      <c r="A3" s="903" t="s">
        <v>418</v>
      </c>
      <c r="B3" s="904"/>
      <c r="C3" s="904"/>
      <c r="D3" s="904"/>
      <c r="E3" s="904"/>
      <c r="F3" s="904"/>
      <c r="G3" s="904"/>
      <c r="H3" s="904"/>
      <c r="I3" s="904"/>
      <c r="J3" s="904"/>
      <c r="K3" s="904"/>
      <c r="L3" s="904"/>
      <c r="M3" s="904"/>
      <c r="N3" s="905"/>
    </row>
    <row r="4" spans="1:14" s="350" customFormat="1" ht="36.6" customHeight="1" thickBot="1">
      <c r="A4" s="906" t="s">
        <v>419</v>
      </c>
      <c r="B4" s="907"/>
      <c r="C4" s="907"/>
      <c r="D4" s="907"/>
      <c r="E4" s="907"/>
      <c r="F4" s="907"/>
      <c r="G4" s="907"/>
      <c r="H4" s="907"/>
      <c r="I4" s="907"/>
      <c r="J4" s="907"/>
      <c r="K4" s="907"/>
      <c r="L4" s="907"/>
      <c r="M4" s="907"/>
      <c r="N4" s="907"/>
    </row>
    <row r="5" spans="1:14" s="350" customFormat="1" ht="44.4" customHeight="1">
      <c r="A5" s="900" t="s">
        <v>420</v>
      </c>
      <c r="B5" s="901"/>
      <c r="C5" s="901"/>
      <c r="D5" s="901"/>
      <c r="E5" s="901"/>
      <c r="F5" s="901"/>
      <c r="G5" s="901"/>
      <c r="H5" s="901"/>
      <c r="I5" s="901"/>
      <c r="J5" s="901"/>
      <c r="K5" s="901"/>
      <c r="L5" s="901"/>
      <c r="M5" s="901"/>
      <c r="N5" s="902"/>
    </row>
    <row r="6" spans="1:14" s="350" customFormat="1" ht="169.8" customHeight="1" thickBot="1">
      <c r="A6" s="909" t="s">
        <v>421</v>
      </c>
      <c r="B6" s="909"/>
      <c r="C6" s="909"/>
      <c r="D6" s="909"/>
      <c r="E6" s="909"/>
      <c r="F6" s="909"/>
      <c r="G6" s="909"/>
      <c r="H6" s="909"/>
      <c r="I6" s="909"/>
      <c r="J6" s="909"/>
      <c r="K6" s="909"/>
      <c r="L6" s="909"/>
      <c r="M6" s="909"/>
      <c r="N6" s="909"/>
    </row>
    <row r="7" spans="1:14" s="350" customFormat="1" ht="37.200000000000003" customHeight="1" thickBot="1">
      <c r="A7" s="911" t="s">
        <v>422</v>
      </c>
      <c r="B7" s="912"/>
      <c r="C7" s="912"/>
      <c r="D7" s="912"/>
      <c r="E7" s="912"/>
      <c r="F7" s="912"/>
      <c r="G7" s="912"/>
      <c r="H7" s="912"/>
      <c r="I7" s="912"/>
      <c r="J7" s="912"/>
      <c r="K7" s="912"/>
      <c r="L7" s="912"/>
      <c r="M7" s="912"/>
      <c r="N7" s="912"/>
    </row>
    <row r="8" spans="1:14" s="350" customFormat="1" ht="43.8" customHeight="1">
      <c r="A8" s="910" t="s">
        <v>423</v>
      </c>
      <c r="B8" s="901"/>
      <c r="C8" s="901"/>
      <c r="D8" s="901"/>
      <c r="E8" s="901"/>
      <c r="F8" s="901"/>
      <c r="G8" s="901"/>
      <c r="H8" s="901"/>
      <c r="I8" s="901"/>
      <c r="J8" s="901"/>
      <c r="K8" s="901"/>
      <c r="L8" s="901"/>
      <c r="M8" s="901"/>
      <c r="N8" s="902"/>
    </row>
    <row r="9" spans="1:14" s="350" customFormat="1" ht="171.6" customHeight="1">
      <c r="A9" s="903" t="s">
        <v>424</v>
      </c>
      <c r="B9" s="904"/>
      <c r="C9" s="904"/>
      <c r="D9" s="904"/>
      <c r="E9" s="904"/>
      <c r="F9" s="904"/>
      <c r="G9" s="904"/>
      <c r="H9" s="904"/>
      <c r="I9" s="904"/>
      <c r="J9" s="904"/>
      <c r="K9" s="904"/>
      <c r="L9" s="904"/>
      <c r="M9" s="904"/>
      <c r="N9" s="905"/>
    </row>
    <row r="10" spans="1:14" s="350" customFormat="1" ht="42" customHeight="1" thickBot="1">
      <c r="A10" s="913" t="s">
        <v>425</v>
      </c>
      <c r="B10" s="914"/>
      <c r="C10" s="914"/>
      <c r="D10" s="914"/>
      <c r="E10" s="914"/>
      <c r="F10" s="914"/>
      <c r="G10" s="914"/>
      <c r="H10" s="914"/>
      <c r="I10" s="914"/>
      <c r="J10" s="914"/>
      <c r="K10" s="914"/>
      <c r="L10" s="914"/>
      <c r="M10" s="914"/>
      <c r="N10" s="915"/>
    </row>
    <row r="11" spans="1:14" s="350" customFormat="1" ht="43.8" hidden="1" customHeight="1">
      <c r="A11" s="916"/>
      <c r="B11" s="917"/>
      <c r="C11" s="917"/>
      <c r="D11" s="917"/>
      <c r="E11" s="917"/>
      <c r="F11" s="917"/>
      <c r="G11" s="917"/>
      <c r="H11" s="917"/>
      <c r="I11" s="917"/>
      <c r="J11" s="917"/>
      <c r="K11" s="917"/>
      <c r="L11" s="917"/>
      <c r="M11" s="917"/>
      <c r="N11" s="918"/>
    </row>
    <row r="12" spans="1:14" s="350" customFormat="1" ht="187.2" hidden="1" customHeight="1">
      <c r="A12" s="903"/>
      <c r="B12" s="904"/>
      <c r="C12" s="904"/>
      <c r="D12" s="904"/>
      <c r="E12" s="904"/>
      <c r="F12" s="904"/>
      <c r="G12" s="904"/>
      <c r="H12" s="904"/>
      <c r="I12" s="904"/>
      <c r="J12" s="904"/>
      <c r="K12" s="904"/>
      <c r="L12" s="904"/>
      <c r="M12" s="904"/>
      <c r="N12" s="905"/>
    </row>
    <row r="13" spans="1:14" s="350" customFormat="1" ht="36" hidden="1" customHeight="1" thickBot="1">
      <c r="A13" s="919"/>
      <c r="B13" s="920"/>
      <c r="C13" s="920"/>
      <c r="D13" s="920"/>
      <c r="E13" s="920"/>
      <c r="F13" s="920"/>
      <c r="G13" s="920"/>
      <c r="H13" s="920"/>
      <c r="I13" s="920"/>
      <c r="J13" s="920"/>
      <c r="K13" s="920"/>
      <c r="L13" s="920"/>
      <c r="M13" s="920"/>
      <c r="N13" s="921"/>
    </row>
    <row r="14" spans="1:14" s="350" customFormat="1" ht="41.4" hidden="1" customHeight="1">
      <c r="A14" s="916"/>
      <c r="B14" s="917"/>
      <c r="C14" s="917"/>
      <c r="D14" s="917"/>
      <c r="E14" s="917"/>
      <c r="F14" s="917"/>
      <c r="G14" s="917"/>
      <c r="H14" s="917"/>
      <c r="I14" s="917"/>
      <c r="J14" s="917"/>
      <c r="K14" s="917"/>
      <c r="L14" s="917"/>
      <c r="M14" s="917"/>
      <c r="N14" s="918"/>
    </row>
    <row r="15" spans="1:14" s="350" customFormat="1" ht="219.6" hidden="1" customHeight="1">
      <c r="A15" s="926"/>
      <c r="B15" s="927"/>
      <c r="C15" s="927"/>
      <c r="D15" s="927"/>
      <c r="E15" s="927"/>
      <c r="F15" s="927"/>
      <c r="G15" s="927"/>
      <c r="H15" s="927"/>
      <c r="I15" s="927"/>
      <c r="J15" s="927"/>
      <c r="K15" s="927"/>
      <c r="L15" s="927"/>
      <c r="M15" s="927"/>
      <c r="N15" s="928"/>
    </row>
    <row r="16" spans="1:14" s="350" customFormat="1" ht="36" hidden="1" customHeight="1" thickBot="1">
      <c r="A16" s="919"/>
      <c r="B16" s="920"/>
      <c r="C16" s="920"/>
      <c r="D16" s="920"/>
      <c r="E16" s="920"/>
      <c r="F16" s="920"/>
      <c r="G16" s="920"/>
      <c r="H16" s="920"/>
      <c r="I16" s="920"/>
      <c r="J16" s="920"/>
      <c r="K16" s="920"/>
      <c r="L16" s="920"/>
      <c r="M16" s="920"/>
      <c r="N16" s="921"/>
    </row>
    <row r="17" spans="1:14" s="350" customFormat="1" ht="45" hidden="1" customHeight="1">
      <c r="A17" s="925"/>
      <c r="B17" s="917"/>
      <c r="C17" s="917"/>
      <c r="D17" s="917"/>
      <c r="E17" s="917"/>
      <c r="F17" s="917"/>
      <c r="G17" s="917"/>
      <c r="H17" s="917"/>
      <c r="I17" s="917"/>
      <c r="J17" s="917"/>
      <c r="K17" s="917"/>
      <c r="L17" s="917"/>
      <c r="M17" s="917"/>
      <c r="N17" s="918"/>
    </row>
    <row r="18" spans="1:14" ht="189" hidden="1" customHeight="1">
      <c r="A18" s="922"/>
      <c r="B18" s="923"/>
      <c r="C18" s="923"/>
      <c r="D18" s="923"/>
      <c r="E18" s="923"/>
      <c r="F18" s="923"/>
      <c r="G18" s="923"/>
      <c r="H18" s="923"/>
      <c r="I18" s="923"/>
      <c r="J18" s="923"/>
      <c r="K18" s="923"/>
      <c r="L18" s="923"/>
      <c r="M18" s="923"/>
      <c r="N18" s="924"/>
    </row>
    <row r="19" spans="1:14" ht="36" hidden="1" customHeight="1" thickBot="1">
      <c r="A19" s="919"/>
      <c r="B19" s="920"/>
      <c r="C19" s="920"/>
      <c r="D19" s="920"/>
      <c r="E19" s="920"/>
      <c r="F19" s="920"/>
      <c r="G19" s="920"/>
      <c r="H19" s="920"/>
      <c r="I19" s="920"/>
      <c r="J19" s="920"/>
      <c r="K19" s="920"/>
      <c r="L19" s="920"/>
      <c r="M19" s="920"/>
      <c r="N19" s="921"/>
    </row>
    <row r="20" spans="1:14" ht="36" customHeight="1">
      <c r="A20" s="908"/>
      <c r="B20" s="908"/>
      <c r="C20" s="908"/>
      <c r="D20" s="908"/>
      <c r="E20" s="908"/>
      <c r="F20" s="908"/>
      <c r="G20" s="908"/>
      <c r="H20" s="908"/>
      <c r="I20" s="908"/>
      <c r="J20" s="908"/>
      <c r="K20" s="908"/>
      <c r="L20" s="908"/>
      <c r="M20" s="908"/>
      <c r="N20" s="908"/>
    </row>
    <row r="21" spans="1:14" ht="36" customHeight="1">
      <c r="A21" s="779"/>
      <c r="B21" s="779"/>
      <c r="C21" s="779"/>
      <c r="D21" s="779"/>
      <c r="E21" s="779"/>
      <c r="F21" s="779"/>
      <c r="G21" s="779"/>
      <c r="H21" s="779"/>
      <c r="I21" s="779"/>
      <c r="J21" s="779"/>
      <c r="K21" s="779"/>
      <c r="L21" s="779"/>
      <c r="M21" s="779"/>
      <c r="N21" s="779"/>
    </row>
  </sheetData>
  <mergeCells count="20">
    <mergeCell ref="A20:N21"/>
    <mergeCell ref="A6:N6"/>
    <mergeCell ref="A8:N8"/>
    <mergeCell ref="A7:N7"/>
    <mergeCell ref="A12:N12"/>
    <mergeCell ref="A9:N9"/>
    <mergeCell ref="A10:N10"/>
    <mergeCell ref="A11:N11"/>
    <mergeCell ref="A13:N13"/>
    <mergeCell ref="A18:N18"/>
    <mergeCell ref="A19:N19"/>
    <mergeCell ref="A17:N17"/>
    <mergeCell ref="A14:N14"/>
    <mergeCell ref="A15:N15"/>
    <mergeCell ref="A16:N16"/>
    <mergeCell ref="A1:N1"/>
    <mergeCell ref="A2:N2"/>
    <mergeCell ref="A3:N3"/>
    <mergeCell ref="A5:N5"/>
    <mergeCell ref="A4:N4"/>
  </mergeCells>
  <phoneticPr fontId="15"/>
  <hyperlinks>
    <hyperlink ref="A4" r:id="rId1" xr:uid="{A7300502-B476-41BB-9E9F-D556E8CB6FCE}"/>
    <hyperlink ref="A7" r:id="rId2" xr:uid="{A65BCD76-7B38-4F64-A334-E19DF005BA37}"/>
    <hyperlink ref="A10" r:id="rId3" xr:uid="{FB40E112-AC63-493A-8326-4E8880CB1231}"/>
  </hyperlinks>
  <pageMargins left="0.7" right="0.7" top="0.75" bottom="0.75" header="0.3" footer="0.3"/>
  <pageSetup paperSize="9" scale="37" orientation="portrait" horizontalDpi="300" verticalDpi="3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topLeftCell="A13" zoomScale="76" zoomScaleNormal="75" zoomScaleSheetLayoutView="76" workbookViewId="0">
      <selection activeCell="A14" sqref="A14:A15"/>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6" t="s">
        <v>254</v>
      </c>
      <c r="B1" s="236" t="s">
        <v>201</v>
      </c>
      <c r="C1" s="281" t="s">
        <v>202</v>
      </c>
    </row>
    <row r="2" spans="1:3" ht="46.95" customHeight="1">
      <c r="A2" s="169" t="s">
        <v>426</v>
      </c>
      <c r="B2" s="227"/>
      <c r="C2" s="929">
        <v>45918</v>
      </c>
    </row>
    <row r="3" spans="1:3" ht="178.8" customHeight="1" thickBot="1">
      <c r="A3" s="505" t="s">
        <v>427</v>
      </c>
      <c r="B3" s="228"/>
      <c r="C3" s="930"/>
    </row>
    <row r="4" spans="1:3" ht="44.4" customHeight="1" thickBot="1">
      <c r="A4" s="933" t="s">
        <v>428</v>
      </c>
      <c r="B4" s="563"/>
      <c r="C4" s="564"/>
    </row>
    <row r="5" spans="1:3" ht="44.4" customHeight="1">
      <c r="A5" s="562" t="s">
        <v>429</v>
      </c>
      <c r="B5" s="1"/>
      <c r="C5" s="338"/>
    </row>
    <row r="6" spans="1:3" ht="168.6" customHeight="1">
      <c r="A6" s="485" t="s">
        <v>430</v>
      </c>
      <c r="B6" s="1"/>
      <c r="C6" s="318">
        <v>45917</v>
      </c>
    </row>
    <row r="7" spans="1:3" ht="42.6" customHeight="1" thickBot="1">
      <c r="A7" s="484" t="s">
        <v>431</v>
      </c>
      <c r="B7" s="1"/>
      <c r="C7" s="338"/>
    </row>
    <row r="8" spans="1:3" ht="44.4" customHeight="1">
      <c r="A8" s="508" t="s">
        <v>432</v>
      </c>
      <c r="B8" s="1"/>
      <c r="C8" s="343"/>
    </row>
    <row r="9" spans="1:3" ht="247.2" customHeight="1">
      <c r="A9" s="486" t="s">
        <v>433</v>
      </c>
      <c r="B9" s="1"/>
      <c r="C9" s="318">
        <v>45917</v>
      </c>
    </row>
    <row r="10" spans="1:3" ht="46.8" customHeight="1" thickBot="1">
      <c r="A10" s="484" t="s">
        <v>434</v>
      </c>
      <c r="B10" s="1"/>
      <c r="C10" s="344"/>
    </row>
    <row r="11" spans="1:3" ht="45.6" customHeight="1">
      <c r="A11" s="565" t="s">
        <v>435</v>
      </c>
      <c r="B11" s="227"/>
      <c r="C11" s="323"/>
    </row>
    <row r="12" spans="1:3" ht="166.2" customHeight="1" thickBot="1">
      <c r="A12" s="504" t="s">
        <v>436</v>
      </c>
      <c r="B12" s="228"/>
      <c r="C12" s="325">
        <v>45918</v>
      </c>
    </row>
    <row r="13" spans="1:3" ht="46.8" customHeight="1" thickBot="1">
      <c r="A13" s="599" t="s">
        <v>437</v>
      </c>
      <c r="B13" s="284"/>
      <c r="C13" s="285"/>
    </row>
    <row r="14" spans="1:3" ht="43.8" customHeight="1">
      <c r="A14" s="169"/>
      <c r="B14" s="227"/>
      <c r="C14" s="929"/>
    </row>
    <row r="15" spans="1:3" ht="379.8" customHeight="1" thickBot="1">
      <c r="A15" s="487"/>
      <c r="B15" s="228"/>
      <c r="C15" s="930"/>
    </row>
    <row r="16" spans="1:3" ht="43.8" customHeight="1" thickBot="1">
      <c r="A16" s="456"/>
      <c r="B16" s="1"/>
      <c r="C16" s="282"/>
    </row>
    <row r="17" spans="1:3" ht="43.8" customHeight="1">
      <c r="A17" s="235"/>
      <c r="B17" s="229"/>
      <c r="C17" s="323"/>
    </row>
    <row r="18" spans="1:3" ht="126" customHeight="1">
      <c r="A18" s="610"/>
      <c r="B18" s="230"/>
      <c r="C18" s="603"/>
    </row>
    <row r="19" spans="1:3" s="136" customFormat="1" ht="43.8" customHeight="1" thickBot="1">
      <c r="A19" s="611"/>
      <c r="B19" s="231"/>
      <c r="C19" s="612"/>
    </row>
    <row r="20" spans="1:3" ht="48" customHeight="1" thickBot="1">
      <c r="A20" s="614"/>
      <c r="B20" s="226"/>
      <c r="C20" s="609"/>
    </row>
    <row r="21" spans="1:3" ht="267.60000000000002" customHeight="1">
      <c r="A21" s="615"/>
      <c r="B21" s="613"/>
      <c r="C21" s="609"/>
    </row>
    <row r="22" spans="1:3" s="137" customFormat="1" ht="39.6" customHeight="1" thickBot="1">
      <c r="A22" s="294"/>
      <c r="B22" s="189"/>
      <c r="C22" s="282"/>
    </row>
    <row r="23" spans="1:3" ht="43.8" hidden="1" customHeight="1">
      <c r="A23" s="476"/>
      <c r="B23" s="227"/>
      <c r="C23" s="932"/>
    </row>
    <row r="24" spans="1:3" ht="43.8" hidden="1" customHeight="1">
      <c r="A24" s="336"/>
      <c r="B24" s="228"/>
      <c r="C24" s="930"/>
    </row>
    <row r="25" spans="1:3" ht="43.8" hidden="1" customHeight="1" thickBot="1">
      <c r="A25" s="225"/>
      <c r="B25" s="1"/>
      <c r="C25" s="280"/>
    </row>
    <row r="26" spans="1:3" ht="43.8" hidden="1" customHeight="1">
      <c r="A26" s="345"/>
      <c r="B26" s="1"/>
      <c r="C26" s="283"/>
    </row>
    <row r="27" spans="1:3" ht="43.8" hidden="1" customHeight="1" thickBot="1">
      <c r="A27" s="337"/>
      <c r="B27" s="1"/>
      <c r="C27" s="929"/>
    </row>
    <row r="28" spans="1:3" ht="43.8" hidden="1" customHeight="1" thickBot="1">
      <c r="A28" s="233"/>
      <c r="B28" s="234"/>
      <c r="C28" s="931"/>
    </row>
    <row r="29" spans="1:3" ht="43.8" hidden="1" customHeight="1">
      <c r="A29" s="176"/>
      <c r="B29" s="1"/>
      <c r="C29" s="283"/>
    </row>
    <row r="30" spans="1:3" ht="43.8" hidden="1" customHeight="1" thickBot="1">
      <c r="A30" s="286"/>
      <c r="B30" s="1"/>
      <c r="C30" s="929"/>
    </row>
    <row r="31" spans="1:3" ht="43.8" hidden="1" customHeight="1" thickBot="1">
      <c r="A31" s="233"/>
      <c r="B31" s="234"/>
      <c r="C31" s="931"/>
    </row>
    <row r="32" spans="1:3" ht="43.8" customHeight="1">
      <c r="A32" s="1"/>
    </row>
    <row r="33" spans="1:1" ht="43.8" customHeight="1"/>
    <row r="34" spans="1:1" ht="43.8" customHeight="1"/>
    <row r="35" spans="1:1" ht="43.8" customHeight="1"/>
    <row r="36" spans="1:1" ht="43.8" customHeight="1"/>
    <row r="37" spans="1:1" ht="43.8" customHeight="1"/>
    <row r="38" spans="1:1" ht="43.8" customHeight="1"/>
    <row r="39" spans="1:1" ht="43.8" customHeight="1"/>
    <row r="40" spans="1:1" ht="43.8" customHeight="1">
      <c r="A40" s="178"/>
    </row>
    <row r="41" spans="1:1" ht="43.8" customHeight="1"/>
    <row r="42" spans="1:1" ht="43.8" customHeight="1"/>
    <row r="43" spans="1:1" ht="43.8" customHeight="1"/>
    <row r="44" spans="1:1" ht="43.8" customHeight="1"/>
    <row r="45" spans="1:1" ht="43.8" customHeight="1"/>
    <row r="46" spans="1:1" ht="43.8" customHeight="1"/>
    <row r="47" spans="1:1" ht="27" customHeight="1"/>
    <row r="48" spans="1:1" ht="27" customHeight="1"/>
    <row r="49" ht="27" customHeight="1"/>
    <row r="50" ht="27" customHeight="1"/>
  </sheetData>
  <mergeCells count="5">
    <mergeCell ref="C2:C3"/>
    <mergeCell ref="C30:C31"/>
    <mergeCell ref="C23:C24"/>
    <mergeCell ref="C27:C28"/>
    <mergeCell ref="C14:C15"/>
  </mergeCells>
  <phoneticPr fontId="81"/>
  <hyperlinks>
    <hyperlink ref="A4" r:id="rId1" xr:uid="{1D6A1B1B-F1DB-4CEF-983B-484EA04FBC6D}"/>
    <hyperlink ref="A7" r:id="rId2" xr:uid="{ECDEEB83-D1D9-4CBF-B67B-8970922B1D75}"/>
    <hyperlink ref="A10" r:id="rId3" xr:uid="{6ACE86AE-7AAE-48B1-84A2-033E99110CFB}"/>
  </hyperlinks>
  <pageMargins left="0" right="0" top="0.19685039370078741" bottom="0.39370078740157483" header="0" footer="0.19685039370078741"/>
  <pageSetup paperSize="9" scale="2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37　ノロウイルス関連情報 </vt:lpstr>
      <vt:lpstr>37  衛生訓話 </vt:lpstr>
      <vt:lpstr>37　食中毒記事等 </vt:lpstr>
      <vt:lpstr>37 海外情報</vt:lpstr>
      <vt:lpstr>35　国内感染症情報</vt:lpstr>
      <vt:lpstr>37　感染症統計</vt:lpstr>
      <vt:lpstr>Sheet1</vt:lpstr>
      <vt:lpstr>37　食品回収</vt:lpstr>
      <vt:lpstr>37　残留農薬など</vt:lpstr>
      <vt:lpstr>37　食品表示</vt:lpstr>
      <vt:lpstr>'35　国内感染症情報'!Print_Area</vt:lpstr>
      <vt:lpstr>'37  衛生訓話 '!Print_Area</vt:lpstr>
      <vt:lpstr>'37　ノロウイルス関連情報 '!Print_Area</vt:lpstr>
      <vt:lpstr>'37 海外情報'!Print_Area</vt:lpstr>
      <vt:lpstr>'37　感染症統計'!Print_Area</vt:lpstr>
      <vt:lpstr>'37　残留農薬など'!Print_Area</vt:lpstr>
      <vt:lpstr>'37　食中毒記事等 '!Print_Area</vt:lpstr>
      <vt:lpstr>'37　食品回収'!Print_Area</vt:lpstr>
      <vt:lpstr>'37　食品表示'!Print_Area</vt:lpstr>
      <vt:lpstr>'スポンサー公告 '!Print_Area</vt:lpstr>
      <vt:lpstr>'37　食中毒記事等 '!Print_Titles</vt:lpstr>
      <vt:lpstr>'37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2025-09-21T01:42:38Z</dcterms:modified>
  <cp:category/>
  <cp:contentStatus/>
</cp:coreProperties>
</file>