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84BDADFF-6D27-474E-B8A0-DBCD7006C363}" xr6:coauthVersionLast="47" xr6:coauthVersionMax="47" xr10:uidLastSave="{00000000-0000-0000-0000-000000000000}"/>
  <bookViews>
    <workbookView xWindow="-108" yWindow="-108" windowWidth="23256" windowHeight="12456" tabRatio="615" firstSheet="1" activeTab="11" xr2:uid="{00000000-000D-0000-FFFF-FFFF00000000}"/>
  </bookViews>
  <sheets>
    <sheet name="ヘッドライン" sheetId="78" state="hidden" r:id="rId1"/>
    <sheet name="スポンサー公告 " sheetId="252" r:id="rId2"/>
    <sheet name="35　ノロウイルス関連情報 " sheetId="101" r:id="rId3"/>
    <sheet name="35 衛生訓話" sheetId="271" r:id="rId4"/>
    <sheet name="35　食中毒記事等 " sheetId="29" r:id="rId5"/>
    <sheet name="35 海外情報" sheetId="123" r:id="rId6"/>
    <sheet name="34　国内感染症情報" sheetId="124" r:id="rId7"/>
    <sheet name="35　感染症統計" sheetId="240" r:id="rId8"/>
    <sheet name="Sheet1" sheetId="209" state="hidden" r:id="rId9"/>
    <sheet name="35　食品回収" sheetId="60" r:id="rId10"/>
    <sheet name="34　食品表示" sheetId="156" r:id="rId11"/>
    <sheet name="34　残留農薬など" sheetId="34" r:id="rId12"/>
  </sheets>
  <definedNames>
    <definedName name="_xlnm._FilterDatabase" localSheetId="10" hidden="1">'34　食品表示'!$A$1:$C$1</definedName>
    <definedName name="_xlnm._FilterDatabase" localSheetId="2" hidden="1">'35　ノロウイルス関連情報 '!$A$22:$G$75</definedName>
    <definedName name="_xlnm._FilterDatabase" localSheetId="4" hidden="1">'35　食中毒記事等 '!$A$8:$D$8</definedName>
    <definedName name="_xlnm._FilterDatabase" localSheetId="9" hidden="1">'35　食品回収'!$A$1:$E$49</definedName>
    <definedName name="_xlnm.Print_Area" localSheetId="6">'34　国内感染症情報'!$A$1:$D$34</definedName>
    <definedName name="_xlnm.Print_Area" localSheetId="11">'34　残留農薬など'!$A$1:$N$21</definedName>
    <definedName name="_xlnm.Print_Area" localSheetId="10">'34　食品表示'!$A$1:$C$32</definedName>
    <definedName name="_xlnm.Print_Area" localSheetId="2">'35　ノロウイルス関連情報 '!$A$19:$N$84</definedName>
    <definedName name="_xlnm.Print_Area" localSheetId="3">'35 衛生訓話'!$A$1:$M$25</definedName>
    <definedName name="_xlnm.Print_Area" localSheetId="5">'35 海外情報'!$A$1:$C$39</definedName>
    <definedName name="_xlnm.Print_Area" localSheetId="7">'35　感染症統計'!$A$1:$AC$39</definedName>
    <definedName name="_xlnm.Print_Area" localSheetId="4">'35　食中毒記事等 '!$A$1:$D$46</definedName>
    <definedName name="_xlnm.Print_Area" localSheetId="9">'35　食品回収'!$A$1:$E$53</definedName>
    <definedName name="_xlnm.Print_Area" localSheetId="1">'スポンサー公告 '!$A$1:$W$44</definedName>
    <definedName name="_xlnm.Print_Titles" localSheetId="10">'34　食品表示'!$1:$1</definedName>
    <definedName name="_xlnm.Print_Titles" localSheetId="4">'35　食中毒記事等 '!$8:$8</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1" i="78"/>
  <c r="D2" i="124" l="1"/>
  <c r="X4" i="240" l="1"/>
  <c r="J4" i="240"/>
  <c r="B10" i="78" l="1"/>
  <c r="G23" i="101" l="1"/>
  <c r="G24" i="101"/>
  <c r="B24" i="101" s="1"/>
  <c r="V4" i="240" l="1"/>
  <c r="G4" i="240"/>
  <c r="H4" i="240"/>
  <c r="W4" i="240"/>
  <c r="B15" i="78" l="1"/>
  <c r="B14" i="78"/>
  <c r="F4" i="240"/>
  <c r="U4" i="240"/>
  <c r="N20" i="209"/>
  <c r="N13" i="209"/>
  <c r="B13" i="78" l="1"/>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T4" i="240"/>
  <c r="S4" i="240"/>
  <c r="R4" i="240"/>
  <c r="Q4" i="240"/>
  <c r="P4" i="240"/>
  <c r="M4" i="240"/>
  <c r="K4" i="240"/>
  <c r="I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B12" i="78" l="1"/>
  <c r="G27" i="101" l="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<sst xmlns="http://schemas.openxmlformats.org/spreadsheetml/2006/main" count="647" uniqueCount="435">
  <si>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</si>
  <si>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</si>
  <si>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</si>
  <si>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</si>
  <si>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</si>
  <si>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</si>
  <si>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</si>
  <si>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</si>
  <si>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</si>
  <si>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</si>
  <si>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</si>
  <si>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</si>
  <si>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</si>
  <si>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</si>
  <si>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</si>
  <si>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</si>
  <si>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</si>
  <si>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</si>
  <si>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</si>
  <si>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</si>
  <si>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</si>
  <si>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</si>
  <si>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</si>
  <si>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</si>
  <si>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</si>
  <si>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</si>
  <si>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</si>
  <si>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</si>
  <si>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</si>
  <si>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</si>
  <si>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</si>
  <si>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</si>
  <si>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</si>
  <si>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</si>
  <si>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</si>
  <si>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</si>
  <si>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</si>
  <si>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</si>
  <si>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</si>
  <si>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</si>
  <si>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</si>
  <si>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</si>
  <si>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</si>
  <si>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</si>
  <si>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</si>
  <si>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</si>
  <si>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</si>
  <si>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</si>
  <si>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</si>
  <si>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</si>
  <si>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</si>
  <si>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</si>
  <si>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</si>
  <si>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</si>
  <si>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</si>
  <si>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</si>
  <si>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</si>
  <si>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</si>
  <si>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</si>
  <si>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</si>
  <si>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</si>
  <si>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</si>
  <si>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</si>
  <si>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</si>
  <si>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</si>
  <si>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</si>
  <si>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</si>
  <si>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</si>
  <si>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</si>
  <si>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</si>
  <si>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</si>
  <si>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</si>
  <si>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</si>
  <si>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</si>
  <si>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</si>
  <si>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</si>
  <si>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</si>
  <si>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</si>
  <si>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</si>
  <si>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</si>
  <si>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</si>
  <si>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</si>
  <si>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</si>
  <si>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</si>
  <si>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</si>
  <si>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</si>
  <si>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</si>
  <si>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</si>
  <si>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</si>
  <si>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</si>
  <si>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</si>
  <si>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</si>
  <si>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</si>
  <si>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</si>
  <si>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</si>
  <si>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</si>
  <si>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</si>
  <si>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</si>
  <si>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</si>
  <si>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</si>
  <si>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</si>
  <si>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</si>
  <si>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</si>
  <si>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</si>
  <si>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</si>
  <si>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</si>
  <si>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</si>
  <si>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</si>
  <si>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</si>
  <si>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</si>
  <si>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</si>
  <si>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</si>
  <si>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</si>
  <si>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</si>
  <si>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</si>
  <si>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</si>
  <si>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</si>
  <si>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</si>
  <si>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</si>
  <si>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</si>
  <si>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</si>
  <si>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</si>
  <si>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</si>
  <si>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</si>
  <si>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</si>
  <si>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</si>
  <si>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</si>
  <si>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</si>
  <si>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</si>
  <si>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</si>
  <si>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</si>
  <si>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</si>
  <si>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</si>
  <si>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</si>
  <si>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</si>
  <si>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</si>
  <si>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</si>
  <si>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</si>
  <si>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</si>
  <si>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</si>
  <si>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</si>
  <si>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</si>
  <si>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</si>
  <si>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</si>
  <si>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</si>
  <si>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</si>
  <si>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</si>
  <si>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</si>
  <si>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</si>
  <si>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</si>
  <si>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</si>
  <si>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</si>
  <si>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</si>
  <si>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</si>
  <si>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</si>
  <si>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</si>
  <si>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</si>
  <si>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</si>
  <si>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</si>
  <si>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</si>
  <si>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</si>
  <si>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</si>
  <si>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</si>
  <si>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</si>
  <si>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</si>
  <si>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</si>
  <si>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</si>
  <si>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</si>
  <si>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</si>
  <si>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</si>
  <si>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</si>
  <si>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</si>
  <si>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</si>
  <si>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</si>
  <si>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</si>
  <si>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</si>
  <si>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</si>
  <si>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</si>
  <si>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</si>
  <si>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</si>
  <si>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</si>
  <si>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</si>
  <si>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</si>
  <si>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</si>
  <si>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</si>
  <si>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</si>
  <si>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</si>
  <si>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</si>
  <si>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</si>
  <si>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</si>
  <si>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</si>
  <si>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</si>
  <si>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</si>
  <si>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</si>
  <si>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</si>
  <si>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</si>
  <si>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</si>
  <si>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</si>
  <si>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</si>
  <si>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</si>
  <si>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</si>
  <si>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</si>
  <si>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</si>
  <si>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</si>
  <si>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</si>
  <si>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</si>
  <si>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</si>
  <si>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</si>
  <si>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</si>
  <si>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</si>
  <si>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</si>
  <si>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</si>
  <si>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平年並み</t>
    <phoneticPr fontId="81"/>
  </si>
  <si>
    <t>8月</t>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</si>
  <si>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</si>
  <si>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県内で流行・食中毒原因が一件以上報告される
定点観測値が2.00を超える</t>
    <phoneticPr fontId="81"/>
  </si>
  <si>
    <t>【情報共有】　週間・情報収集/情報共有は月一回以上
【体調管理】従業員の健康チェックは続ける</t>
    <phoneticPr fontId="81"/>
  </si>
  <si>
    <t>平年並み</t>
  </si>
  <si>
    <t>管理レベル「1」　</t>
    <phoneticPr fontId="5"/>
  </si>
  <si>
    <t>2025/34週</t>
  </si>
  <si>
    <t>2025年 第34週（8/18～8/24）</t>
    <phoneticPr fontId="5"/>
  </si>
  <si>
    <t>長崎市は2025年8月25日、大黒町の飲食店「長崎居酒屋　和」においてノロウイルスによる食中毒が確認されたとして、同店の営業を停止する処分を行った。市によると、8月14日夜に同店を利用した3家族計8人のうち7人が下痢、発熱、嘔吐の症状を訴えた。保健所の調査により、調理従事者1名からノロウイルスが検出されており、当該者の手を介して食事にウイルスが付着したことが原因とみられている。</t>
    <phoneticPr fontId="81"/>
  </si>
  <si>
    <t>楽天</t>
    <rPh sb="0" eb="2">
      <t>ラクテン</t>
    </rPh>
    <phoneticPr fontId="81"/>
  </si>
  <si>
    <t>福岡市区の保育施設で感染性胃腸炎による集団感染が発生しました。園児12人と職員2人が症状を訴え、うち園児4人からノロウイルスが検出されています。福岡市によりますと城南区の保育施設で8月19日から25日までに1歳～2歳の園児12人と20代と30代の職員あわせて2人がおう吐や下痢などの症状を訴えました。症状を訴えた園児のうち4人からノロウイルスが検出されています。</t>
    <phoneticPr fontId="81"/>
  </si>
  <si>
    <t>RKB毎日放送</t>
    <phoneticPr fontId="81"/>
  </si>
  <si>
    <t>2025年第33週</t>
    <rPh sb="4" eb="5">
      <t>ネン</t>
    </rPh>
    <rPh sb="5" eb="6">
      <t>ダイ</t>
    </rPh>
    <rPh sb="8" eb="9">
      <t>シュウ</t>
    </rPh>
    <phoneticPr fontId="81"/>
  </si>
  <si>
    <t>毎日新聞</t>
    <phoneticPr fontId="81"/>
  </si>
  <si>
    <t>岐阜県岐南町の宅配弁当業者「バイパス給食センター」が調理した弁当による集団食中毒で、県は、ノロウイルスを保有していた調理従事者が、直接または調理器具を介して食材を汚染したことが原因とする調査結果を明らかにした。計約440人が体調不良を訴えたとも認定。県は7月末、結果を厚生労働省に報告した。</t>
    <phoneticPr fontId="81"/>
  </si>
  <si>
    <t>↓　職場の先輩は以下のことを理解して　わかり易く　指導しましょう　↓</t>
    <phoneticPr fontId="5"/>
  </si>
  <si>
    <t>今週のニュース（Noroｖｉｒｕｓ） (9/1-9/7)</t>
    <rPh sb="0" eb="2">
      <t>コンシュウ</t>
    </rPh>
    <phoneticPr fontId="5"/>
  </si>
  <si>
    <t>2025/35週</t>
  </si>
  <si>
    <t>食中毒情報  (9/1-9/7)</t>
    <rPh sb="0" eb="3">
      <t>ショクチュウドク</t>
    </rPh>
    <rPh sb="3" eb="5">
      <t>ジョウホウ</t>
    </rPh>
    <phoneticPr fontId="5"/>
  </si>
  <si>
    <t>海外情報  (9/1-9/7)</t>
    <rPh sb="0" eb="4">
      <t>カイガイジョウホウ</t>
    </rPh>
    <phoneticPr fontId="5"/>
  </si>
  <si>
    <t>食品表示
 (9/1-9/7)</t>
    <rPh sb="0" eb="2">
      <t>ショクヒン</t>
    </rPh>
    <rPh sb="2" eb="4">
      <t>ヒョウジ</t>
    </rPh>
    <phoneticPr fontId="5"/>
  </si>
  <si>
    <t>食品表示 (9/1-9/7)</t>
    <phoneticPr fontId="5"/>
  </si>
  <si>
    <t>残留農薬  (9/1-9/7)</t>
    <phoneticPr fontId="15"/>
  </si>
  <si>
    <t>今週のお題　(掃除用具はキレイに保管しましょう !)</t>
    <rPh sb="7" eb="9">
      <t>ソウジ</t>
    </rPh>
    <rPh sb="9" eb="11">
      <t>ヨウグ</t>
    </rPh>
    <rPh sb="16" eb="18">
      <t>ホカン</t>
    </rPh>
    <phoneticPr fontId="5"/>
  </si>
  <si>
    <t>掃除用具は清潔に取り扱い、きれいに使い続けないと、汚れを振りまくことになります！</t>
    <rPh sb="0" eb="2">
      <t>ソウジ</t>
    </rPh>
    <rPh sb="2" eb="4">
      <t>ヨウグ</t>
    </rPh>
    <rPh sb="5" eb="7">
      <t>セイケツ</t>
    </rPh>
    <rPh sb="8" eb="9">
      <t>ト</t>
    </rPh>
    <rPh sb="10" eb="11">
      <t>アツカ</t>
    </rPh>
    <rPh sb="17" eb="18">
      <t>ツカ</t>
    </rPh>
    <rPh sb="19" eb="20">
      <t>ツヅ</t>
    </rPh>
    <rPh sb="25" eb="26">
      <t>ヨゴ</t>
    </rPh>
    <rPh sb="28" eb="29">
      <t>フ</t>
    </rPh>
    <phoneticPr fontId="5"/>
  </si>
  <si>
    <t>★ほうきは、直接床に立て掛け保管すると先が曲がってしまいます。同様に、ブラシ、デッキブラシ、水切りワイパーも床に立て掛け保管すると先が曲がり使いにくくなります。折角洗浄した用具も床など接地面から再汚染を受けます。
★上手に保管するポイント
掃除用具を使ったら、直ぐに乾燥させるよう吊るして保管します。乾いたら埃をはたき、取っ手などの汚れも拭き取ります。
★水気の多い床や側溝に立て掛けておくと雑菌が繁殖し、すえた異臭の原因となります。
★掃除用具の始末を見れば、清掃状況の管理程度がほぼ推察できます。掃除用具は、常に清潔に保管してください。</t>
    <rPh sb="8" eb="9">
      <t>ユカ</t>
    </rPh>
    <rPh sb="10" eb="11">
      <t>タ</t>
    </rPh>
    <rPh sb="12" eb="13">
      <t>カ</t>
    </rPh>
    <rPh sb="32" eb="33">
      <t>ヨウ</t>
    </rPh>
    <rPh sb="56" eb="57">
      <t>タ</t>
    </rPh>
    <rPh sb="58" eb="59">
      <t>カ</t>
    </rPh>
    <rPh sb="70" eb="71">
      <t>ツカ</t>
    </rPh>
    <rPh sb="86" eb="88">
      <t>ヨウグ</t>
    </rPh>
    <rPh sb="89" eb="90">
      <t>ユカ</t>
    </rPh>
    <rPh sb="92" eb="94">
      <t>セッチ</t>
    </rPh>
    <rPh sb="94" eb="95">
      <t>メン</t>
    </rPh>
    <rPh sb="97" eb="98">
      <t>サイ</t>
    </rPh>
    <rPh sb="101" eb="102">
      <t>ウ</t>
    </rPh>
    <rPh sb="108" eb="110">
      <t>ジョウズ</t>
    </rPh>
    <rPh sb="111" eb="113">
      <t>ホカン</t>
    </rPh>
    <rPh sb="120" eb="122">
      <t>ソウジ</t>
    </rPh>
    <rPh sb="122" eb="124">
      <t>ヨウグ</t>
    </rPh>
    <rPh sb="125" eb="126">
      <t>ツカ</t>
    </rPh>
    <rPh sb="130" eb="131">
      <t>ス</t>
    </rPh>
    <rPh sb="133" eb="135">
      <t>カンソウ</t>
    </rPh>
    <rPh sb="140" eb="141">
      <t>ツ</t>
    </rPh>
    <rPh sb="144" eb="146">
      <t>ホカン</t>
    </rPh>
    <rPh sb="150" eb="151">
      <t>カワ</t>
    </rPh>
    <rPh sb="154" eb="155">
      <t>ホコリ</t>
    </rPh>
    <rPh sb="160" eb="161">
      <t>ト</t>
    </rPh>
    <rPh sb="162" eb="163">
      <t>テ</t>
    </rPh>
    <rPh sb="166" eb="167">
      <t>ヨゴ</t>
    </rPh>
    <rPh sb="169" eb="170">
      <t>フ</t>
    </rPh>
    <rPh sb="171" eb="172">
      <t>ト</t>
    </rPh>
    <rPh sb="178" eb="180">
      <t>ミズケ</t>
    </rPh>
    <rPh sb="181" eb="182">
      <t>オオ</t>
    </rPh>
    <rPh sb="183" eb="184">
      <t>ユカ</t>
    </rPh>
    <rPh sb="185" eb="187">
      <t>ソッコウ</t>
    </rPh>
    <rPh sb="188" eb="189">
      <t>タ</t>
    </rPh>
    <rPh sb="190" eb="191">
      <t>カ</t>
    </rPh>
    <rPh sb="196" eb="198">
      <t>ザッキン</t>
    </rPh>
    <rPh sb="199" eb="201">
      <t>ハンショク</t>
    </rPh>
    <rPh sb="206" eb="208">
      <t>イシュウ</t>
    </rPh>
    <rPh sb="209" eb="211">
      <t>ゲンイン</t>
    </rPh>
    <rPh sb="219" eb="221">
      <t>ソウジ</t>
    </rPh>
    <rPh sb="221" eb="223">
      <t>ヨウグ</t>
    </rPh>
    <rPh sb="224" eb="226">
      <t>シマツ</t>
    </rPh>
    <rPh sb="227" eb="228">
      <t>ミ</t>
    </rPh>
    <rPh sb="231" eb="233">
      <t>セイソウ</t>
    </rPh>
    <rPh sb="233" eb="235">
      <t>ジョウキョウ</t>
    </rPh>
    <rPh sb="236" eb="238">
      <t>カンリ</t>
    </rPh>
    <rPh sb="238" eb="240">
      <t>テイド</t>
    </rPh>
    <rPh sb="243" eb="245">
      <t>スイサツ</t>
    </rPh>
    <rPh sb="250" eb="252">
      <t>ソウジ</t>
    </rPh>
    <rPh sb="252" eb="254">
      <t>ヨウグ</t>
    </rPh>
    <rPh sb="256" eb="257">
      <t>ツネ</t>
    </rPh>
    <rPh sb="258" eb="260">
      <t>セイケツ</t>
    </rPh>
    <rPh sb="261" eb="263">
      <t>ホカン</t>
    </rPh>
    <phoneticPr fontId="5"/>
  </si>
  <si>
    <t>★掃除用具の管理ポイントは乾燥させること。湿った状態にしておかないこと。風通しの良い状態で保管すること。そのためには、床や壁に用具を立て掛けずに、吊るして保管することです。
★清掃用具を上手に管理するアイデアとして
使用エリアと用具を同一色にしたり、担当者の名札をつけて管理に責任を持ってもらうことも効果的です。
器具の保管方法が悪いと、すぐ器具が使いづらくなり、汚れが目立ち始めます。
まずは、清掃用具の管理状況をあなた自身で確認してみてください。</t>
    <rPh sb="1" eb="3">
      <t>ソウジ</t>
    </rPh>
    <rPh sb="3" eb="5">
      <t>ヨウグ</t>
    </rPh>
    <rPh sb="6" eb="8">
      <t>カンリ</t>
    </rPh>
    <rPh sb="13" eb="15">
      <t>カンソウ</t>
    </rPh>
    <rPh sb="21" eb="22">
      <t>シメ</t>
    </rPh>
    <rPh sb="24" eb="26">
      <t>ジョウタイ</t>
    </rPh>
    <rPh sb="45" eb="47">
      <t>ホカン</t>
    </rPh>
    <rPh sb="59" eb="60">
      <t>ユカ</t>
    </rPh>
    <rPh sb="61" eb="62">
      <t>カベ</t>
    </rPh>
    <rPh sb="63" eb="65">
      <t>ヨウグ</t>
    </rPh>
    <rPh sb="66" eb="67">
      <t>タ</t>
    </rPh>
    <rPh sb="68" eb="69">
      <t>カ</t>
    </rPh>
    <rPh sb="73" eb="74">
      <t>ツ</t>
    </rPh>
    <rPh sb="77" eb="79">
      <t>ホカン</t>
    </rPh>
    <rPh sb="88" eb="90">
      <t>セイソウ</t>
    </rPh>
    <rPh sb="90" eb="92">
      <t>ヨウグ</t>
    </rPh>
    <rPh sb="93" eb="95">
      <t>ジョウズ</t>
    </rPh>
    <rPh sb="96" eb="98">
      <t>カンリ</t>
    </rPh>
    <rPh sb="108" eb="110">
      <t>シヨウ</t>
    </rPh>
    <rPh sb="114" eb="116">
      <t>ヨウグ</t>
    </rPh>
    <rPh sb="117" eb="119">
      <t>ドウイツ</t>
    </rPh>
    <rPh sb="119" eb="120">
      <t>ショク</t>
    </rPh>
    <rPh sb="129" eb="131">
      <t>ナフダ</t>
    </rPh>
    <rPh sb="135" eb="137">
      <t>カンリ</t>
    </rPh>
    <rPh sb="138" eb="140">
      <t>セキニン</t>
    </rPh>
    <rPh sb="141" eb="142">
      <t>モ</t>
    </rPh>
    <rPh sb="150" eb="153">
      <t>コウカテキ</t>
    </rPh>
    <rPh sb="157" eb="159">
      <t>キグ</t>
    </rPh>
    <rPh sb="160" eb="162">
      <t>ホカン</t>
    </rPh>
    <rPh sb="162" eb="164">
      <t>ホウホウ</t>
    </rPh>
    <rPh sb="165" eb="166">
      <t>ワル</t>
    </rPh>
    <rPh sb="174" eb="175">
      <t>ツカ</t>
    </rPh>
    <rPh sb="182" eb="183">
      <t>ヨゴ</t>
    </rPh>
    <rPh sb="185" eb="187">
      <t>メダ</t>
    </rPh>
    <rPh sb="188" eb="189">
      <t>ハジ</t>
    </rPh>
    <rPh sb="203" eb="205">
      <t>カンリ</t>
    </rPh>
    <rPh sb="205" eb="207">
      <t>ジョウキョウ</t>
    </rPh>
    <rPh sb="211" eb="213">
      <t>ジシン</t>
    </rPh>
    <rPh sb="214" eb="216">
      <t>カクニン</t>
    </rPh>
    <phoneticPr fontId="5"/>
  </si>
  <si>
    <t xml:space="preserve"> GⅡ　34週   0例</t>
    <rPh sb="6" eb="7">
      <t>シュウ</t>
    </rPh>
    <phoneticPr fontId="5"/>
  </si>
  <si>
    <t xml:space="preserve"> GⅡ35週　0例</t>
    <rPh sb="8" eb="9">
      <t>レイ</t>
    </rPh>
    <phoneticPr fontId="5"/>
  </si>
  <si>
    <t>山口市の旅館で食事をした男女７人が、下痢やおう吐などの症状を訴え、保健所は、ノロウイルスが検出されたことなどから、旅館での食事が原因の食中毒と断定し、食事の提供について、３日間余りの営業停止を命じました。
営業停止を命じられたのは山口市徳地堀の「友景旅館」です。</t>
    <phoneticPr fontId="81"/>
  </si>
  <si>
    <t>NHK</t>
    <phoneticPr fontId="81"/>
  </si>
  <si>
    <t xml:space="preserve">川崎の認可保育所利用の園児ら32人、腹痛や下痢などの症状 5人入院 3人からO157検出 </t>
    <phoneticPr fontId="15"/>
  </si>
  <si>
    <t>　川崎市は4日、同市高津区の認可保育所を利用する園児や職員計32人が腹痛や下痢などの症状を訴えたと発表した。4～5歳の園児4人と20代女性の職員1人の計5人が入院。また1～5歳の園児3人の便から腸管出血性大腸菌O157が検出された。市が原因を調べている。市によると、8月29日午前10時40分ごろ、同園から園児ら複数人が体調不良になったと市保健所に連絡があった。今月4日時点で原因は特定されていない。同園は園内で給食を調理して提供しており、市は8月21日から27日までの給食を検査している。また9月2、3の両日、給食の提供を中止するとともに同4～6日を休園にし、施設内の消毒などをするという。</t>
    <phoneticPr fontId="15"/>
  </si>
  <si>
    <t>神奈川新聞</t>
    <rPh sb="0" eb="3">
      <t>カナガワ</t>
    </rPh>
    <rPh sb="3" eb="5">
      <t>シンブン</t>
    </rPh>
    <phoneticPr fontId="15"/>
  </si>
  <si>
    <t>神奈川県</t>
    <rPh sb="0" eb="4">
      <t>カナガワケン</t>
    </rPh>
    <phoneticPr fontId="15"/>
  </si>
  <si>
    <t>https://news.jp/i/1336297849108840854?c=768367547562557440</t>
    <phoneticPr fontId="15"/>
  </si>
  <si>
    <t>【食中毒】弁当食べた144人が“腸炎ビブリオ”に感染 60代男性が死亡も因果関係は不明 かつては猛威を振るうも北海道では去年まで8年連続で感染者ゼロ 法改正で基準強化の結果</t>
    <phoneticPr fontId="15"/>
  </si>
  <si>
    <t>　弁当を食べた144人が発症した旭川市の食中毒。原因となったのは腸炎ビブリオだった。
144人が腸炎ビブリオによる食中毒
8月25日、北海道旭川市の宅配弁当専門店の弁当を食べた13歳から81歳までの144人が下痢や嘔吐などを訴え、旭川市保健所は腸炎ビブリオによる食中毒と判断した。このうち60代の男性が死亡したが、食中毒との因果関係は分かっていない。北海道の腸炎ビブリオの感染者は1999年には86件1490人と猛威を振るったが、ここ10年では2015年に1件172人、2016年に2件2人と激減している。その大きな理由は、2001年に食品衛生法が一部改正されたことだ。腸炎ビブリオによる食中毒の原因となりやすい生食用の魚介類などの取り扱いについて、10℃以下で保存するなどの新たな基準が設けられた。これにより腸炎ビブリオによる食中毒は激減した。しかし、今回144人の集団食中毒が発生した。</t>
    <phoneticPr fontId="15"/>
  </si>
  <si>
    <t>北海道</t>
    <rPh sb="0" eb="3">
      <t>ホッカイドウ</t>
    </rPh>
    <phoneticPr fontId="15"/>
  </si>
  <si>
    <t>FNNプライムオンライン</t>
    <phoneticPr fontId="15"/>
  </si>
  <si>
    <t>https://news.yahoo.co.jp/articles/f162e4aeffe53321c062d12e5dce8adaaf389ad4</t>
    <phoneticPr fontId="15"/>
  </si>
  <si>
    <t>食中毒の発生について(カンピロバクター)</t>
    <phoneticPr fontId="15"/>
  </si>
  <si>
    <t>　令和7年8月27日(水曜日)、厚木市内の医療機関から「食中毒を疑う症状を呈した患者を診察した。」旨の連絡が厚木保健福祉事務所にありました。
当保健福祉事務所が調査を行った結果、次の理由から、本日、海老名市内の飲食店（3に記載）が提供した食事を原因とする食中毒と決定しました。
食中毒様症状を呈している人の共通の食事が8月19日（火曜日）に当該飲食店が提供した食事だけであること患者の症状が共通していること
患者2名の便からカンピロバクターが検出されたこと患者の症状及び潜伏期間がカンピロバクターによるものと一致すること
患者を診察した医師から食中毒の届出があったこと
　　摂食者数	11名(男性:11名、女性:0名)(調査中)　患者数	8名(男性:8名、女性:0名)(調査中)
　　入院者数	0名(男性:0名、女性:0名)(入院者はおらず、快方に向かっています。)　初発日時	令和7年8月21日(木曜日)　19時30分頃(調査中)
　　主な症状	下痢、腹痛、頭痛、発熱等
　　名称	串亭 廚KURIYA（くしてい　くりや）　営業者	有限会社 ワンズ・ストライド
　　所在地	神奈川県海老名市中新田3-1-6
　　原因食品	調査中　8月19日(火曜日)に提供された主なメニュー
　　串焼きのおまかせ盛り(レバー、ハツもと、つくね、梅しそ焼き、トマト肉巻き、ねぎま、ぼんじり等)、自家製鶏ハムと温玉のシーザーSALADA、　
　　チキン南蛮タルタルソース、明太子入り出し巻き玉子等
　　病因物質	カンピロバクター・ジェジュニ</t>
    <phoneticPr fontId="15"/>
  </si>
  <si>
    <t>https://www.pref.kanagawa.jp/docs/e8z/prs/r3184197.html</t>
    <phoneticPr fontId="15"/>
  </si>
  <si>
    <t>尼崎の飲食店、鳥の刺し身など食べた2人が食中毒　カンピロバクター菌検出</t>
    <phoneticPr fontId="15"/>
  </si>
  <si>
    <t>神戸新聞</t>
    <rPh sb="0" eb="4">
      <t>コウベシンブン</t>
    </rPh>
    <phoneticPr fontId="15"/>
  </si>
  <si>
    <t>兵庫県</t>
    <rPh sb="0" eb="3">
      <t>ヒョウゴケン</t>
    </rPh>
    <phoneticPr fontId="15"/>
  </si>
  <si>
    <t>　兵庫県尼崎市保健所は5日、同市富松町3の飲食店「鳥十」で食事をした男女2人が腹痛や下痢、発熱などの症状を訴え、食中毒を起こす細菌カンピロバクターが検出されたと発表した。同保健所は食中毒と断定し、同店に同日から3日間の営業停止を命じた。同保健所によると、同市の20代男性と同県猪名川町の10代女性で、8月23日夜に4人でこの店を利用。鳥の刺し身などを食べ、同27日以降に発症した。女性は入院したが、快方に向かい、すでに退院したという。</t>
    <phoneticPr fontId="15"/>
  </si>
  <si>
    <t>https://news.jp/i/1336656993919631759?c=768367547562557440</t>
    <phoneticPr fontId="15"/>
  </si>
  <si>
    <t>秋田県</t>
    <rPh sb="0" eb="3">
      <t>アキタケン</t>
    </rPh>
    <phoneticPr fontId="15"/>
  </si>
  <si>
    <t>https://www.sakigake.jp/news/article/20250903AK0013/</t>
    <phoneticPr fontId="15"/>
  </si>
  <si>
    <t xml:space="preserve">食中毒（疑い）が発生しました - 福岡県庁ホームページ </t>
    <phoneticPr fontId="15"/>
  </si>
  <si>
    <t xml:space="preserve">福岡県庁ホームページ </t>
    <phoneticPr fontId="15"/>
  </si>
  <si>
    <t>福岡県</t>
    <rPh sb="0" eb="3">
      <t>フクオカケン</t>
    </rPh>
    <phoneticPr fontId="15"/>
  </si>
  <si>
    <r>
      <t>　　令和７年９月１日（月）、行橋市内の医療機関から、食中毒様症状を呈する患者を診察した旨、京築保健福祉環境事務所に連絡があった。
　同事務所が調査したところ、８月１６日（土）及び８月１７日（日）に、築上郡内の販売店で購入した鶏のたたきを自宅で喫食した２家族６名中３名が、腹痛、下痢、発熱等の症状を呈していることが判明した。現在、同事務所において、食中毒疑いとして調査を進めている。
　　判明分：令和７年８月２０日（水）１７時００分頃（初発）　摂食者数　</t>
    </r>
    <r>
      <rPr>
        <b/>
        <sz val="16"/>
        <rFont val="游ゴシック"/>
        <family val="1"/>
        <charset val="128"/>
      </rPr>
      <t>​</t>
    </r>
    <r>
      <rPr>
        <b/>
        <sz val="16"/>
        <rFont val="游ゴシック"/>
        <family val="3"/>
        <charset val="128"/>
      </rPr>
      <t>　調査中　　判明分：６名
　</t>
    </r>
    <r>
      <rPr>
        <b/>
        <sz val="16"/>
        <rFont val="游ゴシック"/>
        <family val="1"/>
        <charset val="128"/>
      </rPr>
      <t>​</t>
    </r>
    <r>
      <rPr>
        <b/>
        <sz val="16"/>
        <rFont val="游ゴシック"/>
        <family val="3"/>
        <charset val="128"/>
      </rPr>
      <t>　判明分：腹痛、下痢、発熱等　　有症者数　調査中</t>
    </r>
    <r>
      <rPr>
        <b/>
        <sz val="16"/>
        <rFont val="游ゴシック"/>
        <family val="1"/>
        <charset val="128"/>
      </rPr>
      <t>​</t>
    </r>
    <r>
      <rPr>
        <b/>
        <sz val="16"/>
        <rFont val="游ゴシック"/>
        <family val="3"/>
        <charset val="128"/>
      </rPr>
      <t>　　判明分：３名
　　３名中２名が医療機関を受診し、うち１名が入院していたが現在は退院している。　重篤な症状は呈しておらず、快方に向かっている。
　　年齢　10~19歳　　20~29歳　　60～69歳　
　　計　　　男0(0)	0(0)　　　　1(0)	
　　　　　　女1(1)	1(1)　   	0(0)	
　　（１）原因施設：調査中（２）原因食品：調査中（３）病因物質：調査中
　　検査　福岡県保健環境研究所で有症者及び従事者の便等を検査予定。</t>
    </r>
    <rPh sb="342" eb="344">
      <t>ネンレイ</t>
    </rPh>
    <rPh sb="401" eb="402">
      <t>オンナ</t>
    </rPh>
    <phoneticPr fontId="15"/>
  </si>
  <si>
    <t>https://www.pref.fukuoka.lg.jp/press-release/shokuchudoku-20250902-01.html</t>
    <phoneticPr fontId="15"/>
  </si>
  <si>
    <t>東成瀬村の栗駒山荘で先月食中毒発生　4歳から86歳までの86人が腹痛など　運営会社の社長を兼任する村長が陳謝　秋田</t>
    <phoneticPr fontId="15"/>
  </si>
  <si>
    <t>　運営する第三セクターの社長を兼任する東成瀬村の備前博和村長が2日開会した村議会で陳謝しました。
備前村長
「体調を害されたみなさまをはじめ、多くの利用者のみまさまにはご迷惑とご心配をおかけしましたこと衷心よりお詫び申し上げます」
食中毒が発生したのは東成瀬村の第三セクターが運営する「栗駒山荘」です。県などによりますと、先月9日から15日に宿泊し、水や食事を摂った4歳から86歳までの男女86人が腹痛などの症状を訴えています。保健所の調査で、一部の患者や施設で使っていた水などから大腸菌が検出されたことから、県は栗駒山荘の水や食事が原因の食中毒と断定しました。
備前村長
「現在は保健所の指示事項の改善を早急に進めており、9月8日の営業再開を目標に準備を進めております」運営会社の社長を兼任する東成瀬村の備前博和村長は「再発防止の徹底を図り信頼回復に向けて取り組んでいく」と村議会で述べました。施設は先月21日から段階的に営業を自粛していて、県は先月31日から5日間の営業停止処分としています。これまでの調査で飲み水などに使っていた湧き水の消毒装置の薬剤が空になっていたことが判明していて、保健所は貯水槽の定期的な清掃や消毒装置が正常に作動しているか点検するよう指示しています。栗駒山荘を運営する第三セクターを巡っては、従業員不足や固定経費の増加などにより2年連続の赤字決算となっていて、経営改善が喫緊の課題となっています。</t>
    <phoneticPr fontId="15"/>
  </si>
  <si>
    <t>秋田放送</t>
    <rPh sb="0" eb="4">
      <t>アキタホウソウ</t>
    </rPh>
    <phoneticPr fontId="15"/>
  </si>
  <si>
    <t xml:space="preserve">名古屋市中区の焼き鳥店で食中毒 レバーの刺し身など食べた男女10人が下痢や発熱 </t>
    <phoneticPr fontId="15"/>
  </si>
  <si>
    <t xml:space="preserve">中日新聞 </t>
    <phoneticPr fontId="15"/>
  </si>
  <si>
    <t>　名古屋市保健所は1日、中区錦1の焼き鳥店「炭火焼鳥しげ伏見店」で食事をした20～60代の男女10人が下痢や腹痛、発熱などの症状を訴えたと発表した。市保健所は、1日から再発防止策が講じられるまでの間、店を営業禁止処分とした。
　市保健所によると、8月20日と23日に店を利用した2グループから体調不良を訴える連絡があり…以降　有料記事</t>
    <phoneticPr fontId="15"/>
  </si>
  <si>
    <t>愛知県</t>
    <rPh sb="0" eb="3">
      <t>アイチケン</t>
    </rPh>
    <phoneticPr fontId="15"/>
  </si>
  <si>
    <t>https://www.chunichi.co.jp/article/1125578?rct=aichi</t>
    <phoneticPr fontId="15"/>
  </si>
  <si>
    <t>岐南町の弁当業者の集団食中毒、無症状の従業員が感染源に　440人に症状</t>
    <phoneticPr fontId="15"/>
  </si>
  <si>
    <t>中日新聞</t>
    <phoneticPr fontId="15"/>
  </si>
  <si>
    <t>岐阜県</t>
    <rPh sb="0" eb="3">
      <t>ギフケン</t>
    </rPh>
    <phoneticPr fontId="15"/>
  </si>
  <si>
    <t xml:space="preserve">　岐阜県岐南町の仕出し業者「バイパス給食センター」の弁当を食べた約440人が2月、下痢や嘔吐（おうと）などの症状を訴えた集団食中毒で、県は立ち入り調査の結果を7月末に厚生労働省に報告した。報告では、ノロウイルスに感染した無症状の調理従事者から汚染が広がり、消毒が不十分だったことが原因だったとした。県は施設の15カ所でウイルスの拭き取り調査を実施。このうち食材を弁当箱に詰める盛り付け室の蛇口や、野菜の下処理に使うまな板など3カ所からノロウイルスを検出した。水源の井戸水からは検出されなかった...以降　有料記事
</t>
    <phoneticPr fontId="15"/>
  </si>
  <si>
    <t>https://www.chunichi.co.jp/article/1125520?rct=gifu</t>
    <phoneticPr fontId="15"/>
  </si>
  <si>
    <t>【速報】「食の安全安心守り、正直な商売への認識甘かった」ミニストップ社長会見、消費期限偽装で謝罪</t>
    <phoneticPr fontId="15"/>
  </si>
  <si>
    <t>　コンビニチェーン「ミニストップ」が一部の店舗で消費期限を偽って表示していた問題で、午後4時から堀田昌嗣社長が会見を開き、謝罪しました。
ミニストップは8月、大阪や兵庫、京都など7つの都府県の23店舗で、店内で調理したおにぎりなどを一度売り場に並べた後に消費期限を延ばしたラベルを貼り直したり、調理後、時間が経ってからラベルを貼ったりするなど消費期限を偽っていたと発表しました。問題を受け、ミニストップは、店内調理を中止し、全ての店舗で、緊急の調査を実施していましたが、1日、調査結果を発表し、同様の偽装を行っていた店が25店舗だったことを明らかにしました。午後4時から、堀田昌嗣社長が会見を開き「食の安全安心を守り正直な商売を実践することへの認識が甘かった」とした上で、「お客様には大変ご迷惑とご不安をおかけしたことを重ねてお詫び申し上げます。大変申し訳ございませんでした」と謝罪しました。健康被害については、「因果関係は分からない」とした上で、体調不良を訴えた客2人に謝罪したことを明らかにしました。また、再発防止策として、製造・販売・廃棄のデータ照合の徹底や社長直轄の品質管理の担当者を配置し店舗チェック機能を強化、「厨房110番」を新設し内部通報体制を強化、などを発表しました。ミニストップはこれまでの取材に対し、『組織的な不正ではない』としています。会見は、一連の問題発覚以降、初めてです。</t>
    <phoneticPr fontId="15"/>
  </si>
  <si>
    <t>https://news.jp/i/1335144643679879486?c=768367547562557440</t>
    <phoneticPr fontId="15"/>
  </si>
  <si>
    <t>読売テレビ</t>
    <rPh sb="0" eb="2">
      <t>ヨミウリ</t>
    </rPh>
    <phoneticPr fontId="15"/>
  </si>
  <si>
    <t>東京都</t>
    <rPh sb="0" eb="2">
      <t>トウキョウ</t>
    </rPh>
    <rPh sb="2" eb="3">
      <t>ト</t>
    </rPh>
    <phoneticPr fontId="15"/>
  </si>
  <si>
    <t xml:space="preserve">  令和７年９月１日（月），函館市内の保育所から，嘔吐，下痢等の症状を呈している園児が複数名発生している旨，市立函館保健所に通報があった。  函館市内の保育所で，８月２５日（月）から９月５日（金）にかけて職員および園児１８名が，嘔吐や下痢等の症状を呈し，そのうち８名からノロウイルスが検出された。</t>
    <phoneticPr fontId="81"/>
  </si>
  <si>
    <t>函館保健所</t>
    <rPh sb="0" eb="2">
      <t>ハコダテ</t>
    </rPh>
    <rPh sb="2" eb="5">
      <t>ホケンジョ</t>
    </rPh>
    <phoneticPr fontId="81"/>
  </si>
  <si>
    <t>https://www.vietnam.vn/ja/vu-131-nguoi-nhap-vien-sau-tiec-tan-gia-45-nguoi-da-xuat-vien</t>
    <phoneticPr fontId="81"/>
  </si>
  <si>
    <t>　（ダン・トリ） - ザライ省の新築祝いのパーティーで中毒の疑いで入院した患者131人のうち、45人が退院し、残りの人々の健康状態は安定している。
8月31日、 ザライ省イアヒアオ村党委員会書記ファム・ヴァン・フォン氏は、新築祝いのパーティーで中毒の疑いがあった患者131人のうち45人が退院し、残りの人々の健康状態は安定していると述べた。フォン氏によると、コミューンは新築祝いのパーティー参加者全員（食べ物を持ち帰った人々も含む）のリストを作成し、検査と治療のための動員を行っている。 医療センターも専用車両を動員し、人々を健康診断に搬送している。
「健康保険に加入していない人や、家族が困難な状況にある人は、コミューンから治療費の支援を受け、安心して治療を受けられるようになります。コミューンは寄付者と連携し、患者のための食事の準備を行い、食品衛生に配慮します」とフオン氏は述べた。同日午前、イアヒアオ村党委員会が会議を開き、イアヒアオ村クロポナン村の新築祝いパーティー後に食中毒の疑いのある患者の治療に尽力したアユンパ医療センター、フーティエン医療センター、クロポナン村党細胞および6名に、思いがけず表彰を授与した。フオン氏は、受賞した団体や個人は皆、被災者救出における英雄だと述べた。彼らは、草の根の政治システム全体の参加を得て、タイムリーな報告から対応の調整まで、重要な貢献を果たした。そのおかげで、人々の命は守られたのだ。
　イア・ヒアオ村の党委員会は、中毒の疑いのある被害者の治療において優れた功績を挙げた個人や団体に予想外の報酬を与えた（写真：チ・アン）。ダン・トリの報告によると、8月28日午前11時頃、K.D.氏の家族（イア・ヒアオ地区クロ・ポナン村在住）が新築祝いのパーティーを開催し、220人を招待した。新築祝いのパーティーの後、131人が腹痛、嘔吐、下痢、発熱などの症状で入院した。当局は食中毒の可能性を疑っている。
出典: https://dantri.com.vn/suc-khoe/vu-131-nguoi-nhap-v​​ien-sau-tiec-tan-gia-45-nguoi-da-xuat-vien-20250831133455908.htm</t>
    <phoneticPr fontId="81"/>
  </si>
  <si>
    <t>ベトナム</t>
    <phoneticPr fontId="81"/>
  </si>
  <si>
    <t>https://news.yahoo.co.jp/articles/2a5536c58341b35d8b41d2ec725ac4ad0355e96c</t>
    <phoneticPr fontId="81"/>
  </si>
  <si>
    <t>　韓国の歌手で俳優のキム・ジェジュンが共同で立ち上げた伝統酒「狎鷗亭マッコリ」が爆発的な人気を集めている。注文が急増し、異例の緊急増産に踏み切ることになった。業界関係者によると、2025年4月に発売された「狎鷗亭マッコリ」は、注文急増を受けて追加生産が開始された。関係者は「伝統酒が需要急騰で緊急生産に入るのは珍しい。単なる酒類を超えてKフードとKカルチャーをつなぐ新しいアイコンに成長する可能性を示した」と評価する。同商品はこれまでJTBCの料理番組やYouTubeチャンネルなどで継続的に露出し、知名度を高めてきた。さらに最近、ジェジュン本人がYouTubeチャンネルで紹介したことが大きな話題を呼び、国内外で注文が殺到するきっかけとなった。SNSや海外コミュニティでも「K-POPスターが楽しむマッコリ」として注目を集めており、若い世代やグローバル市場でも十分競争力を持つことを証明する現象と受け止められている。</t>
    <phoneticPr fontId="81"/>
  </si>
  <si>
    <t>韓国</t>
    <rPh sb="0" eb="2">
      <t>カンコク</t>
    </rPh>
    <phoneticPr fontId="81"/>
  </si>
  <si>
    <t>https://topics.smt.docomo.ne.jp/article/tuf/region/tuf-2147193</t>
    <phoneticPr fontId="81"/>
  </si>
  <si>
    <t>　台湾当局は、福島第一原発の事故後に続いていた日本産の食品の輸入規制について、すべて撤廃する方針を明らかにしました。台湾では福島第一原発の事故後、日本産食品の輸入規制が行われ、すべての食品に対し「産地証明書」、福島など5つの県については「放射性物質検査報告書」の提出を求めていました。台湾の衛生福利部によりますと、今年7月までに日本産の食品26万点以上の放射性物質検査を行い、全て基準を満たしていたということです。このため、放射性物質のリスクは「無視できる」と判断し、証明書や報告書の提出を撤廃する方針を発表しました。台湾では、今後60日間、市民から意見を募り、最終決定するということです。台湾衛生福利部のHP
これを受け、内堀知事は2日の会見で「今後も県産農林水産物の安全性を確保する取り組みを進めていく。本県の復興にとっても大きな後押しとなるため、撤廃が実現されることを期待している」と話しました。
※画像は台湾衛生福利部のHPより</t>
    <phoneticPr fontId="81"/>
  </si>
  <si>
    <t>台湾</t>
    <rPh sb="0" eb="2">
      <t>タイワン</t>
    </rPh>
    <phoneticPr fontId="81"/>
  </si>
  <si>
    <t>https://www.bloomberg.co.jp/news/articles/2025-09-03/T1ZHY1GOYMTL00?srnd=cojp-v2</t>
    <phoneticPr fontId="81"/>
  </si>
  <si>
    <t>　カナダ・オンタリオ州でのカナディアンウイスキー「クラウンローヤル」の瓶詰め事業を終了すると英ディアジオが決定したことについて、同州のフォード首相が強く抗議した。フォード氏は２日、同州キッチナーで開かれた記者会見中にクラウンローヤルの瓶を手に取って中身を流すパフォーマンスを演じた。州民に対しては州内で製造・瓶詰めされた酒類を買うよう呼びかけた。
relates to カナダ名産ウイスキー、工場閉鎖決定にオンタリオ州首相が異例の抗議
クラウンローヤルの瓶を空けるオンタリオ州のフォード首相（オンタリオ州キッチナー、９月２日）Source: Premier of Ontario/YouTube
　　「最高経営責任者（ＣＥＯ）へのメッセージだ。あなたは私の州の人々を傷つけた。私はあなたを傷つける。来年２月にこの人たちが給料を受け取れない時、あなたは痛感することになる」と語った。その後、瓶を空け、クラウンローヤルのオーナーに清掃費を請求すると述べた。ディアジオは８月28日の声明で、オンタリオ州アマーストバーグの瓶詰め工場を来年２月までに閉鎖すると発表。米顧客に近い場所に事業を移管する狙いがあると説明していた。フォード氏は米国との貿易戦争を通じてカナダの利益を積極的に擁護してきた。今年には、米国による対カナダ関税への対抗措置として、他州の首相とともに州営の店舗から米国産の酒類を撤去した。今回の瓶詰め事業閉鎖により、人口２万3500人のアマーストバーグで200人近くが職を失う見通しだ。従業員を代表する労働組合は声明で、この瓶詰め工場が地元最大の職場だと指摘した。
原題：Ontario Premier Dumps Diageo Whiskey in Public Protest (1)（抜粋）</t>
    <phoneticPr fontId="81"/>
  </si>
  <si>
    <t>https://www.afpbb.com/articles/-/3596168</t>
    <phoneticPr fontId="81"/>
  </si>
  <si>
    <t>スイス</t>
    <phoneticPr fontId="81"/>
  </si>
  <si>
    <t>　【9月2日 AFP】スイス食品大手ネスレは1日、調査の結果「直属の部下との未公表の恋愛関係」は同社の行動規範に抵触していたとして、ローラン・フレックス最高経営責任者（CEO）を同日付で解任した。後任には、ネスレのコーヒーブランド「ネスプレッソ」を率いるフィリップ・ナブラティル氏が就任した。
ポール・ブルケ会長は声明で「これは必要な決断だった。ネスレの価値観とガバナンスは当社の強固な基盤だ。ローラン氏の長年の貢献に感謝する」と述べた。
近年、同僚との恋愛関係をめぐり社内の行動規範に違反したとして、トップビジネスパーソンが解任される事例が相次いでいる。</t>
    <phoneticPr fontId="81"/>
  </si>
  <si>
    <t>https://www.nikkei.com/article/DGXZQOGN02BCM0S5A900C2000000/</t>
    <phoneticPr fontId="81"/>
  </si>
  <si>
    <t>　米小売店に並ぶクラフト・ハインツのケチャップ
【ニューヨーク=朝田賢治】経営不振の米食品大手クラフト・ハインツは2日、事業再生に向け会社を分割する計画を発表した。販売が比較的堅調なケチャップなど調味料を中心とした会社と、事業環境が悪化している加工食品を中心とした会社とに分ける。経営資源配分を独立して判断できるようにし、長期的な事業立て直しを目指すとしている。2026年後半の分割完了を目指す。調味料を中心とした会社にはケチャップのほか、マカロニチーズといった主力ブランドを傘下に置く。24年12月期の売上高の約6割にあたる154億ドル（約2兆3000億円）分を引き継ぐ。加工食品会社にはミニピザや子供用ジュースといったブランドが属する。2社とも上場を維持する。
　同社は15年、ケチャップなどで知られる旧ハインツと、チーズなどを手掛ける旧クラフト・フーズが合併して誕生した。著名投資家のウォーレン・バフェット氏が主導した大型の経営統合案件だった。ただ食生活の変化などで米国などでの加工食品の販売不振が続き、足元では経営統合は失敗だったとの見方が定着していた。</t>
    <phoneticPr fontId="81"/>
  </si>
  <si>
    <t>米国</t>
    <rPh sb="0" eb="2">
      <t>ベイコク</t>
    </rPh>
    <phoneticPr fontId="81"/>
  </si>
  <si>
    <t>https://news.nissyoku.co.jp/flash/1218905</t>
    <phoneticPr fontId="81"/>
  </si>
  <si>
    <t>米エリオット、ペプシコ株6000億円取得　北米事業てこ入れ提案</t>
    <phoneticPr fontId="81"/>
  </si>
  <si>
    <t>　米国の有力アクティビスト投資家（物言う株主）であるエリオット・インベストメント・マネジメントは2日、米食品大手ペプシコの株式を40億ドル（約6000億円）相当取得したと発表した。同社の取締役会に北米事業のてこ入れなど経営改善を求める書簡を送った。経営改革に向けたプレゼンテーション資料では、飲料品・スナック食品のラインアップを見直し、売れ行きの低迷する非中核ブランドを廃止し、的を絞った投資を明確にするよう求めた。ペプシコの主要コーラ飲料「ペプシコーラ」は主力の北米市場でブランド力の低迷が鮮明だ。米飲料業界調査のビバレッジ・ダイジェストによる2024年のブランド別ランキング（販売量ベース）でペプシコーラは4位。長年のライバル、コカ・コーラがトップを維持する中、23年には2位から転落し、ドクター・ペッパー（2位）、スプライト（3位）に抜かれた。
　　ペプシコは近年、成長分野と位置づけてきたスナック食品でもインフレ下で進めた値上げや容量縮小が消費者離れを招き、販売が伸び悩む。25年4〜6月期決算では純利益は前年同期比6割減の12億6300万ドルにとどまった。販売数量は北米の食品が1%減、北米の飲料が2%減となった。エリオットはペプシコが自前で運営しているボトリング（飲料の充塡事業）施設を地域のボトラーに委ねることも提案した。一連の経営改革によりペプシコの株価は「50%以上の上昇余地がある」と書簡に記した。
　ペプシコは2日、エリオットからの提案を受け取ったことを発表し「同社の見解を検討する」と説明した。ペプシコの株価は2日、一時前週末比6%高の157.80ドルまで上昇した。その後は伸び悩み、結局1%高で引けた。エリオットは運用資産総額760億ドルを持つアクティビスト投資家で、米国内外の大型株への投資やキャンペーンを展開している。昨年は米コーヒーチェーン大手スターバックスに投資し、経営トップ交代の一因となった。日本株では住友不動産などに投資している。</t>
    <phoneticPr fontId="81"/>
  </si>
  <si>
    <t>https://news.yahoo.co.jp/articles/0321ba02af30b04f196cacac4f2c024582b772e0</t>
    <phoneticPr fontId="81"/>
  </si>
  <si>
    <t>　英国で、難民審査の待機者が滞在する政府借り上げのホテルが大きな論議の的となっている。
　ホテル運用に反対する住民や自治体の訴えを受け、高等法院が滞在差し止めの仮処分を命じたが、上級審である控訴院は29日、運用継続を求める政府の主張を支持すると決定。難民滞在が当面続くことになり、反発する住民の抗議デモが一層活発化する見通しだ。このホテルは南東部エセックス州にある「ベルホテル」。難民申請中の男性138人が宿泊しているが、うち1人が7月、少女に性的嫌がらせを試み訴追されたのをきっかけに、住民が立ち退きを求めデモを繰り返した。こうした事態を受けて地元自治体は今月12日、難民の滞在差し止めを請求。高等法院は19日に請求を認める判断を下し、9月半ばまでに立ち退きが行われるはずだった。
　これに政府が異議を申し立て、控訴院は29日、「多数の事実誤認があった」と高等法院の決定を覆す判決を下した。地元は強く反発し、自治体関係者は「（差し止めへ）闘い続ける」と表明。反移民を唱え支持率首位に立つ右派ポピュリスト政党「リフォームUK」のファラージ党首は「住民より不法移民が人権を認められている」と批判し、「わが党が（難民を）止める」と強調した。英国では難民や不法移民の流入が深刻化し、喫緊の政治課題となっている。政府は取り締まり強化や送還の枠組みづくりなどで抑制を試みるが、数は増え続ける一方だ。
　政府統計によると、亡命申請者は今年6月までの1年間で前年比約14％増の11万1000人。2002年時のピーク（10万3000人）を更新した。多くは小型ボートで英仏海峡を渡って入国。申請者は決定が出るまでホテルなどに収容され、税金で賄われる宿泊費は1日当たり平均577万ポンド（約11億4500万円）に達するという。治安面の不安も相まり国民の強い反発を招いている。　</t>
    <phoneticPr fontId="81"/>
  </si>
  <si>
    <t>英国</t>
    <rPh sb="0" eb="2">
      <t>エイコク</t>
    </rPh>
    <phoneticPr fontId="81"/>
  </si>
  <si>
    <t>https://news.nifty.com/article/world/china/12181-4447797/</t>
    <phoneticPr fontId="81"/>
  </si>
  <si>
    <t>　ケンタッキーフライドチキン（KFC）やピザハットを運営するヤム・チャイナは第2四半期（4～6月）の営業利益率が10．9％と過去2番目の四半期高水準を記録した。デフレ圧力下でもコスト抑制と運営効率化、デジタル強化が下支えとなった。マクドナルドは2025年に年1000店を出し、28年に1万店を狙う。こうした中、サブウェイが8日に中国1000号店に到達し、注目度を高めている。対照的にバーガーキングは伸び悩んでいる。
王者、挑戦者、急伸組
　ヤム・チャイナは6月末で総店舗1万6978店（うちKFCが1万2238店）と中国最大のネットワークを形成し、低線級都市まで広く展開している。
　マクドナルドは25年に約1000店を新規出店し、28年に1万店体制を目標に加速中だ。
こうした中、サブウェイは8日に中国1000号店へ到達し、出店ペースの勾配で存在感を高めた。一方、バーガーキングは1474店規模にとどまり、親会社RBIが約1億5800万ドルで中国事業を実質掌握するなど再編局面にある。
　勝ち組に共通するのは3点だ。
第一に現地化。KFCは朝食や鶏メニューの中華アレンジで裾野を拡大した。
第二に供給網。広域を支える調達・物流の厚みが多店舗の立ち上げ速度を決める。
第三にデジタル。ヤム・チャイナはデリバリーが会社売上の約45％、デジタル注文比率94％と注文、会員、販促を深く組み込んで回転率と客単価を底上げしている。
　サブウェイ急伸の背景
サブウェイの伸長は一過性ではない。FRSとの20年で約4000店のマスターフランチャイズ契約が、立地獲得と投資配分を一元化し、開発を加速している。トップは「年300～500店がベースライン」と語り、8月の1000号店到達で拡大量産の体制を示した。商品は「健康×カスタマイズ」で差別化し、デジタル・宅配との親和性も高い。
バーガーキングの課題
バーガーキングの店舗数は1474店にとどまり、RBIが約1億5800万ドルでほぼ全持分を取得して立て直しを図る。今後は資本耐性、供給網、差別化命題の再設計が不可欠で、値引き依存からの脱却と体験価値の再構築が問われる</t>
    <phoneticPr fontId="81"/>
  </si>
  <si>
    <t>中国</t>
    <rPh sb="0" eb="2">
      <t>チュウゴク</t>
    </rPh>
    <phoneticPr fontId="81"/>
  </si>
  <si>
    <t>https://jp.reuters.com/markets/japan/ES2KA55QJJNKFIFTPAZNUOYZWU-2025-09-02/</t>
    <phoneticPr fontId="81"/>
  </si>
  <si>
    <t>　 米投資会社エリオット・インベストメント・マネジメントは２日、米食品・飲料大手ペプシコ(PEP.O), opens new tabの株式約４０億ドル分を取得したことを明らかにした。スナック菓子などでの消費者の嗜好の変化を踏まえ、ペプシコが健康飲料に着目する中、成長回復と株価上昇に向け、経営への圧力を強める構えだ。 食品業界は、原材料価格の上昇や嗜好の変化が売り上げの逆風となる中、分割や合併を通じて事業の再構築を図っている。エリオットの主要投資先の一つとなっているペプシコ株は、２０２３年５月に最高値を付けて以降、約２５％下落している。ただ、大量の株式保有が伝わった朝方の取引では一時６％上昇した。 エリオットはペプシコの北米飲料部門が、戦略的な誤りのほか、市場シェア低下、新ブランド・新製品投入に伴う重点の分散が原因で、成長や利益率が競合他社に後れを取っていると指摘。ライバルのコカ・コーラ(KO.N), opens new tabに倣い、ボトリング事業で再フランチャイズ化の可能性を検討すべきだとも求めた。 エリオットは書簡で「適切な方針と意欲的な再生計画があれば、ペプシコは再生し、大きな株主価値を提供可能なチャンスがある」とし、「マーケティングやイノベーションの強化によって炭酸飲料という中核事業を守りつつ、成長分野を厳選して拡大していくべきだ」と言及した。 約１０年前、米著名アクティビスト（物言う投資家）として知られるネルソン・ペルツ氏が、ペプシコに対し、苦戦する飲料部門を堅調なスナック菓子事業から分離するよう求めたものの、実現しなかった。</t>
    <phoneticPr fontId="81"/>
  </si>
  <si>
    <t>米国</t>
    <rPh sb="0" eb="1">
      <t>ベイ</t>
    </rPh>
    <rPh sb="1" eb="2">
      <t>コク</t>
    </rPh>
    <phoneticPr fontId="81"/>
  </si>
  <si>
    <t>https://jp.reuters.com/markets/japan/funds/UFTZQU56ZVOKXKQJ7FAZJE7IDU-2025-09-03/</t>
    <phoneticPr fontId="81"/>
  </si>
  <si>
    <t>　インドのシタラマン財務相は３日、物品・サービス税（ＧＳＴ、全国統一の間接税）の抜本的改正を正式に発表した。
シタラマン氏が委員長を務め、各州代表が参加する専門委員会が、日用品を中心に数百品目の税率を引き下げることを承認した。ヒンドゥー教の重要な宗教行事「ナブラトリ」が始まる今月２２日から実施する。
ＧＳＴは構造が複雑で税率区分が多過ぎるとの批判が出ており、委員会は税率をこれまでの４段階から、５％と１８％の２段階に簡素化する措置も認めた。
シタラマン氏は税率について、歯磨き粉やシャンプーなどは１８％から５％に、小型車とエアコン、テレビなどは２８％から１８％に下がると説明。個人加入の生命保険と医療保険は全て課税対象から除外されると述べた。
委員会は、たばこなどの嗜好品や大型車などの「ぜいたく品」には４０％の課税を導入するとしている。
今回の改正で連邦政府と各州政府は４８００億ルピー（５４億９０００万ドル）の税収を失う見込み。ただＳＢＩのチーフエコノミスト、カンティ・ゴーシュ氏は、減税による消費喚起の効果が税収減のマイナスを相殺するか、上回ると予想した。</t>
    <phoneticPr fontId="81"/>
  </si>
  <si>
    <t>インド</t>
    <phoneticPr fontId="81"/>
  </si>
  <si>
    <t>韓流歌手が立ち上げた「狎鷗亭マッコリ」、注文殺到で緊急増産へ（KOREA WAVE） Yahoo!ニュース</t>
  </si>
  <si>
    <t xml:space="preserve">台湾、日本産食品の輸入規制すべて撤廃へ「産地証明書」や「検査報告書」不要に 　ｄメニューニュース </t>
  </si>
  <si>
    <t xml:space="preserve">カナダ名産ウイスキー、工場閉鎖決定にオンタリオ州首相が異例の抗議 - ブルームバーグ </t>
  </si>
  <si>
    <t>インド政府がＧＳＴ抜本改正を正式発表、数百品目の税率引き下げ</t>
  </si>
  <si>
    <t>米エリオット、ペプシコ株を40億ドル分取得　成長目指し経営に圧力</t>
  </si>
  <si>
    <t>ネスレ、CEOを解任 直属部下との恋愛が行動規範に抵触　写真4枚　国際ニュース：AFPBB News</t>
  </si>
  <si>
    <t>米クラフト・ハインツ、会社分割を発表　調味料と加工食品に分離 - 日本経済新聞</t>
  </si>
  <si>
    <t xml:space="preserve">英で「難民ホテル」が論議 裁判所が容認、地元で抗議拡大も（時事通信） - Yahoo!ニュース </t>
  </si>
  <si>
    <t xml:space="preserve">中国の米系外食勢力図、サブウェイが急伸で勝ち組入り - ニフティニュース </t>
  </si>
  <si>
    <t xml:space="preserve">新築祝いのパーティー後に131人が入院、うち45人が退院 - Vietnam.vn </t>
  </si>
  <si>
    <t>回収＆返金</t>
  </si>
  <si>
    <t>キーライフ</t>
  </si>
  <si>
    <t>HiOLI</t>
  </si>
  <si>
    <t>イオンリテール</t>
  </si>
  <si>
    <t>京阪ザ・ストア</t>
  </si>
  <si>
    <t>新三郎商店</t>
  </si>
  <si>
    <t>回収＆返金/交換</t>
  </si>
  <si>
    <t>阿藻珍味</t>
  </si>
  <si>
    <t>ベイシア</t>
  </si>
  <si>
    <t>さとう</t>
  </si>
  <si>
    <t>オーケー</t>
  </si>
  <si>
    <t>DAYTOLIF...</t>
  </si>
  <si>
    <t>サミット</t>
  </si>
  <si>
    <t>回収</t>
  </si>
  <si>
    <t>チェスコ</t>
  </si>
  <si>
    <t>松原正商店</t>
  </si>
  <si>
    <t>加藤産業</t>
  </si>
  <si>
    <t>フレスコ</t>
  </si>
  <si>
    <t>マックスバリュ東...</t>
  </si>
  <si>
    <t>ライフコーポレー...</t>
  </si>
  <si>
    <t>回収＆交換</t>
  </si>
  <si>
    <t>魚力</t>
  </si>
  <si>
    <t>松崎商店</t>
  </si>
  <si>
    <t>ジー＆フォー</t>
  </si>
  <si>
    <t>長岡喜多町店 田舎パイ かぼちゃ 一部賞味期限誤記</t>
  </si>
  <si>
    <t>ツルヤ</t>
  </si>
  <si>
    <t>若鶏むね肉山賊焼き 一部(卵,乳成分,豚肉)表示欠落</t>
  </si>
  <si>
    <t>左衛門</t>
  </si>
  <si>
    <t>博多 玉露 ぶらぶら 一部材料計量ミス</t>
  </si>
  <si>
    <t>サラダクラブ</t>
  </si>
  <si>
    <t>10品目のサラダレタスやパプリカ 一部添付ドレッシング賞味期限切れ</t>
  </si>
  <si>
    <t>サンエー</t>
  </si>
  <si>
    <t>石窯トーストレーズン 一部消費期限表示欠落</t>
  </si>
  <si>
    <t>マックスバリュ関...</t>
  </si>
  <si>
    <t>瀬戸内塩レモン鶏もも唐揚げ弁当 一部(乳)表示欠落</t>
  </si>
  <si>
    <t>綿半ホームエイド...</t>
  </si>
  <si>
    <t>万力店 ボイルつぶ貝(加熱用) 一部保存温度誤表示</t>
  </si>
  <si>
    <t>沖縄県物産公社</t>
  </si>
  <si>
    <t>沖縄パインの鳳梨酥 一部カビ発生の恐れ</t>
  </si>
  <si>
    <t>デリシア</t>
  </si>
  <si>
    <t>デリシアセレクション鎌倉ハムももハム 一部塩味が強い</t>
  </si>
  <si>
    <t>ジェイアール東海...</t>
  </si>
  <si>
    <t>JR東海高島屋 キャロットケーキ他 一部賞味期限誤記</t>
  </si>
  <si>
    <t>とろさばのしめさば太巻 一部(卵,えび)表示欠落</t>
  </si>
  <si>
    <t>ベルジョイス</t>
  </si>
  <si>
    <t>さんま蒲焼 一部消費期限誤記</t>
  </si>
  <si>
    <t>幸月</t>
  </si>
  <si>
    <t>ベークドチーズケーキ 一部(小麦)表示欠落</t>
  </si>
  <si>
    <t>ぎゅーとら</t>
  </si>
  <si>
    <t>志摩店 ソフトフランス 一部(卵)表示欠落</t>
  </si>
  <si>
    <t>大黒田店 若どりモモ 一部消費期限誤記</t>
  </si>
  <si>
    <t>富士伊豆農業協同...</t>
  </si>
  <si>
    <t>かんしょ 一部残留農薬基準超過</t>
  </si>
  <si>
    <t>お刺身盛り合せ 一部(えび)表示欠落</t>
  </si>
  <si>
    <t>LA・PITA</t>
  </si>
  <si>
    <t>養老の天然水500ml 一部異物混入(黒カビ)の恐れ</t>
  </si>
  <si>
    <t>シャトレーゼ</t>
  </si>
  <si>
    <t>契約農場たまごのプリン 一部賞味期限表示欠落</t>
  </si>
  <si>
    <t>イオン九州</t>
  </si>
  <si>
    <t>チキン南蛮弁当 一部消費期限誤記</t>
  </si>
  <si>
    <t>吉野家ホールディ...</t>
  </si>
  <si>
    <t>吉野家 ミニ牛丼の具 一部賞味期限表示欠落</t>
  </si>
  <si>
    <t>マルエツ</t>
  </si>
  <si>
    <t>東久留米店 ヒレカツ巻 一部原材料誤記</t>
  </si>
  <si>
    <t>ジェイアールサー...</t>
  </si>
  <si>
    <t>金沢おみやげ処福井 野焼きちくわ他 一部保存温度逸脱</t>
  </si>
  <si>
    <t>日光食品</t>
  </si>
  <si>
    <t>ゆば入りあんどーなつ 一部製造者住所誤記</t>
  </si>
  <si>
    <t>ハウス食品</t>
  </si>
  <si>
    <t>ハウス ナツメグ 一部品質異常</t>
  </si>
  <si>
    <t>美瑛シングルオリジンミルク他 一部大腸菌群陽性</t>
  </si>
  <si>
    <t>大和鶴間店パン工場 バラエティーパック 一部(卵,乳成分)表示欠落</t>
  </si>
  <si>
    <t>またいちのねり塩 一部蓋上部にカビ発生の恐れ</t>
  </si>
  <si>
    <t>しまなみ海道 ラーメン味比べ3食袋 一部賞味期限誤記</t>
  </si>
  <si>
    <t>小千谷店 舞茸の天麩羅 一部(えび,大豆)表示欠落</t>
  </si>
  <si>
    <t>骨取りあじの南蛮漬け 一部(卵,乳成分)表示欠落</t>
  </si>
  <si>
    <t>カットピザ明太子ポテト 一部(卵.大豆)表示欠落</t>
  </si>
  <si>
    <t>ビアードパパ二層仕立てのレアチーズケーキ他 一部賞味期限誤記</t>
  </si>
  <si>
    <t>じゃが芋とラム肉のクミンスパイス和え 一部消費期限誤記</t>
  </si>
  <si>
    <t>イズニーミモレット６ヶ月熟成６０ｇ他 一部カビ発生の恐れ</t>
  </si>
  <si>
    <t>博多ごぼう天うどん 一部賞味期限誤記</t>
  </si>
  <si>
    <t>韓国ジャバンのり 一部賞味期限表示欠落</t>
  </si>
  <si>
    <t>特製ロースとんかつ弁当他 一部消費期限誤記</t>
  </si>
  <si>
    <t>コーンフライ他 一部(えび,かに,卵,乳成分他)表示欠落</t>
  </si>
  <si>
    <t>玉串店 餡たっぷり!天津飯 一部(えび,さば)表示欠落</t>
  </si>
  <si>
    <t>サーモン燻製とばチップス 一部賞味期限表示欠落</t>
  </si>
  <si>
    <t>揚餅(マヨネーズ) 一部(卵,乳成分)表示欠落</t>
  </si>
  <si>
    <t>さば寿司とさつま芋いなりの秋の助六 一部消費期限誤記</t>
    <phoneticPr fontId="26"/>
  </si>
  <si>
    <t>おにぎりベーコンおかか 一部(小麦,卵,乳製品他)表示欠落</t>
    <phoneticPr fontId="26"/>
  </si>
  <si>
    <t>と</t>
    <phoneticPr fontId="81"/>
  </si>
  <si>
    <t>　上位2種目(賞味期限・アレルギー表記ミス)で全体の　(71%)</t>
    <rPh sb="1" eb="3">
      <t>ジョウイ</t>
    </rPh>
    <rPh sb="4" eb="6">
      <t>シュモク</t>
    </rPh>
    <rPh sb="7" eb="11">
      <t>ショウミキゲン</t>
    </rPh>
    <rPh sb="17" eb="19">
      <t>ヒョウキ</t>
    </rPh>
    <rPh sb="23" eb="25">
      <t>ゼンタイ</t>
    </rPh>
    <phoneticPr fontId="5"/>
  </si>
  <si>
    <t>2025年第34週（8月18日〜8月24日）</t>
    <phoneticPr fontId="81"/>
  </si>
  <si>
    <t>結核例　229例</t>
    <rPh sb="7" eb="8">
      <t>レイ</t>
    </rPh>
    <phoneticPr fontId="5"/>
  </si>
  <si>
    <t>細菌性赤痢4例‌ 
菌種：S. boydii（C群）1例＿感染地域：国内・国外不明S. sonnei（D群）3例＿感染地域：‌‌北海道1例、埼玉県1例、
国内（都道府県不明）1例</t>
    <rPh sb="0" eb="3">
      <t>サイキンセイ</t>
    </rPh>
    <rPh sb="3" eb="5">
      <t>セキリ</t>
    </rPh>
    <rPh sb="6" eb="7">
      <t>レイ</t>
    </rPh>
    <rPh sb="10" eb="12">
      <t>キンシュ</t>
    </rPh>
    <rPh sb="24" eb="25">
      <t>グン</t>
    </rPh>
    <rPh sb="27" eb="28">
      <t>レイ</t>
    </rPh>
    <rPh sb="29" eb="31">
      <t>カンセン</t>
    </rPh>
    <rPh sb="31" eb="33">
      <t>チイキ</t>
    </rPh>
    <rPh sb="34" eb="36">
      <t>コクナイ</t>
    </rPh>
    <rPh sb="37" eb="39">
      <t>コクガイ</t>
    </rPh>
    <rPh sb="39" eb="41">
      <t>フメイ</t>
    </rPh>
    <rPh sb="52" eb="53">
      <t>グン</t>
    </rPh>
    <rPh sb="55" eb="56">
      <t>レイ</t>
    </rPh>
    <rPh sb="57" eb="59">
      <t>カンセン</t>
    </rPh>
    <rPh sb="59" eb="61">
      <t>チイキ</t>
    </rPh>
    <rPh sb="64" eb="67">
      <t>ホッカイドウ</t>
    </rPh>
    <rPh sb="68" eb="69">
      <t>レイ</t>
    </rPh>
    <rPh sb="70" eb="73">
      <t>サイタマケン</t>
    </rPh>
    <rPh sb="74" eb="75">
      <t>レイ</t>
    </rPh>
    <rPh sb="77" eb="79">
      <t>コクナイ</t>
    </rPh>
    <rPh sb="80" eb="84">
      <t>トドウフケン</t>
    </rPh>
    <rPh sb="84" eb="86">
      <t>フメイ</t>
    </rPh>
    <rPh sb="88" eb="89">
      <t>レイ</t>
    </rPh>
    <phoneticPr fontId="81"/>
  </si>
  <si>
    <t xml:space="preserve">腸管出血性大腸菌感染症175例（有症者111例、うちHUS‌2例）‌
感染地域：‌‌国内124例、韓国3例、フィリピン2例、インドネシア1例、シンガポール1例、国外（国不明）1例、国内・国外不明43例
‌国内の感染地域：‌‌神奈川県12例、東京都11例、福岡県11例、大阪府10例、宮城県8例、千葉県8例、愛知県7例、静岡県5例、熊本県5例、兵庫県4例、秋田県3例、埼玉県3例、広島県3例、岩手県2例、群馬県2例、　　　新潟県2例、岐阜県2例、岡山県2例、大分県2例、鹿児島県2例、北海道1例、富山県1例、石川県1例、山梨県1例、長野県1例、奈良県1例、佐賀県1例、宮崎県1例、国内（都道府県不明）12例
</t>
    <phoneticPr fontId="81"/>
  </si>
  <si>
    <t>年齢群：‌‌1歳（4 例 ）、2歳（4 例 ）、3歳（4 例 ）、4歳（4 例 ）、6歳（1 例 ）、7歳（ 2 例 ）、　 8歳（ 1 例 ）、 9歳（ 1 例 ）、 10代（31例）、20代（42例）、30代（19例）、40代（11例）、　　50代（23例）、60代（10例）、70 代（9 例 ）、80代（9例）</t>
    <phoneticPr fontId="81"/>
  </si>
  <si>
    <t>血清群・毒素型：‌‌O157‌VT1・VT2（39例）、O157‌VT2（35例）、O103‌VT1（14例）、O26‌VT1（6例）、O111‌ VT1（4例）、
O121‌VT2（4例）、O157‌VT1‌（4例）、O26‌VT2（3例）、O128‌VT1・VT2‌（2例）、O145‌VT2（2例）、O91‌VT1・VT2‌（2例）、
O103‌VT1・VT2（1例）、O111‌VT1・‌ VT2（1例）、O126‌VT2（1例）、O128‌VT1‌（1例）、O145‌VT1（1例）、O153‌VT1（1例）、
O159‌VT2（1例）、O166‌VT2（1例）、O168‌ VT2（1例）、O74‌VT1（1例）、O91‌VT1‌（1例）、その他・不明（49例）
累積報告数：2,246例（有症者1,222例、うちHUS‌19例．死亡2例）</t>
    <phoneticPr fontId="81"/>
  </si>
  <si>
    <t xml:space="preserve">腸チフス2例‌
パラチフス1例‌
</t>
    <rPh sb="0" eb="1">
      <t>チョウ</t>
    </rPh>
    <rPh sb="5" eb="6">
      <t>レイ</t>
    </rPh>
    <rPh sb="14" eb="15">
      <t>レイ</t>
    </rPh>
    <phoneticPr fontId="81"/>
  </si>
  <si>
    <t>感染地域：ミャンマー2例
感染地域：インド</t>
    <phoneticPr fontId="81"/>
  </si>
  <si>
    <t>E型肝炎5例‌
 　感染地域（感染源）：‌‌北海道1例（不明）、東京都1例（豚肉）、国内
　（都道府県不明）2例（バーベキュー1例、不明1例）、国内・国外不明1例（不明）
A型肝炎1例
　感染地域：広島県</t>
    <phoneticPr fontId="81"/>
  </si>
  <si>
    <t>レジオネラ症59例（肺炎型56例、ポンティアック熱型3例）‌　
　　感染地域：‌神奈川県3例、富山県3例、岐阜県3例、三重県3例、滋賀県3例、北海道2例、栃木県2例、群馬県2例、東京都2例、　　　
　　新潟県2例、長野県2例、愛知県2例、福岡県2例、岩手県1例、福島県1例、茨城県1例、千葉県1例、静岡県1例、京都府1例、　　　
　　兵庫県1例、奈良県1例、広島県1例、山口県1例、徳島県1例、香川県1例、長崎県1例、沖縄県1例、新潟県/愛知県1例、
　　国内（都道府県不明）3例、国内・国外不明10例
‌
 ‌年齢群：‌40代（2例）、50代（12例）、60代（12例）、70代（21例）、80代（10例）、90代以上（2例）累積報告数：1,479例</t>
    <phoneticPr fontId="81"/>
  </si>
  <si>
    <t>アメーバ赤痢2例（腸管アメーバ症2例）‌
感染地域：東京都1例、国内・国外不明1例
‌
感染経路：性的 接 触 1 例（ 同 性 間 ）、その他・不明1例
ウイルス性肝炎2例‌ B型肝炎ウイルス2例＿感染経路：‌‌性的 接 触 1 例（ 異 性 間 ）、その他・不明1例</t>
    <phoneticPr fontId="81"/>
  </si>
  <si>
    <t>2025年第34週</t>
    <rPh sb="4" eb="5">
      <t>ネン</t>
    </rPh>
    <rPh sb="5" eb="6">
      <t>ダイ</t>
    </rPh>
    <rPh sb="8" eb="9">
      <t>シュウ</t>
    </rPh>
    <phoneticPr fontId="81"/>
  </si>
  <si>
    <r>
      <t xml:space="preserve">対前週
</t>
    </r>
    <r>
      <rPr>
        <b/>
        <sz val="14"/>
        <color rgb="FFFF0000"/>
        <rFont val="ＭＳ Ｐゴシック"/>
        <family val="3"/>
        <charset val="128"/>
      </rPr>
      <t>インフルエンザ 　　     　       　　　17%   増加</t>
    </r>
    <r>
      <rPr>
        <b/>
        <sz val="11"/>
        <color rgb="FFFF0000"/>
        <rFont val="ＭＳ Ｐゴシック"/>
        <family val="3"/>
        <charset val="128"/>
      </rPr>
      <t xml:space="preserve">
</t>
    </r>
    <r>
      <rPr>
        <b/>
        <sz val="14"/>
        <color rgb="FFFF0000"/>
        <rFont val="ＭＳ Ｐゴシック"/>
        <family val="3"/>
        <charset val="128"/>
      </rPr>
      <t>新型コロナウイルス          　  　   33%　 増加</t>
    </r>
    <rPh sb="0" eb="3">
      <t>タイゼンシュウゾウカゾウカゲンショウ</t>
    </rPh>
    <rPh sb="36" eb="38">
      <t>ゾウカ</t>
    </rPh>
    <rPh sb="70" eb="72">
      <t>ゾウカ</t>
    </rPh>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</si>
</sst>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b/>
      <sz val="13.5"/>
      <name val="游ゴシック"/>
      <family val="3"/>
      <charset val="128"/>
    </font>
    <font>
      <b/>
      <sz val="16"/>
      <name val="UD デジタル 教科書体 N"/>
      <family val="1"/>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1"/>
      <color theme="0"/>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13"/>
      <name val="ＭＳ Ｐゴシック"/>
      <family val="3"/>
      <charset val="128"/>
    </font>
    <font>
      <b/>
      <sz val="16"/>
      <name val="游ゴシック"/>
      <family val="1"/>
      <charset val="128"/>
    </font>
    <font>
      <b/>
      <sz val="20"/>
      <name val="Microsoft YaHei"/>
      <family val="3"/>
      <charset val="134"/>
    </font>
    <font>
      <b/>
      <sz val="20"/>
      <name val="Microsoft YaHei"/>
      <family val="2"/>
      <charset val="134"/>
    </font>
    <font>
      <b/>
      <sz val="12"/>
      <color rgb="FFFFFF00"/>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indexed="45"/>
        <bgColor indexed="64"/>
      </patternFill>
    </fill>
    <fill>
      <patternFill patternType="solid">
        <fgColor theme="7" tint="-0.249977111117893"/>
        <bgColor indexed="64"/>
      </patternFill>
    </fill>
    <fill>
      <patternFill patternType="solid">
        <fgColor indexed="57"/>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39997558519241921"/>
        <bgColor indexed="64"/>
      </patternFill>
    </fill>
  </fills>
  <borders count="31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style="thick">
        <color indexed="60"/>
      </left>
      <right/>
      <top style="thick">
        <color indexed="60"/>
      </top>
      <bottom/>
      <diagonal/>
    </border>
    <border>
      <left/>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4" fillId="0" borderId="0" applyNumberFormat="0" applyFill="0" applyBorder="0" applyAlignment="0" applyProtection="0">
      <alignment vertical="center"/>
    </xf>
  </cellStyleXfs>
  <cellXfs count="949">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3" xfId="2" applyFont="1" applyBorder="1" applyAlignment="1">
      <alignment horizontal="center" vertical="center" wrapText="1"/>
    </xf>
    <xf numFmtId="0" fontId="106" fillId="19" borderId="78" xfId="2" applyFont="1" applyFill="1" applyBorder="1" applyAlignment="1">
      <alignment horizontal="center" vertical="center" wrapText="1"/>
    </xf>
    <xf numFmtId="0" fontId="106" fillId="19" borderId="78" xfId="2" applyFont="1" applyFill="1" applyBorder="1" applyAlignment="1">
      <alignment horizontal="center" vertical="center"/>
    </xf>
    <xf numFmtId="0" fontId="106" fillId="19" borderId="77"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8" fillId="0" borderId="86" xfId="1" applyBorder="1" applyAlignment="1" applyProtection="1">
      <alignment horizontal="lef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9"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6" xfId="1" applyBorder="1" applyAlignment="1" applyProtection="1">
      <alignment horizontal="left" vertical="center" wrapText="1"/>
    </xf>
    <xf numFmtId="0" fontId="23" fillId="17" borderId="0" xfId="19" applyFont="1" applyFill="1" applyAlignment="1">
      <alignment horizontal="left" vertical="center"/>
    </xf>
    <xf numFmtId="0" fontId="133" fillId="21" borderId="80" xfId="2" applyFont="1" applyFill="1" applyBorder="1" applyAlignment="1">
      <alignment horizontal="center" vertical="center" wrapText="1"/>
    </xf>
    <xf numFmtId="0" fontId="6" fillId="0" borderId="88" xfId="2" applyBorder="1">
      <alignment vertical="center"/>
    </xf>
    <xf numFmtId="0" fontId="8" fillId="0" borderId="92" xfId="1" applyFill="1" applyBorder="1" applyAlignment="1" applyProtection="1">
      <alignment horizontal="left" vertical="center" wrapText="1"/>
    </xf>
    <xf numFmtId="0" fontId="11" fillId="0" borderId="95" xfId="17" applyFont="1" applyBorder="1" applyAlignment="1">
      <alignment horizontal="center" vertical="center" shrinkToFit="1"/>
    </xf>
    <xf numFmtId="0" fontId="46" fillId="0" borderId="96" xfId="17" applyFont="1" applyBorder="1" applyAlignment="1">
      <alignment vertical="center" shrinkToFit="1"/>
    </xf>
    <xf numFmtId="0" fontId="46" fillId="10" borderId="100" xfId="17" applyFont="1" applyFill="1" applyBorder="1" applyAlignment="1">
      <alignment horizontal="center" vertical="center"/>
    </xf>
    <xf numFmtId="0" fontId="46" fillId="0" borderId="96" xfId="17" applyFont="1" applyBorder="1" applyAlignment="1">
      <alignment horizontal="center" vertical="center"/>
    </xf>
    <xf numFmtId="0" fontId="88" fillId="17" borderId="103" xfId="17" applyFont="1" applyFill="1" applyBorder="1" applyAlignment="1">
      <alignment horizontal="center" vertical="center" wrapText="1"/>
    </xf>
    <xf numFmtId="14" fontId="88" fillId="17" borderId="104" xfId="17" applyNumberFormat="1" applyFont="1" applyFill="1" applyBorder="1" applyAlignment="1">
      <alignment horizontal="center" vertical="center"/>
    </xf>
    <xf numFmtId="0" fontId="12" fillId="0" borderId="106" xfId="2" applyFont="1" applyBorder="1" applyAlignment="1">
      <alignment horizontal="center" vertical="center" wrapText="1"/>
    </xf>
    <xf numFmtId="14" fontId="33" fillId="17" borderId="104" xfId="17" applyNumberFormat="1" applyFont="1" applyFill="1" applyBorder="1" applyAlignment="1">
      <alignment horizontal="center" vertical="center"/>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9" xfId="2" applyFont="1" applyBorder="1" applyAlignment="1">
      <alignment horizontal="center" vertical="center" wrapText="1"/>
    </xf>
    <xf numFmtId="0" fontId="12" fillId="0" borderId="106" xfId="2" applyFont="1" applyBorder="1" applyAlignment="1">
      <alignment horizontal="center" vertical="center"/>
    </xf>
    <xf numFmtId="0" fontId="12" fillId="5" borderId="109" xfId="2" applyFont="1" applyFill="1" applyBorder="1" applyAlignment="1">
      <alignment horizontal="center" vertical="center" wrapText="1"/>
    </xf>
    <xf numFmtId="0" fontId="1" fillId="17" borderId="110" xfId="17" applyFill="1" applyBorder="1" applyAlignment="1">
      <alignment horizontal="center" vertical="center" wrapText="1"/>
    </xf>
    <xf numFmtId="0" fontId="53" fillId="3" borderId="111" xfId="17" applyFont="1" applyFill="1" applyBorder="1" applyAlignment="1">
      <alignment horizontal="center" vertical="center" wrapText="1"/>
    </xf>
    <xf numFmtId="0" fontId="7" fillId="3" borderId="112" xfId="17" applyFont="1" applyFill="1" applyBorder="1" applyAlignment="1">
      <alignment horizontal="center" vertical="center" wrapText="1"/>
    </xf>
    <xf numFmtId="0" fontId="13" fillId="3" borderId="112" xfId="17" applyFont="1" applyFill="1" applyBorder="1" applyAlignment="1">
      <alignment horizontal="center" vertical="center" wrapText="1"/>
    </xf>
    <xf numFmtId="0" fontId="55" fillId="3" borderId="112" xfId="17" applyFont="1" applyFill="1" applyBorder="1" applyAlignment="1">
      <alignment horizontal="center" vertical="center" wrapText="1"/>
    </xf>
    <xf numFmtId="0" fontId="7" fillId="3" borderId="114" xfId="17" applyFont="1" applyFill="1" applyBorder="1" applyAlignment="1">
      <alignment horizontal="center" vertical="center" wrapText="1"/>
    </xf>
    <xf numFmtId="176" fontId="56" fillId="3" borderId="118" xfId="17" applyNumberFormat="1" applyFont="1" applyFill="1" applyBorder="1" applyAlignment="1">
      <alignment horizontal="center" vertical="center" wrapText="1"/>
    </xf>
    <xf numFmtId="0" fontId="56" fillId="3" borderId="118" xfId="17" applyFont="1" applyFill="1" applyBorder="1" applyAlignment="1">
      <alignment horizontal="left" vertical="center" wrapText="1"/>
    </xf>
    <xf numFmtId="176" fontId="56" fillId="11" borderId="119" xfId="17" applyNumberFormat="1" applyFont="1" applyFill="1" applyBorder="1" applyAlignment="1">
      <alignment horizontal="center" vertical="center" wrapText="1"/>
    </xf>
    <xf numFmtId="0" fontId="56" fillId="11" borderId="119" xfId="17" applyFont="1" applyFill="1" applyBorder="1" applyAlignment="1">
      <alignment horizontal="left" vertical="center" wrapText="1"/>
    </xf>
    <xf numFmtId="0" fontId="46" fillId="17" borderId="95" xfId="16" applyFont="1" applyFill="1" applyBorder="1">
      <alignment vertical="center"/>
    </xf>
    <xf numFmtId="0" fontId="60" fillId="12" borderId="120" xfId="17" applyFont="1" applyFill="1" applyBorder="1" applyAlignment="1">
      <alignment horizontal="center" vertical="center" wrapText="1"/>
    </xf>
    <xf numFmtId="176" fontId="58" fillId="12" borderId="120" xfId="17" applyNumberFormat="1" applyFont="1" applyFill="1" applyBorder="1" applyAlignment="1">
      <alignment horizontal="center" vertical="center" wrapText="1"/>
    </xf>
    <xf numFmtId="181" fontId="60" fillId="9" borderId="120" xfId="0" applyNumberFormat="1" applyFont="1" applyFill="1" applyBorder="1" applyAlignment="1">
      <alignment horizontal="center" vertical="center"/>
    </xf>
    <xf numFmtId="0" fontId="60" fillId="12" borderId="121" xfId="17" applyFont="1" applyFill="1" applyBorder="1" applyAlignment="1">
      <alignment horizontal="center" vertical="center" wrapText="1"/>
    </xf>
    <xf numFmtId="0" fontId="1" fillId="2" borderId="126" xfId="2" applyFont="1" applyFill="1" applyBorder="1" applyAlignment="1">
      <alignment vertical="top" wrapText="1"/>
    </xf>
    <xf numFmtId="0" fontId="94" fillId="2" borderId="129" xfId="2" applyFont="1" applyFill="1" applyBorder="1" applyAlignment="1">
      <alignment vertical="top" wrapText="1"/>
    </xf>
    <xf numFmtId="0" fontId="1" fillId="3" borderId="130" xfId="2" applyFont="1" applyFill="1" applyBorder="1" applyAlignment="1">
      <alignment vertical="top" wrapText="1"/>
    </xf>
    <xf numFmtId="0" fontId="0" fillId="19" borderId="124" xfId="0" applyFill="1" applyBorder="1" applyAlignment="1">
      <alignment vertical="top" wrapText="1"/>
    </xf>
    <xf numFmtId="0" fontId="17" fillId="3" borderId="131" xfId="2" applyFont="1" applyFill="1" applyBorder="1" applyAlignment="1">
      <alignment horizontal="center" vertical="center" wrapText="1"/>
    </xf>
    <xf numFmtId="0" fontId="86" fillId="19" borderId="132" xfId="2" applyFont="1" applyFill="1" applyBorder="1" applyAlignment="1">
      <alignment horizontal="center" vertical="center"/>
    </xf>
    <xf numFmtId="0" fontId="8" fillId="0" borderId="134" xfId="1" applyFill="1" applyBorder="1" applyAlignment="1" applyProtection="1">
      <alignment vertical="center" wrapText="1"/>
    </xf>
    <xf numFmtId="0" fontId="24" fillId="0" borderId="135"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8" xfId="2" applyFont="1" applyBorder="1" applyAlignment="1">
      <alignment vertical="center" shrinkToFit="1"/>
    </xf>
    <xf numFmtId="14" fontId="86" fillId="19" borderId="78" xfId="2" applyNumberFormat="1" applyFont="1" applyFill="1" applyBorder="1" applyAlignment="1">
      <alignment horizontal="center" vertical="center" wrapText="1"/>
    </xf>
    <xf numFmtId="0" fontId="8" fillId="0" borderId="148" xfId="1" applyFill="1" applyBorder="1" applyAlignment="1" applyProtection="1">
      <alignment horizontal="left" vertical="top" wrapText="1"/>
    </xf>
    <xf numFmtId="0" fontId="6" fillId="0" borderId="148" xfId="2" applyBorder="1">
      <alignment vertical="center"/>
    </xf>
    <xf numFmtId="0" fontId="135" fillId="30" borderId="63" xfId="0" applyFont="1" applyFill="1" applyBorder="1" applyAlignment="1">
      <alignment horizontal="center" vertical="center" wrapText="1"/>
    </xf>
    <xf numFmtId="0" fontId="84" fillId="19" borderId="133" xfId="2" applyFont="1" applyFill="1" applyBorder="1" applyAlignment="1">
      <alignment horizontal="center" vertical="center" wrapText="1"/>
    </xf>
    <xf numFmtId="0" fontId="112" fillId="0" borderId="150" xfId="1" applyFont="1" applyFill="1" applyBorder="1" applyAlignment="1" applyProtection="1">
      <alignment vertical="top" wrapText="1"/>
    </xf>
    <xf numFmtId="14" fontId="82" fillId="19" borderId="153" xfId="1" applyNumberFormat="1" applyFont="1" applyFill="1" applyBorder="1" applyAlignment="1" applyProtection="1">
      <alignment horizontal="center" vertical="center" shrinkToFit="1"/>
    </xf>
    <xf numFmtId="14" fontId="82" fillId="19" borderId="153" xfId="2" applyNumberFormat="1" applyFont="1" applyFill="1" applyBorder="1" applyAlignment="1">
      <alignment horizontal="center" vertical="center" wrapText="1" shrinkToFit="1"/>
    </xf>
    <xf numFmtId="0" fontId="8" fillId="0" borderId="154" xfId="1" applyBorder="1" applyAlignment="1" applyProtection="1">
      <alignment vertical="center"/>
    </xf>
    <xf numFmtId="0" fontId="20" fillId="17" borderId="155" xfId="2" applyFont="1" applyFill="1" applyBorder="1" applyAlignment="1">
      <alignment horizontal="center" vertical="center" wrapText="1"/>
    </xf>
    <xf numFmtId="0" fontId="82" fillId="19" borderId="140" xfId="2" applyFont="1" applyFill="1" applyBorder="1" applyAlignment="1">
      <alignment horizontal="center" vertical="center"/>
    </xf>
    <xf numFmtId="0" fontId="138" fillId="0" borderId="0" xfId="0" applyFont="1">
      <alignment vertical="center"/>
    </xf>
    <xf numFmtId="0" fontId="124" fillId="0" borderId="0" xfId="0" applyFont="1">
      <alignment vertical="center"/>
    </xf>
    <xf numFmtId="0" fontId="0" fillId="19" borderId="146" xfId="0" applyFill="1" applyBorder="1" applyAlignment="1">
      <alignment horizontal="center" vertical="center"/>
    </xf>
    <xf numFmtId="0" fontId="0" fillId="0" borderId="146" xfId="0" applyBorder="1" applyAlignment="1">
      <alignment horizontal="center" vertical="center"/>
    </xf>
    <xf numFmtId="0" fontId="0" fillId="17" borderId="146" xfId="0" applyFill="1" applyBorder="1" applyAlignment="1">
      <alignment horizontal="center" vertical="center"/>
    </xf>
    <xf numFmtId="0" fontId="0" fillId="0" borderId="32" xfId="0" applyBorder="1" applyAlignment="1">
      <alignment horizontal="center" vertical="center"/>
    </xf>
    <xf numFmtId="9" fontId="0" fillId="19" borderId="146" xfId="0" applyNumberFormat="1" applyFill="1" applyBorder="1" applyAlignment="1">
      <alignment horizontal="center" vertical="center"/>
    </xf>
    <xf numFmtId="9" fontId="0" fillId="0" borderId="146" xfId="0" applyNumberFormat="1" applyBorder="1" applyAlignment="1">
      <alignment horizontal="center" vertical="center"/>
    </xf>
    <xf numFmtId="9" fontId="0" fillId="17" borderId="146" xfId="0" applyNumberFormat="1" applyFill="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0" fontId="139" fillId="0" borderId="164" xfId="0" applyFont="1" applyBorder="1" applyAlignment="1">
      <alignment horizontal="center" vertical="center"/>
    </xf>
    <xf numFmtId="0" fontId="139" fillId="0" borderId="165" xfId="0" applyFont="1" applyBorder="1" applyAlignment="1">
      <alignment horizontal="center" vertical="center"/>
    </xf>
    <xf numFmtId="0" fontId="139" fillId="0" borderId="166" xfId="0" applyFont="1" applyBorder="1" applyAlignment="1">
      <alignment horizontal="center" vertical="center"/>
    </xf>
    <xf numFmtId="0" fontId="139" fillId="0" borderId="167" xfId="0" applyFont="1" applyBorder="1" applyAlignment="1">
      <alignment horizontal="center" vertical="center"/>
    </xf>
    <xf numFmtId="0" fontId="139"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140" fillId="0" borderId="161" xfId="0" applyFont="1" applyBorder="1" applyAlignment="1">
      <alignment horizontal="center" vertical="center"/>
    </xf>
    <xf numFmtId="0" fontId="140" fillId="0" borderId="162" xfId="0" applyFont="1" applyBorder="1" applyAlignment="1">
      <alignment horizontal="center" vertical="center"/>
    </xf>
    <xf numFmtId="0" fontId="140" fillId="0" borderId="163" xfId="0" applyFont="1" applyBorder="1" applyAlignment="1">
      <alignment horizontal="center" vertical="center"/>
    </xf>
    <xf numFmtId="0" fontId="140" fillId="0" borderId="164" xfId="0" applyFont="1" applyBorder="1" applyAlignment="1">
      <alignment horizontal="center" vertical="center"/>
    </xf>
    <xf numFmtId="9" fontId="0" fillId="0" borderId="172" xfId="0" applyNumberFormat="1" applyBorder="1" applyAlignment="1">
      <alignment horizontal="center" vertical="center"/>
    </xf>
    <xf numFmtId="9" fontId="0" fillId="0" borderId="170" xfId="0" applyNumberFormat="1" applyBorder="1" applyAlignment="1">
      <alignment horizontal="center" vertical="center"/>
    </xf>
    <xf numFmtId="9" fontId="0" fillId="0" borderId="171" xfId="0" applyNumberFormat="1" applyBorder="1" applyAlignment="1">
      <alignment horizontal="center" vertical="center"/>
    </xf>
    <xf numFmtId="9" fontId="0" fillId="0" borderId="173" xfId="0" applyNumberFormat="1" applyBorder="1" applyAlignment="1">
      <alignment horizontal="center" vertical="center"/>
    </xf>
    <xf numFmtId="14" fontId="86" fillId="19" borderId="177" xfId="2" applyNumberFormat="1" applyFont="1" applyFill="1" applyBorder="1" applyAlignment="1">
      <alignment horizontal="center" vertical="center"/>
    </xf>
    <xf numFmtId="14" fontId="86" fillId="19" borderId="176" xfId="2" applyNumberFormat="1" applyFont="1" applyFill="1" applyBorder="1" applyAlignment="1">
      <alignment horizontal="center" vertical="center"/>
    </xf>
    <xf numFmtId="0" fontId="87" fillId="19" borderId="178" xfId="2" applyFont="1" applyFill="1" applyBorder="1" applyAlignment="1">
      <alignment horizontal="center" vertical="center"/>
    </xf>
    <xf numFmtId="14" fontId="86" fillId="19" borderId="178" xfId="2" applyNumberFormat="1" applyFont="1" applyFill="1" applyBorder="1" applyAlignment="1">
      <alignment horizontal="center" vertical="center"/>
    </xf>
    <xf numFmtId="0" fontId="8" fillId="0" borderId="175" xfId="1" applyBorder="1" applyAlignment="1" applyProtection="1">
      <alignment vertical="top" wrapText="1"/>
    </xf>
    <xf numFmtId="0" fontId="112" fillId="0" borderId="81" xfId="2" applyFont="1" applyBorder="1" applyAlignment="1">
      <alignment horizontal="left" vertical="top" wrapText="1"/>
    </xf>
    <xf numFmtId="0" fontId="112" fillId="0" borderId="175" xfId="2" applyFont="1" applyBorder="1" applyAlignment="1">
      <alignment vertical="top" wrapText="1"/>
    </xf>
    <xf numFmtId="0" fontId="82" fillId="19" borderId="63" xfId="2" applyFont="1" applyFill="1" applyBorder="1" applyAlignment="1">
      <alignment horizontal="center" vertical="center"/>
    </xf>
    <xf numFmtId="0" fontId="141" fillId="19" borderId="176" xfId="2" applyFont="1" applyFill="1" applyBorder="1" applyAlignment="1">
      <alignment horizontal="center" vertical="center"/>
    </xf>
    <xf numFmtId="0" fontId="141" fillId="19" borderId="177" xfId="2" applyFont="1" applyFill="1" applyBorder="1" applyAlignment="1">
      <alignment horizontal="center" vertical="center"/>
    </xf>
    <xf numFmtId="0" fontId="82" fillId="19" borderId="142" xfId="2" applyFont="1" applyFill="1" applyBorder="1">
      <alignment vertical="center"/>
    </xf>
    <xf numFmtId="14" fontId="82" fillId="2" borderId="139" xfId="2" applyNumberFormat="1" applyFont="1" applyFill="1" applyBorder="1" applyAlignment="1">
      <alignment horizontal="center" vertical="center"/>
    </xf>
    <xf numFmtId="14" fontId="82" fillId="19" borderId="142" xfId="2" applyNumberFormat="1" applyFont="1" applyFill="1" applyBorder="1">
      <alignment vertical="center"/>
    </xf>
    <xf numFmtId="0" fontId="82" fillId="19" borderId="0" xfId="2" applyFont="1" applyFill="1">
      <alignment vertical="center"/>
    </xf>
    <xf numFmtId="0" fontId="8" fillId="0" borderId="179" xfId="1" applyBorder="1" applyAlignment="1" applyProtection="1">
      <alignment horizontal="left" vertical="center" wrapText="1"/>
    </xf>
    <xf numFmtId="0" fontId="6" fillId="0" borderId="179" xfId="2" applyBorder="1">
      <alignment vertical="center"/>
    </xf>
    <xf numFmtId="56" fontId="82" fillId="19" borderId="149" xfId="2" applyNumberFormat="1" applyFont="1" applyFill="1" applyBorder="1">
      <alignment vertical="center"/>
    </xf>
    <xf numFmtId="0" fontId="143" fillId="0" borderId="174" xfId="1" applyFont="1" applyBorder="1" applyAlignment="1" applyProtection="1">
      <alignment horizontal="left" vertical="top" wrapText="1"/>
    </xf>
    <xf numFmtId="0" fontId="144" fillId="0" borderId="147" xfId="1" applyFont="1" applyFill="1" applyBorder="1" applyAlignment="1" applyProtection="1">
      <alignment horizontal="left" vertical="top" wrapText="1"/>
    </xf>
    <xf numFmtId="0" fontId="7" fillId="36" borderId="112" xfId="17" applyFont="1" applyFill="1" applyBorder="1" applyAlignment="1">
      <alignment horizontal="center" vertical="center" wrapText="1"/>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0" fontId="87" fillId="19" borderId="186" xfId="2"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14" fontId="86" fillId="19" borderId="186" xfId="2" applyNumberFormat="1" applyFont="1" applyFill="1" applyBorder="1" applyAlignment="1">
      <alignment horizontal="center" vertical="center"/>
    </xf>
    <xf numFmtId="0" fontId="8" fillId="0" borderId="187" xfId="1" applyFill="1" applyBorder="1" applyAlignment="1" applyProtection="1">
      <alignment vertical="center" wrapText="1"/>
    </xf>
    <xf numFmtId="0" fontId="82" fillId="19" borderId="78"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8" fillId="21" borderId="175" xfId="2"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146" fillId="26" borderId="76" xfId="1" applyFont="1" applyFill="1" applyBorder="1" applyAlignment="1" applyProtection="1">
      <alignment horizontal="center" vertical="center" wrapText="1" shrinkToFit="1"/>
    </xf>
    <xf numFmtId="0" fontId="21" fillId="17" borderId="188" xfId="2" applyFont="1" applyFill="1" applyBorder="1" applyAlignment="1">
      <alignment horizontal="center" vertical="center" wrapText="1"/>
    </xf>
    <xf numFmtId="0" fontId="21" fillId="17" borderId="189"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9"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9" fillId="0" borderId="66" xfId="17" applyFont="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0" fontId="17" fillId="21" borderId="190" xfId="2" applyFont="1" applyFill="1" applyBorder="1" applyAlignment="1">
      <alignment horizontal="center" vertical="center" wrapText="1"/>
    </xf>
    <xf numFmtId="0" fontId="82" fillId="21" borderId="191"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1" xfId="2" applyFont="1" applyFill="1" applyBorder="1" applyAlignment="1">
      <alignment horizontal="center" vertical="center"/>
    </xf>
    <xf numFmtId="0" fontId="112" fillId="0" borderId="193" xfId="2" applyFont="1" applyBorder="1" applyAlignment="1">
      <alignment vertical="top" wrapText="1"/>
    </xf>
    <xf numFmtId="14" fontId="82" fillId="19" borderId="194"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31" fillId="19" borderId="190" xfId="2" applyNumberFormat="1" applyFont="1" applyFill="1" applyBorder="1" applyAlignment="1">
      <alignment horizontal="center" vertical="center"/>
    </xf>
    <xf numFmtId="0" fontId="17" fillId="19" borderId="77" xfId="2" applyFont="1" applyFill="1" applyBorder="1" applyAlignment="1">
      <alignment horizontal="center" vertical="center" wrapText="1"/>
    </xf>
    <xf numFmtId="0" fontId="17" fillId="19" borderId="80"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40" xfId="2" applyNumberFormat="1" applyFont="1" applyFill="1" applyBorder="1">
      <alignment vertical="center"/>
    </xf>
    <xf numFmtId="0" fontId="112" fillId="0" borderId="182" xfId="1" applyFont="1" applyBorder="1" applyAlignment="1" applyProtection="1">
      <alignment vertical="top" wrapText="1"/>
    </xf>
    <xf numFmtId="184" fontId="62" fillId="12" borderId="122" xfId="17" applyNumberFormat="1" applyFont="1" applyFill="1" applyBorder="1" applyAlignment="1">
      <alignment horizontal="center" vertical="center" wrapText="1"/>
    </xf>
    <xf numFmtId="178" fontId="82" fillId="3" borderId="141" xfId="0" applyNumberFormat="1" applyFont="1" applyFill="1" applyBorder="1" applyAlignment="1">
      <alignment horizontal="center" vertical="center"/>
    </xf>
    <xf numFmtId="0" fontId="12" fillId="0" borderId="197" xfId="2" applyFont="1" applyBorder="1" applyAlignment="1">
      <alignment horizontal="center" vertical="center" wrapText="1"/>
    </xf>
    <xf numFmtId="180" fontId="46" fillId="10" borderId="198" xfId="17" applyNumberFormat="1" applyFont="1" applyFill="1" applyBorder="1" applyAlignment="1">
      <alignment horizontal="center" vertical="center"/>
    </xf>
    <xf numFmtId="14" fontId="88" fillId="17" borderId="202" xfId="17" applyNumberFormat="1" applyFont="1" applyFill="1" applyBorder="1" applyAlignment="1">
      <alignment horizontal="center" vertical="center"/>
    </xf>
    <xf numFmtId="14" fontId="86" fillId="19" borderId="203"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4" xfId="17" applyNumberFormat="1" applyFont="1" applyFill="1" applyBorder="1" applyAlignment="1">
      <alignment horizontal="center" vertical="center" wrapText="1"/>
    </xf>
    <xf numFmtId="0" fontId="20" fillId="17" borderId="205" xfId="2" applyFont="1" applyFill="1" applyBorder="1" applyAlignment="1">
      <alignment horizontal="center" vertical="center" wrapText="1"/>
    </xf>
    <xf numFmtId="0" fontId="6" fillId="0" borderId="0" xfId="4"/>
    <xf numFmtId="0" fontId="87" fillId="19" borderId="185" xfId="2" applyFont="1" applyFill="1" applyBorder="1" applyAlignment="1">
      <alignment horizontal="center" vertical="center" wrapText="1"/>
    </xf>
    <xf numFmtId="0" fontId="112" fillId="0" borderId="204" xfId="1" applyFont="1" applyBorder="1" applyAlignment="1" applyProtection="1">
      <alignment horizontal="left" vertical="top" wrapText="1"/>
    </xf>
    <xf numFmtId="0" fontId="113" fillId="0" borderId="147" xfId="1" applyFont="1" applyFill="1" applyBorder="1" applyAlignment="1" applyProtection="1">
      <alignment horizontal="left" vertical="top" wrapText="1"/>
    </xf>
    <xf numFmtId="14" fontId="82" fillId="19" borderId="141" xfId="2" applyNumberFormat="1" applyFont="1" applyFill="1" applyBorder="1">
      <alignment vertical="center"/>
    </xf>
    <xf numFmtId="0" fontId="28" fillId="21" borderId="0" xfId="2" applyFont="1" applyFill="1" applyAlignment="1">
      <alignment horizontal="center" vertical="center" wrapText="1"/>
    </xf>
    <xf numFmtId="0" fontId="150" fillId="17" borderId="0" xfId="0" applyFont="1" applyFill="1" applyAlignment="1">
      <alignment horizontal="center" vertical="center" wrapText="1"/>
    </xf>
    <xf numFmtId="0" fontId="151" fillId="18" borderId="49" xfId="0" applyFont="1" applyFill="1" applyBorder="1" applyAlignment="1">
      <alignment horizontal="center" vertical="center" wrapText="1"/>
    </xf>
    <xf numFmtId="0" fontId="151" fillId="31" borderId="49" xfId="0" applyFont="1" applyFill="1" applyBorder="1" applyAlignment="1">
      <alignment horizontal="center" vertical="center" wrapText="1"/>
    </xf>
    <xf numFmtId="14" fontId="82" fillId="19" borderId="140" xfId="2" applyNumberFormat="1" applyFont="1" applyFill="1" applyBorder="1">
      <alignment vertical="center"/>
    </xf>
    <xf numFmtId="14" fontId="82" fillId="19" borderId="149"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3"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51" fillId="18" borderId="58" xfId="0"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38" borderId="224" xfId="2" applyFont="1" applyFill="1" applyBorder="1" applyAlignment="1">
      <alignment horizontal="center" vertical="center" wrapText="1"/>
    </xf>
    <xf numFmtId="0" fontId="20" fillId="19" borderId="224"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0" fillId="4" borderId="226" xfId="2" applyFont="1" applyFill="1" applyBorder="1" applyAlignment="1">
      <alignment horizontal="center" vertical="center" wrapText="1"/>
    </xf>
    <xf numFmtId="0" fontId="21" fillId="21" borderId="227" xfId="2" applyFont="1" applyFill="1" applyBorder="1" applyAlignment="1">
      <alignment horizontal="center" vertical="top" wrapText="1"/>
    </xf>
    <xf numFmtId="177" fontId="1" fillId="21" borderId="228" xfId="2" applyNumberFormat="1" applyFont="1" applyFill="1" applyBorder="1" applyAlignment="1">
      <alignment horizontal="center" vertical="center" wrapText="1"/>
    </xf>
    <xf numFmtId="0" fontId="21" fillId="21" borderId="227" xfId="2" applyFont="1" applyFill="1" applyBorder="1" applyAlignment="1">
      <alignment horizontal="center" vertical="center" wrapText="1"/>
    </xf>
    <xf numFmtId="0" fontId="21" fillId="17" borderId="228" xfId="2" applyFont="1" applyFill="1" applyBorder="1" applyAlignment="1">
      <alignment horizontal="center" vertical="top" wrapText="1"/>
    </xf>
    <xf numFmtId="177" fontId="20" fillId="19" borderId="188" xfId="2" applyNumberFormat="1" applyFont="1" applyFill="1" applyBorder="1" applyAlignment="1">
      <alignment horizontal="center" vertical="center" shrinkToFit="1"/>
    </xf>
    <xf numFmtId="177" fontId="1" fillId="17" borderId="228" xfId="2" applyNumberFormat="1" applyFont="1" applyFill="1" applyBorder="1" applyAlignment="1">
      <alignment horizontal="center" vertical="center" wrapText="1"/>
    </xf>
    <xf numFmtId="0" fontId="20" fillId="17" borderId="197" xfId="2" applyFont="1" applyFill="1" applyBorder="1" applyAlignment="1">
      <alignment horizontal="left" vertical="center"/>
    </xf>
    <xf numFmtId="177" fontId="20" fillId="17" borderId="188" xfId="2" applyNumberFormat="1" applyFont="1" applyFill="1" applyBorder="1" applyAlignment="1">
      <alignment horizontal="center" vertical="center" shrinkToFit="1"/>
    </xf>
    <xf numFmtId="177" fontId="33" fillId="37" borderId="188" xfId="2" applyNumberFormat="1" applyFont="1" applyFill="1" applyBorder="1" applyAlignment="1">
      <alignment horizontal="center" vertical="center" wrapText="1"/>
    </xf>
    <xf numFmtId="177" fontId="46" fillId="37" borderId="188" xfId="2" applyNumberFormat="1" applyFont="1" applyFill="1" applyBorder="1" applyAlignment="1">
      <alignment horizontal="center" vertical="center" wrapText="1"/>
    </xf>
    <xf numFmtId="0" fontId="80" fillId="0" borderId="229" xfId="0" applyFont="1" applyBorder="1" applyAlignment="1">
      <alignment horizontal="center" vertical="center" wrapText="1"/>
    </xf>
    <xf numFmtId="0" fontId="80" fillId="0" borderId="189" xfId="0" applyFont="1" applyBorder="1" applyAlignment="1">
      <alignment horizontal="center" vertical="center" wrapText="1"/>
    </xf>
    <xf numFmtId="0" fontId="80" fillId="21" borderId="189" xfId="0" applyFont="1" applyFill="1" applyBorder="1" applyAlignment="1">
      <alignment horizontal="center" vertical="center" wrapText="1"/>
    </xf>
    <xf numFmtId="0" fontId="80" fillId="17" borderId="189" xfId="0" applyFont="1" applyFill="1" applyBorder="1" applyAlignment="1">
      <alignment horizontal="center" vertical="center" wrapText="1"/>
    </xf>
    <xf numFmtId="0" fontId="80" fillId="32" borderId="189" xfId="0" applyFont="1" applyFill="1" applyBorder="1" applyAlignment="1">
      <alignment horizontal="center" vertical="center" wrapText="1"/>
    </xf>
    <xf numFmtId="0" fontId="20" fillId="17" borderId="189" xfId="2" applyFont="1" applyFill="1" applyBorder="1" applyAlignment="1">
      <alignment horizontal="center" vertical="center" wrapText="1"/>
    </xf>
    <xf numFmtId="0" fontId="20" fillId="27" borderId="189" xfId="2" applyFont="1" applyFill="1" applyBorder="1" applyAlignment="1">
      <alignment horizontal="center" vertical="center" wrapText="1"/>
    </xf>
    <xf numFmtId="0" fontId="20" fillId="33" borderId="189" xfId="2" applyFont="1" applyFill="1" applyBorder="1" applyAlignment="1">
      <alignment horizontal="center" vertical="center" wrapText="1"/>
    </xf>
    <xf numFmtId="0" fontId="20" fillId="34" borderId="189" xfId="2" applyFont="1" applyFill="1" applyBorder="1" applyAlignment="1">
      <alignment horizontal="center" vertical="center" wrapText="1"/>
    </xf>
    <xf numFmtId="0" fontId="20" fillId="17" borderId="230" xfId="2" applyFont="1" applyFill="1" applyBorder="1" applyAlignment="1">
      <alignment horizontal="center" vertical="center" wrapText="1"/>
    </xf>
    <xf numFmtId="177" fontId="20" fillId="17" borderId="230" xfId="2" applyNumberFormat="1" applyFont="1" applyFill="1" applyBorder="1" applyAlignment="1">
      <alignment horizontal="center" vertical="center" shrinkToFit="1"/>
    </xf>
    <xf numFmtId="0" fontId="0" fillId="0" borderId="231" xfId="0" applyBorder="1" applyAlignment="1">
      <alignment horizontal="center" vertical="center" wrapText="1"/>
    </xf>
    <xf numFmtId="177" fontId="20" fillId="21" borderId="231" xfId="2" applyNumberFormat="1" applyFont="1" applyFill="1" applyBorder="1" applyAlignment="1">
      <alignment horizontal="center" vertical="center" shrinkToFit="1"/>
    </xf>
    <xf numFmtId="177" fontId="20" fillId="17" borderId="231" xfId="2" applyNumberFormat="1" applyFont="1" applyFill="1" applyBorder="1" applyAlignment="1">
      <alignment horizontal="center" vertical="center" shrinkToFit="1"/>
    </xf>
    <xf numFmtId="0" fontId="20" fillId="0" borderId="230" xfId="2" applyFont="1" applyBorder="1" applyAlignment="1">
      <alignment horizontal="center" vertical="center"/>
    </xf>
    <xf numFmtId="177" fontId="33" fillId="17" borderId="230" xfId="2" applyNumberFormat="1" applyFont="1" applyFill="1" applyBorder="1" applyAlignment="1">
      <alignment horizontal="center" vertical="center" wrapText="1"/>
    </xf>
    <xf numFmtId="0" fontId="20" fillId="17" borderId="232" xfId="2" applyFont="1" applyFill="1" applyBorder="1" applyAlignment="1">
      <alignment horizontal="left" vertical="center"/>
    </xf>
    <xf numFmtId="0" fontId="20" fillId="29" borderId="230" xfId="2" applyFont="1" applyFill="1" applyBorder="1" applyAlignment="1">
      <alignment horizontal="center" vertical="center" wrapText="1"/>
    </xf>
    <xf numFmtId="177" fontId="20" fillId="29" borderId="230" xfId="2" applyNumberFormat="1" applyFont="1" applyFill="1" applyBorder="1" applyAlignment="1">
      <alignment horizontal="center" vertical="center" shrinkToFit="1"/>
    </xf>
    <xf numFmtId="177" fontId="20" fillId="27" borderId="230" xfId="2" applyNumberFormat="1" applyFont="1" applyFill="1" applyBorder="1" applyAlignment="1">
      <alignment horizontal="center" vertical="center" shrinkToFit="1"/>
    </xf>
    <xf numFmtId="0" fontId="6" fillId="27" borderId="230" xfId="2" applyFill="1" applyBorder="1" applyAlignment="1">
      <alignment horizontal="center" vertical="center"/>
    </xf>
    <xf numFmtId="177" fontId="1" fillId="17" borderId="230" xfId="2" applyNumberFormat="1" applyFont="1" applyFill="1" applyBorder="1" applyAlignment="1">
      <alignment horizontal="center" vertical="center" wrapText="1"/>
    </xf>
    <xf numFmtId="0" fontId="20" fillId="17" borderId="189" xfId="2" applyFont="1" applyFill="1" applyBorder="1" applyAlignment="1">
      <alignment horizontal="left" vertical="center"/>
    </xf>
    <xf numFmtId="0" fontId="20" fillId="29" borderId="189" xfId="2" applyFont="1" applyFill="1" applyBorder="1" applyAlignment="1">
      <alignment horizontal="left" vertical="center"/>
    </xf>
    <xf numFmtId="0" fontId="85" fillId="29" borderId="229" xfId="2" applyFont="1" applyFill="1" applyBorder="1" applyAlignment="1">
      <alignment horizontal="center" vertical="center"/>
    </xf>
    <xf numFmtId="177" fontId="85" fillId="29" borderId="229" xfId="2" applyNumberFormat="1" applyFont="1" applyFill="1" applyBorder="1" applyAlignment="1">
      <alignment horizontal="center" vertical="center" shrinkToFit="1"/>
    </xf>
    <xf numFmtId="177" fontId="10" fillId="29" borderId="229" xfId="2" applyNumberFormat="1" applyFont="1" applyFill="1" applyBorder="1" applyAlignment="1">
      <alignment horizontal="center" vertical="center" wrapText="1"/>
    </xf>
    <xf numFmtId="177" fontId="12" fillId="35" borderId="233" xfId="2" applyNumberFormat="1" applyFont="1" applyFill="1" applyBorder="1" applyAlignment="1">
      <alignment horizontal="center" vertical="center" wrapText="1"/>
    </xf>
    <xf numFmtId="177" fontId="85" fillId="29" borderId="189" xfId="2" applyNumberFormat="1" applyFont="1" applyFill="1" applyBorder="1" applyAlignment="1">
      <alignment horizontal="center" vertical="center" shrinkToFit="1"/>
    </xf>
    <xf numFmtId="177" fontId="120" fillId="29" borderId="189" xfId="2" applyNumberFormat="1" applyFont="1" applyFill="1" applyBorder="1" applyAlignment="1">
      <alignment horizontal="center" vertical="center" wrapText="1"/>
    </xf>
    <xf numFmtId="0" fontId="20" fillId="17" borderId="234" xfId="2" applyFont="1" applyFill="1" applyBorder="1" applyAlignment="1">
      <alignment horizontal="left" vertical="center"/>
    </xf>
    <xf numFmtId="0" fontId="95" fillId="35" borderId="189" xfId="0" applyFont="1" applyFill="1" applyBorder="1" applyAlignment="1">
      <alignment horizontal="center" vertical="center" wrapText="1"/>
    </xf>
    <xf numFmtId="177" fontId="96" fillId="35" borderId="189" xfId="2" applyNumberFormat="1" applyFont="1" applyFill="1" applyBorder="1" applyAlignment="1">
      <alignment horizontal="center" vertical="center" shrinkToFit="1"/>
    </xf>
    <xf numFmtId="177" fontId="6" fillId="17" borderId="189" xfId="2" applyNumberFormat="1" applyFill="1" applyBorder="1" applyAlignment="1">
      <alignment horizontal="center" vertical="center" shrinkToFit="1"/>
    </xf>
    <xf numFmtId="177" fontId="6" fillId="21" borderId="189" xfId="2" applyNumberFormat="1" applyFill="1" applyBorder="1" applyAlignment="1">
      <alignment horizontal="center" vertical="center" shrinkToFit="1"/>
    </xf>
    <xf numFmtId="177" fontId="12" fillId="37" borderId="189" xfId="2" applyNumberFormat="1" applyFont="1" applyFill="1" applyBorder="1" applyAlignment="1">
      <alignment horizontal="center" vertical="center" shrinkToFit="1"/>
    </xf>
    <xf numFmtId="0" fontId="20" fillId="5" borderId="234" xfId="2" applyFont="1" applyFill="1" applyBorder="1" applyAlignment="1">
      <alignment horizontal="left" vertical="center"/>
    </xf>
    <xf numFmtId="177" fontId="6" fillId="6" borderId="229" xfId="2" applyNumberFormat="1" applyFill="1" applyBorder="1" applyAlignment="1">
      <alignment horizontal="center" vertical="center" shrinkToFit="1"/>
    </xf>
    <xf numFmtId="177" fontId="6" fillId="5" borderId="229" xfId="2" applyNumberFormat="1" applyFill="1" applyBorder="1" applyAlignment="1">
      <alignment horizontal="center" vertical="center" shrinkToFit="1"/>
    </xf>
    <xf numFmtId="0" fontId="0" fillId="0" borderId="229" xfId="0" applyBorder="1" applyAlignment="1">
      <alignment horizontal="center" vertical="center" wrapText="1"/>
    </xf>
    <xf numFmtId="0" fontId="27" fillId="0" borderId="229" xfId="0" applyFont="1" applyBorder="1" applyAlignment="1">
      <alignment horizontal="center" vertical="center" wrapText="1"/>
    </xf>
    <xf numFmtId="0" fontId="0" fillId="21" borderId="229" xfId="0" applyFill="1" applyBorder="1" applyAlignment="1">
      <alignment horizontal="center" vertical="center" wrapText="1"/>
    </xf>
    <xf numFmtId="0" fontId="1" fillId="0" borderId="229" xfId="0" applyFont="1" applyBorder="1" applyAlignment="1">
      <alignment horizontal="center" vertical="center" wrapText="1"/>
    </xf>
    <xf numFmtId="177" fontId="6" fillId="0" borderId="229" xfId="2" applyNumberFormat="1" applyBorder="1" applyAlignment="1">
      <alignment horizontal="center" vertical="center" shrinkToFit="1"/>
    </xf>
    <xf numFmtId="177" fontId="12" fillId="37" borderId="235" xfId="2" applyNumberFormat="1" applyFont="1" applyFill="1" applyBorder="1" applyAlignment="1">
      <alignment horizontal="center" vertical="center" wrapText="1"/>
    </xf>
    <xf numFmtId="0" fontId="20" fillId="0" borderId="189" xfId="2" applyFont="1" applyBorder="1" applyAlignment="1">
      <alignment horizontal="left" vertical="center"/>
    </xf>
    <xf numFmtId="177" fontId="6" fillId="0" borderId="189" xfId="2" applyNumberFormat="1" applyBorder="1" applyAlignment="1">
      <alignment horizontal="center" vertical="center" shrinkToFit="1"/>
    </xf>
    <xf numFmtId="177" fontId="6" fillId="5" borderId="189" xfId="2" applyNumberFormat="1" applyFill="1" applyBorder="1" applyAlignment="1">
      <alignment horizontal="center" vertical="center" shrinkToFit="1"/>
    </xf>
    <xf numFmtId="177" fontId="6" fillId="20" borderId="189" xfId="2" applyNumberFormat="1" applyFill="1" applyBorder="1" applyAlignment="1">
      <alignment horizontal="center" vertical="center" shrinkToFit="1"/>
    </xf>
    <xf numFmtId="177" fontId="10" fillId="0" borderId="189" xfId="2" applyNumberFormat="1" applyFont="1" applyBorder="1" applyAlignment="1">
      <alignment horizontal="center" vertical="center" shrinkToFit="1"/>
    </xf>
    <xf numFmtId="0" fontId="20" fillId="5" borderId="189" xfId="2" applyFont="1" applyFill="1" applyBorder="1" applyAlignment="1">
      <alignment horizontal="left" vertical="center"/>
    </xf>
    <xf numFmtId="177" fontId="6" fillId="6" borderId="189" xfId="2" applyNumberFormat="1" applyFill="1" applyBorder="1" applyAlignment="1">
      <alignment horizontal="center" vertical="center" shrinkToFit="1"/>
    </xf>
    <xf numFmtId="177" fontId="6" fillId="2" borderId="189" xfId="2" applyNumberFormat="1" applyFill="1" applyBorder="1" applyAlignment="1">
      <alignment horizontal="center" vertical="center" shrinkToFit="1"/>
    </xf>
    <xf numFmtId="0" fontId="0" fillId="0" borderId="189" xfId="0" applyBorder="1" applyAlignment="1">
      <alignment horizontal="center" vertical="center" wrapText="1"/>
    </xf>
    <xf numFmtId="0" fontId="0" fillId="2" borderId="189" xfId="0" applyFill="1" applyBorder="1" applyAlignment="1">
      <alignment horizontal="center" vertical="center" wrapText="1"/>
    </xf>
    <xf numFmtId="0" fontId="1" fillId="0" borderId="189" xfId="0" applyFont="1" applyBorder="1" applyAlignment="1">
      <alignment horizontal="center" vertical="center" wrapText="1"/>
    </xf>
    <xf numFmtId="0" fontId="6" fillId="5" borderId="189" xfId="2" applyFill="1" applyBorder="1" applyAlignment="1">
      <alignment horizontal="center" vertical="center" wrapText="1"/>
    </xf>
    <xf numFmtId="177" fontId="12" fillId="25" borderId="235" xfId="2" applyNumberFormat="1" applyFont="1" applyFill="1" applyBorder="1" applyAlignment="1">
      <alignment horizontal="center" vertical="center" wrapText="1"/>
    </xf>
    <xf numFmtId="0" fontId="6" fillId="0" borderId="189" xfId="2" applyBorder="1" applyAlignment="1">
      <alignment horizontal="center" vertical="center"/>
    </xf>
    <xf numFmtId="177" fontId="1" fillId="0" borderId="189" xfId="2" applyNumberFormat="1" applyFont="1" applyBorder="1" applyAlignment="1">
      <alignment horizontal="center" vertical="center" shrinkToFit="1"/>
    </xf>
    <xf numFmtId="177" fontId="12" fillId="0" borderId="189" xfId="2" applyNumberFormat="1" applyFont="1" applyBorder="1" applyAlignment="1">
      <alignment horizontal="center" vertical="center" shrinkToFit="1"/>
    </xf>
    <xf numFmtId="0" fontId="20" fillId="5" borderId="234" xfId="2" applyFont="1" applyFill="1" applyBorder="1" applyAlignment="1">
      <alignment horizontal="center" vertical="center"/>
    </xf>
    <xf numFmtId="177" fontId="6" fillId="5" borderId="189" xfId="2" applyNumberFormat="1" applyFill="1" applyBorder="1" applyAlignment="1">
      <alignment horizontal="center" vertical="center" wrapText="1"/>
    </xf>
    <xf numFmtId="177" fontId="6" fillId="0" borderId="189" xfId="2" applyNumberFormat="1" applyBorder="1" applyAlignment="1">
      <alignment horizontal="center" vertical="center" wrapText="1"/>
    </xf>
    <xf numFmtId="177" fontId="6" fillId="6" borderId="189" xfId="2" applyNumberFormat="1" applyFill="1" applyBorder="1" applyAlignment="1">
      <alignment horizontal="center" vertical="center" wrapText="1"/>
    </xf>
    <xf numFmtId="0" fontId="6" fillId="0" borderId="189" xfId="2" applyBorder="1" applyAlignment="1">
      <alignment horizontal="center" vertical="center" wrapText="1"/>
    </xf>
    <xf numFmtId="0" fontId="20" fillId="5" borderId="236" xfId="2" applyFont="1" applyFill="1" applyBorder="1" applyAlignment="1">
      <alignment horizontal="left" vertical="center"/>
    </xf>
    <xf numFmtId="177" fontId="12" fillId="0" borderId="189" xfId="2" applyNumberFormat="1" applyFont="1" applyBorder="1" applyAlignment="1">
      <alignment horizontal="center" vertical="center" wrapText="1"/>
    </xf>
    <xf numFmtId="0" fontId="20" fillId="5" borderId="227" xfId="2" applyFont="1" applyFill="1" applyBorder="1" applyAlignment="1">
      <alignment horizontal="center" vertical="center"/>
    </xf>
    <xf numFmtId="177" fontId="6" fillId="7" borderId="235" xfId="2" applyNumberFormat="1" applyFill="1" applyBorder="1" applyAlignment="1">
      <alignment horizontal="center" vertical="center" wrapText="1"/>
    </xf>
    <xf numFmtId="0" fontId="20" fillId="5" borderId="236" xfId="2" applyFont="1" applyFill="1" applyBorder="1" applyAlignment="1">
      <alignment horizontal="center" vertical="center"/>
    </xf>
    <xf numFmtId="0" fontId="20" fillId="0" borderId="227" xfId="2" applyFont="1" applyBorder="1" applyAlignment="1">
      <alignment horizontal="center" vertical="center"/>
    </xf>
    <xf numFmtId="0" fontId="6" fillId="6" borderId="189" xfId="2" applyFill="1" applyBorder="1" applyAlignment="1">
      <alignment horizontal="center" vertical="center" wrapText="1"/>
    </xf>
    <xf numFmtId="0" fontId="20" fillId="0" borderId="236" xfId="2" applyFont="1" applyBorder="1" applyAlignment="1">
      <alignment horizontal="center" vertical="center"/>
    </xf>
    <xf numFmtId="177" fontId="6" fillId="0" borderId="235" xfId="2" applyNumberFormat="1" applyBorder="1" applyAlignment="1">
      <alignment horizontal="center" vertical="center" wrapText="1"/>
    </xf>
    <xf numFmtId="177" fontId="6" fillId="7" borderId="189" xfId="2" applyNumberFormat="1" applyFill="1" applyBorder="1" applyAlignment="1">
      <alignment horizontal="center" vertical="center" wrapText="1"/>
    </xf>
    <xf numFmtId="0" fontId="6" fillId="0" borderId="237" xfId="2" applyBorder="1" applyAlignment="1">
      <alignment horizontal="center" vertical="center" wrapText="1"/>
    </xf>
    <xf numFmtId="0" fontId="6" fillId="6" borderId="237" xfId="2" applyFill="1" applyBorder="1" applyAlignment="1">
      <alignment horizontal="center" vertical="center" wrapText="1"/>
    </xf>
    <xf numFmtId="177" fontId="6" fillId="0" borderId="238" xfId="2" applyNumberFormat="1" applyBorder="1" applyAlignment="1">
      <alignment horizontal="center" vertical="center" wrapText="1"/>
    </xf>
    <xf numFmtId="0" fontId="6" fillId="2" borderId="189" xfId="2" applyFill="1" applyBorder="1" applyAlignment="1">
      <alignment horizontal="center" vertical="center" wrapText="1"/>
    </xf>
    <xf numFmtId="0" fontId="67" fillId="5" borderId="243" xfId="2" applyFont="1" applyFill="1" applyBorder="1" applyAlignment="1">
      <alignment horizontal="center" vertical="center"/>
    </xf>
    <xf numFmtId="0" fontId="6" fillId="5" borderId="247" xfId="2" applyFill="1" applyBorder="1">
      <alignment vertical="center"/>
    </xf>
    <xf numFmtId="0" fontId="6" fillId="5" borderId="248" xfId="2" applyFill="1" applyBorder="1">
      <alignment vertical="center"/>
    </xf>
    <xf numFmtId="0" fontId="6" fillId="5" borderId="249" xfId="2" applyFill="1"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6" fillId="0" borderId="253" xfId="2" applyBorder="1">
      <alignment vertical="center"/>
    </xf>
    <xf numFmtId="0" fontId="8" fillId="0" borderId="230" xfId="1" applyBorder="1" applyAlignment="1" applyProtection="1">
      <alignment vertical="center" wrapText="1"/>
    </xf>
    <xf numFmtId="0" fontId="89" fillId="17" borderId="0" xfId="0" applyFont="1" applyFill="1" applyAlignment="1">
      <alignment horizontal="center" vertical="center" wrapText="1"/>
    </xf>
    <xf numFmtId="0" fontId="88" fillId="17" borderId="257" xfId="17" applyFont="1" applyFill="1" applyBorder="1" applyAlignment="1">
      <alignment horizontal="center" vertical="center" wrapText="1"/>
    </xf>
    <xf numFmtId="14" fontId="88" fillId="17" borderId="258" xfId="17" applyNumberFormat="1" applyFont="1" applyFill="1" applyBorder="1" applyAlignment="1">
      <alignment horizontal="center" vertical="center"/>
    </xf>
    <xf numFmtId="0" fontId="151" fillId="0" borderId="49" xfId="0" applyFont="1" applyBorder="1" applyAlignment="1">
      <alignment horizontal="center" vertical="center" wrapText="1"/>
    </xf>
    <xf numFmtId="0" fontId="151" fillId="0" borderId="58" xfId="0" applyFont="1" applyBorder="1" applyAlignment="1">
      <alignment horizontal="center" vertical="center" wrapText="1"/>
    </xf>
    <xf numFmtId="0" fontId="88" fillId="17" borderId="264" xfId="17" applyFont="1" applyFill="1" applyBorder="1" applyAlignment="1">
      <alignment horizontal="center" vertical="center" wrapText="1"/>
    </xf>
    <xf numFmtId="14" fontId="88" fillId="17" borderId="262" xfId="17" applyNumberFormat="1" applyFont="1" applyFill="1" applyBorder="1" applyAlignment="1">
      <alignment horizontal="center" vertical="center"/>
    </xf>
    <xf numFmtId="0" fontId="33" fillId="17" borderId="264" xfId="17" applyFont="1" applyFill="1" applyBorder="1" applyAlignment="1">
      <alignment horizontal="center" vertical="center" wrapText="1"/>
    </xf>
    <xf numFmtId="14" fontId="12" fillId="17" borderId="262" xfId="17" applyNumberFormat="1" applyFont="1" applyFill="1" applyBorder="1" applyAlignment="1">
      <alignment horizontal="center" vertical="center"/>
    </xf>
    <xf numFmtId="0" fontId="105" fillId="17" borderId="0" xfId="0" applyFont="1" applyFill="1">
      <alignment vertical="center"/>
    </xf>
    <xf numFmtId="0" fontId="95" fillId="35" borderId="266" xfId="0" applyFont="1" applyFill="1" applyBorder="1" applyAlignment="1">
      <alignment horizontal="center" vertical="center" wrapText="1"/>
    </xf>
    <xf numFmtId="0" fontId="151" fillId="0" borderId="189" xfId="0" applyFont="1" applyBorder="1" applyAlignment="1">
      <alignment horizontal="center" vertical="center" wrapText="1"/>
    </xf>
    <xf numFmtId="0" fontId="151" fillId="0" borderId="267" xfId="0" applyFont="1" applyBorder="1" applyAlignment="1">
      <alignment horizontal="center" vertical="center" wrapText="1"/>
    </xf>
    <xf numFmtId="0" fontId="8" fillId="0" borderId="195" xfId="1" applyBorder="1" applyAlignment="1" applyProtection="1">
      <alignment vertical="center" wrapText="1"/>
    </xf>
    <xf numFmtId="0" fontId="8" fillId="0" borderId="193" xfId="1" applyBorder="1" applyAlignment="1" applyProtection="1">
      <alignment vertical="center" wrapText="1"/>
    </xf>
    <xf numFmtId="0" fontId="8" fillId="0" borderId="183" xfId="1" applyBorder="1" applyAlignment="1" applyProtection="1">
      <alignment vertical="center" wrapText="1"/>
    </xf>
    <xf numFmtId="0" fontId="28" fillId="21" borderId="193" xfId="2" applyFont="1" applyFill="1" applyBorder="1" applyAlignment="1">
      <alignment horizontal="center" vertical="center" wrapText="1"/>
    </xf>
    <xf numFmtId="0" fontId="112" fillId="0" borderId="268" xfId="2" applyFont="1" applyBorder="1" applyAlignment="1">
      <alignment vertical="top" wrapText="1"/>
    </xf>
    <xf numFmtId="14" fontId="86" fillId="19" borderId="269" xfId="2" applyNumberFormat="1" applyFont="1" applyFill="1" applyBorder="1" applyAlignment="1">
      <alignment horizontal="center" vertical="center"/>
    </xf>
    <xf numFmtId="0" fontId="155" fillId="3" borderId="0" xfId="17" applyFont="1" applyFill="1" applyAlignment="1">
      <alignment horizontal="center" vertical="center" wrapText="1"/>
    </xf>
    <xf numFmtId="0" fontId="156" fillId="26" borderId="0" xfId="0" applyFont="1" applyFill="1" applyAlignment="1">
      <alignment horizontal="center" vertical="center" wrapText="1"/>
    </xf>
    <xf numFmtId="0" fontId="6" fillId="2" borderId="124" xfId="2" applyFill="1" applyBorder="1" applyAlignment="1">
      <alignment horizontal="center" vertical="center" wrapText="1"/>
    </xf>
    <xf numFmtId="0" fontId="6" fillId="3" borderId="124" xfId="2" applyFill="1" applyBorder="1" applyAlignment="1">
      <alignment horizontal="center" vertical="center"/>
    </xf>
    <xf numFmtId="0" fontId="6" fillId="14" borderId="124" xfId="2" applyFill="1" applyBorder="1" applyAlignment="1">
      <alignment horizontal="center" vertical="center"/>
    </xf>
    <xf numFmtId="0" fontId="8" fillId="0" borderId="272" xfId="1" applyBorder="1" applyAlignment="1" applyProtection="1">
      <alignment vertical="center" wrapText="1"/>
    </xf>
    <xf numFmtId="0" fontId="112" fillId="0" borderId="81" xfId="1" applyFont="1" applyBorder="1" applyAlignment="1" applyProtection="1">
      <alignment horizontal="left" vertical="top" wrapText="1"/>
    </xf>
    <xf numFmtId="0" fontId="93" fillId="17" borderId="264" xfId="17" applyFont="1" applyFill="1" applyBorder="1" applyAlignment="1">
      <alignment horizontal="center" vertical="center" wrapText="1"/>
    </xf>
    <xf numFmtId="0" fontId="165" fillId="19" borderId="80" xfId="2" applyFont="1" applyFill="1" applyBorder="1" applyAlignment="1">
      <alignment horizontal="center" vertical="center" wrapText="1"/>
    </xf>
    <xf numFmtId="0" fontId="17" fillId="21" borderId="123" xfId="2" applyFont="1" applyFill="1" applyBorder="1" applyAlignment="1">
      <alignment horizontal="center" vertical="center" wrapText="1"/>
    </xf>
    <xf numFmtId="0" fontId="8" fillId="0" borderId="0" xfId="1" applyAlignment="1" applyProtection="1">
      <alignment vertical="center"/>
    </xf>
    <xf numFmtId="0" fontId="143" fillId="0" borderId="206" xfId="2" applyFont="1" applyBorder="1" applyAlignment="1">
      <alignment horizontal="left" vertical="top" wrapText="1"/>
    </xf>
    <xf numFmtId="0" fontId="167" fillId="0" borderId="206" xfId="1" applyFont="1" applyBorder="1" applyAlignment="1" applyProtection="1">
      <alignment horizontal="left" vertical="top" wrapText="1"/>
    </xf>
    <xf numFmtId="0" fontId="143" fillId="0" borderId="0" xfId="2" applyFont="1" applyAlignment="1">
      <alignment vertical="top" wrapText="1"/>
    </xf>
    <xf numFmtId="0" fontId="144" fillId="0" borderId="0" xfId="0" applyFont="1" applyAlignment="1">
      <alignment horizontal="left" vertical="top" wrapText="1"/>
    </xf>
    <xf numFmtId="0" fontId="91" fillId="41" borderId="279" xfId="2" applyFont="1" applyFill="1" applyBorder="1" applyAlignment="1">
      <alignment horizontal="center" vertical="center" wrapText="1"/>
    </xf>
    <xf numFmtId="0" fontId="90" fillId="41" borderId="280" xfId="2" applyFont="1" applyFill="1" applyBorder="1" applyAlignment="1">
      <alignment horizontal="center" vertical="center" wrapText="1"/>
    </xf>
    <xf numFmtId="0" fontId="100" fillId="41" borderId="280" xfId="2" applyFont="1" applyFill="1" applyBorder="1" applyAlignment="1">
      <alignment horizontal="left" vertical="center" shrinkToFit="1"/>
    </xf>
    <xf numFmtId="0" fontId="90" fillId="41" borderId="280" xfId="2" applyFont="1" applyFill="1" applyBorder="1" applyAlignment="1">
      <alignment horizontal="center" vertical="center"/>
    </xf>
    <xf numFmtId="0" fontId="90" fillId="41" borderId="281"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4" xfId="17" applyNumberFormat="1" applyFont="1" applyFill="1" applyBorder="1" applyAlignment="1">
      <alignment horizontal="center" vertical="center" wrapText="1"/>
    </xf>
    <xf numFmtId="0" fontId="151" fillId="17" borderId="267" xfId="0" applyFont="1" applyFill="1" applyBorder="1" applyAlignment="1">
      <alignment horizontal="center" vertical="center" wrapText="1"/>
    </xf>
    <xf numFmtId="14" fontId="20" fillId="17" borderId="262" xfId="17" applyNumberFormat="1" applyFont="1" applyFill="1" applyBorder="1" applyAlignment="1">
      <alignment horizontal="center" vertical="center"/>
    </xf>
    <xf numFmtId="0" fontId="147"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3" xfId="2" applyNumberFormat="1" applyFont="1" applyFill="1" applyBorder="1" applyAlignment="1">
      <alignment horizontal="center" vertical="center"/>
    </xf>
    <xf numFmtId="0" fontId="0" fillId="37" borderId="0" xfId="0" applyFill="1">
      <alignment vertical="center"/>
    </xf>
    <xf numFmtId="0" fontId="152" fillId="37" borderId="0" xfId="0" applyFont="1" applyFill="1" applyAlignment="1">
      <alignment vertical="center" wrapText="1"/>
    </xf>
    <xf numFmtId="0" fontId="183" fillId="0" borderId="0" xfId="0" applyFont="1" applyAlignment="1">
      <alignment horizontal="left" vertical="top" wrapText="1"/>
    </xf>
    <xf numFmtId="14" fontId="33" fillId="17" borderId="262" xfId="17" applyNumberFormat="1" applyFont="1" applyFill="1" applyBorder="1" applyAlignment="1">
      <alignment horizontal="center" vertical="center"/>
    </xf>
    <xf numFmtId="0" fontId="184" fillId="0" borderId="81" xfId="2" applyFont="1" applyBorder="1" applyAlignment="1">
      <alignment horizontal="left" vertical="top" wrapText="1"/>
    </xf>
    <xf numFmtId="0" fontId="185" fillId="0" borderId="0" xfId="2" applyFont="1" applyAlignment="1">
      <alignment horizontal="left" vertical="top" wrapText="1"/>
    </xf>
    <xf numFmtId="0" fontId="66" fillId="17" borderId="0" xfId="0" applyFont="1" applyFill="1" applyAlignment="1">
      <alignment horizontal="center" vertical="center" wrapText="1"/>
    </xf>
    <xf numFmtId="0" fontId="8" fillId="0" borderId="285" xfId="1" applyBorder="1" applyAlignment="1" applyProtection="1">
      <alignment vertical="center"/>
    </xf>
    <xf numFmtId="0" fontId="83" fillId="42" borderId="0" xfId="1" applyFont="1" applyFill="1" applyAlignment="1" applyProtection="1">
      <alignment horizontal="center" vertical="center" wrapText="1"/>
    </xf>
    <xf numFmtId="0" fontId="8" fillId="17" borderId="180"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8" xfId="2" applyFont="1" applyFill="1" applyBorder="1" applyAlignment="1">
      <alignment horizontal="center" vertical="center" wrapText="1"/>
    </xf>
    <xf numFmtId="0" fontId="17" fillId="19" borderId="293" xfId="2" applyFont="1" applyFill="1" applyBorder="1" applyAlignment="1">
      <alignment horizontal="center" vertical="center" wrapText="1"/>
    </xf>
    <xf numFmtId="0" fontId="12" fillId="19" borderId="188" xfId="2" applyFont="1" applyFill="1" applyBorder="1" applyAlignment="1">
      <alignment horizontal="center" vertical="center" wrapText="1"/>
    </xf>
    <xf numFmtId="0" fontId="193" fillId="17" borderId="188" xfId="2" applyFont="1" applyFill="1" applyBorder="1" applyAlignment="1">
      <alignment horizontal="center" vertical="center" wrapText="1"/>
    </xf>
    <xf numFmtId="0" fontId="143" fillId="17" borderId="292" xfId="2" applyFont="1" applyFill="1" applyBorder="1" applyAlignment="1">
      <alignment horizontal="left" vertical="top" wrapText="1"/>
    </xf>
    <xf numFmtId="0" fontId="8" fillId="17" borderId="291" xfId="1" applyFill="1" applyBorder="1" applyAlignment="1" applyProtection="1">
      <alignment horizontal="left" vertical="center" wrapText="1"/>
    </xf>
    <xf numFmtId="0" fontId="8" fillId="0" borderId="294" xfId="1" applyBorder="1" applyAlignment="1" applyProtection="1">
      <alignment vertical="center"/>
    </xf>
    <xf numFmtId="0" fontId="8" fillId="0" borderId="295" xfId="1" applyBorder="1" applyAlignment="1" applyProtection="1">
      <alignment vertical="center"/>
    </xf>
    <xf numFmtId="0" fontId="17" fillId="19" borderId="192" xfId="1" applyFont="1" applyFill="1" applyBorder="1" applyAlignment="1" applyProtection="1">
      <alignment horizontal="center" vertical="center" wrapText="1"/>
    </xf>
    <xf numFmtId="0" fontId="0" fillId="43" borderId="0" xfId="0" applyFill="1">
      <alignment vertical="center"/>
    </xf>
    <xf numFmtId="0" fontId="172" fillId="43" borderId="0" xfId="0" applyFont="1" applyFill="1">
      <alignment vertical="center"/>
    </xf>
    <xf numFmtId="0" fontId="176" fillId="43" borderId="0" xfId="0" applyFont="1" applyFill="1" applyAlignment="1">
      <alignment vertical="top" wrapText="1"/>
    </xf>
    <xf numFmtId="0" fontId="177" fillId="43" borderId="0" xfId="0" applyFont="1" applyFill="1">
      <alignment vertical="center"/>
    </xf>
    <xf numFmtId="0" fontId="173" fillId="43" borderId="0" xfId="0" applyFont="1" applyFill="1">
      <alignment vertical="center"/>
    </xf>
    <xf numFmtId="0" fontId="174" fillId="43" borderId="0" xfId="0" applyFont="1" applyFill="1">
      <alignment vertical="center"/>
    </xf>
    <xf numFmtId="0" fontId="178" fillId="43" borderId="0" xfId="0" applyFont="1" applyFill="1" applyAlignment="1">
      <alignment vertical="top" wrapText="1"/>
    </xf>
    <xf numFmtId="0" fontId="175" fillId="43" borderId="0" xfId="0" applyFont="1" applyFill="1" applyAlignment="1">
      <alignment vertical="center" wrapText="1"/>
    </xf>
    <xf numFmtId="0" fontId="152" fillId="43" borderId="0" xfId="0" applyFont="1" applyFill="1" applyAlignment="1">
      <alignment vertical="center" wrapText="1"/>
    </xf>
    <xf numFmtId="0" fontId="163" fillId="43" borderId="0" xfId="0" applyFont="1" applyFill="1" applyAlignment="1">
      <alignment vertical="top" wrapText="1"/>
    </xf>
    <xf numFmtId="0" fontId="98" fillId="43" borderId="0" xfId="0" applyFont="1" applyFill="1">
      <alignment vertical="center"/>
    </xf>
    <xf numFmtId="0" fontId="154" fillId="43" borderId="0" xfId="0" applyFont="1" applyFill="1">
      <alignment vertical="center"/>
    </xf>
    <xf numFmtId="0" fontId="159" fillId="43" borderId="0" xfId="0" applyFont="1" applyFill="1">
      <alignment vertical="center"/>
    </xf>
    <xf numFmtId="0" fontId="170" fillId="43" borderId="0" xfId="0" applyFont="1" applyFill="1">
      <alignment vertical="center"/>
    </xf>
    <xf numFmtId="0" fontId="158" fillId="43" borderId="0" xfId="0" applyFont="1" applyFill="1">
      <alignment vertical="center"/>
    </xf>
    <xf numFmtId="0" fontId="164" fillId="43" borderId="0" xfId="0" applyFont="1" applyFill="1">
      <alignment vertical="center"/>
    </xf>
    <xf numFmtId="0" fontId="168" fillId="43" borderId="0" xfId="0" applyFont="1" applyFill="1" applyAlignment="1">
      <alignment vertical="top" wrapText="1"/>
    </xf>
    <xf numFmtId="0" fontId="181" fillId="43" borderId="0" xfId="0" applyFont="1" applyFill="1" applyAlignment="1">
      <alignment horizontal="left" vertical="center"/>
    </xf>
    <xf numFmtId="0" fontId="180" fillId="43" borderId="0" xfId="0" applyFont="1" applyFill="1" applyAlignment="1">
      <alignment horizontal="left" vertical="top" wrapText="1"/>
    </xf>
    <xf numFmtId="0" fontId="161" fillId="43" borderId="0" xfId="0" applyFont="1" applyFill="1" applyAlignment="1">
      <alignment horizontal="left" vertical="center"/>
    </xf>
    <xf numFmtId="0" fontId="171" fillId="43" borderId="0" xfId="0" applyFont="1" applyFill="1">
      <alignment vertical="center"/>
    </xf>
    <xf numFmtId="0" fontId="161" fillId="43" borderId="0" xfId="0" applyFont="1" applyFill="1">
      <alignment vertical="center"/>
    </xf>
    <xf numFmtId="0" fontId="162" fillId="43" borderId="0" xfId="0" applyFont="1" applyFill="1">
      <alignment vertical="center"/>
    </xf>
    <xf numFmtId="0" fontId="157" fillId="43" borderId="0" xfId="0" applyFont="1" applyFill="1">
      <alignment vertical="center"/>
    </xf>
    <xf numFmtId="0" fontId="66" fillId="43" borderId="0" xfId="0" applyFont="1" applyFill="1" applyAlignment="1">
      <alignment vertical="center" wrapText="1"/>
    </xf>
    <xf numFmtId="0" fontId="169" fillId="43" borderId="0" xfId="0" applyFont="1" applyFill="1" applyAlignment="1">
      <alignment vertical="center" wrapText="1"/>
    </xf>
    <xf numFmtId="0" fontId="0" fillId="43" borderId="0" xfId="0" applyFill="1" applyAlignment="1">
      <alignment vertical="center" wrapText="1"/>
    </xf>
    <xf numFmtId="177" fontId="12" fillId="17" borderId="188" xfId="2" applyNumberFormat="1" applyFont="1" applyFill="1" applyBorder="1" applyAlignment="1">
      <alignment horizontal="center" vertical="center" shrinkToFit="1"/>
    </xf>
    <xf numFmtId="177" fontId="12" fillId="19" borderId="188" xfId="2" applyNumberFormat="1" applyFont="1" applyFill="1" applyBorder="1" applyAlignment="1">
      <alignment horizontal="center" vertical="center" shrinkToFit="1"/>
    </xf>
    <xf numFmtId="0" fontId="143" fillId="17" borderId="86" xfId="1" applyFont="1" applyFill="1" applyBorder="1" applyAlignment="1" applyProtection="1">
      <alignment horizontal="left" vertical="top" wrapText="1"/>
    </xf>
    <xf numFmtId="0" fontId="169" fillId="19" borderId="0" xfId="0" applyFont="1" applyFill="1" applyAlignment="1">
      <alignment horizontal="center" vertical="center" wrapText="1"/>
    </xf>
    <xf numFmtId="0" fontId="143" fillId="17" borderId="0" xfId="1" applyFont="1" applyFill="1" applyAlignment="1" applyProtection="1">
      <alignment vertical="top" wrapText="1"/>
    </xf>
    <xf numFmtId="0" fontId="194" fillId="17" borderId="0" xfId="0" applyFont="1" applyFill="1" applyAlignment="1">
      <alignment horizontal="left" vertical="top" wrapText="1"/>
    </xf>
    <xf numFmtId="0" fontId="143" fillId="17" borderId="180" xfId="1" applyFont="1" applyFill="1" applyBorder="1" applyAlignment="1" applyProtection="1">
      <alignment horizontal="left" vertical="top" wrapText="1"/>
    </xf>
    <xf numFmtId="0" fontId="143" fillId="17" borderId="0" xfId="2" applyFont="1" applyFill="1" applyAlignment="1">
      <alignment horizontal="left" vertical="top" wrapText="1"/>
    </xf>
    <xf numFmtId="0" fontId="143" fillId="0" borderId="90" xfId="1" applyFont="1" applyFill="1" applyBorder="1" applyAlignment="1" applyProtection="1">
      <alignment horizontal="left" vertical="top" wrapText="1"/>
    </xf>
    <xf numFmtId="0" fontId="167" fillId="0" borderId="91"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3" xfId="17" applyFont="1" applyFill="1" applyBorder="1" applyAlignment="1">
      <alignment vertical="center" wrapText="1"/>
    </xf>
    <xf numFmtId="0" fontId="0" fillId="36" borderId="113" xfId="0" applyFill="1" applyBorder="1" applyAlignment="1">
      <alignment vertical="center" wrapText="1"/>
    </xf>
    <xf numFmtId="0" fontId="17" fillId="19" borderId="78" xfId="2" applyFont="1" applyFill="1" applyBorder="1" applyAlignment="1">
      <alignment horizontal="center" vertical="center" wrapText="1"/>
    </xf>
    <xf numFmtId="0" fontId="8" fillId="0" borderId="297" xfId="1" applyBorder="1" applyAlignment="1" applyProtection="1">
      <alignment vertical="center"/>
    </xf>
    <xf numFmtId="0" fontId="6" fillId="0" borderId="297" xfId="2" applyBorder="1" applyAlignment="1">
      <alignment horizontal="center" vertical="center"/>
    </xf>
    <xf numFmtId="0" fontId="187" fillId="42" borderId="302" xfId="1" applyFont="1" applyFill="1" applyBorder="1" applyAlignment="1" applyProtection="1">
      <alignment horizontal="center" vertical="center" wrapText="1"/>
    </xf>
    <xf numFmtId="0" fontId="8" fillId="0" borderId="303" xfId="1" applyBorder="1" applyAlignment="1" applyProtection="1">
      <alignment vertical="center" wrapText="1"/>
    </xf>
    <xf numFmtId="0" fontId="6" fillId="0" borderId="303" xfId="2" applyBorder="1">
      <alignment vertical="center"/>
    </xf>
    <xf numFmtId="14" fontId="82" fillId="19" borderId="231" xfId="2" applyNumberFormat="1" applyFont="1" applyFill="1" applyBorder="1">
      <alignment vertical="center"/>
    </xf>
    <xf numFmtId="0" fontId="119" fillId="30" borderId="304" xfId="0" applyFont="1" applyFill="1" applyBorder="1" applyAlignment="1">
      <alignment horizontal="center" vertical="center" wrapText="1"/>
    </xf>
    <xf numFmtId="0" fontId="195" fillId="0" borderId="0" xfId="2" applyFont="1">
      <alignment vertical="center"/>
    </xf>
    <xf numFmtId="0" fontId="196" fillId="0" borderId="0" xfId="2" applyFont="1">
      <alignment vertical="center"/>
    </xf>
    <xf numFmtId="0" fontId="6" fillId="0" borderId="124" xfId="2" applyBorder="1" applyAlignment="1">
      <alignment horizontal="left" vertical="center" wrapText="1"/>
    </xf>
    <xf numFmtId="0" fontId="6" fillId="0" borderId="125" xfId="2" applyBorder="1" applyAlignment="1">
      <alignment horizontal="left" vertical="center" wrapText="1"/>
    </xf>
    <xf numFmtId="0" fontId="6" fillId="13" borderId="124" xfId="2" applyFill="1" applyBorder="1" applyAlignment="1">
      <alignment vertical="center" wrapText="1"/>
    </xf>
    <xf numFmtId="0" fontId="88" fillId="13" borderId="126"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7" fillId="8" borderId="0" xfId="4" applyFont="1" applyFill="1" applyAlignment="1">
      <alignment vertical="top"/>
    </xf>
    <xf numFmtId="0" fontId="147" fillId="8" borderId="0" xfId="2" applyFont="1" applyFill="1" applyAlignment="1">
      <alignment vertical="top"/>
    </xf>
    <xf numFmtId="0" fontId="7" fillId="8" borderId="0" xfId="2" applyFont="1" applyFill="1" applyAlignment="1">
      <alignment vertical="top"/>
    </xf>
    <xf numFmtId="0" fontId="191" fillId="8" borderId="0" xfId="2" applyFont="1" applyFill="1" applyAlignment="1">
      <alignment vertical="top"/>
    </xf>
    <xf numFmtId="0" fontId="30" fillId="8" borderId="0" xfId="2" applyFont="1" applyFill="1" applyAlignment="1">
      <alignment vertical="top"/>
    </xf>
    <xf numFmtId="0" fontId="192" fillId="8" borderId="0" xfId="2" applyFont="1" applyFill="1" applyAlignment="1">
      <alignment vertical="top"/>
    </xf>
    <xf numFmtId="0" fontId="31" fillId="47" borderId="0" xfId="4" applyFont="1" applyFill="1"/>
    <xf numFmtId="0" fontId="147" fillId="47" borderId="0" xfId="4" applyFont="1" applyFill="1"/>
    <xf numFmtId="0" fontId="6" fillId="47" borderId="0" xfId="4" applyFill="1"/>
    <xf numFmtId="0" fontId="88" fillId="19" borderId="103" xfId="17" applyFont="1" applyFill="1" applyBorder="1" applyAlignment="1">
      <alignment horizontal="center" vertical="center" wrapText="1"/>
    </xf>
    <xf numFmtId="14" fontId="88" fillId="19" borderId="104" xfId="17" applyNumberFormat="1" applyFont="1" applyFill="1" applyBorder="1" applyAlignment="1">
      <alignment horizontal="center" vertical="center"/>
    </xf>
    <xf numFmtId="0" fontId="8" fillId="0" borderId="314" xfId="1" applyBorder="1" applyAlignment="1" applyProtection="1">
      <alignment vertical="center"/>
    </xf>
    <xf numFmtId="0" fontId="83" fillId="19" borderId="286" xfId="1" applyFont="1" applyFill="1" applyBorder="1" applyAlignment="1" applyProtection="1">
      <alignment horizontal="center" vertical="center" wrapText="1"/>
    </xf>
    <xf numFmtId="0" fontId="8" fillId="0" borderId="315" xfId="1" applyBorder="1" applyAlignment="1" applyProtection="1">
      <alignment vertical="center"/>
    </xf>
    <xf numFmtId="0" fontId="202" fillId="19" borderId="123" xfId="2" applyFont="1" applyFill="1" applyBorder="1" applyAlignment="1">
      <alignment horizontal="center" vertical="center" wrapText="1"/>
    </xf>
    <xf numFmtId="0" fontId="203" fillId="19" borderId="123" xfId="2" applyFont="1" applyFill="1" applyBorder="1" applyAlignment="1">
      <alignment horizontal="center" vertical="center" wrapText="1"/>
    </xf>
    <xf numFmtId="0" fontId="66" fillId="19" borderId="264" xfId="0" applyFont="1" applyFill="1" applyBorder="1" applyAlignment="1">
      <alignment horizontal="center" vertical="center" wrapText="1"/>
    </xf>
    <xf numFmtId="14" fontId="93" fillId="19" borderId="262" xfId="17" applyNumberFormat="1" applyFont="1" applyFill="1" applyBorder="1" applyAlignment="1">
      <alignment horizontal="center" vertical="center" wrapText="1"/>
    </xf>
    <xf numFmtId="0" fontId="69" fillId="0" borderId="0" xfId="0" applyFont="1" applyAlignment="1">
      <alignment horizontal="left" vertical="center" wrapText="1"/>
    </xf>
    <xf numFmtId="0" fontId="73" fillId="0" borderId="0" xfId="0" applyFont="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vertical="center" wrapText="1"/>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158" fillId="43" borderId="0" xfId="0" applyFont="1" applyFill="1" applyAlignment="1">
      <alignment horizontal="center" vertical="center"/>
    </xf>
    <xf numFmtId="0" fontId="162" fillId="43" borderId="0" xfId="0" applyFont="1" applyFill="1" applyAlignment="1">
      <alignment horizontal="center" vertical="center"/>
    </xf>
    <xf numFmtId="0" fontId="179" fillId="43" borderId="0" xfId="0" applyFont="1" applyFill="1" applyAlignment="1">
      <alignment horizontal="center" vertical="center" wrapText="1"/>
    </xf>
    <xf numFmtId="0" fontId="182" fillId="43" borderId="0" xfId="0" applyFont="1" applyFill="1" applyAlignment="1">
      <alignment horizontal="center" vertical="center"/>
    </xf>
    <xf numFmtId="0" fontId="160" fillId="43" borderId="0" xfId="1" applyFont="1" applyFill="1" applyAlignment="1" applyProtection="1">
      <alignment horizontal="center" vertical="center"/>
    </xf>
    <xf numFmtId="0" fontId="163" fillId="43" borderId="0" xfId="0" applyFont="1" applyFill="1" applyAlignment="1">
      <alignment horizontal="center" vertical="center"/>
    </xf>
    <xf numFmtId="0" fontId="162" fillId="43" borderId="0" xfId="0" applyFont="1" applyFill="1" applyAlignment="1">
      <alignment horizontal="left" vertical="center"/>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3" xfId="17" applyNumberFormat="1" applyFont="1" applyBorder="1" applyAlignment="1">
      <alignment horizontal="center" vertical="center" shrinkToFit="1"/>
    </xf>
    <xf numFmtId="179" fontId="122" fillId="0" borderId="94"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10" fillId="6" borderId="84" xfId="17" applyFont="1" applyFill="1" applyBorder="1" applyAlignment="1">
      <alignment horizontal="center" vertical="center" wrapText="1"/>
    </xf>
    <xf numFmtId="0" fontId="10" fillId="6" borderId="82" xfId="17" applyFont="1" applyFill="1" applyBorder="1" applyAlignment="1">
      <alignment horizontal="center" vertical="center" wrapText="1"/>
    </xf>
    <xf numFmtId="0" fontId="10" fillId="6" borderId="85" xfId="17" applyFont="1" applyFill="1" applyBorder="1" applyAlignment="1">
      <alignment horizontal="center" vertical="center" wrapText="1"/>
    </xf>
    <xf numFmtId="0" fontId="88" fillId="17" borderId="105" xfId="17" applyFont="1" applyFill="1" applyBorder="1" applyAlignment="1">
      <alignment horizontal="left" vertical="top" wrapText="1"/>
    </xf>
    <xf numFmtId="0" fontId="88" fillId="17" borderId="101" xfId="17" applyFont="1" applyFill="1" applyBorder="1" applyAlignment="1">
      <alignment horizontal="left" vertical="top" wrapText="1"/>
    </xf>
    <xf numFmtId="0" fontId="88" fillId="17" borderId="102" xfId="17" applyFont="1" applyFill="1" applyBorder="1" applyAlignment="1">
      <alignment horizontal="left" vertical="top"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88" fillId="17" borderId="261"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11" fillId="0" borderId="99"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9" borderId="263" xfId="17" applyFont="1" applyFill="1" applyBorder="1" applyAlignment="1">
      <alignment horizontal="left" vertical="top" wrapText="1"/>
    </xf>
    <xf numFmtId="0" fontId="88" fillId="19" borderId="260" xfId="17" applyFont="1" applyFill="1" applyBorder="1" applyAlignment="1">
      <alignment horizontal="left" vertical="top" wrapText="1"/>
    </xf>
    <xf numFmtId="0" fontId="88" fillId="19" borderId="261"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101" fillId="17" borderId="261"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2" xfId="17" applyFont="1" applyFill="1" applyBorder="1" applyAlignment="1">
      <alignment horizontal="left" vertical="top" wrapText="1"/>
    </xf>
    <xf numFmtId="0" fontId="148" fillId="17" borderId="105"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1" xfId="17" applyFont="1" applyFill="1" applyBorder="1" applyAlignment="1">
      <alignment horizontal="left" vertical="top" wrapText="1"/>
    </xf>
    <xf numFmtId="0" fontId="12" fillId="17" borderId="102" xfId="17" applyFont="1" applyFill="1" applyBorder="1" applyAlignment="1">
      <alignment horizontal="left" vertical="top" wrapText="1"/>
    </xf>
    <xf numFmtId="0" fontId="148"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33" fillId="17" borderId="261"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2" fillId="17" borderId="261" xfId="17" applyFont="1" applyFill="1" applyBorder="1" applyAlignment="1">
      <alignment horizontal="left" vertical="top" wrapText="1"/>
    </xf>
    <xf numFmtId="0" fontId="148" fillId="17" borderId="265" xfId="17" applyFont="1" applyFill="1" applyBorder="1" applyAlignment="1">
      <alignment horizontal="left" vertical="top" wrapText="1"/>
    </xf>
    <xf numFmtId="0" fontId="33" fillId="17" borderId="264" xfId="17" applyFont="1" applyFill="1" applyBorder="1" applyAlignment="1">
      <alignment horizontal="left" vertical="top" wrapText="1"/>
    </xf>
    <xf numFmtId="0" fontId="148" fillId="17" borderId="145" xfId="17" applyFont="1" applyFill="1" applyBorder="1" applyAlignment="1">
      <alignment horizontal="left" vertical="top" wrapText="1"/>
    </xf>
    <xf numFmtId="0" fontId="46" fillId="17" borderId="143" xfId="17" applyFont="1" applyFill="1" applyBorder="1" applyAlignment="1">
      <alignment horizontal="left" vertical="top" wrapText="1"/>
    </xf>
    <xf numFmtId="0" fontId="46" fillId="17" borderId="144" xfId="17"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20" fillId="17" borderId="261" xfId="2" applyFont="1" applyFill="1" applyBorder="1" applyAlignment="1">
      <alignment horizontal="left" vertical="top" wrapText="1"/>
    </xf>
    <xf numFmtId="0" fontId="56" fillId="11" borderId="119" xfId="17" applyFont="1" applyFill="1" applyBorder="1" applyAlignment="1">
      <alignment horizontal="right" vertical="center" wrapText="1"/>
    </xf>
    <xf numFmtId="0" fontId="57" fillId="11" borderId="119" xfId="0" applyFont="1" applyFill="1" applyBorder="1" applyAlignment="1">
      <alignment horizontal="right" vertical="center"/>
    </xf>
    <xf numFmtId="0" fontId="0" fillId="11" borderId="119" xfId="0" applyFill="1" applyBorder="1" applyAlignment="1">
      <alignment horizontal="right" vertical="center"/>
    </xf>
    <xf numFmtId="180" fontId="56" fillId="11" borderId="119" xfId="17" applyNumberFormat="1" applyFont="1" applyFill="1" applyBorder="1" applyAlignment="1">
      <alignment horizontal="center" vertical="center" wrapText="1"/>
    </xf>
    <xf numFmtId="180" fontId="0" fillId="11" borderId="119" xfId="0" applyNumberFormat="1" applyFill="1" applyBorder="1" applyAlignment="1">
      <alignment horizontal="center" vertical="center" wrapText="1"/>
    </xf>
    <xf numFmtId="0" fontId="58" fillId="12" borderId="120" xfId="17" applyFont="1" applyFill="1" applyBorder="1" applyAlignment="1">
      <alignment horizontal="center" vertical="center" wrapText="1"/>
    </xf>
    <xf numFmtId="0" fontId="59" fillId="12" borderId="120" xfId="0" applyFont="1" applyFill="1" applyBorder="1" applyAlignment="1">
      <alignment horizontal="center" vertical="center"/>
    </xf>
    <xf numFmtId="0" fontId="58" fillId="9" borderId="120" xfId="0" applyFont="1" applyFill="1" applyBorder="1" applyAlignment="1">
      <alignment horizontal="center" vertical="center"/>
    </xf>
    <xf numFmtId="0" fontId="61" fillId="9" borderId="120"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33" fillId="17" borderId="201"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3" xfId="17" applyFont="1" applyFill="1" applyBorder="1" applyAlignment="1">
      <alignment horizontal="center" vertical="center" wrapText="1"/>
    </xf>
    <xf numFmtId="180" fontId="56" fillId="3" borderId="115" xfId="17" applyNumberFormat="1" applyFont="1" applyFill="1" applyBorder="1" applyAlignment="1">
      <alignment horizontal="center" vertical="center" wrapText="1"/>
    </xf>
    <xf numFmtId="180" fontId="56" fillId="3" borderId="117" xfId="17" applyNumberFormat="1"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64" fillId="3" borderId="117" xfId="17" applyFont="1" applyFill="1" applyBorder="1" applyAlignment="1">
      <alignment horizontal="center" vertical="center" wrapText="1"/>
    </xf>
    <xf numFmtId="0" fontId="20" fillId="17" borderId="105"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102" xfId="2"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33" fillId="17" borderId="256" xfId="17" applyFont="1" applyFill="1" applyBorder="1" applyAlignment="1">
      <alignment horizontal="left" vertical="top" wrapText="1"/>
    </xf>
    <xf numFmtId="0" fontId="20" fillId="17" borderId="259" xfId="17" applyFont="1" applyFill="1" applyBorder="1" applyAlignment="1">
      <alignment horizontal="left" vertical="top" wrapText="1"/>
    </xf>
    <xf numFmtId="0" fontId="148" fillId="19" borderId="105" xfId="17" applyFont="1" applyFill="1" applyBorder="1" applyAlignment="1">
      <alignment horizontal="left" vertical="top" wrapText="1"/>
    </xf>
    <xf numFmtId="0" fontId="33" fillId="19" borderId="101" xfId="17" applyFont="1" applyFill="1" applyBorder="1" applyAlignment="1">
      <alignment horizontal="left" vertical="top" wrapText="1"/>
    </xf>
    <xf numFmtId="0" fontId="33" fillId="19" borderId="102" xfId="17" applyFont="1" applyFill="1" applyBorder="1" applyAlignment="1">
      <alignment horizontal="left" vertical="top" wrapText="1"/>
    </xf>
    <xf numFmtId="0" fontId="12" fillId="19" borderId="306" xfId="4" applyFont="1" applyFill="1" applyBorder="1" applyAlignment="1">
      <alignment horizontal="left" vertical="center" wrapText="1" indent="1"/>
    </xf>
    <xf numFmtId="0" fontId="200" fillId="19" borderId="307" xfId="4" applyFont="1" applyFill="1" applyBorder="1" applyAlignment="1">
      <alignment horizontal="left" vertical="center" wrapText="1" indent="1"/>
    </xf>
    <xf numFmtId="0" fontId="200" fillId="19" borderId="308" xfId="4" applyFont="1" applyFill="1" applyBorder="1" applyAlignment="1">
      <alignment horizontal="left" vertical="center" wrapText="1" indent="1"/>
    </xf>
    <xf numFmtId="0" fontId="200" fillId="19" borderId="309" xfId="4" applyFont="1" applyFill="1" applyBorder="1" applyAlignment="1">
      <alignment horizontal="left" vertical="center" wrapText="1" indent="1"/>
    </xf>
    <xf numFmtId="0" fontId="200" fillId="19" borderId="0" xfId="4" applyFont="1" applyFill="1" applyAlignment="1">
      <alignment horizontal="left" vertical="center" wrapText="1" indent="1"/>
    </xf>
    <xf numFmtId="0" fontId="200" fillId="19" borderId="310" xfId="4" applyFont="1" applyFill="1" applyBorder="1" applyAlignment="1">
      <alignment horizontal="left" vertical="center" wrapText="1" indent="1"/>
    </xf>
    <xf numFmtId="0" fontId="200" fillId="19" borderId="311" xfId="4" applyFont="1" applyFill="1" applyBorder="1" applyAlignment="1">
      <alignment horizontal="left" vertical="center" wrapText="1" indent="1"/>
    </xf>
    <xf numFmtId="0" fontId="200" fillId="19" borderId="312" xfId="4" applyFont="1" applyFill="1" applyBorder="1" applyAlignment="1">
      <alignment horizontal="left" vertical="center" wrapText="1" indent="1"/>
    </xf>
    <xf numFmtId="0" fontId="200" fillId="19" borderId="313" xfId="4" applyFont="1" applyFill="1" applyBorder="1" applyAlignment="1">
      <alignment horizontal="left" vertical="center" wrapText="1" indent="1"/>
    </xf>
    <xf numFmtId="0" fontId="145" fillId="46" borderId="0" xfId="2" applyFont="1" applyFill="1" applyAlignment="1">
      <alignment horizontal="center" vertical="center"/>
    </xf>
    <xf numFmtId="0" fontId="6" fillId="46" borderId="0" xfId="2" applyFill="1">
      <alignment vertical="center"/>
    </xf>
    <xf numFmtId="0" fontId="82" fillId="0" borderId="0" xfId="2" applyFont="1" applyAlignment="1">
      <alignment horizontal="center" vertical="center"/>
    </xf>
    <xf numFmtId="0" fontId="186" fillId="0" borderId="0" xfId="2" applyFont="1" applyAlignment="1">
      <alignment horizontal="center" vertical="center"/>
    </xf>
    <xf numFmtId="0" fontId="82" fillId="44" borderId="0" xfId="2" applyFont="1" applyFill="1" applyAlignment="1">
      <alignment horizontal="center" vertical="center" wrapText="1" shrinkToFit="1"/>
    </xf>
    <xf numFmtId="0" fontId="186" fillId="44" borderId="0" xfId="2" applyFont="1" applyFill="1" applyAlignment="1">
      <alignment horizontal="center" vertical="center" wrapText="1" shrinkToFit="1"/>
    </xf>
    <xf numFmtId="0" fontId="188" fillId="0" borderId="0" xfId="2" applyFont="1">
      <alignment vertical="center"/>
    </xf>
    <xf numFmtId="0" fontId="198" fillId="0" borderId="0" xfId="2" applyFont="1" applyAlignment="1">
      <alignment horizontal="center" vertical="center"/>
    </xf>
    <xf numFmtId="0" fontId="6" fillId="0" borderId="0" xfId="2" applyAlignment="1">
      <alignment horizontal="center" vertical="center"/>
    </xf>
    <xf numFmtId="0" fontId="189" fillId="8" borderId="0" xfId="2" applyFont="1" applyFill="1" applyAlignment="1">
      <alignment vertical="top" wrapText="1"/>
    </xf>
    <xf numFmtId="0" fontId="190" fillId="8" borderId="0" xfId="2" applyFont="1" applyFill="1" applyAlignment="1">
      <alignment vertical="top" wrapText="1"/>
    </xf>
    <xf numFmtId="0" fontId="6" fillId="8" borderId="0" xfId="2" applyFill="1" applyAlignment="1">
      <alignment vertical="top" wrapText="1"/>
    </xf>
    <xf numFmtId="0" fontId="47" fillId="48" borderId="0" xfId="2" applyFont="1" applyFill="1" applyAlignment="1">
      <alignment horizontal="left" vertical="center" wrapText="1" indent="1"/>
    </xf>
    <xf numFmtId="0" fontId="199" fillId="48" borderId="0" xfId="2" applyFont="1" applyFill="1" applyAlignment="1">
      <alignment horizontal="left" vertical="center" wrapText="1" indent="1"/>
    </xf>
    <xf numFmtId="0" fontId="106" fillId="19" borderId="78" xfId="2" applyFont="1" applyFill="1" applyBorder="1" applyAlignment="1">
      <alignment horizontal="center" vertical="center"/>
    </xf>
    <xf numFmtId="0" fontId="106" fillId="19" borderId="79" xfId="2" applyFont="1" applyFill="1" applyBorder="1" applyAlignment="1">
      <alignment horizontal="center" vertical="center"/>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298" xfId="1" applyFont="1" applyFill="1" applyBorder="1" applyAlignment="1" applyProtection="1">
      <alignment horizontal="center" vertical="center" wrapText="1"/>
    </xf>
    <xf numFmtId="14" fontId="86" fillId="19" borderId="299" xfId="2" applyNumberFormat="1" applyFont="1" applyFill="1" applyBorder="1" applyAlignment="1">
      <alignment horizontal="center" vertical="center" wrapText="1"/>
    </xf>
    <xf numFmtId="14" fontId="86" fillId="19" borderId="300" xfId="2" applyNumberFormat="1" applyFont="1" applyFill="1" applyBorder="1" applyAlignment="1">
      <alignment horizontal="center" vertical="center" wrapText="1"/>
    </xf>
    <xf numFmtId="14" fontId="31" fillId="19" borderId="190" xfId="2" applyNumberFormat="1" applyFont="1" applyFill="1" applyBorder="1" applyAlignment="1">
      <alignment horizontal="center" vertical="center"/>
    </xf>
    <xf numFmtId="14" fontId="31" fillId="19" borderId="301"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82" fillId="19" borderId="231" xfId="2" applyNumberFormat="1" applyFont="1" applyFill="1" applyBorder="1" applyAlignment="1">
      <alignment horizontal="center" vertical="center"/>
    </xf>
    <xf numFmtId="0" fontId="82" fillId="19" borderId="140" xfId="2" applyFont="1" applyFill="1" applyBorder="1" applyAlignment="1">
      <alignment horizontal="center" vertical="center" wrapText="1"/>
    </xf>
    <xf numFmtId="0" fontId="82" fillId="19" borderId="141" xfId="2" applyFont="1" applyFill="1" applyBorder="1" applyAlignment="1">
      <alignment horizontal="center" vertical="center" wrapText="1"/>
    </xf>
    <xf numFmtId="0" fontId="82" fillId="19" borderId="231"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6" fillId="19" borderId="140" xfId="2" applyNumberFormat="1" applyFont="1" applyFill="1" applyBorder="1" applyAlignment="1">
      <alignment horizontal="center" vertical="center" wrapText="1"/>
    </xf>
    <xf numFmtId="14" fontId="86" fillId="19" borderId="141" xfId="2" applyNumberFormat="1" applyFont="1" applyFill="1" applyBorder="1" applyAlignment="1">
      <alignment horizontal="center" vertical="center" wrapText="1"/>
    </xf>
    <xf numFmtId="14" fontId="86" fillId="19" borderId="231" xfId="2" applyNumberFormat="1" applyFont="1" applyFill="1" applyBorder="1" applyAlignment="1">
      <alignment horizontal="center" vertical="center" wrapText="1"/>
    </xf>
    <xf numFmtId="0" fontId="106" fillId="19" borderId="77" xfId="2" applyFont="1" applyFill="1" applyBorder="1" applyAlignment="1">
      <alignment horizontal="center" vertical="center"/>
    </xf>
    <xf numFmtId="0" fontId="106" fillId="19" borderId="287" xfId="2" applyFont="1" applyFill="1" applyBorder="1" applyAlignment="1">
      <alignment horizontal="center" vertical="center"/>
    </xf>
    <xf numFmtId="14" fontId="82" fillId="19" borderId="288"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290"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7"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6" fillId="19" borderId="275" xfId="2" applyNumberFormat="1" applyFont="1" applyFill="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14" fontId="82" fillId="19" borderId="276"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7" xfId="1" applyNumberFormat="1" applyFont="1" applyFill="1" applyBorder="1" applyAlignment="1" applyProtection="1">
      <alignment horizontal="left" vertical="center" wrapText="1" indent="1"/>
    </xf>
    <xf numFmtId="14" fontId="166" fillId="19" borderId="277" xfId="0" applyNumberFormat="1" applyFont="1" applyFill="1" applyBorder="1" applyAlignment="1">
      <alignment horizontal="center" vertical="center" wrapText="1"/>
    </xf>
    <xf numFmtId="14" fontId="166" fillId="19" borderId="278" xfId="0" applyNumberFormat="1" applyFont="1" applyFill="1" applyBorder="1" applyAlignment="1">
      <alignment horizontal="center" vertical="center" wrapText="1"/>
    </xf>
    <xf numFmtId="14" fontId="82" fillId="19" borderId="151" xfId="1" applyNumberFormat="1" applyFont="1" applyFill="1" applyBorder="1" applyAlignment="1" applyProtection="1">
      <alignment horizontal="center" vertical="center" shrinkToFit="1"/>
    </xf>
    <xf numFmtId="14" fontId="82" fillId="19" borderId="152" xfId="1" applyNumberFormat="1" applyFont="1" applyFill="1" applyBorder="1" applyAlignment="1" applyProtection="1">
      <alignment horizontal="center" vertical="center" shrinkToFit="1"/>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14" fontId="86" fillId="19" borderId="284" xfId="2" applyNumberFormat="1" applyFont="1" applyFill="1" applyBorder="1" applyAlignment="1">
      <alignment horizontal="center" vertical="center"/>
    </xf>
    <xf numFmtId="0" fontId="87" fillId="19" borderId="296" xfId="2" applyFont="1" applyFill="1" applyBorder="1" applyAlignment="1">
      <alignment horizontal="center" vertical="center"/>
    </xf>
    <xf numFmtId="0" fontId="87" fillId="19" borderId="185" xfId="2" applyFont="1" applyFill="1" applyBorder="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6" fillId="22" borderId="127"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7" xfId="2" applyFont="1" applyFill="1" applyBorder="1" applyAlignment="1">
      <alignment horizontal="left" vertical="center" wrapText="1"/>
    </xf>
    <xf numFmtId="0" fontId="1" fillId="23" borderId="126"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8" xfId="2" applyFont="1" applyFill="1" applyBorder="1" applyAlignment="1">
      <alignment horizontal="left" vertical="top" wrapText="1"/>
    </xf>
    <xf numFmtId="0" fontId="1" fillId="2" borderId="125" xfId="2" applyFont="1" applyFill="1" applyBorder="1" applyAlignment="1">
      <alignment horizontal="left" vertical="top" wrapText="1"/>
    </xf>
    <xf numFmtId="0" fontId="1" fillId="2" borderId="128" xfId="2" applyFont="1" applyFill="1" applyBorder="1" applyAlignment="1">
      <alignment horizontal="left" vertical="center" wrapText="1"/>
    </xf>
    <xf numFmtId="0" fontId="1" fillId="2" borderId="125" xfId="2" applyFont="1" applyFill="1" applyBorder="1" applyAlignment="1">
      <alignment horizontal="left" vertical="center" wrapText="1"/>
    </xf>
    <xf numFmtId="0" fontId="6" fillId="2" borderId="196" xfId="2" applyFill="1" applyBorder="1" applyAlignment="1">
      <alignment horizontal="center" vertical="top" wrapText="1"/>
    </xf>
    <xf numFmtId="0" fontId="6" fillId="2" borderId="62" xfId="2" applyFill="1" applyBorder="1" applyAlignment="1">
      <alignment horizontal="center" vertical="top" wrapText="1"/>
    </xf>
    <xf numFmtId="0" fontId="6" fillId="2" borderId="129" xfId="2" applyFill="1" applyBorder="1" applyAlignment="1">
      <alignment horizontal="center" vertical="center" wrapText="1"/>
    </xf>
    <xf numFmtId="0" fontId="6" fillId="2" borderId="271" xfId="2" applyFill="1" applyBorder="1" applyAlignment="1">
      <alignment horizontal="center" vertical="center" wrapText="1"/>
    </xf>
    <xf numFmtId="0" fontId="66" fillId="21" borderId="305" xfId="0" applyFont="1" applyFill="1" applyBorder="1" applyAlignment="1">
      <alignment horizontal="left" vertical="center" wrapText="1"/>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76" fillId="5" borderId="241" xfId="2" applyFont="1" applyFill="1" applyBorder="1" applyAlignment="1">
      <alignment horizontal="center" vertical="center"/>
    </xf>
    <xf numFmtId="0" fontId="137" fillId="17" borderId="242" xfId="2" applyFont="1" applyFill="1" applyBorder="1" applyAlignment="1">
      <alignment horizontal="center" vertical="center" shrinkToFit="1"/>
    </xf>
    <xf numFmtId="0" fontId="137" fillId="17" borderId="225" xfId="2" applyFont="1" applyFill="1" applyBorder="1" applyAlignment="1">
      <alignment horizontal="center" vertical="center" shrinkToFit="1"/>
    </xf>
    <xf numFmtId="0" fontId="136" fillId="17" borderId="244" xfId="2" applyFont="1" applyFill="1" applyBorder="1" applyAlignment="1">
      <alignment horizontal="center" vertical="center" wrapText="1"/>
    </xf>
    <xf numFmtId="0" fontId="136" fillId="17" borderId="245" xfId="2" applyFont="1" applyFill="1" applyBorder="1" applyAlignment="1">
      <alignment horizontal="center" vertical="center" wrapText="1"/>
    </xf>
    <xf numFmtId="0" fontId="136" fillId="17" borderId="246" xfId="2" applyFont="1" applyFill="1" applyBorder="1" applyAlignment="1">
      <alignment horizontal="center" vertical="center" wrapText="1"/>
    </xf>
    <xf numFmtId="0" fontId="6" fillId="5" borderId="215" xfId="2" applyFill="1" applyBorder="1">
      <alignment vertical="center"/>
    </xf>
    <xf numFmtId="0" fontId="6" fillId="5" borderId="216" xfId="2" applyFill="1" applyBorder="1">
      <alignment vertical="center"/>
    </xf>
    <xf numFmtId="0" fontId="6" fillId="5" borderId="217" xfId="2" applyFill="1" applyBorder="1">
      <alignment vertical="center"/>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9" fillId="5" borderId="222" xfId="2" applyFont="1" applyFill="1" applyBorder="1" applyAlignment="1">
      <alignment horizontal="center" vertical="top" wrapText="1"/>
    </xf>
    <xf numFmtId="0" fontId="148"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6"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7" xfId="0" applyFont="1" applyFill="1" applyBorder="1" applyAlignment="1">
      <alignment horizontal="center" vertical="center"/>
    </xf>
    <xf numFmtId="0" fontId="66" fillId="33" borderId="158" xfId="0" applyFont="1" applyFill="1" applyBorder="1" applyAlignment="1">
      <alignment horizontal="center" vertical="center"/>
    </xf>
    <xf numFmtId="0" fontId="66" fillId="21" borderId="157" xfId="0" applyFont="1" applyFill="1" applyBorder="1" applyAlignment="1">
      <alignment horizontal="center" vertical="center"/>
    </xf>
    <xf numFmtId="0" fontId="66" fillId="21" borderId="159" xfId="0" applyFont="1" applyFill="1" applyBorder="1" applyAlignment="1">
      <alignment horizontal="center" vertical="center"/>
    </xf>
    <xf numFmtId="0" fontId="66" fillId="21" borderId="160" xfId="0" applyFont="1" applyFill="1" applyBorder="1" applyAlignment="1">
      <alignment horizontal="center" vertical="center"/>
    </xf>
    <xf numFmtId="0" fontId="66" fillId="24" borderId="157" xfId="0" applyFont="1" applyFill="1" applyBorder="1" applyAlignment="1">
      <alignment horizontal="center" vertical="center"/>
    </xf>
    <xf numFmtId="0" fontId="66" fillId="24" borderId="159" xfId="0" applyFont="1" applyFill="1" applyBorder="1" applyAlignment="1">
      <alignment horizontal="center" vertical="center"/>
    </xf>
    <xf numFmtId="0" fontId="66" fillId="24" borderId="158" xfId="0" applyFont="1" applyFill="1" applyBorder="1" applyAlignment="1">
      <alignment horizontal="center" vertical="center"/>
    </xf>
    <xf numFmtId="0" fontId="23" fillId="17" borderId="0" xfId="19" applyFont="1" applyFill="1" applyAlignment="1">
      <alignment vertical="center" wrapText="1"/>
    </xf>
    <xf numFmtId="178" fontId="82" fillId="3" borderId="141" xfId="2"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42" xfId="0" applyNumberFormat="1" applyFont="1" applyFill="1" applyBorder="1" applyAlignment="1">
      <alignment horizontal="center" vertical="center"/>
    </xf>
    <xf numFmtId="178" fontId="82" fillId="3" borderId="140" xfId="2" applyNumberFormat="1" applyFont="1" applyFill="1" applyBorder="1" applyAlignment="1">
      <alignment horizontal="center" vertical="center"/>
    </xf>
    <xf numFmtId="0" fontId="144" fillId="17" borderId="35" xfId="1" applyFont="1" applyFill="1" applyBorder="1" applyAlignment="1" applyProtection="1">
      <alignment horizontal="left" vertical="top" wrapText="1"/>
    </xf>
    <xf numFmtId="0" fontId="107" fillId="35" borderId="208" xfId="2" quotePrefix="1" applyFont="1" applyFill="1" applyBorder="1" applyAlignment="1">
      <alignment horizontal="center" vertical="center" wrapText="1" shrinkToFit="1"/>
    </xf>
    <xf numFmtId="0" fontId="28" fillId="35" borderId="209" xfId="2" applyFont="1" applyFill="1" applyBorder="1" applyAlignment="1">
      <alignment horizontal="center" vertical="center" shrinkToFit="1"/>
    </xf>
    <xf numFmtId="0" fontId="28" fillId="35" borderId="210" xfId="2" applyFont="1" applyFill="1" applyBorder="1" applyAlignment="1">
      <alignment horizontal="center" vertical="center" shrinkToFit="1"/>
    </xf>
    <xf numFmtId="0" fontId="8" fillId="17" borderId="245" xfId="1" applyFill="1" applyBorder="1" applyAlignment="1" applyProtection="1">
      <alignment horizontal="left" vertical="center" wrapText="1"/>
    </xf>
    <xf numFmtId="0" fontId="113" fillId="17" borderId="245" xfId="1" applyFont="1" applyFill="1" applyBorder="1" applyAlignment="1" applyProtection="1">
      <alignment horizontal="left" vertical="center" wrapText="1"/>
    </xf>
    <xf numFmtId="0" fontId="144" fillId="17" borderId="211" xfId="1" applyFont="1" applyFill="1" applyBorder="1" applyAlignment="1" applyProtection="1">
      <alignment horizontal="left" vertical="top" wrapText="1"/>
    </xf>
    <xf numFmtId="0" fontId="144" fillId="17" borderId="207" xfId="1" applyFont="1" applyFill="1" applyBorder="1" applyAlignment="1" applyProtection="1">
      <alignment horizontal="left" vertical="top" wrapText="1"/>
    </xf>
    <xf numFmtId="0" fontId="144" fillId="17" borderId="212" xfId="1" applyFont="1" applyFill="1" applyBorder="1" applyAlignment="1" applyProtection="1">
      <alignment horizontal="left" vertical="top" wrapText="1"/>
    </xf>
    <xf numFmtId="0" fontId="8" fillId="17" borderId="213" xfId="1" applyFill="1" applyBorder="1" applyAlignment="1" applyProtection="1">
      <alignment horizontal="left" vertical="center" wrapText="1"/>
    </xf>
    <xf numFmtId="0" fontId="8" fillId="17" borderId="135" xfId="1" applyFill="1" applyBorder="1" applyAlignment="1" applyProtection="1">
      <alignment horizontal="left" vertical="center" wrapText="1"/>
    </xf>
    <xf numFmtId="0" fontId="8" fillId="17" borderId="214" xfId="1" applyFill="1" applyBorder="1" applyAlignment="1" applyProtection="1">
      <alignment horizontal="left" vertical="center" wrapText="1"/>
    </xf>
    <xf numFmtId="0" fontId="107" fillId="24" borderId="208" xfId="2" quotePrefix="1" applyFont="1" applyFill="1" applyBorder="1" applyAlignment="1">
      <alignment horizontal="center" vertical="center" wrapText="1" shrinkToFit="1"/>
    </xf>
    <xf numFmtId="0" fontId="28" fillId="24" borderId="209" xfId="2" applyFont="1" applyFill="1" applyBorder="1" applyAlignment="1">
      <alignment horizontal="center" vertical="center" shrinkToFit="1"/>
    </xf>
    <xf numFmtId="0" fontId="28" fillId="24" borderId="210" xfId="2" applyFont="1" applyFill="1" applyBorder="1" applyAlignment="1">
      <alignment horizontal="center" vertical="center" shrinkToFit="1"/>
    </xf>
    <xf numFmtId="0" fontId="153" fillId="40" borderId="136" xfId="2" applyFont="1" applyFill="1" applyBorder="1" applyAlignment="1">
      <alignment horizontal="center" vertical="center" shrinkToFit="1"/>
    </xf>
    <xf numFmtId="0" fontId="153" fillId="40" borderId="137" xfId="2" applyFont="1" applyFill="1" applyBorder="1" applyAlignment="1">
      <alignment horizontal="center" vertical="center" shrinkToFit="1"/>
    </xf>
    <xf numFmtId="0" fontId="153" fillId="40" borderId="138" xfId="2" applyFont="1" applyFill="1" applyBorder="1" applyAlignment="1">
      <alignment horizontal="center" vertical="center" shrinkToFit="1"/>
    </xf>
    <xf numFmtId="0" fontId="107" fillId="35" borderId="208" xfId="2" applyFont="1" applyFill="1" applyBorder="1" applyAlignment="1">
      <alignment horizontal="center" vertical="center" wrapText="1" shrinkToFit="1"/>
    </xf>
    <xf numFmtId="0" fontId="8" fillId="17" borderId="270" xfId="1" applyFill="1" applyBorder="1" applyAlignment="1" applyProtection="1">
      <alignment horizontal="left" vertical="center" wrapText="1"/>
    </xf>
    <xf numFmtId="0" fontId="113" fillId="17" borderId="270" xfId="1" applyFont="1" applyFill="1" applyBorder="1" applyAlignment="1" applyProtection="1">
      <alignment horizontal="left" vertical="center" wrapText="1"/>
    </xf>
    <xf numFmtId="0" fontId="8" fillId="17" borderId="213" xfId="1" applyFill="1" applyBorder="1" applyAlignment="1" applyProtection="1">
      <alignment horizontal="left" vertical="top" wrapText="1"/>
    </xf>
    <xf numFmtId="0" fontId="8" fillId="17" borderId="135" xfId="1" applyFill="1" applyBorder="1" applyAlignment="1" applyProtection="1">
      <alignment horizontal="left" vertical="top" wrapText="1"/>
    </xf>
    <xf numFmtId="0" fontId="8" fillId="17" borderId="214" xfId="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13" fillId="17" borderId="207" xfId="1" applyFont="1" applyFill="1" applyBorder="1" applyAlignment="1" applyProtection="1">
      <alignment horizontal="left" vertical="top" wrapText="1"/>
    </xf>
    <xf numFmtId="0" fontId="113" fillId="17" borderId="212" xfId="1" applyFont="1" applyFill="1" applyBorder="1" applyAlignment="1" applyProtection="1">
      <alignment horizontal="left" vertical="top" wrapText="1"/>
    </xf>
    <xf numFmtId="0" fontId="107" fillId="24" borderId="208" xfId="2" applyFont="1" applyFill="1" applyBorder="1" applyAlignment="1">
      <alignment horizontal="center" vertical="center" wrapText="1" shrinkToFit="1"/>
    </xf>
    <xf numFmtId="0" fontId="197" fillId="17" borderId="211" xfId="1" applyFont="1" applyFill="1" applyBorder="1" applyAlignment="1" applyProtection="1">
      <alignment horizontal="left" vertical="top" wrapText="1"/>
    </xf>
    <xf numFmtId="0" fontId="197" fillId="17" borderId="207" xfId="1" applyFont="1" applyFill="1" applyBorder="1" applyAlignment="1" applyProtection="1">
      <alignment horizontal="left" vertical="top" wrapText="1"/>
    </xf>
    <xf numFmtId="0" fontId="197" fillId="17" borderId="212" xfId="1" applyFont="1" applyFill="1" applyBorder="1" applyAlignment="1" applyProtection="1">
      <alignment horizontal="left" vertical="top" wrapText="1"/>
    </xf>
    <xf numFmtId="0" fontId="147"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3" xfId="2" applyNumberFormat="1" applyFont="1" applyFill="1" applyBorder="1" applyAlignment="1">
      <alignment horizontal="center" vertical="center"/>
    </xf>
    <xf numFmtId="0" fontId="147"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73" xfId="2" applyNumberFormat="1" applyFont="1" applyFill="1" applyBorder="1" applyAlignment="1">
      <alignment horizontal="center" vertical="center"/>
    </xf>
    <xf numFmtId="0" fontId="147"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73" xfId="2" applyNumberFormat="1" applyFont="1" applyFill="1" applyBorder="1" applyAlignment="1">
      <alignment horizontal="center" vertical="center"/>
    </xf>
    <xf numFmtId="0" fontId="147"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3" xfId="2" applyNumberFormat="1" applyFont="1" applyFill="1" applyBorder="1" applyAlignment="1">
      <alignment horizontal="center" vertical="center"/>
    </xf>
    <xf numFmtId="0" fontId="147"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14" fontId="20" fillId="38" borderId="273" xfId="2" applyNumberFormat="1" applyFont="1" applyFill="1" applyBorder="1" applyAlignment="1">
      <alignment horizontal="center" vertical="center"/>
    </xf>
    <xf numFmtId="0" fontId="147" fillId="49" borderId="19" xfId="2" applyFont="1" applyFill="1" applyBorder="1" applyAlignment="1">
      <alignment horizontal="center" vertical="center" wrapText="1"/>
    </xf>
    <xf numFmtId="0" fontId="123" fillId="49" borderId="19" xfId="2" applyFont="1" applyFill="1" applyBorder="1" applyAlignment="1">
      <alignment horizontal="center" vertical="center" wrapText="1"/>
    </xf>
    <xf numFmtId="0" fontId="20" fillId="49" borderId="19" xfId="2" applyFont="1" applyFill="1" applyBorder="1" applyAlignment="1">
      <alignment horizontal="left" vertical="center" shrinkToFit="1"/>
    </xf>
    <xf numFmtId="14" fontId="20" fillId="49" borderId="19" xfId="2" applyNumberFormat="1" applyFont="1" applyFill="1" applyBorder="1" applyAlignment="1">
      <alignment horizontal="center" vertical="center"/>
    </xf>
    <xf numFmtId="14" fontId="20" fillId="49" borderId="273" xfId="2" applyNumberFormat="1" applyFont="1" applyFill="1" applyBorder="1" applyAlignment="1">
      <alignment horizontal="center" vertical="center"/>
    </xf>
    <xf numFmtId="0" fontId="6" fillId="21" borderId="316" xfId="1" applyFont="1" applyFill="1" applyBorder="1" applyAlignment="1" applyProtection="1">
      <alignment horizontal="left" vertical="top" wrapText="1"/>
    </xf>
    <xf numFmtId="0" fontId="6" fillId="21" borderId="317"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1" fillId="14" borderId="130" xfId="2" applyFont="1" applyFill="1" applyBorder="1" applyAlignment="1">
      <alignment vertical="center" wrapText="1"/>
    </xf>
    <xf numFmtId="0" fontId="6" fillId="0" borderId="125" xfId="2" applyBorder="1" applyAlignment="1">
      <alignment vertical="center" wrapText="1"/>
    </xf>
    <xf numFmtId="0" fontId="204" fillId="45" borderId="0" xfId="2" applyFont="1" applyFill="1" applyAlignment="1">
      <alignment horizontal="left"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C8FCAE"/>
      <color rgb="FF95F963"/>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'35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'35　感染症統計'!$B$7:$M$7</c:f>
              <c:numCache>
                <c:formatCode>General</c:formatCode>
                <c:ptCount val="12"/>
                <c:pt idx="0">
                  <c:v>142</c:v>
                </c:pt>
                <c:pt idx="1">
                  <c:v>95</c:v>
                </c:pt>
                <c:pt idx="2">
                  <c:v>86</c:v>
                </c:pt>
                <c:pt idx="3">
                  <c:v>111</c:v>
                </c:pt>
                <c:pt idx="4">
                  <c:v>217</c:v>
                </c:pt>
                <c:pt idx="5">
                  <c:v>304</c:v>
                </c:pt>
                <c:pt idx="6">
                  <c:v>805</c:v>
                </c:pt>
                <c:pt idx="7">
                  <c:v>669</c:v>
                </c:pt>
              </c:numCache>
            </c:numRef>
          </c:val>
          <c:smooth val="0"/>
          <c:extLst>
            <c:ext xmlns:c16="http://schemas.microsoft.com/office/drawing/2014/chart" uri="{C3380CC4-5D6E-409C-BE32-E72D297353CC}">
              <c16:uniqueId val="{00000000-258B-4D78-9FAF-C894CF0226E0}"/>
            </c:ext>
          </c:extLst>
        </c:ser>
        <c:ser>
          <c:idx val="6"/>
          <c:order val="1"/>
          <c:tx>
            <c:strRef>
              <c:f>'35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'35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'35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'35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'35　感染症統計'!$A$10</c:f>
              <c:strCache>
                <c:ptCount val="1"/>
                <c:pt idx="0">
                  <c:v>2022年</c:v>
                </c:pt>
              </c:strCache>
            </c:strRef>
          </c:tx>
          <c:spPr>
            <a:ln w="28575" cap="rnd">
              <a:solidFill>
                <a:schemeClr val="accent2"/>
              </a:solidFill>
              <a:round/>
            </a:ln>
            <a:effectLst/>
          </c:spPr>
          <c:marker>
            <c:symbol val="none"/>
          </c:marker>
          <c:val>
            <c:numRef>
              <c:f>'35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'35　感染症統計'!$A$11</c:f>
              <c:strCache>
                <c:ptCount val="1"/>
                <c:pt idx="0">
                  <c:v>2021年</c:v>
                </c:pt>
              </c:strCache>
            </c:strRef>
          </c:tx>
          <c:spPr>
            <a:ln w="28575" cap="rnd">
              <a:solidFill>
                <a:schemeClr val="accent3"/>
              </a:solidFill>
              <a:round/>
            </a:ln>
            <a:effectLst/>
          </c:spPr>
          <c:marker>
            <c:symbol val="none"/>
          </c:marker>
          <c:val>
            <c:numRef>
              <c:f>'35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'35　感染症統計'!$A$12</c:f>
              <c:strCache>
                <c:ptCount val="1"/>
                <c:pt idx="0">
                  <c:v>2020年</c:v>
                </c:pt>
              </c:strCache>
            </c:strRef>
          </c:tx>
          <c:spPr>
            <a:ln w="28575" cap="rnd">
              <a:solidFill>
                <a:schemeClr val="accent6"/>
              </a:solidFill>
              <a:round/>
            </a:ln>
            <a:effectLst/>
          </c:spPr>
          <c:marker>
            <c:symbol val="none"/>
          </c:marker>
          <c:val>
            <c:numRef>
              <c:f>'35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'35　感染症統計'!$P$7</c:f>
              <c:strCache>
                <c:ptCount val="1"/>
                <c:pt idx="0">
                  <c:v>2025年</c:v>
                </c:pt>
              </c:strCache>
            </c:strRef>
          </c:tx>
          <c:spPr>
            <a:ln w="38100" cap="rnd">
              <a:solidFill>
                <a:srgbClr val="FF0000"/>
              </a:solidFill>
              <a:round/>
            </a:ln>
            <a:effectLst/>
          </c:spPr>
          <c:marker>
            <c:symbol val="none"/>
          </c:marker>
          <c:val>
            <c:numRef>
              <c:f>'35　感染症統計'!$Q$7:$AB$7</c:f>
              <c:numCache>
                <c:formatCode>#,##0_ </c:formatCode>
                <c:ptCount val="12"/>
                <c:pt idx="0">
                  <c:v>2</c:v>
                </c:pt>
                <c:pt idx="1">
                  <c:v>4</c:v>
                </c:pt>
                <c:pt idx="2">
                  <c:v>6</c:v>
                </c:pt>
                <c:pt idx="3">
                  <c:v>4</c:v>
                </c:pt>
                <c:pt idx="4">
                  <c:v>8</c:v>
                </c:pt>
                <c:pt idx="5">
                  <c:v>0</c:v>
                </c:pt>
                <c:pt idx="6">
                  <c:v>5</c:v>
                </c:pt>
                <c:pt idx="7">
                  <c:v>7</c:v>
                </c:pt>
              </c:numCache>
            </c:numRef>
          </c:val>
          <c:smooth val="0"/>
          <c:extLst>
            <c:ext xmlns:c16="http://schemas.microsoft.com/office/drawing/2014/chart" uri="{C3380CC4-5D6E-409C-BE32-E72D297353CC}">
              <c16:uniqueId val="{00000000-1B18-4E7B-939D-82A450FC20BD}"/>
            </c:ext>
          </c:extLst>
        </c:ser>
        <c:ser>
          <c:idx val="0"/>
          <c:order val="1"/>
          <c:tx>
            <c:strRef>
              <c:f>'35　感染症統計'!$P$8</c:f>
              <c:strCache>
                <c:ptCount val="1"/>
                <c:pt idx="0">
                  <c:v>2024年</c:v>
                </c:pt>
              </c:strCache>
            </c:strRef>
          </c:tx>
          <c:spPr>
            <a:ln w="19050" cap="rnd">
              <a:solidFill>
                <a:srgbClr val="00B050"/>
              </a:solidFill>
              <a:round/>
            </a:ln>
            <a:effectLst/>
          </c:spPr>
          <c:marker>
            <c:symbol val="none"/>
          </c:marker>
          <c:val>
            <c:numRef>
              <c:f>'35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'35　感染症統計'!$P$9</c:f>
              <c:strCache>
                <c:ptCount val="1"/>
                <c:pt idx="0">
                  <c:v>2023年</c:v>
                </c:pt>
              </c:strCache>
            </c:strRef>
          </c:tx>
          <c:spPr>
            <a:ln w="28575" cap="rnd">
              <a:solidFill>
                <a:schemeClr val="accent2"/>
              </a:solidFill>
              <a:round/>
            </a:ln>
            <a:effectLst/>
          </c:spPr>
          <c:marker>
            <c:symbol val="none"/>
          </c:marker>
          <c:val>
            <c:numRef>
              <c:f>'35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'35　感染症統計'!$P$10</c:f>
              <c:strCache>
                <c:ptCount val="1"/>
                <c:pt idx="0">
                  <c:v>2022年</c:v>
                </c:pt>
              </c:strCache>
            </c:strRef>
          </c:tx>
          <c:spPr>
            <a:ln w="28575" cap="rnd">
              <a:solidFill>
                <a:schemeClr val="accent3"/>
              </a:solidFill>
              <a:round/>
            </a:ln>
            <a:effectLst/>
          </c:spPr>
          <c:marker>
            <c:symbol val="none"/>
          </c:marker>
          <c:val>
            <c:numRef>
              <c:f>'35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'35　感染症統計'!$P$11</c:f>
              <c:strCache>
                <c:ptCount val="1"/>
                <c:pt idx="0">
                  <c:v>2021年</c:v>
                </c:pt>
              </c:strCache>
            </c:strRef>
          </c:tx>
          <c:spPr>
            <a:ln w="28575" cap="rnd">
              <a:solidFill>
                <a:schemeClr val="accent4"/>
              </a:solidFill>
              <a:round/>
            </a:ln>
            <a:effectLst/>
          </c:spPr>
          <c:marker>
            <c:symbol val="none"/>
          </c:marker>
          <c:val>
            <c:numRef>
              <c:f>'35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'35　感染症統計'!$P$12</c:f>
              <c:strCache>
                <c:ptCount val="1"/>
                <c:pt idx="0">
                  <c:v>2020年</c:v>
                </c:pt>
              </c:strCache>
            </c:strRef>
          </c:tx>
          <c:spPr>
            <a:ln w="28575" cap="rnd">
              <a:solidFill>
                <a:schemeClr val="accent6"/>
              </a:solidFill>
              <a:round/>
            </a:ln>
            <a:effectLst/>
          </c:spPr>
          <c:marker>
            <c:symbol val="none"/>
          </c:marker>
          <c:val>
            <c:numRef>
              <c:f>'35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12.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43</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7167563"/>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144780</xdr:colOff>
      <xdr:row>18</xdr:row>
      <xdr:rowOff>7620</xdr:rowOff>
    </xdr:to>
    <xdr:pic>
      <xdr:nvPicPr>
        <xdr:cNvPr id="5" name="図 4" descr="感染性胃腸炎患者報告数　直近5シーズン">
          <a:extLst>
            <a:ext uri="{FF2B5EF4-FFF2-40B4-BE49-F238E27FC236}">
              <a16:creationId xmlns:a16="http://schemas.microsoft.com/office/drawing/2014/main" id="{8F6A27B3-A3C4-89ED-778B-09CDD53E2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2188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4.33</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4796"/>
            <a:gd name="adj4" fmla="val 80881"/>
            <a:gd name="adj5" fmla="val 247187"/>
            <a:gd name="adj6" fmla="val 891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12</xdr:col>
      <xdr:colOff>382421</xdr:colOff>
      <xdr:row>13</xdr:row>
      <xdr:rowOff>89643</xdr:rowOff>
    </xdr:from>
    <xdr:to>
      <xdr:col>12</xdr:col>
      <xdr:colOff>701040</xdr:colOff>
      <xdr:row>15</xdr:row>
      <xdr:rowOff>44848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1294261" y="25890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15</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FBE8C39-BA29-46E0-8612-3E7B3E1E1EC9}"/>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CCF3EB1A-39A4-486F-AF75-FEA8EF1625FC}"/>
            </a:ext>
          </a:extLst>
        </xdr:cNvPr>
        <xdr:cNvSpPr/>
      </xdr:nvSpPr>
      <xdr:spPr>
        <a:xfrm>
          <a:off x="2985135" y="1866900"/>
          <a:ext cx="845820" cy="899160"/>
        </a:xfrm>
        <a:prstGeom prst="rightArrow">
          <a:avLst/>
        </a:prstGeom>
        <a:solidFill>
          <a:schemeClr val="bg1">
            <a:lumMod val="65000"/>
          </a:schemeClr>
        </a:solidFill>
        <a:ln>
          <a:solidFill>
            <a:schemeClr val="bg1">
              <a:lumMod val="85000"/>
            </a:schemeClr>
          </a:solidFill>
        </a:ln>
        <a:effectLst>
          <a:outerShdw blurRad="50800" dist="50800" dir="5400000" algn="ctr" rotWithShape="0">
            <a:schemeClr val="bg1"/>
          </a:outerShdw>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931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455878E-60F9-4D8D-A052-1717B316CE84}"/>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071FF79A-42BB-401E-928B-000B291F60C5}"/>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227B76C1-9876-4384-B56D-FF7421118E2E}"/>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17</xdr:col>
      <xdr:colOff>0</xdr:colOff>
      <xdr:row>5</xdr:row>
      <xdr:rowOff>0</xdr:rowOff>
    </xdr:from>
    <xdr:ext cx="304800" cy="309312"/>
    <xdr:sp macro="" textlink="">
      <xdr:nvSpPr>
        <xdr:cNvPr id="7" name="AutoShape 285" descr="Z">
          <a:hlinkClick xmlns:r="http://schemas.openxmlformats.org/officeDocument/2006/relationships" r:id="rId4"/>
          <a:extLst>
            <a:ext uri="{FF2B5EF4-FFF2-40B4-BE49-F238E27FC236}">
              <a16:creationId xmlns:a16="http://schemas.microsoft.com/office/drawing/2014/main" id="{59C49434-F3A1-409B-8C3E-F606A3A6302F}"/>
            </a:ext>
          </a:extLst>
        </xdr:cNvPr>
        <xdr:cNvSpPr>
          <a:spLocks noChangeAspect="1" noChangeArrowheads="1"/>
        </xdr:cNvSpPr>
      </xdr:nvSpPr>
      <xdr:spPr bwMode="auto">
        <a:xfrm>
          <a:off x="10988040" y="1280160"/>
          <a:ext cx="304800" cy="309312"/>
        </a:xfrm>
        <a:prstGeom prst="rect">
          <a:avLst/>
        </a:prstGeom>
        <a:noFill/>
        <a:ln w="9525">
          <a:noFill/>
          <a:miter lim="800000"/>
          <a:headEnd/>
          <a:tailEnd/>
        </a:ln>
      </xdr:spPr>
    </xdr:sp>
    <xdr:clientData/>
  </xdr:oneCellAnchor>
  <xdr:oneCellAnchor>
    <xdr:from>
      <xdr:col>8</xdr:col>
      <xdr:colOff>0</xdr:colOff>
      <xdr:row>15</xdr:row>
      <xdr:rowOff>0</xdr:rowOff>
    </xdr:from>
    <xdr:ext cx="304800" cy="304299"/>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E40D7DB-FE45-4D58-9891-8EAA198B0AF3}"/>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editAs="oneCell">
    <xdr:from>
      <xdr:col>1</xdr:col>
      <xdr:colOff>1</xdr:colOff>
      <xdr:row>4</xdr:row>
      <xdr:rowOff>80211</xdr:rowOff>
    </xdr:from>
    <xdr:to>
      <xdr:col>5</xdr:col>
      <xdr:colOff>36326</xdr:colOff>
      <xdr:row>13</xdr:row>
      <xdr:rowOff>82956</xdr:rowOff>
    </xdr:to>
    <xdr:pic>
      <xdr:nvPicPr>
        <xdr:cNvPr id="9" name="図 8">
          <a:extLst>
            <a:ext uri="{FF2B5EF4-FFF2-40B4-BE49-F238E27FC236}">
              <a16:creationId xmlns:a16="http://schemas.microsoft.com/office/drawing/2014/main" id="{1229EEF3-9DBA-44E2-ABD4-2D9AFF41F7FD}"/>
            </a:ext>
          </a:extLst>
        </xdr:cNvPr>
        <xdr:cNvPicPr>
          <a:picLocks noChangeAspect="1"/>
        </xdr:cNvPicPr>
      </xdr:nvPicPr>
      <xdr:blipFill>
        <a:blip xmlns:r="http://schemas.openxmlformats.org/officeDocument/2006/relationships" r:embed="rId5"/>
        <a:stretch>
          <a:fillRect/>
        </a:stretch>
      </xdr:blipFill>
      <xdr:spPr>
        <a:xfrm>
          <a:off x="336885" y="1155032"/>
          <a:ext cx="2506809" cy="2393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4113068</xdr:colOff>
      <xdr:row>33</xdr:row>
      <xdr:rowOff>124695</xdr:rowOff>
    </xdr:to>
    <xdr:pic>
      <xdr:nvPicPr>
        <xdr:cNvPr id="4" name="図 3">
          <a:extLst>
            <a:ext uri="{FF2B5EF4-FFF2-40B4-BE49-F238E27FC236}">
              <a16:creationId xmlns:a16="http://schemas.microsoft.com/office/drawing/2014/main" id="{B7D93529-E22B-A81C-5275-449B45D71BC3}"/>
            </a:ext>
          </a:extLst>
        </xdr:cNvPr>
        <xdr:cNvPicPr>
          <a:picLocks noChangeAspect="1"/>
        </xdr:cNvPicPr>
      </xdr:nvPicPr>
      <xdr:blipFill>
        <a:blip xmlns:r="http://schemas.openxmlformats.org/officeDocument/2006/relationships" r:embed="rId2"/>
        <a:stretch>
          <a:fillRect/>
        </a:stretch>
      </xdr:blipFill>
      <xdr:spPr>
        <a:xfrm>
          <a:off x="2112818" y="8052955"/>
          <a:ext cx="4113068" cy="3233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203200</xdr:rowOff>
    </xdr:from>
    <xdr:to>
      <xdr:col>23</xdr:col>
      <xdr:colOff>101600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90133"/>
          <a:ext cx="2108698" cy="1714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8</xdr:col>
      <xdr:colOff>347133</xdr:colOff>
      <xdr:row>35</xdr:row>
      <xdr:rowOff>152400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132744" cy="19132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22</xdr:col>
      <xdr:colOff>347133</xdr:colOff>
      <xdr:row>42</xdr:row>
      <xdr:rowOff>67733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851212" cy="30086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2</xdr:col>
      <xdr:colOff>4222814</xdr:colOff>
      <xdr:row>50</xdr:row>
      <xdr:rowOff>220980</xdr:rowOff>
    </xdr:to>
    <xdr:pic>
      <xdr:nvPicPr>
        <xdr:cNvPr id="2" name="図 1">
          <a:extLst>
            <a:ext uri="{FF2B5EF4-FFF2-40B4-BE49-F238E27FC236}">
              <a16:creationId xmlns:a16="http://schemas.microsoft.com/office/drawing/2014/main" id="{F7D6ACEF-BF0F-2C47-818C-C4AA2EC5B861}"/>
            </a:ext>
          </a:extLst>
        </xdr:cNvPr>
        <xdr:cNvPicPr>
          <a:picLocks noChangeAspect="1"/>
        </xdr:cNvPicPr>
      </xdr:nvPicPr>
      <xdr:blipFill>
        <a:blip xmlns:r="http://schemas.openxmlformats.org/officeDocument/2006/relationships" r:embed="rId1"/>
        <a:stretch>
          <a:fillRect/>
        </a:stretch>
      </xdr:blipFill>
      <xdr:spPr>
        <a:xfrm>
          <a:off x="1463040" y="15872460"/>
          <a:ext cx="5586794" cy="60198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hunichi.co.jp/article/1125520?rct=gifu" TargetMode="External"/><Relationship Id="rId3" Type="http://schemas.openxmlformats.org/officeDocument/2006/relationships/hyperlink" Target="https://www.pref.kanagawa.jp/docs/e8z/prs/r3184197.html" TargetMode="External"/><Relationship Id="rId7" Type="http://schemas.openxmlformats.org/officeDocument/2006/relationships/hyperlink" Target="https://www.chunichi.co.jp/article/1125578?rct=aichi" TargetMode="External"/><Relationship Id="rId2" Type="http://schemas.openxmlformats.org/officeDocument/2006/relationships/hyperlink" Target="https://news.yahoo.co.jp/articles/f162e4aeffe53321c062d12e5dce8adaaf389ad4" TargetMode="External"/><Relationship Id="rId1" Type="http://schemas.openxmlformats.org/officeDocument/2006/relationships/hyperlink" Target="https://news.jp/i/1336297849108840854?c=768367547562557440" TargetMode="External"/><Relationship Id="rId6" Type="http://schemas.openxmlformats.org/officeDocument/2006/relationships/hyperlink" Target="https://www.pref.fukuoka.lg.jp/press-release/shokuchudoku-20250902-01.html" TargetMode="External"/><Relationship Id="rId5" Type="http://schemas.openxmlformats.org/officeDocument/2006/relationships/hyperlink" Target="https://www.sakigake.jp/news/article/20250903AK0013/" TargetMode="External"/><Relationship Id="rId10" Type="http://schemas.openxmlformats.org/officeDocument/2006/relationships/printerSettings" Target="../printerSettings/printerSettings5.bin"/><Relationship Id="rId4" Type="http://schemas.openxmlformats.org/officeDocument/2006/relationships/hyperlink" Target="https://news.jp/i/1336656993919631759?c=768367547562557440" TargetMode="External"/><Relationship Id="rId9" Type="http://schemas.openxmlformats.org/officeDocument/2006/relationships/hyperlink" Target="https://news.jp/i/1335144643679879486?c=76836754756255744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0321ba02af30b04f196cacac4f2c024582b772e0" TargetMode="External"/><Relationship Id="rId3" Type="http://schemas.openxmlformats.org/officeDocument/2006/relationships/hyperlink" Target="https://topics.smt.docomo.ne.jp/article/tuf/region/tuf-2147193" TargetMode="External"/><Relationship Id="rId7" Type="http://schemas.openxmlformats.org/officeDocument/2006/relationships/hyperlink" Target="https://news.nissyoku.co.jp/flash/1218905" TargetMode="External"/><Relationship Id="rId12" Type="http://schemas.openxmlformats.org/officeDocument/2006/relationships/printerSettings" Target="../printerSettings/printerSettings6.bin"/><Relationship Id="rId2" Type="http://schemas.openxmlformats.org/officeDocument/2006/relationships/hyperlink" Target="https://news.yahoo.co.jp/articles/2a5536c58341b35d8b41d2ec725ac4ad0355e96c" TargetMode="External"/><Relationship Id="rId1" Type="http://schemas.openxmlformats.org/officeDocument/2006/relationships/hyperlink" Target="https://www.vietnam.vn/ja/vu-131-nguoi-nhap-vien-sau-tiec-tan-gia-45-nguoi-da-xuat-vien" TargetMode="External"/><Relationship Id="rId6" Type="http://schemas.openxmlformats.org/officeDocument/2006/relationships/hyperlink" Target="https://www.nikkei.com/article/DGXZQOGN02BCM0S5A900C2000000/" TargetMode="External"/><Relationship Id="rId11" Type="http://schemas.openxmlformats.org/officeDocument/2006/relationships/hyperlink" Target="https://jp.reuters.com/markets/japan/funds/UFTZQU56ZVOKXKQJ7FAZJE7IDU-2025-09-03/" TargetMode="External"/><Relationship Id="rId5" Type="http://schemas.openxmlformats.org/officeDocument/2006/relationships/hyperlink" Target="https://www.afpbb.com/articles/-/3596168" TargetMode="External"/><Relationship Id="rId10" Type="http://schemas.openxmlformats.org/officeDocument/2006/relationships/hyperlink" Target="https://jp.reuters.com/markets/japan/ES2KA55QJJNKFIFTPAZNUOYZWU-2025-09-02/" TargetMode="External"/><Relationship Id="rId4" Type="http://schemas.openxmlformats.org/officeDocument/2006/relationships/hyperlink" Target="https://www.bloomberg.co.jp/news/articles/2025-09-03/T1ZHY1GOYMTL00?srnd=cojp-v2" TargetMode="External"/><Relationship Id="rId9" Type="http://schemas.openxmlformats.org/officeDocument/2006/relationships/hyperlink" Target="https://news.nifty.com/article/world/china/12181-444779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17" t="s">
        <v>3</v>
      </c>
      <c r="B3" s="618"/>
      <c r="C3" s="618"/>
      <c r="D3" s="618"/>
      <c r="E3" s="618"/>
      <c r="F3" s="618"/>
      <c r="G3" s="618"/>
      <c r="H3" s="619"/>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+'35　食中毒記事等 '!A2</f>
        <v xml:space="preserve">川崎の認可保育所利用の園児ら32人、腹痛や下痢などの症状 5人入院 3人からO157検出 </v>
      </c>
      <c r="C10" s="72"/>
      <c r="D10" s="74"/>
      <c r="E10" s="72"/>
      <c r="F10" s="75"/>
      <c r="G10" s="73"/>
      <c r="H10" s="73"/>
      <c r="I10" s="41"/>
    </row>
    <row r="11" spans="1:9" ht="15" customHeight="1">
      <c r="A11" s="138" t="s">
        <v>9</v>
      </c>
      <c r="B11" s="72" t="str">
        <f>+'35　ノロウイルス関連情報 '!H72</f>
        <v>管理レベル「1」　</v>
      </c>
      <c r="C11" s="72"/>
      <c r="D11" s="72" t="s">
        <v>10</v>
      </c>
      <c r="E11" s="72"/>
      <c r="F11" s="74">
        <f>+'35　ノロウイルス関連情報 '!G73</f>
        <v>4.33</v>
      </c>
      <c r="G11" s="72" t="str">
        <f>+'35　ノロウイルス関連情報 '!H73</f>
        <v>　：先週より</v>
      </c>
      <c r="H11" s="165">
        <f>+'35　ノロウイルス関連情報 '!I73</f>
        <v>0.24000000000000021</v>
      </c>
      <c r="I11" s="41"/>
    </row>
    <row r="12" spans="1:9" s="49" customFormat="1" ht="15" customHeight="1">
      <c r="A12" s="76" t="s">
        <v>11</v>
      </c>
      <c r="B12" s="623">
        <f>+'34　残留農薬など'!A2</f>
        <v>0</v>
      </c>
      <c r="C12" s="623"/>
      <c r="D12" s="623"/>
      <c r="E12" s="623"/>
      <c r="F12" s="623"/>
      <c r="G12" s="623"/>
      <c r="H12" s="77"/>
      <c r="I12" s="48"/>
    </row>
    <row r="13" spans="1:9" ht="15" customHeight="1">
      <c r="A13" s="71" t="s">
        <v>12</v>
      </c>
      <c r="B13" s="623">
        <f>+'34　食品表示'!A2</f>
        <v>0</v>
      </c>
      <c r="C13" s="623"/>
      <c r="D13" s="623"/>
      <c r="E13" s="623"/>
      <c r="F13" s="623"/>
      <c r="G13" s="623"/>
      <c r="H13" s="73"/>
      <c r="I13" s="41"/>
    </row>
    <row r="14" spans="1:9" ht="15" customHeight="1">
      <c r="A14" s="71" t="s">
        <v>13</v>
      </c>
      <c r="B14" s="73" t="str">
        <f>+'35 海外情報'!A5</f>
        <v xml:space="preserve">台湾、日本産食品の輸入規制すべて撤廃へ「産地証明書」や「検査報告書」不要に 　ｄメニューニュース </v>
      </c>
      <c r="D14" s="73"/>
      <c r="E14" s="73"/>
      <c r="F14" s="73"/>
      <c r="G14" s="73"/>
      <c r="H14" s="73"/>
      <c r="I14" s="41"/>
    </row>
    <row r="15" spans="1:9" ht="15" customHeight="1">
      <c r="A15" s="78" t="s">
        <v>14</v>
      </c>
      <c r="B15" s="79" t="str">
        <f>+'35 海外情報'!A8</f>
        <v xml:space="preserve">カナダ名産ウイスキー、工場閉鎖決定にオンタリオ州首相が異例の抗議 - ブルームバーグ </v>
      </c>
      <c r="C15" s="620" t="s">
        <v>15</v>
      </c>
      <c r="D15" s="620"/>
      <c r="E15" s="620"/>
      <c r="F15" s="620"/>
      <c r="G15" s="620"/>
      <c r="H15" s="621"/>
      <c r="I15" s="41"/>
    </row>
    <row r="16" spans="1:9" ht="15" customHeight="1">
      <c r="A16" s="71" t="s">
        <v>16</v>
      </c>
      <c r="B16" s="72" t="str">
        <f>+'35　感染症統計'!A23</f>
        <v>2025年 第34週（8/18～8/24）</v>
      </c>
      <c r="C16" s="73"/>
      <c r="D16" s="72" t="s">
        <v>17</v>
      </c>
      <c r="E16" s="73"/>
      <c r="F16" s="73"/>
      <c r="G16" s="73"/>
      <c r="H16" s="73"/>
      <c r="I16" s="41"/>
    </row>
    <row r="17" spans="1:16" ht="15" customHeight="1">
      <c r="A17" s="71" t="s">
        <v>18</v>
      </c>
      <c r="B17" s="622" t="str">
        <f>+'34　国内感染症情報'!B2</f>
        <v>2025年第34週（8月18日〜8月24日）</v>
      </c>
      <c r="C17" s="622"/>
      <c r="D17" s="622"/>
      <c r="E17" s="622"/>
      <c r="F17" s="622"/>
      <c r="G17" s="622"/>
      <c r="H17" s="73"/>
      <c r="I17" s="41"/>
    </row>
    <row r="18" spans="1:16" ht="15" customHeight="1">
      <c r="A18" s="71" t="s">
        <v>19</v>
      </c>
      <c r="B18" s="80" t="e">
        <f>+#REF!</f>
        <v>#REF!</v>
      </c>
      <c r="F18" s="80"/>
      <c r="G18" s="73"/>
      <c r="H18" s="73"/>
      <c r="I18" s="41"/>
    </row>
    <row r="19" spans="1:16" ht="15" customHeight="1">
      <c r="A19" s="71" t="s">
        <v>20</v>
      </c>
      <c r="B19" s="620" t="s">
        <v>214</v>
      </c>
      <c r="C19" s="620"/>
      <c r="D19" s="620"/>
      <c r="E19" s="620"/>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24" t="s">
        <v>25</v>
      </c>
      <c r="B39" s="624"/>
      <c r="C39" s="624"/>
      <c r="D39" s="624"/>
      <c r="E39" s="624"/>
      <c r="F39" s="624"/>
      <c r="G39" s="624"/>
    </row>
    <row r="40" spans="1:9" ht="30.75" customHeight="1">
      <c r="A40" s="616" t="s">
        <v>26</v>
      </c>
      <c r="B40" s="616"/>
      <c r="C40" s="616"/>
      <c r="D40" s="616"/>
      <c r="E40" s="616"/>
      <c r="F40" s="616"/>
      <c r="G40" s="616"/>
    </row>
    <row r="41" spans="1:9" ht="15">
      <c r="A41" s="52"/>
    </row>
    <row r="42" spans="1:9" ht="69.75" customHeight="1">
      <c r="A42" s="611" t="s">
        <v>27</v>
      </c>
      <c r="B42" s="611"/>
      <c r="C42" s="611"/>
      <c r="D42" s="611"/>
      <c r="E42" s="611"/>
      <c r="F42" s="611"/>
      <c r="G42" s="611"/>
    </row>
    <row r="43" spans="1:9" ht="35.25" customHeight="1">
      <c r="A43" s="616" t="s">
        <v>28</v>
      </c>
      <c r="B43" s="616"/>
      <c r="C43" s="616"/>
      <c r="D43" s="616"/>
      <c r="E43" s="616"/>
      <c r="F43" s="616"/>
      <c r="G43" s="616"/>
    </row>
    <row r="44" spans="1:9" ht="59.25" customHeight="1">
      <c r="A44" s="611" t="s">
        <v>29</v>
      </c>
      <c r="B44" s="611"/>
      <c r="C44" s="611"/>
      <c r="D44" s="611"/>
      <c r="E44" s="611"/>
      <c r="F44" s="611"/>
      <c r="G44" s="611"/>
    </row>
    <row r="45" spans="1:9" ht="15">
      <c r="A45" s="53"/>
    </row>
    <row r="46" spans="1:9" ht="27.75" customHeight="1">
      <c r="A46" s="613" t="s">
        <v>30</v>
      </c>
      <c r="B46" s="613"/>
      <c r="C46" s="613"/>
      <c r="D46" s="613"/>
      <c r="E46" s="613"/>
      <c r="F46" s="613"/>
      <c r="G46" s="613"/>
    </row>
    <row r="47" spans="1:9" ht="53.25" customHeight="1">
      <c r="A47" s="612" t="s">
        <v>31</v>
      </c>
      <c r="B47" s="611"/>
      <c r="C47" s="611"/>
      <c r="D47" s="611"/>
      <c r="E47" s="611"/>
      <c r="F47" s="611"/>
      <c r="G47" s="611"/>
    </row>
    <row r="48" spans="1:9" ht="15">
      <c r="A48" s="53"/>
    </row>
    <row r="49" spans="1:7" ht="32.25" customHeight="1">
      <c r="A49" s="613" t="s">
        <v>32</v>
      </c>
      <c r="B49" s="613"/>
      <c r="C49" s="613"/>
      <c r="D49" s="613"/>
      <c r="E49" s="613"/>
      <c r="F49" s="613"/>
      <c r="G49" s="613"/>
    </row>
    <row r="50" spans="1:7" ht="15">
      <c r="A50" s="52"/>
    </row>
    <row r="51" spans="1:7" ht="87" customHeight="1">
      <c r="A51" s="612" t="s">
        <v>33</v>
      </c>
      <c r="B51" s="611"/>
      <c r="C51" s="611"/>
      <c r="D51" s="611"/>
      <c r="E51" s="611"/>
      <c r="F51" s="611"/>
      <c r="G51" s="611"/>
    </row>
    <row r="52" spans="1:7" ht="15">
      <c r="A52" s="53"/>
    </row>
    <row r="53" spans="1:7" ht="32.25" customHeight="1">
      <c r="A53" s="613" t="s">
        <v>34</v>
      </c>
      <c r="B53" s="613"/>
      <c r="C53" s="613"/>
      <c r="D53" s="613"/>
      <c r="E53" s="613"/>
      <c r="F53" s="613"/>
      <c r="G53" s="613"/>
    </row>
    <row r="54" spans="1:7" ht="29.25" customHeight="1">
      <c r="A54" s="611" t="s">
        <v>35</v>
      </c>
      <c r="B54" s="611"/>
      <c r="C54" s="611"/>
      <c r="D54" s="611"/>
      <c r="E54" s="611"/>
      <c r="F54" s="611"/>
      <c r="G54" s="611"/>
    </row>
    <row r="55" spans="1:7" ht="15">
      <c r="A55" s="53"/>
    </row>
    <row r="56" spans="1:7" s="49" customFormat="1" ht="110.25" customHeight="1">
      <c r="A56" s="614" t="s">
        <v>36</v>
      </c>
      <c r="B56" s="615"/>
      <c r="C56" s="615"/>
      <c r="D56" s="615"/>
      <c r="E56" s="615"/>
      <c r="F56" s="615"/>
      <c r="G56" s="615"/>
    </row>
    <row r="57" spans="1:7" ht="34.5" customHeight="1">
      <c r="A57" s="616" t="s">
        <v>37</v>
      </c>
      <c r="B57" s="616"/>
      <c r="C57" s="616"/>
      <c r="D57" s="616"/>
      <c r="E57" s="616"/>
      <c r="F57" s="616"/>
      <c r="G57" s="616"/>
    </row>
    <row r="58" spans="1:7" ht="114" customHeight="1">
      <c r="A58" s="612" t="s">
        <v>38</v>
      </c>
      <c r="B58" s="611"/>
      <c r="C58" s="611"/>
      <c r="D58" s="611"/>
      <c r="E58" s="611"/>
      <c r="F58" s="611"/>
      <c r="G58" s="611"/>
    </row>
    <row r="59" spans="1:7" ht="109.5" customHeight="1">
      <c r="A59" s="611"/>
      <c r="B59" s="611"/>
      <c r="C59" s="611"/>
      <c r="D59" s="611"/>
      <c r="E59" s="611"/>
      <c r="F59" s="611"/>
      <c r="G59" s="611"/>
    </row>
    <row r="60" spans="1:7" ht="15">
      <c r="A60" s="53"/>
    </row>
    <row r="61" spans="1:7" s="50" customFormat="1" ht="57.75" customHeight="1">
      <c r="A61" s="611"/>
      <c r="B61" s="611"/>
      <c r="C61" s="611"/>
      <c r="D61" s="611"/>
      <c r="E61" s="611"/>
      <c r="F61" s="611"/>
      <c r="G61" s="611"/>
    </row>
  </sheetData>
  <mergeCells count="22">
    <mergeCell ref="A3:H3"/>
    <mergeCell ref="C15:H15"/>
    <mergeCell ref="B17:G17"/>
    <mergeCell ref="B12:G12"/>
    <mergeCell ref="A39:G39"/>
    <mergeCell ref="B13:G13"/>
    <mergeCell ref="B19:E19"/>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44"/>
  <sheetViews>
    <sheetView view="pageBreakPreview" zoomScale="96" zoomScaleNormal="100" zoomScaleSheetLayoutView="96" workbookViewId="0">
      <selection activeCell="W43" sqref="W43"/>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55"/>
  </cols>
  <sheetData>
    <row r="1" spans="1:52" ht="28.2" customHeight="1">
      <c r="A1" s="535"/>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14"/>
    </row>
    <row r="2" spans="1:52" ht="26.4">
      <c r="A2" s="535"/>
      <c r="B2" s="536"/>
      <c r="C2" s="535"/>
      <c r="D2" s="535"/>
      <c r="E2" s="535"/>
      <c r="F2" s="535"/>
      <c r="G2" s="535"/>
      <c r="H2" s="535"/>
      <c r="I2" s="535"/>
      <c r="J2" s="535"/>
      <c r="K2" s="535"/>
      <c r="L2" s="535"/>
      <c r="M2" s="535"/>
      <c r="N2" s="535"/>
      <c r="O2" s="535"/>
      <c r="P2" s="535"/>
      <c r="Q2" s="535"/>
      <c r="R2" s="535"/>
      <c r="S2" s="537"/>
      <c r="T2" s="627"/>
      <c r="U2" s="627"/>
      <c r="V2" s="627"/>
      <c r="W2" s="627"/>
      <c r="X2" s="627"/>
      <c r="Y2" s="627"/>
      <c r="Z2" s="537"/>
      <c r="AA2" s="538"/>
      <c r="AB2" s="514"/>
    </row>
    <row r="3" spans="1:52" ht="26.4">
      <c r="A3" s="535"/>
      <c r="B3" s="539"/>
      <c r="C3" s="540"/>
      <c r="D3" s="540"/>
      <c r="E3" s="540"/>
      <c r="F3" s="540"/>
      <c r="G3" s="540"/>
      <c r="H3" s="540"/>
      <c r="I3" s="540"/>
      <c r="J3" s="540"/>
      <c r="K3" s="540"/>
      <c r="L3" s="540"/>
      <c r="M3" s="540"/>
      <c r="N3" s="540"/>
      <c r="O3" s="535"/>
      <c r="P3" s="535"/>
      <c r="Q3" s="535"/>
      <c r="R3" s="535"/>
      <c r="S3" s="541"/>
      <c r="T3" s="627"/>
      <c r="U3" s="627"/>
      <c r="V3" s="627"/>
      <c r="W3" s="627"/>
      <c r="X3" s="627"/>
      <c r="Y3" s="627"/>
      <c r="Z3" s="541"/>
      <c r="AA3" s="538"/>
      <c r="AB3" s="514"/>
    </row>
    <row r="4" spans="1:52" ht="17.399999999999999" customHeight="1">
      <c r="A4" s="535"/>
      <c r="B4" s="539"/>
      <c r="C4" s="540"/>
      <c r="D4" s="540"/>
      <c r="E4" s="540"/>
      <c r="F4" s="540"/>
      <c r="G4" s="540"/>
      <c r="H4" s="540"/>
      <c r="I4" s="540"/>
      <c r="J4" s="540"/>
      <c r="K4" s="540"/>
      <c r="L4" s="540"/>
      <c r="M4" s="540"/>
      <c r="N4" s="540"/>
      <c r="O4" s="535"/>
      <c r="P4" s="535"/>
      <c r="Q4" s="535"/>
      <c r="R4" s="535"/>
      <c r="S4" s="541"/>
      <c r="T4" s="541"/>
      <c r="U4" s="541"/>
      <c r="V4" s="541"/>
      <c r="W4" s="541"/>
      <c r="X4" s="541"/>
      <c r="Y4" s="541"/>
      <c r="Z4" s="541"/>
      <c r="AA4" s="538"/>
      <c r="AB4" s="514"/>
      <c r="AC4" s="358"/>
      <c r="AD4" s="358"/>
      <c r="AE4" s="358"/>
      <c r="AF4" s="358"/>
      <c r="AG4" s="358"/>
      <c r="AH4" s="358"/>
      <c r="AI4" s="358"/>
      <c r="AJ4"/>
      <c r="AK4"/>
      <c r="AL4"/>
      <c r="AM4"/>
      <c r="AN4"/>
      <c r="AO4"/>
      <c r="AP4"/>
      <c r="AQ4"/>
      <c r="AR4"/>
      <c r="AS4"/>
      <c r="AT4"/>
      <c r="AU4"/>
      <c r="AV4"/>
      <c r="AW4"/>
      <c r="AX4"/>
      <c r="AY4"/>
      <c r="AZ4"/>
    </row>
    <row r="5" spans="1:52" ht="17.399999999999999" customHeight="1">
      <c r="A5" s="535"/>
      <c r="B5" s="539"/>
      <c r="C5" s="540"/>
      <c r="D5" s="540"/>
      <c r="E5" s="540"/>
      <c r="F5" s="540"/>
      <c r="G5" s="540"/>
      <c r="H5" s="540"/>
      <c r="I5" s="540"/>
      <c r="J5" s="540"/>
      <c r="K5" s="542"/>
      <c r="L5" s="542"/>
      <c r="M5" s="542"/>
      <c r="N5" s="542"/>
      <c r="O5" s="543"/>
      <c r="P5" s="543"/>
      <c r="Q5" s="543"/>
      <c r="R5" s="535"/>
      <c r="S5" s="544"/>
      <c r="T5" s="544"/>
      <c r="U5" s="544"/>
      <c r="V5" s="544"/>
      <c r="W5" s="544"/>
      <c r="X5" s="544"/>
      <c r="Y5" s="544"/>
      <c r="Z5" s="544"/>
      <c r="AA5" s="535"/>
      <c r="AB5" s="515"/>
      <c r="AC5" s="358"/>
      <c r="AD5" s="358"/>
      <c r="AE5" s="358"/>
      <c r="AF5" s="358"/>
      <c r="AG5" s="358"/>
      <c r="AH5" s="358"/>
      <c r="AI5" s="358"/>
      <c r="AJ5"/>
      <c r="AK5"/>
      <c r="AL5"/>
      <c r="AM5"/>
      <c r="AN5"/>
      <c r="AO5"/>
      <c r="AP5"/>
      <c r="AQ5"/>
      <c r="AR5"/>
      <c r="AS5"/>
      <c r="AT5"/>
      <c r="AU5"/>
      <c r="AV5"/>
      <c r="AW5"/>
      <c r="AX5"/>
      <c r="AY5"/>
      <c r="AZ5"/>
    </row>
    <row r="6" spans="1:52" ht="30.6" customHeight="1">
      <c r="A6" s="535"/>
      <c r="B6" s="545"/>
      <c r="C6" s="546"/>
      <c r="D6" s="547"/>
      <c r="E6" s="546"/>
      <c r="F6" s="546"/>
      <c r="G6" s="546"/>
      <c r="H6" s="535"/>
      <c r="I6" s="535"/>
      <c r="J6" s="535"/>
      <c r="K6" s="543"/>
      <c r="L6" s="543"/>
      <c r="M6" s="543"/>
      <c r="N6" s="543"/>
      <c r="O6" s="543"/>
      <c r="P6" s="543"/>
      <c r="Q6" s="543"/>
      <c r="R6" s="535"/>
      <c r="S6" s="544"/>
      <c r="T6" s="544"/>
      <c r="U6" s="544"/>
      <c r="V6" s="544"/>
      <c r="W6" s="544"/>
      <c r="X6" s="544"/>
      <c r="Y6" s="544"/>
      <c r="Z6" s="544"/>
      <c r="AA6" s="535"/>
      <c r="AB6" s="515"/>
      <c r="AC6" s="358"/>
      <c r="AD6" s="358"/>
      <c r="AE6" s="358"/>
      <c r="AF6" s="358"/>
      <c r="AG6" s="358"/>
      <c r="AH6" s="358"/>
      <c r="AI6" s="358"/>
      <c r="AJ6"/>
      <c r="AK6"/>
      <c r="AL6"/>
      <c r="AM6"/>
      <c r="AN6"/>
      <c r="AO6"/>
      <c r="AP6"/>
      <c r="AQ6"/>
      <c r="AR6"/>
      <c r="AS6"/>
      <c r="AT6"/>
      <c r="AU6"/>
      <c r="AV6"/>
      <c r="AW6"/>
      <c r="AX6"/>
      <c r="AY6"/>
      <c r="AZ6"/>
    </row>
    <row r="7" spans="1:52" ht="17.399999999999999" customHeight="1">
      <c r="A7" s="535"/>
      <c r="B7" s="535"/>
      <c r="C7" s="535"/>
      <c r="D7" s="535"/>
      <c r="E7" s="535"/>
      <c r="F7" s="535"/>
      <c r="G7" s="535"/>
      <c r="H7" s="535"/>
      <c r="I7" s="535"/>
      <c r="J7" s="535"/>
      <c r="K7" s="543"/>
      <c r="L7" s="543"/>
      <c r="M7" s="543"/>
      <c r="N7" s="543"/>
      <c r="O7" s="543"/>
      <c r="P7" s="543"/>
      <c r="Q7" s="543"/>
      <c r="R7" s="535"/>
      <c r="S7" s="628"/>
      <c r="T7" s="628"/>
      <c r="U7" s="628"/>
      <c r="V7" s="628"/>
      <c r="W7" s="628"/>
      <c r="X7" s="628"/>
      <c r="Y7" s="628"/>
      <c r="Z7" s="628"/>
      <c r="AA7" s="628"/>
      <c r="AB7" s="515"/>
      <c r="AC7" s="358"/>
      <c r="AD7" s="358"/>
      <c r="AE7" s="358"/>
      <c r="AF7" s="358"/>
      <c r="AG7" s="358"/>
      <c r="AH7" s="358"/>
      <c r="AI7" s="358"/>
      <c r="AJ7"/>
      <c r="AK7"/>
      <c r="AL7"/>
      <c r="AM7"/>
      <c r="AN7"/>
      <c r="AO7"/>
      <c r="AP7"/>
      <c r="AQ7"/>
      <c r="AR7"/>
      <c r="AS7"/>
      <c r="AT7"/>
      <c r="AU7"/>
      <c r="AV7"/>
      <c r="AW7"/>
      <c r="AX7"/>
      <c r="AY7"/>
      <c r="AZ7"/>
    </row>
    <row r="8" spans="1:52" ht="17.399999999999999" customHeight="1">
      <c r="A8" s="535"/>
      <c r="B8" s="548"/>
      <c r="C8" s="535"/>
      <c r="D8" s="630"/>
      <c r="E8" s="630"/>
      <c r="F8" s="630"/>
      <c r="G8" s="535"/>
      <c r="H8" s="535"/>
      <c r="I8" s="535"/>
      <c r="J8" s="535"/>
      <c r="K8" s="543"/>
      <c r="L8" s="543"/>
      <c r="M8" s="543"/>
      <c r="N8" s="543"/>
      <c r="O8" s="543"/>
      <c r="P8" s="543"/>
      <c r="Q8" s="543"/>
      <c r="R8" s="535"/>
      <c r="S8" s="628"/>
      <c r="T8" s="628"/>
      <c r="U8" s="628"/>
      <c r="V8" s="628"/>
      <c r="W8" s="628"/>
      <c r="X8" s="628"/>
      <c r="Y8" s="628"/>
      <c r="Z8" s="628"/>
      <c r="AA8" s="628"/>
      <c r="AB8" s="515"/>
      <c r="AC8" s="358"/>
      <c r="AD8" s="358"/>
      <c r="AE8" s="358"/>
      <c r="AF8" s="358"/>
      <c r="AG8" s="358"/>
      <c r="AH8" s="358"/>
      <c r="AI8" s="358"/>
      <c r="AJ8"/>
      <c r="AK8"/>
      <c r="AL8"/>
      <c r="AM8"/>
      <c r="AN8"/>
      <c r="AO8"/>
      <c r="AP8"/>
      <c r="AQ8"/>
      <c r="AR8"/>
      <c r="AS8"/>
      <c r="AT8"/>
      <c r="AU8"/>
      <c r="AV8"/>
      <c r="AW8"/>
      <c r="AX8"/>
      <c r="AY8"/>
      <c r="AZ8"/>
    </row>
    <row r="9" spans="1:52" ht="17.399999999999999" customHeight="1">
      <c r="A9" s="535"/>
      <c r="B9" s="545"/>
      <c r="C9" s="535"/>
      <c r="D9" s="630"/>
      <c r="E9" s="630"/>
      <c r="F9" s="630"/>
      <c r="G9" s="549"/>
      <c r="H9" s="549"/>
      <c r="I9" s="535"/>
      <c r="J9" s="535"/>
      <c r="K9" s="535"/>
      <c r="L9" s="550"/>
      <c r="M9" s="550"/>
      <c r="N9" s="550"/>
      <c r="O9" s="550"/>
      <c r="P9" s="549"/>
      <c r="Q9" s="549"/>
      <c r="R9" s="551"/>
      <c r="S9" s="545" t="s">
        <v>210</v>
      </c>
      <c r="T9" s="551"/>
      <c r="U9" s="551"/>
      <c r="V9" s="551"/>
      <c r="W9" s="551"/>
      <c r="X9" s="551"/>
      <c r="Y9" s="551"/>
      <c r="Z9" s="551"/>
      <c r="AA9" s="535"/>
      <c r="AB9" s="514"/>
      <c r="AC9" s="358"/>
      <c r="AD9" s="358"/>
      <c r="AE9" s="358"/>
      <c r="AF9" s="358"/>
      <c r="AG9" s="358"/>
      <c r="AH9" s="358"/>
      <c r="AI9" s="358"/>
      <c r="AJ9"/>
      <c r="AK9"/>
      <c r="AL9"/>
      <c r="AM9"/>
      <c r="AN9"/>
      <c r="AO9"/>
      <c r="AP9"/>
      <c r="AQ9"/>
      <c r="AR9"/>
      <c r="AS9"/>
      <c r="AT9"/>
      <c r="AU9"/>
      <c r="AV9"/>
      <c r="AW9"/>
      <c r="AX9"/>
      <c r="AY9"/>
      <c r="AZ9"/>
    </row>
    <row r="10" spans="1:52" ht="17.399999999999999" customHeight="1">
      <c r="A10" s="535"/>
      <c r="B10" s="545"/>
      <c r="C10" s="535"/>
      <c r="D10" s="549"/>
      <c r="E10" s="549"/>
      <c r="F10" s="549"/>
      <c r="G10" s="549"/>
      <c r="H10" s="535"/>
      <c r="I10" s="535"/>
      <c r="J10" s="535"/>
      <c r="K10" s="535"/>
      <c r="L10" s="549"/>
      <c r="M10" s="549"/>
      <c r="N10" s="549"/>
      <c r="O10" s="549"/>
      <c r="P10" s="549"/>
      <c r="Q10" s="549"/>
      <c r="R10" s="552"/>
      <c r="S10" s="545"/>
      <c r="T10" s="553"/>
      <c r="U10" s="553"/>
      <c r="V10" s="553"/>
      <c r="W10" s="553"/>
      <c r="X10" s="553"/>
      <c r="Y10" s="553"/>
      <c r="Z10" s="553"/>
      <c r="AA10" s="554"/>
      <c r="AB10" s="514"/>
      <c r="AC10" s="358"/>
      <c r="AD10" s="358"/>
      <c r="AE10" s="358"/>
      <c r="AF10" s="358"/>
      <c r="AG10" s="358"/>
      <c r="AH10" s="358"/>
      <c r="AI10" s="358"/>
      <c r="AJ10"/>
      <c r="AK10"/>
      <c r="AL10"/>
      <c r="AM10"/>
      <c r="AN10"/>
      <c r="AO10"/>
      <c r="AP10"/>
      <c r="AQ10"/>
      <c r="AR10"/>
      <c r="AS10"/>
      <c r="AT10"/>
      <c r="AU10"/>
      <c r="AV10"/>
      <c r="AW10"/>
      <c r="AX10"/>
      <c r="AY10"/>
      <c r="AZ10"/>
    </row>
    <row r="11" spans="1:52" ht="17.399999999999999" customHeight="1">
      <c r="A11" s="535"/>
      <c r="B11" s="555"/>
      <c r="C11" s="556"/>
      <c r="D11" s="626"/>
      <c r="E11" s="626"/>
      <c r="F11" s="626"/>
      <c r="G11" s="626"/>
      <c r="H11" s="557"/>
      <c r="I11" s="535"/>
      <c r="J11" s="535"/>
      <c r="K11" s="535"/>
      <c r="L11" s="549"/>
      <c r="M11" s="549"/>
      <c r="N11" s="549"/>
      <c r="O11" s="549"/>
      <c r="P11" s="549"/>
      <c r="Q11" s="549"/>
      <c r="R11" s="552"/>
      <c r="S11" s="545"/>
      <c r="T11" s="553"/>
      <c r="U11" s="553"/>
      <c r="V11" s="553"/>
      <c r="W11" s="553"/>
      <c r="X11" s="553"/>
      <c r="Y11" s="553"/>
      <c r="Z11" s="553"/>
      <c r="AA11" s="554"/>
      <c r="AB11" s="514"/>
      <c r="AC11" s="358"/>
      <c r="AD11" s="358"/>
      <c r="AE11" s="358"/>
      <c r="AF11" s="358"/>
      <c r="AG11" s="358"/>
      <c r="AH11" s="358"/>
      <c r="AI11" s="358"/>
      <c r="AJ11"/>
      <c r="AK11"/>
      <c r="AL11"/>
      <c r="AM11"/>
      <c r="AN11"/>
      <c r="AO11"/>
      <c r="AP11"/>
      <c r="AQ11"/>
      <c r="AR11"/>
      <c r="AS11"/>
      <c r="AT11"/>
      <c r="AU11"/>
      <c r="AV11"/>
      <c r="AW11"/>
      <c r="AX11"/>
      <c r="AY11"/>
      <c r="AZ11"/>
    </row>
    <row r="12" spans="1:52" ht="17.399999999999999" customHeight="1">
      <c r="A12" s="535"/>
      <c r="B12" s="555"/>
      <c r="C12" s="556"/>
      <c r="D12" s="631"/>
      <c r="E12" s="631"/>
      <c r="F12" s="631"/>
      <c r="G12" s="631"/>
      <c r="H12" s="631"/>
      <c r="I12" s="631"/>
      <c r="J12" s="535"/>
      <c r="K12" s="535"/>
      <c r="L12" s="549"/>
      <c r="M12" s="549"/>
      <c r="N12" s="549"/>
      <c r="O12" s="549"/>
      <c r="P12" s="549"/>
      <c r="Q12" s="549"/>
      <c r="R12" s="552"/>
      <c r="S12" s="545"/>
      <c r="T12" s="553"/>
      <c r="U12" s="553"/>
      <c r="V12" s="553"/>
      <c r="W12" s="553"/>
      <c r="X12" s="553"/>
      <c r="Y12" s="553"/>
      <c r="Z12" s="553"/>
      <c r="AA12" s="554"/>
      <c r="AB12" s="514"/>
      <c r="AC12" s="358"/>
      <c r="AD12" s="358"/>
      <c r="AE12" s="358"/>
      <c r="AF12" s="358"/>
      <c r="AG12" s="358"/>
      <c r="AH12" s="358"/>
      <c r="AI12" s="358"/>
      <c r="AJ12"/>
      <c r="AK12"/>
      <c r="AL12"/>
      <c r="AM12"/>
      <c r="AN12"/>
      <c r="AO12"/>
      <c r="AP12"/>
      <c r="AQ12"/>
      <c r="AR12"/>
      <c r="AS12"/>
      <c r="AT12"/>
      <c r="AU12"/>
      <c r="AV12"/>
      <c r="AW12"/>
      <c r="AX12"/>
      <c r="AY12"/>
      <c r="AZ12"/>
    </row>
    <row r="13" spans="1:52" ht="17.399999999999999" customHeight="1">
      <c r="A13" s="535"/>
      <c r="B13" s="555"/>
      <c r="C13" s="626"/>
      <c r="D13" s="626"/>
      <c r="E13" s="626"/>
      <c r="F13" s="626"/>
      <c r="G13" s="626"/>
      <c r="H13" s="626"/>
      <c r="I13" s="535"/>
      <c r="J13" s="535"/>
      <c r="K13" s="535"/>
      <c r="L13" s="549"/>
      <c r="M13" s="549"/>
      <c r="N13" s="549"/>
      <c r="O13" s="549"/>
      <c r="P13" s="549"/>
      <c r="Q13" s="549"/>
      <c r="R13" s="552"/>
      <c r="S13" s="545"/>
      <c r="T13" s="553"/>
      <c r="U13" s="553"/>
      <c r="V13" s="553"/>
      <c r="W13" s="553"/>
      <c r="X13" s="553"/>
      <c r="Y13" s="553"/>
      <c r="Z13" s="553"/>
      <c r="AA13" s="554"/>
      <c r="AB13" s="514"/>
      <c r="AC13" s="358"/>
      <c r="AD13" s="358"/>
      <c r="AE13" s="358"/>
      <c r="AF13" s="358"/>
      <c r="AG13" s="358"/>
      <c r="AH13" s="358"/>
      <c r="AI13" s="358"/>
      <c r="AJ13"/>
      <c r="AK13"/>
      <c r="AL13"/>
      <c r="AM13"/>
      <c r="AN13"/>
      <c r="AO13"/>
      <c r="AP13"/>
      <c r="AQ13"/>
      <c r="AR13"/>
      <c r="AS13"/>
      <c r="AT13"/>
      <c r="AU13"/>
      <c r="AV13"/>
      <c r="AW13"/>
      <c r="AX13"/>
      <c r="AY13"/>
      <c r="AZ13"/>
    </row>
    <row r="14" spans="1:52" ht="17.399999999999999" customHeight="1">
      <c r="A14" s="535"/>
      <c r="B14" s="555"/>
      <c r="C14" s="556"/>
      <c r="D14" s="626"/>
      <c r="E14" s="626"/>
      <c r="F14" s="626"/>
      <c r="G14" s="626"/>
      <c r="H14" s="557"/>
      <c r="I14" s="535"/>
      <c r="J14" s="535"/>
      <c r="K14" s="535"/>
      <c r="L14" s="549"/>
      <c r="M14" s="549"/>
      <c r="N14" s="549"/>
      <c r="O14" s="549"/>
      <c r="P14" s="549"/>
      <c r="Q14" s="549"/>
      <c r="R14" s="551"/>
      <c r="S14" s="545" t="s">
        <v>210</v>
      </c>
      <c r="T14" s="551"/>
      <c r="U14" s="551"/>
      <c r="V14" s="551"/>
      <c r="W14" s="551"/>
      <c r="X14" s="551"/>
      <c r="Y14" s="551"/>
      <c r="Z14" s="551"/>
      <c r="AA14" s="535"/>
      <c r="AB14" s="514"/>
      <c r="AC14" s="358"/>
      <c r="AD14" s="358"/>
      <c r="AE14" s="358"/>
      <c r="AF14" s="358"/>
      <c r="AG14" s="358"/>
      <c r="AH14" s="358"/>
      <c r="AI14" s="358"/>
      <c r="AJ14"/>
      <c r="AK14"/>
      <c r="AL14"/>
      <c r="AM14"/>
      <c r="AN14"/>
      <c r="AO14"/>
      <c r="AP14"/>
      <c r="AQ14"/>
      <c r="AR14"/>
      <c r="AS14"/>
      <c r="AT14"/>
      <c r="AU14"/>
      <c r="AV14"/>
      <c r="AW14"/>
      <c r="AX14"/>
      <c r="AY14"/>
      <c r="AZ14"/>
    </row>
    <row r="15" spans="1:52" ht="17.399999999999999" customHeight="1">
      <c r="A15" s="535"/>
      <c r="B15" s="535"/>
      <c r="C15" s="556"/>
      <c r="D15" s="626"/>
      <c r="E15" s="626"/>
      <c r="F15" s="626"/>
      <c r="G15" s="626"/>
      <c r="H15" s="626"/>
      <c r="I15" s="535"/>
      <c r="J15" s="535"/>
      <c r="K15" s="535"/>
      <c r="L15" s="549"/>
      <c r="M15" s="549"/>
      <c r="N15" s="549"/>
      <c r="O15" s="549"/>
      <c r="P15" s="549"/>
      <c r="Q15" s="549"/>
      <c r="R15" s="551"/>
      <c r="S15" s="537"/>
      <c r="T15" s="627"/>
      <c r="U15" s="627"/>
      <c r="V15" s="627"/>
      <c r="W15" s="627"/>
      <c r="X15" s="627"/>
      <c r="Y15" s="627"/>
      <c r="Z15" s="537"/>
      <c r="AA15" s="538"/>
      <c r="AB15" s="514"/>
      <c r="AC15" s="358"/>
      <c r="AD15" s="358"/>
      <c r="AE15" s="358"/>
      <c r="AF15" s="358"/>
      <c r="AG15" s="358"/>
      <c r="AH15" s="358"/>
      <c r="AI15" s="358"/>
      <c r="AJ15"/>
      <c r="AK15"/>
      <c r="AL15"/>
      <c r="AM15"/>
      <c r="AN15"/>
      <c r="AO15"/>
      <c r="AP15"/>
      <c r="AQ15"/>
      <c r="AR15"/>
      <c r="AS15"/>
      <c r="AT15"/>
      <c r="AU15"/>
      <c r="AV15"/>
      <c r="AW15"/>
      <c r="AX15"/>
      <c r="AY15"/>
      <c r="AZ15"/>
    </row>
    <row r="16" spans="1:52" ht="17.399999999999999" customHeight="1">
      <c r="A16" s="535"/>
      <c r="B16" s="535"/>
      <c r="C16" s="535"/>
      <c r="D16" s="558"/>
      <c r="E16" s="558"/>
      <c r="F16" s="558"/>
      <c r="G16" s="558"/>
      <c r="H16" s="558"/>
      <c r="I16" s="535"/>
      <c r="J16" s="535"/>
      <c r="K16" s="535"/>
      <c r="L16" s="549"/>
      <c r="M16" s="549"/>
      <c r="N16" s="549"/>
      <c r="O16" s="549"/>
      <c r="P16" s="549"/>
      <c r="Q16" s="549"/>
      <c r="R16" s="544"/>
      <c r="S16" s="541"/>
      <c r="T16" s="627"/>
      <c r="U16" s="627"/>
      <c r="V16" s="627"/>
      <c r="W16" s="627"/>
      <c r="X16" s="627"/>
      <c r="Y16" s="627"/>
      <c r="Z16" s="541"/>
      <c r="AA16" s="538"/>
      <c r="AB16" s="514"/>
      <c r="AC16" s="358"/>
      <c r="AD16" s="358"/>
      <c r="AE16" s="358"/>
      <c r="AF16" s="358"/>
      <c r="AG16" s="358"/>
      <c r="AH16" s="358"/>
      <c r="AI16" s="358"/>
      <c r="AJ16"/>
      <c r="AK16"/>
      <c r="AL16"/>
      <c r="AM16"/>
      <c r="AN16"/>
      <c r="AO16"/>
      <c r="AP16"/>
      <c r="AQ16"/>
      <c r="AR16"/>
      <c r="AS16"/>
      <c r="AT16"/>
      <c r="AU16"/>
      <c r="AV16"/>
      <c r="AW16"/>
      <c r="AX16"/>
      <c r="AY16"/>
      <c r="AZ16"/>
    </row>
    <row r="17" spans="1:52" ht="17.399999999999999" customHeight="1">
      <c r="A17" s="535"/>
      <c r="B17" s="535"/>
      <c r="C17" s="535"/>
      <c r="D17" s="535"/>
      <c r="E17" s="535"/>
      <c r="F17" s="535"/>
      <c r="G17" s="535"/>
      <c r="H17" s="535"/>
      <c r="I17" s="535"/>
      <c r="J17" s="535"/>
      <c r="K17" s="535"/>
      <c r="L17" s="549"/>
      <c r="M17" s="549"/>
      <c r="N17" s="549"/>
      <c r="O17" s="549"/>
      <c r="P17" s="549"/>
      <c r="Q17" s="549"/>
      <c r="R17" s="544"/>
      <c r="S17" s="541"/>
      <c r="T17" s="541"/>
      <c r="U17" s="541"/>
      <c r="V17" s="541"/>
      <c r="W17" s="541"/>
      <c r="X17" s="541"/>
      <c r="Y17" s="541"/>
      <c r="Z17" s="541"/>
      <c r="AA17" s="538"/>
      <c r="AB17" s="514"/>
      <c r="AC17" s="358"/>
      <c r="AD17" s="358"/>
      <c r="AE17" s="358"/>
      <c r="AF17" s="358"/>
      <c r="AG17" s="358"/>
      <c r="AH17" s="358"/>
      <c r="AI17" s="358"/>
      <c r="AJ17"/>
      <c r="AK17"/>
      <c r="AL17"/>
      <c r="AM17"/>
      <c r="AN17"/>
      <c r="AO17"/>
      <c r="AP17"/>
      <c r="AQ17"/>
      <c r="AR17"/>
      <c r="AS17"/>
      <c r="AT17"/>
      <c r="AU17"/>
      <c r="AV17"/>
      <c r="AW17"/>
      <c r="AX17"/>
      <c r="AY17"/>
      <c r="AZ17"/>
    </row>
    <row r="18" spans="1:52" ht="17.399999999999999" customHeight="1">
      <c r="A18" s="535"/>
      <c r="B18" s="535"/>
      <c r="C18" s="535"/>
      <c r="D18" s="535"/>
      <c r="E18" s="535"/>
      <c r="F18" s="535"/>
      <c r="G18" s="535"/>
      <c r="H18" s="535"/>
      <c r="I18" s="535"/>
      <c r="J18" s="535"/>
      <c r="K18" s="535"/>
      <c r="L18" s="625"/>
      <c r="M18" s="625"/>
      <c r="N18" s="625"/>
      <c r="O18" s="549"/>
      <c r="P18" s="549"/>
      <c r="Q18" s="549"/>
      <c r="R18" s="544"/>
      <c r="S18" s="544"/>
      <c r="T18" s="544"/>
      <c r="U18" s="544"/>
      <c r="V18" s="544"/>
      <c r="W18" s="544"/>
      <c r="X18" s="544"/>
      <c r="Y18" s="544"/>
      <c r="Z18" s="544"/>
      <c r="AA18" s="535"/>
      <c r="AB18" s="514"/>
      <c r="AC18" s="358"/>
      <c r="AD18" s="358"/>
      <c r="AE18" s="358"/>
      <c r="AF18" s="358"/>
      <c r="AG18" s="358"/>
      <c r="AH18" s="358"/>
      <c r="AI18" s="358"/>
      <c r="AJ18"/>
      <c r="AK18"/>
      <c r="AL18"/>
      <c r="AM18"/>
      <c r="AN18"/>
      <c r="AO18"/>
      <c r="AP18"/>
      <c r="AQ18"/>
      <c r="AR18"/>
      <c r="AS18"/>
      <c r="AT18"/>
      <c r="AU18"/>
      <c r="AV18"/>
      <c r="AW18"/>
      <c r="AX18"/>
      <c r="AY18"/>
      <c r="AZ18"/>
    </row>
    <row r="19" spans="1:52" ht="17.399999999999999" customHeight="1">
      <c r="A19" s="535"/>
      <c r="B19" s="535"/>
      <c r="C19" s="535"/>
      <c r="D19" s="535"/>
      <c r="E19" s="535"/>
      <c r="F19" s="629"/>
      <c r="G19" s="629"/>
      <c r="H19" s="629"/>
      <c r="I19" s="535"/>
      <c r="J19" s="535"/>
      <c r="K19" s="535"/>
      <c r="L19" s="549"/>
      <c r="M19" s="549"/>
      <c r="N19" s="549"/>
      <c r="O19" s="549"/>
      <c r="P19" s="549"/>
      <c r="Q19" s="549"/>
      <c r="R19" s="544"/>
      <c r="S19" s="544"/>
      <c r="T19" s="544"/>
      <c r="U19" s="544"/>
      <c r="V19" s="544"/>
      <c r="W19" s="544"/>
      <c r="X19" s="544"/>
      <c r="Y19" s="544"/>
      <c r="Z19" s="544"/>
      <c r="AA19" s="535"/>
      <c r="AB19" s="514"/>
      <c r="AC19" s="358"/>
      <c r="AD19" s="358"/>
      <c r="AE19" s="358"/>
      <c r="AF19" s="358"/>
      <c r="AG19" s="358"/>
      <c r="AH19" s="358"/>
      <c r="AI19" s="358"/>
      <c r="AJ19"/>
      <c r="AK19"/>
      <c r="AL19"/>
      <c r="AM19"/>
      <c r="AN19"/>
      <c r="AO19"/>
      <c r="AP19"/>
      <c r="AQ19"/>
      <c r="AR19"/>
      <c r="AS19"/>
      <c r="AT19"/>
      <c r="AU19"/>
      <c r="AV19"/>
      <c r="AW19"/>
      <c r="AX19"/>
      <c r="AY19"/>
      <c r="AZ19"/>
    </row>
    <row r="20" spans="1:52" ht="17.399999999999999" customHeight="1">
      <c r="A20" s="535"/>
      <c r="B20" s="535"/>
      <c r="C20" s="535"/>
      <c r="D20" s="535"/>
      <c r="E20" s="535"/>
      <c r="F20" s="629"/>
      <c r="G20" s="629"/>
      <c r="H20" s="629"/>
      <c r="I20" s="535"/>
      <c r="J20" s="535"/>
      <c r="K20" s="535"/>
      <c r="L20" s="549"/>
      <c r="M20" s="549"/>
      <c r="N20" s="549"/>
      <c r="O20" s="549"/>
      <c r="P20" s="549"/>
      <c r="Q20" s="549"/>
      <c r="R20" s="544"/>
      <c r="S20" s="628"/>
      <c r="T20" s="628"/>
      <c r="U20" s="628"/>
      <c r="V20" s="628"/>
      <c r="W20" s="628"/>
      <c r="X20" s="628"/>
      <c r="Y20" s="628"/>
      <c r="Z20" s="628"/>
      <c r="AA20" s="628"/>
      <c r="AB20" s="514"/>
      <c r="AC20" s="358"/>
      <c r="AD20" s="358"/>
      <c r="AE20" s="358"/>
      <c r="AF20" s="358"/>
      <c r="AG20" s="358"/>
      <c r="AH20" s="358"/>
      <c r="AI20" s="358"/>
      <c r="AJ20"/>
      <c r="AK20"/>
      <c r="AL20"/>
      <c r="AM20"/>
      <c r="AN20"/>
      <c r="AO20"/>
      <c r="AP20"/>
      <c r="AQ20"/>
      <c r="AR20"/>
      <c r="AS20"/>
      <c r="AT20"/>
      <c r="AU20"/>
      <c r="AV20"/>
      <c r="AW20"/>
      <c r="AX20"/>
      <c r="AY20"/>
      <c r="AZ20"/>
    </row>
    <row r="21" spans="1:52" ht="17.399999999999999" customHeight="1">
      <c r="A21" s="535"/>
      <c r="B21" s="535"/>
      <c r="C21" s="535"/>
      <c r="D21" s="535"/>
      <c r="E21" s="535"/>
      <c r="F21" s="629"/>
      <c r="G21" s="629"/>
      <c r="H21" s="629"/>
      <c r="I21" s="535"/>
      <c r="J21" s="535"/>
      <c r="K21" s="535"/>
      <c r="L21" s="549"/>
      <c r="M21" s="549"/>
      <c r="N21" s="549"/>
      <c r="O21" s="549"/>
      <c r="P21" s="549"/>
      <c r="Q21" s="549"/>
      <c r="R21" s="549"/>
      <c r="S21" s="628"/>
      <c r="T21" s="628"/>
      <c r="U21" s="628"/>
      <c r="V21" s="628"/>
      <c r="W21" s="628"/>
      <c r="X21" s="628"/>
      <c r="Y21" s="628"/>
      <c r="Z21" s="628"/>
      <c r="AA21" s="628"/>
      <c r="AB21" s="514"/>
      <c r="AC21" s="358"/>
      <c r="AD21" s="358"/>
      <c r="AE21" s="358"/>
      <c r="AF21" s="358"/>
      <c r="AG21" s="358"/>
      <c r="AH21" s="358"/>
      <c r="AI21" s="358"/>
      <c r="AJ21"/>
      <c r="AK21"/>
      <c r="AL21"/>
      <c r="AM21"/>
      <c r="AN21"/>
      <c r="AO21"/>
      <c r="AP21"/>
      <c r="AQ21"/>
      <c r="AR21"/>
      <c r="AS21"/>
      <c r="AT21"/>
      <c r="AU21"/>
      <c r="AV21"/>
      <c r="AW21"/>
      <c r="AX21"/>
      <c r="AY21"/>
      <c r="AZ21"/>
    </row>
    <row r="22" spans="1:52" ht="17.399999999999999" customHeight="1">
      <c r="A22" s="535"/>
      <c r="B22" s="535"/>
      <c r="C22" s="535"/>
      <c r="D22" s="535"/>
      <c r="E22" s="535"/>
      <c r="F22" s="535"/>
      <c r="G22" s="535"/>
      <c r="H22" s="535"/>
      <c r="I22" s="535"/>
      <c r="J22" s="535"/>
      <c r="K22" s="535"/>
      <c r="L22" s="535"/>
      <c r="M22" s="535"/>
      <c r="N22" s="535"/>
      <c r="O22" s="535"/>
      <c r="P22" s="535"/>
      <c r="Q22" s="549"/>
      <c r="R22" s="549"/>
      <c r="S22" s="535"/>
      <c r="T22" s="535"/>
      <c r="U22" s="535"/>
      <c r="V22" s="535"/>
      <c r="W22" s="535"/>
      <c r="X22" s="535"/>
      <c r="Y22" s="535"/>
      <c r="Z22" s="535"/>
      <c r="AA22" s="535"/>
      <c r="AB22" s="514"/>
      <c r="AC22" s="358"/>
      <c r="AD22" s="358"/>
      <c r="AE22" s="358"/>
      <c r="AF22" s="358"/>
      <c r="AG22" s="358"/>
      <c r="AH22" s="358"/>
      <c r="AI22" s="358"/>
      <c r="AJ22"/>
      <c r="AK22"/>
      <c r="AL22"/>
      <c r="AM22"/>
      <c r="AN22"/>
      <c r="AO22"/>
      <c r="AP22"/>
      <c r="AQ22"/>
      <c r="AR22"/>
      <c r="AS22"/>
      <c r="AT22"/>
      <c r="AU22"/>
      <c r="AV22"/>
      <c r="AW22"/>
      <c r="AX22"/>
      <c r="AY22"/>
      <c r="AZ22"/>
    </row>
    <row r="23" spans="1:52" ht="17.399999999999999" customHeight="1">
      <c r="A23" s="535"/>
      <c r="B23" s="535"/>
      <c r="C23" s="535"/>
      <c r="D23" s="535"/>
      <c r="E23" s="535"/>
      <c r="F23" s="535"/>
      <c r="G23" s="535"/>
      <c r="H23" s="535"/>
      <c r="I23" s="535"/>
      <c r="J23" s="535"/>
      <c r="K23" s="535"/>
      <c r="L23" s="549"/>
      <c r="M23" s="549"/>
      <c r="N23" s="549"/>
      <c r="O23" s="549"/>
      <c r="P23" s="549"/>
      <c r="Q23" s="549"/>
      <c r="R23" s="549"/>
      <c r="S23" s="535"/>
      <c r="T23" s="535"/>
      <c r="U23" s="535"/>
      <c r="V23" s="535"/>
      <c r="W23" s="535"/>
      <c r="X23" s="535"/>
      <c r="Y23" s="535"/>
      <c r="Z23" s="535"/>
      <c r="AA23" s="535"/>
      <c r="AB23" s="514"/>
      <c r="AC23" s="358"/>
      <c r="AD23" s="358"/>
      <c r="AE23" s="358"/>
      <c r="AF23" s="358"/>
      <c r="AG23" s="358"/>
      <c r="AH23" s="358"/>
      <c r="AI23" s="358"/>
      <c r="AJ23"/>
      <c r="AK23"/>
      <c r="AL23"/>
      <c r="AM23"/>
      <c r="AN23"/>
      <c r="AO23"/>
      <c r="AP23"/>
      <c r="AQ23"/>
      <c r="AR23"/>
      <c r="AS23"/>
      <c r="AT23"/>
      <c r="AU23"/>
      <c r="AV23"/>
      <c r="AW23"/>
      <c r="AX23"/>
      <c r="AY23"/>
      <c r="AZ23"/>
    </row>
    <row r="24" spans="1:52" ht="13.2" customHeight="1">
      <c r="A24" s="535"/>
      <c r="B24" s="535"/>
      <c r="C24" s="535"/>
      <c r="D24" s="535"/>
      <c r="E24" s="535"/>
      <c r="F24" s="535"/>
      <c r="G24" s="535"/>
      <c r="H24" s="535"/>
      <c r="I24" s="535"/>
      <c r="J24" s="535"/>
      <c r="K24" s="535"/>
      <c r="L24" s="625"/>
      <c r="M24" s="625"/>
      <c r="N24" s="625"/>
      <c r="O24" s="625"/>
      <c r="P24" s="625"/>
      <c r="Q24" s="625"/>
      <c r="R24" s="625"/>
      <c r="S24" s="625"/>
      <c r="T24" s="535"/>
      <c r="U24" s="535"/>
      <c r="V24" s="535"/>
      <c r="W24" s="535"/>
      <c r="X24" s="535"/>
      <c r="Y24" s="535"/>
      <c r="Z24" s="535"/>
      <c r="AA24" s="535"/>
      <c r="AB24" s="514"/>
      <c r="AC24" s="358"/>
      <c r="AD24" s="358"/>
      <c r="AE24" s="358"/>
      <c r="AF24" s="358"/>
      <c r="AG24" s="358"/>
      <c r="AH24" s="358"/>
      <c r="AI24" s="358"/>
      <c r="AJ24"/>
      <c r="AK24"/>
      <c r="AL24"/>
      <c r="AM24"/>
      <c r="AN24"/>
      <c r="AO24"/>
      <c r="AP24"/>
      <c r="AQ24"/>
      <c r="AR24"/>
      <c r="AS24"/>
      <c r="AT24"/>
      <c r="AU24"/>
      <c r="AV24"/>
      <c r="AW24"/>
      <c r="AX24"/>
      <c r="AY24"/>
      <c r="AZ24"/>
    </row>
    <row r="25" spans="1:52" ht="13.2" customHeight="1">
      <c r="A25" s="535"/>
      <c r="B25" s="535"/>
      <c r="C25" s="535"/>
      <c r="D25" s="535"/>
      <c r="E25" s="535"/>
      <c r="F25" s="535"/>
      <c r="G25" s="535"/>
      <c r="H25" s="535"/>
      <c r="I25" s="535"/>
      <c r="J25" s="535"/>
      <c r="K25" s="535"/>
      <c r="L25" s="625"/>
      <c r="M25" s="625"/>
      <c r="N25" s="625"/>
      <c r="O25" s="625"/>
      <c r="P25" s="625"/>
      <c r="Q25" s="625"/>
      <c r="R25" s="625"/>
      <c r="S25" s="625"/>
      <c r="T25" s="535"/>
      <c r="U25" s="535"/>
      <c r="V25" s="535"/>
      <c r="W25" s="535"/>
      <c r="X25" s="535"/>
      <c r="Y25" s="535"/>
      <c r="Z25" s="535"/>
      <c r="AA25" s="535"/>
      <c r="AB25" s="514"/>
      <c r="AC25" s="358"/>
      <c r="AD25" s="358"/>
      <c r="AE25" s="358"/>
      <c r="AF25" s="358"/>
      <c r="AG25" s="358"/>
      <c r="AH25" s="358"/>
      <c r="AI25" s="358"/>
      <c r="AJ25"/>
      <c r="AK25"/>
      <c r="AL25"/>
      <c r="AM25"/>
      <c r="AN25"/>
      <c r="AO25"/>
      <c r="AP25"/>
      <c r="AQ25"/>
      <c r="AR25"/>
      <c r="AS25"/>
      <c r="AT25"/>
      <c r="AU25"/>
      <c r="AV25"/>
      <c r="AW25"/>
      <c r="AX25"/>
      <c r="AY25"/>
      <c r="AZ25"/>
    </row>
    <row r="26" spans="1:52">
      <c r="A26" s="535"/>
      <c r="B26" s="535"/>
      <c r="C26" s="535"/>
      <c r="D26" s="535"/>
      <c r="E26" s="535"/>
      <c r="F26" s="535"/>
      <c r="G26" s="535"/>
      <c r="H26" s="535"/>
      <c r="I26" s="535"/>
      <c r="J26" s="535"/>
      <c r="K26" s="535"/>
      <c r="L26" s="625"/>
      <c r="M26" s="625"/>
      <c r="N26" s="625"/>
      <c r="O26" s="625"/>
      <c r="P26" s="625"/>
      <c r="Q26" s="625"/>
      <c r="R26" s="625"/>
      <c r="S26" s="625"/>
      <c r="T26" s="535"/>
      <c r="U26" s="535"/>
      <c r="V26" s="535"/>
      <c r="W26" s="535"/>
      <c r="X26" s="535"/>
      <c r="Y26" s="535"/>
      <c r="Z26" s="535"/>
      <c r="AA26" s="535"/>
      <c r="AB26" s="514"/>
      <c r="AC26" s="358"/>
      <c r="AD26" s="358"/>
      <c r="AE26" s="358"/>
      <c r="AF26" s="358"/>
      <c r="AG26" s="358"/>
      <c r="AH26" s="358"/>
      <c r="AI26" s="358"/>
      <c r="AJ26"/>
      <c r="AK26"/>
      <c r="AL26"/>
      <c r="AM26"/>
      <c r="AN26"/>
      <c r="AO26"/>
      <c r="AP26"/>
      <c r="AQ26"/>
      <c r="AR26"/>
      <c r="AS26"/>
      <c r="AT26"/>
      <c r="AU26"/>
      <c r="AV26"/>
      <c r="AW26"/>
      <c r="AX26"/>
      <c r="AY26"/>
      <c r="AZ26"/>
    </row>
    <row r="27" spans="1:52" ht="19.2">
      <c r="A27" s="535"/>
      <c r="B27" s="535"/>
      <c r="C27" s="535"/>
      <c r="D27" s="535"/>
      <c r="E27" s="535"/>
      <c r="F27" s="535"/>
      <c r="G27" s="535"/>
      <c r="H27" s="535"/>
      <c r="I27" s="535"/>
      <c r="J27" s="535"/>
      <c r="K27" s="535"/>
      <c r="L27" s="549"/>
      <c r="M27" s="549"/>
      <c r="N27" s="549"/>
      <c r="O27" s="549"/>
      <c r="P27" s="549"/>
      <c r="Q27" s="549"/>
      <c r="R27" s="549"/>
      <c r="S27" s="535"/>
      <c r="T27" s="535"/>
      <c r="U27" s="535"/>
      <c r="V27" s="535"/>
      <c r="W27" s="535"/>
      <c r="X27" s="535"/>
      <c r="Y27" s="535"/>
      <c r="Z27" s="535"/>
      <c r="AA27" s="535"/>
      <c r="AB27" s="514"/>
      <c r="AC27" s="358"/>
      <c r="AD27" s="358"/>
      <c r="AE27" s="358"/>
      <c r="AF27" s="358"/>
      <c r="AG27" s="358"/>
      <c r="AH27" s="358"/>
      <c r="AI27" s="358"/>
      <c r="AJ27"/>
      <c r="AK27"/>
      <c r="AL27"/>
      <c r="AM27"/>
      <c r="AN27"/>
      <c r="AO27"/>
      <c r="AP27"/>
      <c r="AQ27"/>
      <c r="AR27"/>
      <c r="AS27"/>
      <c r="AT27"/>
      <c r="AU27"/>
      <c r="AV27"/>
      <c r="AW27"/>
      <c r="AX27"/>
      <c r="AY27"/>
      <c r="AZ27"/>
    </row>
    <row r="28" spans="1:52" ht="19.2">
      <c r="A28" s="535"/>
      <c r="B28" s="535"/>
      <c r="C28" s="535"/>
      <c r="D28" s="535"/>
      <c r="E28" s="535"/>
      <c r="F28" s="535"/>
      <c r="G28" s="535"/>
      <c r="H28" s="535"/>
      <c r="I28" s="535"/>
      <c r="J28" s="535"/>
      <c r="K28" s="535"/>
      <c r="L28" s="549"/>
      <c r="M28" s="549"/>
      <c r="N28" s="549"/>
      <c r="O28" s="549"/>
      <c r="P28" s="549"/>
      <c r="Q28" s="549"/>
      <c r="R28" s="549"/>
      <c r="S28" s="535"/>
      <c r="T28" s="535"/>
      <c r="U28" s="535"/>
      <c r="V28" s="535"/>
      <c r="W28" s="535"/>
      <c r="X28" s="535"/>
      <c r="Y28" s="535"/>
      <c r="Z28" s="535"/>
      <c r="AA28" s="535"/>
      <c r="AB28" s="514"/>
      <c r="AC28" s="358"/>
      <c r="AD28" s="358"/>
      <c r="AE28" s="358"/>
      <c r="AF28" s="358"/>
      <c r="AG28" s="358"/>
      <c r="AH28" s="358"/>
      <c r="AI28" s="358"/>
      <c r="AJ28"/>
      <c r="AK28"/>
      <c r="AL28"/>
      <c r="AM28"/>
      <c r="AN28"/>
      <c r="AO28"/>
      <c r="AP28"/>
      <c r="AQ28"/>
      <c r="AR28"/>
      <c r="AS28"/>
      <c r="AT28"/>
      <c r="AU28"/>
      <c r="AV28"/>
      <c r="AW28"/>
      <c r="AX28"/>
      <c r="AY28"/>
      <c r="AZ28"/>
    </row>
    <row r="29" spans="1:52" ht="19.2">
      <c r="A29" s="535"/>
      <c r="B29" s="535"/>
      <c r="C29" s="559" t="s">
        <v>203</v>
      </c>
      <c r="D29" s="559"/>
      <c r="E29" s="559"/>
      <c r="F29" s="559"/>
      <c r="G29" s="535"/>
      <c r="H29" s="535"/>
      <c r="I29" s="535"/>
      <c r="J29" s="535"/>
      <c r="K29" s="535"/>
      <c r="L29" s="549"/>
      <c r="M29" s="549"/>
      <c r="N29" s="549"/>
      <c r="O29" s="549"/>
      <c r="P29" s="549"/>
      <c r="Q29" s="549"/>
      <c r="R29" s="549"/>
      <c r="S29" s="535"/>
      <c r="T29" s="535"/>
      <c r="U29" s="535"/>
      <c r="V29" s="535"/>
      <c r="W29" s="535"/>
      <c r="X29" s="535"/>
      <c r="Y29" s="535"/>
      <c r="Z29" s="535"/>
      <c r="AA29" s="535"/>
      <c r="AB29" s="514"/>
      <c r="AC29" s="358"/>
      <c r="AD29" s="358"/>
      <c r="AE29" s="358"/>
      <c r="AF29" s="358"/>
      <c r="AG29" s="358"/>
      <c r="AH29" s="358"/>
      <c r="AI29" s="358"/>
      <c r="AJ29"/>
      <c r="AK29"/>
      <c r="AL29"/>
      <c r="AM29"/>
      <c r="AN29"/>
      <c r="AO29"/>
      <c r="AP29"/>
      <c r="AQ29"/>
      <c r="AR29"/>
      <c r="AS29"/>
      <c r="AT29"/>
      <c r="AU29"/>
      <c r="AV29"/>
      <c r="AW29"/>
      <c r="AX29"/>
      <c r="AY29"/>
      <c r="AZ29"/>
    </row>
    <row r="30" spans="1:52" ht="13.2" customHeight="1">
      <c r="A30" s="535"/>
      <c r="B30" s="535"/>
      <c r="C30" s="559"/>
      <c r="D30" s="559"/>
      <c r="E30" s="559"/>
      <c r="F30" s="559"/>
      <c r="G30" s="535"/>
      <c r="H30" s="535"/>
      <c r="I30" s="535"/>
      <c r="J30" s="535"/>
      <c r="K30" s="535"/>
      <c r="L30" s="535"/>
      <c r="M30" s="535"/>
      <c r="N30" s="535"/>
      <c r="O30" s="535"/>
      <c r="P30" s="535"/>
      <c r="Q30" s="560"/>
      <c r="R30" s="561"/>
      <c r="S30" s="561"/>
      <c r="T30" s="561"/>
      <c r="U30" s="561"/>
      <c r="V30" s="561"/>
      <c r="W30" s="561"/>
      <c r="X30" s="561"/>
      <c r="Y30" s="561"/>
      <c r="Z30" s="561"/>
      <c r="AA30" s="561"/>
      <c r="AB30" s="514"/>
      <c r="AC30" s="358"/>
      <c r="AD30" s="358"/>
      <c r="AE30" s="358"/>
      <c r="AF30" s="358"/>
      <c r="AG30" s="358"/>
      <c r="AH30" s="358"/>
      <c r="AI30" s="358"/>
      <c r="AJ30"/>
      <c r="AK30"/>
      <c r="AL30"/>
      <c r="AM30"/>
      <c r="AN30"/>
      <c r="AO30"/>
      <c r="AP30"/>
      <c r="AQ30"/>
      <c r="AR30"/>
      <c r="AS30"/>
      <c r="AT30"/>
      <c r="AU30"/>
      <c r="AV30"/>
      <c r="AW30"/>
      <c r="AX30"/>
      <c r="AY30"/>
      <c r="AZ30"/>
    </row>
    <row r="31" spans="1:52">
      <c r="A31" s="535"/>
      <c r="B31" s="535"/>
      <c r="C31" s="559"/>
      <c r="D31" s="559"/>
      <c r="E31" s="559"/>
      <c r="F31" s="559"/>
      <c r="G31" s="535"/>
      <c r="H31" s="535"/>
      <c r="I31" s="535"/>
      <c r="J31" s="535"/>
      <c r="K31" s="535"/>
      <c r="L31" s="535"/>
      <c r="M31" s="535"/>
      <c r="N31" s="535"/>
      <c r="O31" s="535"/>
      <c r="P31" s="535"/>
      <c r="Q31" s="561"/>
      <c r="R31" s="561"/>
      <c r="S31" s="561"/>
      <c r="T31" s="561"/>
      <c r="U31" s="561"/>
      <c r="V31" s="561"/>
      <c r="W31" s="561"/>
      <c r="X31" s="561"/>
      <c r="Y31" s="561"/>
      <c r="Z31" s="561"/>
      <c r="AA31" s="561"/>
      <c r="AB31" s="514"/>
      <c r="AC31" s="358"/>
      <c r="AD31" s="358"/>
      <c r="AE31" s="358"/>
      <c r="AF31" s="358"/>
      <c r="AG31" s="358"/>
      <c r="AH31" s="358"/>
      <c r="AI31" s="358"/>
      <c r="AJ31"/>
      <c r="AK31"/>
      <c r="AL31"/>
      <c r="AM31"/>
      <c r="AN31"/>
      <c r="AO31"/>
      <c r="AP31"/>
      <c r="AQ31"/>
      <c r="AR31"/>
      <c r="AS31"/>
      <c r="AT31"/>
      <c r="AU31"/>
      <c r="AV31"/>
      <c r="AW31"/>
      <c r="AX31"/>
      <c r="AY31"/>
      <c r="AZ31"/>
    </row>
    <row r="32" spans="1:52">
      <c r="A32" s="535"/>
      <c r="B32" s="535"/>
      <c r="C32" s="535"/>
      <c r="D32" s="535"/>
      <c r="E32" s="535"/>
      <c r="F32" s="535"/>
      <c r="G32" s="535"/>
      <c r="H32" s="535"/>
      <c r="I32" s="535"/>
      <c r="J32" s="535"/>
      <c r="K32" s="535"/>
      <c r="L32" s="535"/>
      <c r="M32" s="535"/>
      <c r="N32" s="535"/>
      <c r="O32" s="535"/>
      <c r="P32" s="535"/>
      <c r="Q32" s="561"/>
      <c r="R32" s="561"/>
      <c r="S32" s="561"/>
      <c r="T32" s="561"/>
      <c r="U32" s="561"/>
      <c r="V32" s="561"/>
      <c r="W32" s="561"/>
      <c r="X32" s="561"/>
      <c r="Y32" s="561"/>
      <c r="Z32" s="561"/>
      <c r="AA32" s="561"/>
      <c r="AB32" s="514"/>
      <c r="AC32" s="358"/>
      <c r="AD32" s="358"/>
      <c r="AE32" s="358"/>
      <c r="AF32" s="358"/>
      <c r="AG32" s="358"/>
      <c r="AH32" s="358"/>
      <c r="AI32" s="358"/>
    </row>
    <row r="33" spans="1:35">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358"/>
      <c r="AC33" s="358"/>
      <c r="AD33" s="358"/>
      <c r="AE33" s="358"/>
      <c r="AF33" s="358"/>
      <c r="AG33" s="358"/>
      <c r="AH33" s="358"/>
      <c r="AI33" s="358"/>
    </row>
    <row r="34" spans="1:35">
      <c r="A34" s="535"/>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358"/>
      <c r="AC34" s="358"/>
      <c r="AD34" s="358"/>
      <c r="AE34" s="358"/>
      <c r="AF34" s="358"/>
      <c r="AG34" s="358"/>
      <c r="AH34" s="358"/>
      <c r="AI34" s="358"/>
    </row>
    <row r="35" spans="1:35">
      <c r="A35" s="535"/>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row>
    <row r="36" spans="1:35">
      <c r="A36" s="535"/>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row>
    <row r="37" spans="1:35">
      <c r="A37" s="535"/>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row>
    <row r="38" spans="1:35">
      <c r="A38" s="535"/>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row>
    <row r="39" spans="1:35">
      <c r="A39" s="535"/>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row>
    <row r="40" spans="1:35">
      <c r="A40" s="535"/>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row>
    <row r="41" spans="1:35">
      <c r="A41" s="535"/>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row>
    <row r="42" spans="1:35">
      <c r="A42" s="535"/>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row>
    <row r="43" spans="1:35">
      <c r="A43" s="535"/>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row>
    <row r="44" spans="1:35" ht="4.2" customHeight="1">
      <c r="A44" s="535"/>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row>
  </sheetData>
  <sheetProtection formatCells="0" formatColumns="0" formatRows="0" insertColumns="0" insertRows="0" insertHyperlinks="0" deleteColumns="0" deleteRows="0" sort="0" autoFilter="0" pivotTables="0"/>
  <mergeCells count="13">
    <mergeCell ref="T2:Y3"/>
    <mergeCell ref="S7:AA8"/>
    <mergeCell ref="D8:F9"/>
    <mergeCell ref="D11:G11"/>
    <mergeCell ref="D12:I12"/>
    <mergeCell ref="L24:S26"/>
    <mergeCell ref="C13:H13"/>
    <mergeCell ref="D14:G14"/>
    <mergeCell ref="T15:Y16"/>
    <mergeCell ref="S20:AA21"/>
    <mergeCell ref="D15:H15"/>
    <mergeCell ref="L18:N18"/>
    <mergeCell ref="F19:H21"/>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zoomScaleNormal="100" zoomScaleSheetLayoutView="100" workbookViewId="0">
      <selection activeCell="P19" sqref="P19"/>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634" t="s">
        <v>198</v>
      </c>
      <c r="J2" s="634"/>
      <c r="K2" s="634"/>
      <c r="L2" s="634"/>
      <c r="M2" s="634"/>
      <c r="N2" s="69"/>
      <c r="O2" s="23" t="s">
        <v>203</v>
      </c>
      <c r="P2" s="54"/>
    </row>
    <row r="3" spans="1:16" ht="17.399999999999999">
      <c r="A3" s="649" t="e" vm="1">
        <v>#VALUE!</v>
      </c>
      <c r="B3" s="649"/>
      <c r="C3" s="650"/>
      <c r="D3" s="82"/>
      <c r="E3" s="82"/>
      <c r="F3" s="632" t="e" vm="1">
        <v>#VALUE!</v>
      </c>
      <c r="G3" s="633"/>
      <c r="H3" s="46"/>
      <c r="I3" s="148"/>
      <c r="J3" s="149"/>
      <c r="K3" s="150"/>
      <c r="L3" s="142"/>
      <c r="M3" s="151"/>
    </row>
    <row r="4" spans="1:16" ht="17.399999999999999">
      <c r="A4" s="649"/>
      <c r="B4" s="649"/>
      <c r="C4" s="650"/>
      <c r="D4" s="82"/>
      <c r="E4" s="82"/>
      <c r="F4" s="632"/>
      <c r="G4" s="633"/>
      <c r="H4" s="152"/>
      <c r="I4" s="152"/>
      <c r="J4" s="141"/>
      <c r="K4" s="150"/>
      <c r="L4" s="142"/>
      <c r="M4" s="151"/>
      <c r="N4" s="108"/>
    </row>
    <row r="5" spans="1:16">
      <c r="A5" s="649"/>
      <c r="B5" s="649"/>
      <c r="C5" s="650"/>
      <c r="D5" s="82"/>
      <c r="E5" s="27"/>
      <c r="F5" s="632"/>
      <c r="G5" s="633"/>
      <c r="H5"/>
      <c r="I5" s="153"/>
      <c r="J5" s="141"/>
      <c r="K5" s="150"/>
      <c r="L5" s="150"/>
      <c r="M5" s="151"/>
      <c r="N5" s="22" t="s">
        <v>204</v>
      </c>
    </row>
    <row r="6" spans="1:16">
      <c r="A6" s="649"/>
      <c r="B6" s="649"/>
      <c r="C6" s="650"/>
      <c r="D6" s="82"/>
      <c r="E6" s="83"/>
      <c r="F6" s="632"/>
      <c r="G6" s="633"/>
      <c r="H6"/>
      <c r="I6" s="154"/>
      <c r="J6" s="141"/>
      <c r="K6" s="150"/>
      <c r="L6" s="150"/>
      <c r="M6" s="151"/>
      <c r="P6" s="22" t="s">
        <v>209</v>
      </c>
    </row>
    <row r="7" spans="1:16">
      <c r="A7" s="649"/>
      <c r="B7" s="649"/>
      <c r="C7" s="650"/>
      <c r="D7" s="82"/>
      <c r="E7" s="83"/>
      <c r="F7" s="632"/>
      <c r="G7" s="633"/>
      <c r="H7" s="155"/>
      <c r="I7" s="153"/>
      <c r="J7" s="141"/>
      <c r="K7" s="150"/>
      <c r="L7" s="150"/>
      <c r="M7" s="151"/>
    </row>
    <row r="8" spans="1:16">
      <c r="A8" s="649"/>
      <c r="B8" s="649"/>
      <c r="C8" s="650"/>
      <c r="D8" s="82"/>
      <c r="E8" s="83"/>
      <c r="F8" s="632"/>
      <c r="G8" s="633"/>
      <c r="H8" s="146"/>
      <c r="I8" s="156"/>
      <c r="J8" s="156"/>
      <c r="K8" s="156"/>
      <c r="L8" s="150"/>
      <c r="M8" s="157"/>
      <c r="N8" s="29" t="s">
        <v>42</v>
      </c>
    </row>
    <row r="9" spans="1:16">
      <c r="A9" s="649"/>
      <c r="B9" s="649"/>
      <c r="C9" s="650"/>
      <c r="D9" s="82"/>
      <c r="E9" s="83"/>
      <c r="F9" s="632"/>
      <c r="G9" s="633"/>
      <c r="H9" s="156"/>
      <c r="I9" s="156"/>
      <c r="J9" s="156"/>
      <c r="K9" s="156"/>
      <c r="L9" s="150"/>
      <c r="M9" s="157"/>
      <c r="N9" s="29"/>
    </row>
    <row r="10" spans="1:16">
      <c r="A10" s="649"/>
      <c r="B10" s="649"/>
      <c r="C10" s="650"/>
      <c r="D10" s="82"/>
      <c r="E10" s="83"/>
      <c r="F10" s="632"/>
      <c r="G10" s="633"/>
      <c r="H10" s="156"/>
      <c r="I10" s="156"/>
      <c r="J10" s="156"/>
      <c r="K10" s="156"/>
      <c r="L10" s="150"/>
      <c r="M10" s="157"/>
      <c r="N10" s="29" t="s">
        <v>43</v>
      </c>
    </row>
    <row r="11" spans="1:16">
      <c r="A11" s="649"/>
      <c r="B11" s="649"/>
      <c r="C11" s="650"/>
      <c r="D11" s="82"/>
      <c r="E11" s="83"/>
      <c r="F11" s="632"/>
      <c r="G11" s="633"/>
      <c r="H11" s="156"/>
      <c r="I11" s="156"/>
      <c r="J11" s="156"/>
      <c r="K11" s="156"/>
      <c r="L11" s="150"/>
      <c r="M11" s="157"/>
    </row>
    <row r="12" spans="1:16">
      <c r="A12" s="649"/>
      <c r="B12" s="649"/>
      <c r="C12" s="650"/>
      <c r="D12" s="82"/>
      <c r="E12" s="83"/>
      <c r="F12" s="632"/>
      <c r="G12" s="633"/>
      <c r="H12" s="156"/>
      <c r="I12" s="156"/>
      <c r="J12" s="156"/>
      <c r="K12" s="156"/>
      <c r="L12" s="150"/>
      <c r="M12" s="157"/>
      <c r="O12" s="117"/>
    </row>
    <row r="13" spans="1:16">
      <c r="A13" s="649"/>
      <c r="B13" s="649"/>
      <c r="C13" s="650"/>
      <c r="D13" s="82"/>
      <c r="E13" s="83"/>
      <c r="F13" s="632"/>
      <c r="G13" s="633"/>
      <c r="H13" s="156"/>
      <c r="I13" s="156"/>
      <c r="J13" s="156"/>
      <c r="K13" s="156"/>
      <c r="L13" s="150"/>
      <c r="M13" s="157"/>
      <c r="N13" s="129" t="s">
        <v>44</v>
      </c>
    </row>
    <row r="14" spans="1:16">
      <c r="A14" s="649"/>
      <c r="B14" s="649"/>
      <c r="C14" s="650"/>
      <c r="D14" s="82"/>
      <c r="E14" s="83"/>
      <c r="F14" s="632"/>
      <c r="G14" s="633"/>
      <c r="H14" s="156"/>
      <c r="I14" s="156"/>
      <c r="J14" s="156"/>
      <c r="K14" s="156"/>
      <c r="L14" s="150"/>
      <c r="M14" s="157"/>
    </row>
    <row r="15" spans="1:16">
      <c r="A15" s="649"/>
      <c r="B15" s="649"/>
      <c r="C15" s="650"/>
      <c r="D15" s="82"/>
      <c r="E15" s="82" t="s">
        <v>17</v>
      </c>
      <c r="F15" s="632"/>
      <c r="G15" s="633"/>
      <c r="H15" s="155"/>
      <c r="I15" s="153"/>
      <c r="J15" s="146"/>
      <c r="K15" s="150"/>
      <c r="L15" s="150"/>
      <c r="M15" s="157"/>
      <c r="N15" s="109" t="s">
        <v>45</v>
      </c>
    </row>
    <row r="16" spans="1:16">
      <c r="A16" s="649"/>
      <c r="B16" s="649"/>
      <c r="C16" s="650"/>
      <c r="D16" s="82"/>
      <c r="E16" s="82"/>
      <c r="F16" s="632"/>
      <c r="G16" s="633"/>
      <c r="H16" s="141"/>
      <c r="I16" s="153"/>
      <c r="J16" s="141"/>
      <c r="K16" s="150"/>
      <c r="L16" s="150"/>
      <c r="M16" s="157"/>
      <c r="N16" s="84" t="s">
        <v>46</v>
      </c>
    </row>
    <row r="17" spans="1:19" ht="20.25" customHeight="1" thickBot="1">
      <c r="A17" s="635" t="s">
        <v>240</v>
      </c>
      <c r="B17" s="636"/>
      <c r="C17" s="636"/>
      <c r="D17" s="85"/>
      <c r="E17" s="86"/>
      <c r="F17" s="637" t="s">
        <v>241</v>
      </c>
      <c r="G17" s="638"/>
      <c r="H17" s="155"/>
      <c r="I17" s="153"/>
      <c r="J17" s="146"/>
      <c r="K17" s="150"/>
      <c r="L17" s="147"/>
      <c r="M17" s="151"/>
    </row>
    <row r="18" spans="1:19" ht="39" customHeight="1" thickTop="1">
      <c r="A18" s="639" t="s">
        <v>47</v>
      </c>
      <c r="B18" s="640"/>
      <c r="C18" s="641"/>
      <c r="D18" s="87" t="s">
        <v>48</v>
      </c>
      <c r="E18" s="315" t="s">
        <v>211</v>
      </c>
      <c r="F18" s="642" t="s">
        <v>49</v>
      </c>
      <c r="G18" s="643"/>
      <c r="H18" s="141"/>
      <c r="I18" s="153"/>
      <c r="J18" s="141"/>
      <c r="K18" s="150"/>
      <c r="L18" s="150"/>
      <c r="M18" s="151"/>
      <c r="Q18" s="22" t="s">
        <v>3</v>
      </c>
      <c r="S18" s="22" t="s">
        <v>17</v>
      </c>
    </row>
    <row r="19" spans="1:19" ht="30" customHeight="1">
      <c r="A19" s="644" t="s">
        <v>177</v>
      </c>
      <c r="B19" s="644"/>
      <c r="C19" s="644"/>
      <c r="D19" s="644"/>
      <c r="E19" s="644"/>
      <c r="F19" s="644"/>
      <c r="G19" s="644"/>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645">
        <v>45907</v>
      </c>
      <c r="C21" s="646"/>
      <c r="D21" s="193" t="s">
        <v>53</v>
      </c>
      <c r="E21" s="647" t="s">
        <v>54</v>
      </c>
      <c r="F21" s="648"/>
      <c r="G21" s="26" t="s">
        <v>55</v>
      </c>
      <c r="H21" s="660" t="s">
        <v>229</v>
      </c>
      <c r="I21" s="661"/>
      <c r="J21" s="661"/>
      <c r="K21" s="661"/>
      <c r="L21" s="661"/>
      <c r="M21" s="161" t="s">
        <v>182</v>
      </c>
      <c r="N21" s="163">
        <v>9</v>
      </c>
    </row>
    <row r="22" spans="1:19" ht="36" customHeight="1" thickTop="1" thickBot="1">
      <c r="A22" s="194" t="s">
        <v>56</v>
      </c>
      <c r="B22" s="662" t="s">
        <v>57</v>
      </c>
      <c r="C22" s="663"/>
      <c r="D22" s="664"/>
      <c r="E22" s="195" t="s">
        <v>219</v>
      </c>
      <c r="F22" s="195" t="s">
        <v>230</v>
      </c>
      <c r="G22" s="196"/>
      <c r="H22" s="665" t="s">
        <v>58</v>
      </c>
      <c r="I22" s="666"/>
      <c r="J22" s="666"/>
      <c r="K22" s="666"/>
      <c r="L22" s="667"/>
      <c r="M22" s="162" t="s">
        <v>59</v>
      </c>
      <c r="N22" s="164" t="s">
        <v>60</v>
      </c>
      <c r="R22" s="22" t="s">
        <v>3</v>
      </c>
    </row>
    <row r="23" spans="1:19" ht="71.400000000000006" customHeight="1" thickBot="1">
      <c r="A23" s="170" t="s">
        <v>61</v>
      </c>
      <c r="B23" s="651" t="str">
        <f>IF(G23&gt;5,"☆☆☆☆",IF(AND(G23&gt;=2.39,G23&lt;5),"☆☆☆",IF(AND(G23&gt;=1.39,G23&lt;2.4),"☆☆",IF(AND(G23&gt;0,G23&lt;1.4),"☆",IF(AND(G23&gt;=-1.39,G23&lt;0),"★",IF(AND(G23&gt;=-2.39,G23&lt;-1.4),"★★",IF(AND(G23&gt;=-3.39,G23&lt;-2.4),"★★★")))))))</f>
        <v>☆</v>
      </c>
      <c r="C23" s="652"/>
      <c r="D23" s="653"/>
      <c r="E23" s="469">
        <v>2.46</v>
      </c>
      <c r="F23" s="469">
        <v>2.48</v>
      </c>
      <c r="G23" s="120">
        <f t="shared" ref="G23:G69" si="0">F23-E23</f>
        <v>2.0000000000000018E-2</v>
      </c>
      <c r="H23" s="668" t="s">
        <v>287</v>
      </c>
      <c r="I23" s="669"/>
      <c r="J23" s="669"/>
      <c r="K23" s="669"/>
      <c r="L23" s="670"/>
      <c r="M23" s="609" t="s">
        <v>288</v>
      </c>
      <c r="N23" s="610">
        <v>45905</v>
      </c>
      <c r="O23" s="113" t="s">
        <v>62</v>
      </c>
    </row>
    <row r="24" spans="1:19" ht="61.2" customHeight="1" thickBot="1">
      <c r="A24" s="91" t="s">
        <v>63</v>
      </c>
      <c r="B24" s="651" t="str">
        <f>IF(G24&gt;5,"☆☆☆☆",IF(AND(G24&gt;=2.39,G24&lt;5),"☆☆☆",IF(AND(G24&gt;=1.39,G24&lt;2.4),"☆☆",IF(AND(G24&gt;0,G24&lt;1.4),"☆",IF(AND(G24&gt;=-1.39,G24&lt;0),"★",IF(AND(G24&gt;=-2.39,G24&lt;-1.4),"★★",IF(AND(G24&gt;=-3.39,G24&lt;-2.4),"★★★")))))))</f>
        <v>☆</v>
      </c>
      <c r="C24" s="652"/>
      <c r="D24" s="653"/>
      <c r="E24" s="469">
        <v>1.94</v>
      </c>
      <c r="F24" s="469">
        <v>2.3199999999999998</v>
      </c>
      <c r="G24" s="120">
        <f t="shared" si="0"/>
        <v>0.37999999999999989</v>
      </c>
      <c r="H24" s="671"/>
      <c r="I24" s="672"/>
      <c r="J24" s="672"/>
      <c r="K24" s="672"/>
      <c r="L24" s="673"/>
      <c r="M24" s="471"/>
      <c r="N24" s="472"/>
      <c r="O24" s="113" t="s">
        <v>63</v>
      </c>
      <c r="Q24" s="22" t="s">
        <v>3</v>
      </c>
    </row>
    <row r="25" spans="1:19" ht="65.400000000000006" customHeight="1" thickBot="1">
      <c r="A25" s="199" t="s">
        <v>64</v>
      </c>
      <c r="B25" s="651" t="str">
        <f t="shared" ref="B25:B70" si="1">IF(G25&gt;5,"☆☆☆☆",IF(AND(G25&gt;=2.39,G25&lt;5),"☆☆☆",IF(AND(G25&gt;=1.39,G25&lt;2.4),"☆☆",IF(AND(G25&gt;0,G25&lt;1.4),"☆",IF(AND(G25&gt;=-1.39,G25&lt;0),"★",IF(AND(G25&gt;=-2.39,G25&lt;-1.4),"★★",IF(AND(G25&gt;=-3.39,G25&lt;-2.4),"★★★")))))))</f>
        <v>★</v>
      </c>
      <c r="C25" s="652"/>
      <c r="D25" s="653"/>
      <c r="E25" s="351">
        <v>6.07</v>
      </c>
      <c r="F25" s="350">
        <v>5.81</v>
      </c>
      <c r="G25" s="120">
        <f t="shared" si="0"/>
        <v>-0.26000000000000068</v>
      </c>
      <c r="H25" s="657"/>
      <c r="I25" s="658"/>
      <c r="J25" s="658"/>
      <c r="K25" s="658"/>
      <c r="L25" s="659"/>
      <c r="M25" s="492"/>
      <c r="N25" s="472"/>
      <c r="O25" s="113" t="s">
        <v>64</v>
      </c>
    </row>
    <row r="26" spans="1:19" ht="61.2" customHeight="1" thickBot="1">
      <c r="A26" s="199" t="s">
        <v>65</v>
      </c>
      <c r="B26" s="651" t="str">
        <f t="shared" si="1"/>
        <v>☆☆</v>
      </c>
      <c r="C26" s="652"/>
      <c r="D26" s="653"/>
      <c r="E26" s="350">
        <v>3.61</v>
      </c>
      <c r="F26" s="350">
        <v>5.94</v>
      </c>
      <c r="G26" s="120">
        <f t="shared" si="0"/>
        <v>2.3300000000000005</v>
      </c>
      <c r="H26" s="674"/>
      <c r="I26" s="675"/>
      <c r="J26" s="675"/>
      <c r="K26" s="675"/>
      <c r="L26" s="676"/>
      <c r="M26" s="197"/>
      <c r="N26" s="198"/>
      <c r="O26" s="113" t="s">
        <v>65</v>
      </c>
    </row>
    <row r="27" spans="1:19" ht="61.2" customHeight="1" thickBot="1">
      <c r="A27" s="199" t="s">
        <v>66</v>
      </c>
      <c r="B27" s="651" t="str">
        <f t="shared" si="1"/>
        <v>☆</v>
      </c>
      <c r="C27" s="652"/>
      <c r="D27" s="653"/>
      <c r="E27" s="469">
        <v>2.38</v>
      </c>
      <c r="F27" s="469">
        <v>2.77</v>
      </c>
      <c r="G27" s="120">
        <f t="shared" si="0"/>
        <v>0.39000000000000012</v>
      </c>
      <c r="H27" s="677"/>
      <c r="I27" s="675"/>
      <c r="J27" s="675"/>
      <c r="K27" s="675"/>
      <c r="L27" s="676"/>
      <c r="M27" s="197"/>
      <c r="N27" s="200"/>
      <c r="O27" s="113" t="s">
        <v>66</v>
      </c>
    </row>
    <row r="28" spans="1:19" ht="61.2" customHeight="1" thickBot="1">
      <c r="A28" s="199" t="s">
        <v>67</v>
      </c>
      <c r="B28" s="651" t="str">
        <f t="shared" si="1"/>
        <v>☆☆</v>
      </c>
      <c r="C28" s="652"/>
      <c r="D28" s="653"/>
      <c r="E28" s="350">
        <v>3.62</v>
      </c>
      <c r="F28" s="350">
        <v>5.85</v>
      </c>
      <c r="G28" s="120">
        <f t="shared" si="0"/>
        <v>2.2299999999999995</v>
      </c>
      <c r="H28" s="654"/>
      <c r="I28" s="655"/>
      <c r="J28" s="655"/>
      <c r="K28" s="655"/>
      <c r="L28" s="656"/>
      <c r="M28" s="197"/>
      <c r="N28" s="198"/>
      <c r="O28" s="113" t="s">
        <v>67</v>
      </c>
    </row>
    <row r="29" spans="1:19" ht="61.2" customHeight="1" thickBot="1">
      <c r="A29" s="199" t="s">
        <v>208</v>
      </c>
      <c r="B29" s="651" t="str">
        <f t="shared" si="1"/>
        <v>★</v>
      </c>
      <c r="C29" s="652"/>
      <c r="D29" s="653"/>
      <c r="E29" s="350">
        <v>3.18</v>
      </c>
      <c r="F29" s="469">
        <v>2.64</v>
      </c>
      <c r="G29" s="120">
        <f t="shared" si="0"/>
        <v>-0.54</v>
      </c>
      <c r="H29" s="654"/>
      <c r="I29" s="655"/>
      <c r="J29" s="655"/>
      <c r="K29" s="655"/>
      <c r="L29" s="656"/>
      <c r="M29" s="197"/>
      <c r="N29" s="198"/>
      <c r="O29" s="113" t="s">
        <v>68</v>
      </c>
    </row>
    <row r="30" spans="1:19" ht="61.2" customHeight="1" thickBot="1">
      <c r="A30" s="199" t="s">
        <v>69</v>
      </c>
      <c r="B30" s="651" t="str">
        <f t="shared" si="1"/>
        <v>☆</v>
      </c>
      <c r="C30" s="652"/>
      <c r="D30" s="653"/>
      <c r="E30" s="350">
        <v>3.74</v>
      </c>
      <c r="F30" s="350">
        <v>3.82</v>
      </c>
      <c r="G30" s="120">
        <f t="shared" si="0"/>
        <v>7.9999999999999627E-2</v>
      </c>
      <c r="H30" s="654"/>
      <c r="I30" s="655"/>
      <c r="J30" s="655"/>
      <c r="K30" s="655"/>
      <c r="L30" s="656"/>
      <c r="M30" s="340"/>
      <c r="N30" s="198"/>
      <c r="O30" s="113" t="s">
        <v>69</v>
      </c>
    </row>
    <row r="31" spans="1:19" ht="61.2" customHeight="1" thickBot="1">
      <c r="A31" s="199" t="s">
        <v>70</v>
      </c>
      <c r="B31" s="651" t="str">
        <f t="shared" si="1"/>
        <v>☆</v>
      </c>
      <c r="C31" s="652"/>
      <c r="D31" s="653"/>
      <c r="E31" s="469">
        <v>2.77</v>
      </c>
      <c r="F31" s="350">
        <v>3.22</v>
      </c>
      <c r="G31" s="120">
        <f t="shared" si="0"/>
        <v>0.45000000000000018</v>
      </c>
      <c r="H31" s="681"/>
      <c r="I31" s="682"/>
      <c r="J31" s="682"/>
      <c r="K31" s="682"/>
      <c r="L31" s="683"/>
      <c r="M31" s="197"/>
      <c r="N31" s="472"/>
      <c r="O31" s="113" t="s">
        <v>70</v>
      </c>
    </row>
    <row r="32" spans="1:19" ht="61.2" customHeight="1" thickBot="1">
      <c r="A32" s="201" t="s">
        <v>71</v>
      </c>
      <c r="B32" s="651" t="str">
        <f t="shared" si="1"/>
        <v>☆☆</v>
      </c>
      <c r="C32" s="652"/>
      <c r="D32" s="653"/>
      <c r="E32" s="351">
        <v>6.88</v>
      </c>
      <c r="F32" s="351">
        <v>8.84</v>
      </c>
      <c r="G32" s="120">
        <f t="shared" si="0"/>
        <v>1.96</v>
      </c>
      <c r="H32" s="674"/>
      <c r="I32" s="675"/>
      <c r="J32" s="675"/>
      <c r="K32" s="675"/>
      <c r="L32" s="676"/>
      <c r="M32" s="197"/>
      <c r="N32" s="341"/>
      <c r="O32" s="113" t="s">
        <v>71</v>
      </c>
    </row>
    <row r="33" spans="1:16" ht="61.2" customHeight="1" thickBot="1">
      <c r="A33" s="202" t="s">
        <v>72</v>
      </c>
      <c r="B33" s="651" t="str">
        <f t="shared" si="1"/>
        <v>☆</v>
      </c>
      <c r="C33" s="652"/>
      <c r="D33" s="653"/>
      <c r="E33" s="350">
        <v>4.2300000000000004</v>
      </c>
      <c r="F33" s="350">
        <v>4.7300000000000004</v>
      </c>
      <c r="G33" s="120">
        <f t="shared" si="0"/>
        <v>0.5</v>
      </c>
      <c r="H33" s="674"/>
      <c r="I33" s="675"/>
      <c r="J33" s="675"/>
      <c r="K33" s="675"/>
      <c r="L33" s="676"/>
      <c r="M33" s="197"/>
      <c r="N33" s="198"/>
      <c r="O33" s="113" t="s">
        <v>72</v>
      </c>
    </row>
    <row r="34" spans="1:16" ht="61.2" customHeight="1" thickBot="1">
      <c r="A34" s="91" t="s">
        <v>73</v>
      </c>
      <c r="B34" s="651" t="str">
        <f t="shared" si="1"/>
        <v>☆</v>
      </c>
      <c r="C34" s="652"/>
      <c r="D34" s="653"/>
      <c r="E34" s="350">
        <v>3.44</v>
      </c>
      <c r="F34" s="350">
        <v>3.66</v>
      </c>
      <c r="G34" s="120">
        <f t="shared" si="0"/>
        <v>0.2200000000000002</v>
      </c>
      <c r="H34" s="678"/>
      <c r="I34" s="679"/>
      <c r="J34" s="679"/>
      <c r="K34" s="679"/>
      <c r="L34" s="680"/>
      <c r="M34" s="505"/>
      <c r="N34" s="506"/>
      <c r="O34" s="113" t="s">
        <v>73</v>
      </c>
    </row>
    <row r="35" spans="1:16" ht="61.2" customHeight="1" thickBot="1">
      <c r="A35" s="203" t="s">
        <v>74</v>
      </c>
      <c r="B35" s="651" t="str">
        <f t="shared" si="1"/>
        <v>★</v>
      </c>
      <c r="C35" s="652"/>
      <c r="D35" s="653"/>
      <c r="E35" s="350">
        <v>4.3600000000000003</v>
      </c>
      <c r="F35" s="350">
        <v>4.28</v>
      </c>
      <c r="G35" s="120">
        <f t="shared" si="0"/>
        <v>-8.0000000000000071E-2</v>
      </c>
      <c r="H35" s="684"/>
      <c r="I35" s="685"/>
      <c r="J35" s="685"/>
      <c r="K35" s="685"/>
      <c r="L35" s="686"/>
      <c r="M35" s="473"/>
      <c r="N35" s="474"/>
      <c r="O35" s="113" t="s">
        <v>74</v>
      </c>
    </row>
    <row r="36" spans="1:16" ht="61.2" customHeight="1" thickBot="1">
      <c r="A36" s="204" t="s">
        <v>75</v>
      </c>
      <c r="B36" s="651" t="str">
        <f t="shared" si="1"/>
        <v>☆</v>
      </c>
      <c r="C36" s="652"/>
      <c r="D36" s="653"/>
      <c r="E36" s="350">
        <v>4</v>
      </c>
      <c r="F36" s="350">
        <v>4.32</v>
      </c>
      <c r="G36" s="120">
        <f t="shared" si="0"/>
        <v>0.32000000000000028</v>
      </c>
      <c r="H36" s="657"/>
      <c r="I36" s="658"/>
      <c r="J36" s="658"/>
      <c r="K36" s="658"/>
      <c r="L36" s="659"/>
      <c r="M36" s="473"/>
      <c r="N36" s="517"/>
      <c r="O36" s="113" t="s">
        <v>75</v>
      </c>
    </row>
    <row r="37" spans="1:16" ht="70.2" customHeight="1" thickBot="1">
      <c r="A37" s="199" t="s">
        <v>76</v>
      </c>
      <c r="B37" s="651" t="str">
        <f t="shared" si="1"/>
        <v>☆</v>
      </c>
      <c r="C37" s="652"/>
      <c r="D37" s="653"/>
      <c r="E37" s="350">
        <v>3.23</v>
      </c>
      <c r="F37" s="350">
        <v>3.63</v>
      </c>
      <c r="G37" s="120">
        <f t="shared" si="0"/>
        <v>0.39999999999999991</v>
      </c>
      <c r="H37" s="654"/>
      <c r="I37" s="655"/>
      <c r="J37" s="655"/>
      <c r="K37" s="655"/>
      <c r="L37" s="656"/>
      <c r="M37" s="197"/>
      <c r="N37" s="198"/>
      <c r="O37" s="113" t="s">
        <v>76</v>
      </c>
    </row>
    <row r="38" spans="1:16" ht="61.2" customHeight="1" thickBot="1">
      <c r="A38" s="199" t="s">
        <v>77</v>
      </c>
      <c r="B38" s="651" t="str">
        <f t="shared" si="1"/>
        <v>★</v>
      </c>
      <c r="C38" s="652"/>
      <c r="D38" s="653"/>
      <c r="E38" s="350">
        <v>5.21</v>
      </c>
      <c r="F38" s="350">
        <v>4.71</v>
      </c>
      <c r="G38" s="120">
        <f t="shared" si="0"/>
        <v>-0.5</v>
      </c>
      <c r="H38" s="654"/>
      <c r="I38" s="655"/>
      <c r="J38" s="655"/>
      <c r="K38" s="655"/>
      <c r="L38" s="656"/>
      <c r="M38" s="197"/>
      <c r="N38" s="198"/>
      <c r="O38" s="113" t="s">
        <v>77</v>
      </c>
    </row>
    <row r="39" spans="1:16" ht="61.2" customHeight="1" thickBot="1">
      <c r="A39" s="199" t="s">
        <v>78</v>
      </c>
      <c r="B39" s="651" t="str">
        <f t="shared" si="1"/>
        <v>☆</v>
      </c>
      <c r="C39" s="652"/>
      <c r="D39" s="653"/>
      <c r="E39" s="351">
        <v>6.07</v>
      </c>
      <c r="F39" s="351">
        <v>6.32</v>
      </c>
      <c r="G39" s="120">
        <f t="shared" si="0"/>
        <v>0.25</v>
      </c>
      <c r="H39" s="654"/>
      <c r="I39" s="655"/>
      <c r="J39" s="655"/>
      <c r="K39" s="655"/>
      <c r="L39" s="656"/>
      <c r="M39" s="356"/>
      <c r="N39" s="200"/>
      <c r="O39" s="113" t="s">
        <v>78</v>
      </c>
    </row>
    <row r="40" spans="1:16" ht="61.2" customHeight="1" thickBot="1">
      <c r="A40" s="199" t="s">
        <v>79</v>
      </c>
      <c r="B40" s="651" t="str">
        <f t="shared" si="1"/>
        <v>☆</v>
      </c>
      <c r="C40" s="652"/>
      <c r="D40" s="653"/>
      <c r="E40" s="350">
        <v>5.72</v>
      </c>
      <c r="F40" s="351">
        <v>6.16</v>
      </c>
      <c r="G40" s="120">
        <f t="shared" si="0"/>
        <v>0.44000000000000039</v>
      </c>
      <c r="H40" s="674"/>
      <c r="I40" s="675"/>
      <c r="J40" s="675"/>
      <c r="K40" s="675"/>
      <c r="L40" s="676"/>
      <c r="M40" s="197"/>
      <c r="N40" s="198"/>
      <c r="O40" s="113" t="s">
        <v>79</v>
      </c>
    </row>
    <row r="41" spans="1:16" ht="75" customHeight="1" thickBot="1">
      <c r="A41" s="199" t="s">
        <v>80</v>
      </c>
      <c r="B41" s="651" t="str">
        <f t="shared" si="1"/>
        <v>☆</v>
      </c>
      <c r="C41" s="652"/>
      <c r="D41" s="653"/>
      <c r="E41" s="469">
        <v>2.71</v>
      </c>
      <c r="F41" s="350">
        <v>3.86</v>
      </c>
      <c r="G41" s="120">
        <f t="shared" si="0"/>
        <v>1.1499999999999999</v>
      </c>
      <c r="H41" s="689"/>
      <c r="I41" s="690"/>
      <c r="J41" s="690"/>
      <c r="K41" s="690"/>
      <c r="L41" s="691"/>
      <c r="M41" s="197"/>
      <c r="N41" s="198"/>
      <c r="O41" s="113" t="s">
        <v>80</v>
      </c>
    </row>
    <row r="42" spans="1:16" ht="61.2" customHeight="1" thickBot="1">
      <c r="A42" s="199" t="s">
        <v>81</v>
      </c>
      <c r="B42" s="651" t="str">
        <f t="shared" si="1"/>
        <v>☆</v>
      </c>
      <c r="C42" s="652"/>
      <c r="D42" s="653"/>
      <c r="E42" s="350">
        <v>3.37</v>
      </c>
      <c r="F42" s="350">
        <v>3.98</v>
      </c>
      <c r="G42" s="120">
        <f t="shared" si="0"/>
        <v>0.60999999999999988</v>
      </c>
      <c r="H42" s="674"/>
      <c r="I42" s="675"/>
      <c r="J42" s="675"/>
      <c r="K42" s="675"/>
      <c r="L42" s="676"/>
      <c r="M42" s="356"/>
      <c r="N42" s="198"/>
      <c r="O42" s="113" t="s">
        <v>81</v>
      </c>
      <c r="P42" s="22" t="s">
        <v>41</v>
      </c>
    </row>
    <row r="43" spans="1:16" ht="69" customHeight="1" thickBot="1">
      <c r="A43" s="199" t="s">
        <v>82</v>
      </c>
      <c r="B43" s="651" t="str">
        <f t="shared" si="1"/>
        <v>☆</v>
      </c>
      <c r="C43" s="652"/>
      <c r="D43" s="653"/>
      <c r="E43" s="351">
        <v>6</v>
      </c>
      <c r="F43" s="351">
        <v>7.04</v>
      </c>
      <c r="G43" s="120">
        <f t="shared" si="0"/>
        <v>1.04</v>
      </c>
      <c r="H43" s="657" t="s">
        <v>227</v>
      </c>
      <c r="I43" s="658"/>
      <c r="J43" s="658"/>
      <c r="K43" s="658"/>
      <c r="L43" s="659"/>
      <c r="M43" s="471" t="s">
        <v>226</v>
      </c>
      <c r="N43" s="472">
        <v>45900</v>
      </c>
      <c r="O43" s="113" t="s">
        <v>82</v>
      </c>
    </row>
    <row r="44" spans="1:16" ht="61.2" customHeight="1" thickBot="1">
      <c r="A44" s="205" t="s">
        <v>179</v>
      </c>
      <c r="B44" s="651" t="str">
        <f t="shared" si="1"/>
        <v>★</v>
      </c>
      <c r="C44" s="652"/>
      <c r="D44" s="653"/>
      <c r="E44" s="350">
        <v>3.44</v>
      </c>
      <c r="F44" s="350">
        <v>3.35</v>
      </c>
      <c r="G44" s="120">
        <f t="shared" si="0"/>
        <v>-8.9999999999999858E-2</v>
      </c>
      <c r="H44" s="687"/>
      <c r="I44" s="688"/>
      <c r="J44" s="688"/>
      <c r="K44" s="688"/>
      <c r="L44" s="688"/>
      <c r="M44" s="520"/>
      <c r="N44" s="472"/>
      <c r="O44" s="22" t="s">
        <v>179</v>
      </c>
    </row>
    <row r="45" spans="1:16" ht="61.2" customHeight="1" thickBot="1">
      <c r="A45" s="199" t="s">
        <v>83</v>
      </c>
      <c r="B45" s="651" t="str">
        <f t="shared" si="1"/>
        <v>★</v>
      </c>
      <c r="C45" s="652"/>
      <c r="D45" s="653"/>
      <c r="E45" s="350">
        <v>4.76</v>
      </c>
      <c r="F45" s="350">
        <v>4.17</v>
      </c>
      <c r="G45" s="120">
        <f t="shared" si="0"/>
        <v>-0.58999999999999986</v>
      </c>
      <c r="H45" s="654"/>
      <c r="I45" s="655"/>
      <c r="J45" s="655"/>
      <c r="K45" s="655"/>
      <c r="L45" s="656"/>
      <c r="M45" s="197"/>
      <c r="N45" s="341"/>
      <c r="O45" s="113" t="s">
        <v>83</v>
      </c>
    </row>
    <row r="46" spans="1:16" ht="61.2" customHeight="1" thickBot="1">
      <c r="A46" s="199" t="s">
        <v>84</v>
      </c>
      <c r="B46" s="651" t="str">
        <f t="shared" si="1"/>
        <v>☆</v>
      </c>
      <c r="C46" s="652"/>
      <c r="D46" s="653"/>
      <c r="E46" s="350">
        <v>4.4000000000000004</v>
      </c>
      <c r="F46" s="350">
        <v>5.05</v>
      </c>
      <c r="G46" s="120">
        <f t="shared" si="0"/>
        <v>0.64999999999999947</v>
      </c>
      <c r="H46" s="677"/>
      <c r="I46" s="675"/>
      <c r="J46" s="675"/>
      <c r="K46" s="675"/>
      <c r="L46" s="676"/>
      <c r="M46" s="197"/>
      <c r="N46" s="198"/>
      <c r="O46" s="113" t="s">
        <v>84</v>
      </c>
    </row>
    <row r="47" spans="1:16" ht="61.2" customHeight="1" thickBot="1">
      <c r="A47" s="199" t="s">
        <v>85</v>
      </c>
      <c r="B47" s="651" t="str">
        <f t="shared" si="1"/>
        <v>★</v>
      </c>
      <c r="C47" s="652"/>
      <c r="D47" s="653"/>
      <c r="E47" s="350">
        <v>4.51</v>
      </c>
      <c r="F47" s="350">
        <v>4.37</v>
      </c>
      <c r="G47" s="120">
        <f t="shared" si="0"/>
        <v>-0.13999999999999968</v>
      </c>
      <c r="H47" s="674"/>
      <c r="I47" s="675"/>
      <c r="J47" s="675"/>
      <c r="K47" s="675"/>
      <c r="L47" s="676"/>
      <c r="M47" s="197"/>
      <c r="N47" s="198"/>
      <c r="O47" s="113" t="s">
        <v>85</v>
      </c>
    </row>
    <row r="48" spans="1:16" ht="61.2" customHeight="1" thickBot="1">
      <c r="A48" s="199" t="s">
        <v>86</v>
      </c>
      <c r="B48" s="651" t="str">
        <f t="shared" si="1"/>
        <v>☆</v>
      </c>
      <c r="C48" s="652"/>
      <c r="D48" s="653"/>
      <c r="E48" s="469">
        <v>2.9</v>
      </c>
      <c r="F48" s="350">
        <v>3.13</v>
      </c>
      <c r="G48" s="120">
        <f t="shared" si="0"/>
        <v>0.22999999999999998</v>
      </c>
      <c r="H48" s="692"/>
      <c r="I48" s="693"/>
      <c r="J48" s="693"/>
      <c r="K48" s="693"/>
      <c r="L48" s="694"/>
      <c r="M48" s="471"/>
      <c r="N48" s="472"/>
      <c r="O48" s="113" t="s">
        <v>86</v>
      </c>
    </row>
    <row r="49" spans="1:15" ht="61.2" customHeight="1" thickBot="1">
      <c r="A49" s="199" t="s">
        <v>87</v>
      </c>
      <c r="B49" s="651" t="str">
        <f t="shared" si="1"/>
        <v>☆</v>
      </c>
      <c r="C49" s="652"/>
      <c r="D49" s="653"/>
      <c r="E49" s="350">
        <v>3.51</v>
      </c>
      <c r="F49" s="350">
        <v>3.6</v>
      </c>
      <c r="G49" s="120">
        <f t="shared" si="0"/>
        <v>9.0000000000000302E-2</v>
      </c>
      <c r="H49" s="657"/>
      <c r="I49" s="658"/>
      <c r="J49" s="658"/>
      <c r="K49" s="658"/>
      <c r="L49" s="659"/>
      <c r="M49" s="471"/>
      <c r="N49" s="472"/>
      <c r="O49" s="113" t="s">
        <v>87</v>
      </c>
    </row>
    <row r="50" spans="1:15" ht="75.599999999999994" customHeight="1" thickBot="1">
      <c r="A50" s="199" t="s">
        <v>88</v>
      </c>
      <c r="B50" s="651" t="str">
        <f t="shared" si="1"/>
        <v>★</v>
      </c>
      <c r="C50" s="652"/>
      <c r="D50" s="653"/>
      <c r="E50" s="350">
        <v>4.8899999999999997</v>
      </c>
      <c r="F50" s="350">
        <v>4.16</v>
      </c>
      <c r="G50" s="120">
        <f t="shared" si="0"/>
        <v>-0.72999999999999954</v>
      </c>
      <c r="H50" s="692"/>
      <c r="I50" s="693"/>
      <c r="J50" s="693"/>
      <c r="K50" s="693"/>
      <c r="L50" s="694"/>
      <c r="M50" s="471"/>
      <c r="N50" s="508"/>
      <c r="O50" s="113" t="s">
        <v>88</v>
      </c>
    </row>
    <row r="51" spans="1:15" ht="61.2" customHeight="1" thickBot="1">
      <c r="A51" s="199" t="s">
        <v>89</v>
      </c>
      <c r="B51" s="651" t="str">
        <f t="shared" si="1"/>
        <v>☆</v>
      </c>
      <c r="C51" s="652"/>
      <c r="D51" s="653"/>
      <c r="E51" s="350">
        <v>5.38</v>
      </c>
      <c r="F51" s="351">
        <v>6.21</v>
      </c>
      <c r="G51" s="120">
        <f t="shared" si="0"/>
        <v>0.83000000000000007</v>
      </c>
      <c r="H51" s="674"/>
      <c r="I51" s="675"/>
      <c r="J51" s="675"/>
      <c r="K51" s="675"/>
      <c r="L51" s="676"/>
      <c r="M51" s="197"/>
      <c r="N51" s="198"/>
      <c r="O51" s="113" t="s">
        <v>89</v>
      </c>
    </row>
    <row r="52" spans="1:15" ht="61.2" customHeight="1" thickBot="1">
      <c r="A52" s="199" t="s">
        <v>90</v>
      </c>
      <c r="B52" s="651" t="str">
        <f t="shared" si="1"/>
        <v>☆</v>
      </c>
      <c r="C52" s="652"/>
      <c r="D52" s="653"/>
      <c r="E52" s="469">
        <v>2.37</v>
      </c>
      <c r="F52" s="350">
        <v>3.63</v>
      </c>
      <c r="G52" s="120">
        <f t="shared" si="0"/>
        <v>1.2599999999999998</v>
      </c>
      <c r="H52" s="654"/>
      <c r="I52" s="655"/>
      <c r="J52" s="655"/>
      <c r="K52" s="655"/>
      <c r="L52" s="656"/>
      <c r="M52" s="197"/>
      <c r="N52" s="198"/>
      <c r="O52" s="113" t="s">
        <v>90</v>
      </c>
    </row>
    <row r="53" spans="1:15" ht="61.2" customHeight="1" thickBot="1">
      <c r="A53" s="199" t="s">
        <v>91</v>
      </c>
      <c r="B53" s="651" t="str">
        <f t="shared" si="1"/>
        <v>☆</v>
      </c>
      <c r="C53" s="652"/>
      <c r="D53" s="653"/>
      <c r="E53" s="350">
        <v>4.42</v>
      </c>
      <c r="F53" s="350">
        <v>5.53</v>
      </c>
      <c r="G53" s="120">
        <f t="shared" si="0"/>
        <v>1.1100000000000003</v>
      </c>
      <c r="H53" s="674"/>
      <c r="I53" s="675"/>
      <c r="J53" s="675"/>
      <c r="K53" s="675"/>
      <c r="L53" s="676"/>
      <c r="M53" s="349"/>
      <c r="N53" s="198"/>
      <c r="O53" s="113" t="s">
        <v>91</v>
      </c>
    </row>
    <row r="54" spans="1:15" ht="61.2" customHeight="1" thickBot="1">
      <c r="A54" s="199" t="s">
        <v>92</v>
      </c>
      <c r="B54" s="651" t="str">
        <f t="shared" si="1"/>
        <v>☆</v>
      </c>
      <c r="C54" s="652"/>
      <c r="D54" s="653"/>
      <c r="E54" s="351">
        <v>6.45</v>
      </c>
      <c r="F54" s="351">
        <v>7.18</v>
      </c>
      <c r="G54" s="120">
        <f t="shared" si="0"/>
        <v>0.72999999999999954</v>
      </c>
      <c r="H54" s="674"/>
      <c r="I54" s="675"/>
      <c r="J54" s="675"/>
      <c r="K54" s="675"/>
      <c r="L54" s="676"/>
      <c r="M54" s="197"/>
      <c r="N54" s="198"/>
      <c r="O54" s="113" t="s">
        <v>92</v>
      </c>
    </row>
    <row r="55" spans="1:15" ht="61.2" customHeight="1" thickBot="1">
      <c r="A55" s="199" t="s">
        <v>93</v>
      </c>
      <c r="B55" s="651" t="str">
        <f t="shared" si="1"/>
        <v>★</v>
      </c>
      <c r="C55" s="652"/>
      <c r="D55" s="653"/>
      <c r="E55" s="350">
        <v>3.89</v>
      </c>
      <c r="F55" s="350">
        <v>3.61</v>
      </c>
      <c r="G55" s="120">
        <f t="shared" si="0"/>
        <v>-0.28000000000000025</v>
      </c>
      <c r="H55" s="657"/>
      <c r="I55" s="658"/>
      <c r="J55" s="658"/>
      <c r="K55" s="658"/>
      <c r="L55" s="659"/>
      <c r="M55" s="471"/>
      <c r="N55" s="472"/>
      <c r="O55" s="113" t="s">
        <v>93</v>
      </c>
    </row>
    <row r="56" spans="1:15" ht="61.2" customHeight="1" thickBot="1">
      <c r="A56" s="199" t="s">
        <v>94</v>
      </c>
      <c r="B56" s="651" t="str">
        <f t="shared" si="1"/>
        <v>☆</v>
      </c>
      <c r="C56" s="652"/>
      <c r="D56" s="653"/>
      <c r="E56" s="350">
        <v>4.29</v>
      </c>
      <c r="F56" s="350">
        <v>4.8600000000000003</v>
      </c>
      <c r="G56" s="120">
        <f t="shared" si="0"/>
        <v>0.57000000000000028</v>
      </c>
      <c r="H56" s="677"/>
      <c r="I56" s="675"/>
      <c r="J56" s="675"/>
      <c r="K56" s="675"/>
      <c r="L56" s="676"/>
      <c r="M56" s="197"/>
      <c r="N56" s="198"/>
      <c r="O56" s="113" t="s">
        <v>94</v>
      </c>
    </row>
    <row r="57" spans="1:15" ht="61.2" customHeight="1" thickBot="1">
      <c r="A57" s="199" t="s">
        <v>95</v>
      </c>
      <c r="B57" s="651" t="str">
        <f t="shared" si="1"/>
        <v>☆</v>
      </c>
      <c r="C57" s="652"/>
      <c r="D57" s="653"/>
      <c r="E57" s="469">
        <v>2.93</v>
      </c>
      <c r="F57" s="350">
        <v>3.68</v>
      </c>
      <c r="G57" s="120">
        <f t="shared" si="0"/>
        <v>0.75</v>
      </c>
      <c r="H57" s="742" t="s">
        <v>242</v>
      </c>
      <c r="I57" s="743"/>
      <c r="J57" s="743"/>
      <c r="K57" s="743"/>
      <c r="L57" s="744"/>
      <c r="M57" s="602" t="s">
        <v>243</v>
      </c>
      <c r="N57" s="603">
        <v>45904</v>
      </c>
      <c r="O57" s="113" t="s">
        <v>95</v>
      </c>
    </row>
    <row r="58" spans="1:15" ht="61.2" customHeight="1" thickBot="1">
      <c r="A58" s="199" t="s">
        <v>96</v>
      </c>
      <c r="B58" s="651" t="str">
        <f t="shared" si="1"/>
        <v>☆</v>
      </c>
      <c r="C58" s="652"/>
      <c r="D58" s="653"/>
      <c r="E58" s="350">
        <v>3.1</v>
      </c>
      <c r="F58" s="350">
        <v>3.24</v>
      </c>
      <c r="G58" s="120">
        <f t="shared" si="0"/>
        <v>0.14000000000000012</v>
      </c>
      <c r="H58" s="674"/>
      <c r="I58" s="675"/>
      <c r="J58" s="675"/>
      <c r="K58" s="675"/>
      <c r="L58" s="676"/>
      <c r="M58" s="197"/>
      <c r="N58" s="198"/>
      <c r="O58" s="113" t="s">
        <v>96</v>
      </c>
    </row>
    <row r="59" spans="1:15" ht="61.2" customHeight="1" thickBot="1">
      <c r="A59" s="199" t="s">
        <v>97</v>
      </c>
      <c r="B59" s="651" t="str">
        <f t="shared" si="1"/>
        <v>★</v>
      </c>
      <c r="C59" s="652"/>
      <c r="D59" s="653"/>
      <c r="E59" s="350">
        <v>5.62</v>
      </c>
      <c r="F59" s="350">
        <v>4.8499999999999996</v>
      </c>
      <c r="G59" s="120">
        <f t="shared" si="0"/>
        <v>-0.77000000000000046</v>
      </c>
      <c r="H59" s="674"/>
      <c r="I59" s="675"/>
      <c r="J59" s="675"/>
      <c r="K59" s="675"/>
      <c r="L59" s="676"/>
      <c r="M59" s="197"/>
      <c r="N59" s="198"/>
      <c r="O59" s="113" t="s">
        <v>97</v>
      </c>
    </row>
    <row r="60" spans="1:15" ht="61.2" customHeight="1" thickBot="1">
      <c r="A60" s="199" t="s">
        <v>98</v>
      </c>
      <c r="B60" s="651" t="str">
        <f t="shared" si="1"/>
        <v>☆</v>
      </c>
      <c r="C60" s="652"/>
      <c r="D60" s="653"/>
      <c r="E60" s="350">
        <v>4.3</v>
      </c>
      <c r="F60" s="350">
        <v>4.62</v>
      </c>
      <c r="G60" s="120">
        <f t="shared" si="0"/>
        <v>0.32000000000000028</v>
      </c>
      <c r="H60" s="677"/>
      <c r="I60" s="675"/>
      <c r="J60" s="675"/>
      <c r="K60" s="675"/>
      <c r="L60" s="676"/>
      <c r="M60" s="197"/>
      <c r="N60" s="198"/>
      <c r="O60" s="113" t="s">
        <v>98</v>
      </c>
    </row>
    <row r="61" spans="1:15" ht="61.2" customHeight="1" thickBot="1">
      <c r="A61" s="199" t="s">
        <v>99</v>
      </c>
      <c r="B61" s="651" t="str">
        <f t="shared" si="1"/>
        <v>★</v>
      </c>
      <c r="C61" s="652"/>
      <c r="D61" s="653"/>
      <c r="E61" s="469">
        <v>2.4</v>
      </c>
      <c r="F61" s="469">
        <v>2.0499999999999998</v>
      </c>
      <c r="G61" s="120">
        <f t="shared" si="0"/>
        <v>-0.35000000000000009</v>
      </c>
      <c r="H61" s="738"/>
      <c r="I61" s="739"/>
      <c r="J61" s="739"/>
      <c r="K61" s="739"/>
      <c r="L61" s="740"/>
      <c r="M61" s="467"/>
      <c r="N61" s="468"/>
      <c r="O61" s="113" t="s">
        <v>99</v>
      </c>
    </row>
    <row r="62" spans="1:15" ht="69" customHeight="1" thickBot="1">
      <c r="A62" s="199" t="s">
        <v>100</v>
      </c>
      <c r="B62" s="651" t="str">
        <f t="shared" si="1"/>
        <v>☆</v>
      </c>
      <c r="C62" s="652"/>
      <c r="D62" s="653"/>
      <c r="E62" s="350">
        <v>5.46</v>
      </c>
      <c r="F62" s="351">
        <v>6.8</v>
      </c>
      <c r="G62" s="120">
        <f t="shared" si="0"/>
        <v>1.3399999999999999</v>
      </c>
      <c r="H62" s="741" t="s">
        <v>223</v>
      </c>
      <c r="I62" s="685"/>
      <c r="J62" s="685"/>
      <c r="K62" s="685"/>
      <c r="L62" s="686"/>
      <c r="M62" s="467" t="s">
        <v>224</v>
      </c>
      <c r="N62" s="508">
        <v>45894</v>
      </c>
      <c r="O62" s="113" t="s">
        <v>100</v>
      </c>
    </row>
    <row r="63" spans="1:15" ht="61.2" customHeight="1" thickBot="1">
      <c r="A63" s="199" t="s">
        <v>101</v>
      </c>
      <c r="B63" s="651" t="str">
        <f t="shared" si="1"/>
        <v>☆</v>
      </c>
      <c r="C63" s="652"/>
      <c r="D63" s="653"/>
      <c r="E63" s="350">
        <v>3.42</v>
      </c>
      <c r="F63" s="350">
        <v>4.58</v>
      </c>
      <c r="G63" s="120">
        <f t="shared" si="0"/>
        <v>1.1600000000000001</v>
      </c>
      <c r="H63" s="681"/>
      <c r="I63" s="682"/>
      <c r="J63" s="682"/>
      <c r="K63" s="682"/>
      <c r="L63" s="683"/>
      <c r="M63" s="475"/>
      <c r="N63" s="472"/>
      <c r="O63" s="113" t="s">
        <v>101</v>
      </c>
    </row>
    <row r="64" spans="1:15" ht="61.2" customHeight="1" thickBot="1">
      <c r="A64" s="199" t="s">
        <v>102</v>
      </c>
      <c r="B64" s="651" t="str">
        <f t="shared" si="1"/>
        <v>☆</v>
      </c>
      <c r="C64" s="652"/>
      <c r="D64" s="653"/>
      <c r="E64" s="469">
        <v>2.13</v>
      </c>
      <c r="F64" s="469">
        <v>2.58</v>
      </c>
      <c r="G64" s="120">
        <f t="shared" si="0"/>
        <v>0.45000000000000018</v>
      </c>
      <c r="H64" s="692" t="s">
        <v>221</v>
      </c>
      <c r="I64" s="693"/>
      <c r="J64" s="693"/>
      <c r="K64" s="693"/>
      <c r="L64" s="694"/>
      <c r="M64" s="471" t="s">
        <v>222</v>
      </c>
      <c r="N64" s="472">
        <v>45894</v>
      </c>
      <c r="O64" s="113" t="s">
        <v>102</v>
      </c>
    </row>
    <row r="65" spans="1:18" ht="61.2" customHeight="1" thickBot="1">
      <c r="A65" s="199" t="s">
        <v>103</v>
      </c>
      <c r="B65" s="651" t="str">
        <f t="shared" si="1"/>
        <v>★</v>
      </c>
      <c r="C65" s="652"/>
      <c r="D65" s="653"/>
      <c r="E65" s="350">
        <v>4.72</v>
      </c>
      <c r="F65" s="350">
        <v>4.57</v>
      </c>
      <c r="G65" s="120">
        <f t="shared" si="0"/>
        <v>-0.14999999999999947</v>
      </c>
      <c r="H65" s="692"/>
      <c r="I65" s="693"/>
      <c r="J65" s="693"/>
      <c r="K65" s="693"/>
      <c r="L65" s="694"/>
      <c r="M65" s="466"/>
      <c r="N65" s="472"/>
      <c r="O65" s="113" t="s">
        <v>103</v>
      </c>
    </row>
    <row r="66" spans="1:18" ht="61.2" customHeight="1" thickBot="1">
      <c r="A66" s="199" t="s">
        <v>104</v>
      </c>
      <c r="B66" s="651" t="str">
        <f t="shared" si="1"/>
        <v>☆</v>
      </c>
      <c r="C66" s="652"/>
      <c r="D66" s="653"/>
      <c r="E66" s="351">
        <v>7.22</v>
      </c>
      <c r="F66" s="351">
        <v>8.06</v>
      </c>
      <c r="G66" s="120">
        <f t="shared" si="0"/>
        <v>0.84000000000000075</v>
      </c>
      <c r="H66" s="677"/>
      <c r="I66" s="675"/>
      <c r="J66" s="675"/>
      <c r="K66" s="675"/>
      <c r="L66" s="676"/>
      <c r="M66" s="197"/>
      <c r="N66" s="198"/>
      <c r="O66" s="113" t="s">
        <v>104</v>
      </c>
    </row>
    <row r="67" spans="1:18" ht="61.2" customHeight="1" thickBot="1">
      <c r="A67" s="199" t="s">
        <v>105</v>
      </c>
      <c r="B67" s="651" t="str">
        <f t="shared" si="1"/>
        <v>☆☆</v>
      </c>
      <c r="C67" s="652"/>
      <c r="D67" s="653"/>
      <c r="E67" s="350">
        <v>5.8</v>
      </c>
      <c r="F67" s="351">
        <v>7.6</v>
      </c>
      <c r="G67" s="120">
        <f t="shared" si="0"/>
        <v>1.7999999999999998</v>
      </c>
      <c r="H67" s="677"/>
      <c r="I67" s="675"/>
      <c r="J67" s="675"/>
      <c r="K67" s="675"/>
      <c r="L67" s="676"/>
      <c r="M67" s="197"/>
      <c r="N67" s="198"/>
      <c r="O67" s="113" t="s">
        <v>105</v>
      </c>
    </row>
    <row r="68" spans="1:18" ht="61.2" customHeight="1" thickBot="1">
      <c r="A68" s="204" t="s">
        <v>106</v>
      </c>
      <c r="B68" s="651" t="str">
        <f t="shared" si="1"/>
        <v>☆</v>
      </c>
      <c r="C68" s="652"/>
      <c r="D68" s="653"/>
      <c r="E68" s="350">
        <v>4.0599999999999996</v>
      </c>
      <c r="F68" s="350">
        <v>4.26</v>
      </c>
      <c r="G68" s="120">
        <f t="shared" si="0"/>
        <v>0.20000000000000018</v>
      </c>
      <c r="H68" s="674"/>
      <c r="I68" s="675"/>
      <c r="J68" s="675"/>
      <c r="K68" s="675"/>
      <c r="L68" s="676"/>
      <c r="M68" s="197"/>
      <c r="N68" s="198"/>
      <c r="O68" s="113" t="s">
        <v>106</v>
      </c>
    </row>
    <row r="69" spans="1:18" ht="61.2" customHeight="1" thickBot="1">
      <c r="A69" s="201" t="s">
        <v>107</v>
      </c>
      <c r="B69" s="651" t="str">
        <f t="shared" si="1"/>
        <v>★</v>
      </c>
      <c r="C69" s="652"/>
      <c r="D69" s="653"/>
      <c r="E69" s="360">
        <v>4.76</v>
      </c>
      <c r="F69" s="360">
        <v>3.76</v>
      </c>
      <c r="G69" s="120">
        <f t="shared" si="0"/>
        <v>-1</v>
      </c>
      <c r="H69" s="735"/>
      <c r="I69" s="736"/>
      <c r="J69" s="736"/>
      <c r="K69" s="736"/>
      <c r="L69" s="737"/>
      <c r="M69" s="197"/>
      <c r="N69" s="198"/>
      <c r="O69" s="113" t="s">
        <v>107</v>
      </c>
    </row>
    <row r="70" spans="1:18" ht="61.2" customHeight="1" thickBot="1">
      <c r="A70" s="335" t="s">
        <v>108</v>
      </c>
      <c r="B70" s="651" t="str">
        <f t="shared" si="1"/>
        <v>☆</v>
      </c>
      <c r="C70" s="652"/>
      <c r="D70" s="653"/>
      <c r="E70" s="350">
        <v>4.09</v>
      </c>
      <c r="F70" s="350">
        <v>4.33</v>
      </c>
      <c r="G70" s="336">
        <f t="shared" ref="G70" si="2">F70-E70</f>
        <v>0.24000000000000021</v>
      </c>
      <c r="H70" s="725"/>
      <c r="I70" s="726"/>
      <c r="J70" s="726"/>
      <c r="K70" s="726"/>
      <c r="L70" s="727"/>
      <c r="M70" s="206"/>
      <c r="N70" s="337"/>
      <c r="O70" s="113"/>
    </row>
    <row r="71" spans="1:18" ht="42.75" customHeight="1" thickBot="1">
      <c r="A71" s="92"/>
      <c r="B71" s="92"/>
      <c r="C71" s="92"/>
      <c r="D71" s="92"/>
      <c r="E71" s="728"/>
      <c r="F71" s="728"/>
      <c r="G71" s="728"/>
      <c r="H71" s="728"/>
      <c r="I71" s="728"/>
      <c r="J71" s="728"/>
      <c r="K71" s="728"/>
      <c r="L71" s="728"/>
      <c r="M71" s="23">
        <f>COUNTIF(E24:E70,"&gt;=10")</f>
        <v>0</v>
      </c>
      <c r="N71" s="23">
        <f>COUNTIF(F24:F70,"&gt;=10")</f>
        <v>0</v>
      </c>
      <c r="O71" s="23" t="s">
        <v>3</v>
      </c>
    </row>
    <row r="72" spans="1:18" ht="36.75" customHeight="1" thickBot="1">
      <c r="A72" s="207" t="s">
        <v>17</v>
      </c>
      <c r="B72" s="208"/>
      <c r="C72" s="294"/>
      <c r="D72" s="294"/>
      <c r="E72" s="729" t="s">
        <v>109</v>
      </c>
      <c r="F72" s="729"/>
      <c r="G72" s="729"/>
      <c r="H72" s="573" t="s">
        <v>218</v>
      </c>
      <c r="I72" s="574"/>
      <c r="J72" s="294"/>
      <c r="K72" s="209"/>
      <c r="L72" s="209"/>
      <c r="M72" s="210"/>
      <c r="N72" s="211"/>
    </row>
    <row r="73" spans="1:18" ht="36.75" customHeight="1" thickBot="1">
      <c r="A73" s="31"/>
      <c r="B73" s="485"/>
      <c r="C73" s="732" t="s">
        <v>110</v>
      </c>
      <c r="D73" s="733"/>
      <c r="E73" s="733"/>
      <c r="F73" s="734"/>
      <c r="G73" s="212">
        <f>+F70</f>
        <v>4.33</v>
      </c>
      <c r="H73" s="213" t="s">
        <v>111</v>
      </c>
      <c r="I73" s="730">
        <f>+G70</f>
        <v>0.24000000000000021</v>
      </c>
      <c r="J73" s="731"/>
      <c r="K73" s="94"/>
      <c r="L73" s="94"/>
      <c r="M73" s="95"/>
      <c r="N73" s="32"/>
    </row>
    <row r="74" spans="1:18" ht="36.75" customHeight="1" thickBot="1">
      <c r="A74" s="31"/>
      <c r="B74" s="93"/>
      <c r="C74" s="695" t="s">
        <v>112</v>
      </c>
      <c r="D74" s="696"/>
      <c r="E74" s="696"/>
      <c r="F74" s="697"/>
      <c r="G74" s="214">
        <f>+F35</f>
        <v>4.28</v>
      </c>
      <c r="H74" s="215" t="s">
        <v>113</v>
      </c>
      <c r="I74" s="698">
        <f>+G35</f>
        <v>-8.0000000000000071E-2</v>
      </c>
      <c r="J74" s="699"/>
      <c r="K74" s="94"/>
      <c r="L74" s="94"/>
      <c r="M74" s="95"/>
      <c r="N74" s="32"/>
      <c r="R74" s="216" t="s">
        <v>17</v>
      </c>
    </row>
    <row r="75" spans="1:18" ht="36.75" customHeight="1" thickBot="1">
      <c r="A75" s="31"/>
      <c r="B75" s="93"/>
      <c r="C75" s="700" t="s">
        <v>114</v>
      </c>
      <c r="D75" s="701"/>
      <c r="E75" s="701"/>
      <c r="F75" s="217" t="str">
        <f>VLOOKUP(G75,F:P,10,0)</f>
        <v>群馬県</v>
      </c>
      <c r="G75" s="218">
        <f>MAX(F23:F69)</f>
        <v>8.84</v>
      </c>
      <c r="H75" s="702" t="s">
        <v>115</v>
      </c>
      <c r="I75" s="703"/>
      <c r="J75" s="703"/>
      <c r="K75" s="219">
        <f>+N71</f>
        <v>0</v>
      </c>
      <c r="L75" s="220" t="s">
        <v>116</v>
      </c>
      <c r="M75" s="333">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81"/>
      <c r="N78" s="99"/>
    </row>
    <row r="79" spans="1:18" ht="24.75" customHeight="1" thickTop="1">
      <c r="A79" s="704">
        <v>1</v>
      </c>
      <c r="B79" s="707" t="s">
        <v>215</v>
      </c>
      <c r="C79" s="708"/>
      <c r="D79" s="708"/>
      <c r="E79" s="708"/>
      <c r="F79" s="709"/>
      <c r="G79" s="716" t="s">
        <v>216</v>
      </c>
      <c r="H79" s="717"/>
      <c r="I79" s="717"/>
      <c r="J79" s="717"/>
      <c r="K79" s="717"/>
      <c r="L79" s="717"/>
      <c r="M79" s="717"/>
      <c r="N79" s="718"/>
    </row>
    <row r="80" spans="1:18" ht="24.75" customHeight="1">
      <c r="A80" s="705"/>
      <c r="B80" s="710"/>
      <c r="C80" s="711"/>
      <c r="D80" s="711"/>
      <c r="E80" s="711"/>
      <c r="F80" s="712"/>
      <c r="G80" s="719"/>
      <c r="H80" s="720"/>
      <c r="I80" s="720"/>
      <c r="J80" s="720"/>
      <c r="K80" s="720"/>
      <c r="L80" s="720"/>
      <c r="M80" s="720"/>
      <c r="N80" s="721"/>
      <c r="O80" s="101" t="s">
        <v>3</v>
      </c>
      <c r="P80" s="101"/>
    </row>
    <row r="81" spans="1:16" ht="24.75" customHeight="1">
      <c r="A81" s="705"/>
      <c r="B81" s="710"/>
      <c r="C81" s="711"/>
      <c r="D81" s="711"/>
      <c r="E81" s="711"/>
      <c r="F81" s="712"/>
      <c r="G81" s="719"/>
      <c r="H81" s="720"/>
      <c r="I81" s="720"/>
      <c r="J81" s="720"/>
      <c r="K81" s="720"/>
      <c r="L81" s="720"/>
      <c r="M81" s="720"/>
      <c r="N81" s="721"/>
      <c r="O81" s="101" t="s">
        <v>17</v>
      </c>
      <c r="P81" s="101" t="s">
        <v>117</v>
      </c>
    </row>
    <row r="82" spans="1:16" ht="24.75" customHeight="1">
      <c r="A82" s="705"/>
      <c r="B82" s="710"/>
      <c r="C82" s="711"/>
      <c r="D82" s="711"/>
      <c r="E82" s="711"/>
      <c r="F82" s="712"/>
      <c r="G82" s="719"/>
      <c r="H82" s="720"/>
      <c r="I82" s="720"/>
      <c r="J82" s="720"/>
      <c r="K82" s="720"/>
      <c r="L82" s="720"/>
      <c r="M82" s="720"/>
      <c r="N82" s="721"/>
      <c r="O82" s="102"/>
      <c r="P82" s="101"/>
    </row>
    <row r="83" spans="1:16" ht="46.2" customHeight="1" thickBot="1">
      <c r="A83" s="706"/>
      <c r="B83" s="713"/>
      <c r="C83" s="714"/>
      <c r="D83" s="714"/>
      <c r="E83" s="714"/>
      <c r="F83" s="715"/>
      <c r="G83" s="722"/>
      <c r="H83" s="723"/>
      <c r="I83" s="723"/>
      <c r="J83" s="723"/>
      <c r="K83" s="723"/>
      <c r="L83" s="723"/>
      <c r="M83" s="723"/>
      <c r="N83" s="724"/>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984F-4903-4092-B16B-D8BEC4FCBD0E}">
  <sheetPr>
    <pageSetUpPr fitToPage="1"/>
  </sheetPr>
  <dimension ref="A1:R25"/>
  <sheetViews>
    <sheetView view="pageBreakPreview" zoomScale="95" zoomScaleNormal="75" zoomScaleSheetLayoutView="95" workbookViewId="0">
      <selection activeCell="S7" sqref="S7"/>
    </sheetView>
  </sheetViews>
  <sheetFormatPr defaultColWidth="9" defaultRowHeight="13.2"/>
  <cols>
    <col min="1" max="1" width="4.88671875" style="343" customWidth="1"/>
    <col min="2" max="10" width="9" style="343"/>
    <col min="11" max="11" width="11.6640625" style="343" customWidth="1"/>
    <col min="12" max="12" width="28" style="343" customWidth="1"/>
    <col min="13" max="13" width="4.21875" style="343" customWidth="1"/>
    <col min="14" max="14" width="3.44140625" style="343" customWidth="1"/>
    <col min="15" max="16384" width="9" style="343"/>
  </cols>
  <sheetData>
    <row r="1" spans="1:18" ht="23.4">
      <c r="A1" s="754" t="s">
        <v>197</v>
      </c>
      <c r="B1" s="754"/>
      <c r="C1" s="754"/>
      <c r="D1" s="754"/>
      <c r="E1" s="754"/>
      <c r="F1" s="754"/>
      <c r="G1" s="754"/>
      <c r="H1" s="754"/>
      <c r="I1" s="754"/>
      <c r="J1" s="755"/>
      <c r="K1" s="755"/>
      <c r="L1" s="755"/>
      <c r="M1" s="755"/>
    </row>
    <row r="2" spans="1:18" ht="19.2">
      <c r="A2" s="756" t="s">
        <v>236</v>
      </c>
      <c r="B2" s="756"/>
      <c r="C2" s="756"/>
      <c r="D2" s="756"/>
      <c r="E2" s="756"/>
      <c r="F2" s="756"/>
      <c r="G2" s="756"/>
      <c r="H2" s="756"/>
      <c r="I2" s="756"/>
      <c r="J2" s="757"/>
      <c r="K2" s="757"/>
      <c r="L2" s="757"/>
      <c r="M2" s="757"/>
      <c r="N2" s="583"/>
    </row>
    <row r="3" spans="1:18" ht="24.75" customHeight="1">
      <c r="A3" s="758" t="s">
        <v>237</v>
      </c>
      <c r="B3" s="758"/>
      <c r="C3" s="758"/>
      <c r="D3" s="758"/>
      <c r="E3" s="758"/>
      <c r="F3" s="758"/>
      <c r="G3" s="758"/>
      <c r="H3" s="758"/>
      <c r="I3" s="758"/>
      <c r="J3" s="759"/>
      <c r="K3" s="759"/>
      <c r="L3" s="759"/>
      <c r="M3" s="759"/>
      <c r="N3" s="760"/>
      <c r="P3" s="1"/>
    </row>
    <row r="4" spans="1:18" ht="17.399999999999999">
      <c r="A4" s="761" t="s">
        <v>228</v>
      </c>
      <c r="B4" s="761"/>
      <c r="C4" s="761"/>
      <c r="D4" s="761"/>
      <c r="E4" s="761"/>
      <c r="F4" s="761"/>
      <c r="G4" s="761"/>
      <c r="H4" s="761"/>
      <c r="I4" s="761"/>
      <c r="J4" s="762"/>
      <c r="K4" s="762"/>
      <c r="L4" s="762"/>
      <c r="M4" s="762"/>
      <c r="N4" s="760"/>
      <c r="P4" s="1"/>
      <c r="Q4" s="584"/>
    </row>
    <row r="5" spans="1:18" ht="16.2">
      <c r="A5" s="593"/>
      <c r="B5" s="594"/>
      <c r="C5" s="595"/>
      <c r="D5" s="595"/>
      <c r="E5" s="595"/>
      <c r="F5" s="595"/>
      <c r="G5" s="595"/>
      <c r="H5" s="595"/>
      <c r="I5" s="595"/>
      <c r="J5" s="595"/>
      <c r="K5" s="595"/>
      <c r="L5" s="595"/>
      <c r="M5" s="595"/>
      <c r="N5" s="760"/>
      <c r="P5" s="1"/>
    </row>
    <row r="6" spans="1:18" ht="21.75" customHeight="1">
      <c r="A6" s="595"/>
      <c r="B6" s="763"/>
      <c r="C6" s="764"/>
      <c r="D6" s="764"/>
      <c r="E6" s="764"/>
      <c r="F6" s="595"/>
      <c r="G6" s="595" t="s">
        <v>17</v>
      </c>
      <c r="H6" s="766" t="s">
        <v>238</v>
      </c>
      <c r="I6" s="767"/>
      <c r="J6" s="767"/>
      <c r="K6" s="767"/>
      <c r="L6" s="767"/>
      <c r="M6" s="595"/>
      <c r="N6" s="760"/>
      <c r="O6" s="584"/>
      <c r="P6" s="584"/>
      <c r="R6" s="584"/>
    </row>
    <row r="7" spans="1:18" ht="21.75" customHeight="1">
      <c r="A7" s="595"/>
      <c r="B7" s="764"/>
      <c r="C7" s="764"/>
      <c r="D7" s="764"/>
      <c r="E7" s="764"/>
      <c r="F7" s="595"/>
      <c r="G7" s="595"/>
      <c r="H7" s="767"/>
      <c r="I7" s="767"/>
      <c r="J7" s="767"/>
      <c r="K7" s="767"/>
      <c r="L7" s="767"/>
      <c r="M7" s="595"/>
      <c r="N7" s="760"/>
      <c r="P7" s="584"/>
    </row>
    <row r="8" spans="1:18" ht="21.75" customHeight="1">
      <c r="A8" s="595"/>
      <c r="B8" s="764"/>
      <c r="C8" s="764"/>
      <c r="D8" s="764"/>
      <c r="E8" s="764"/>
      <c r="F8" s="595"/>
      <c r="G8" s="595"/>
      <c r="H8" s="767"/>
      <c r="I8" s="767"/>
      <c r="J8" s="767"/>
      <c r="K8" s="767"/>
      <c r="L8" s="767"/>
      <c r="M8" s="595"/>
      <c r="O8" s="584"/>
      <c r="P8" s="495"/>
    </row>
    <row r="9" spans="1:18" ht="21.75" customHeight="1">
      <c r="A9" s="595"/>
      <c r="B9" s="764"/>
      <c r="C9" s="764"/>
      <c r="D9" s="764"/>
      <c r="E9" s="764"/>
      <c r="F9" s="595"/>
      <c r="G9" s="595"/>
      <c r="H9" s="767"/>
      <c r="I9" s="767"/>
      <c r="J9" s="767"/>
      <c r="K9" s="767"/>
      <c r="L9" s="767"/>
      <c r="M9" s="595"/>
      <c r="O9" s="495"/>
      <c r="P9" s="584"/>
    </row>
    <row r="10" spans="1:18" ht="21.75" customHeight="1">
      <c r="A10" s="595"/>
      <c r="B10" s="764"/>
      <c r="C10" s="764"/>
      <c r="D10" s="764"/>
      <c r="E10" s="764"/>
      <c r="F10" s="595"/>
      <c r="G10" s="595"/>
      <c r="H10" s="767"/>
      <c r="I10" s="767"/>
      <c r="J10" s="767"/>
      <c r="K10" s="767"/>
      <c r="L10" s="767"/>
      <c r="M10" s="595"/>
      <c r="O10" s="584"/>
      <c r="P10" s="1"/>
    </row>
    <row r="11" spans="1:18" ht="21.75" customHeight="1">
      <c r="A11" s="595"/>
      <c r="B11" s="764"/>
      <c r="C11" s="764"/>
      <c r="D11" s="764"/>
      <c r="E11" s="764"/>
      <c r="F11" s="596"/>
      <c r="G11" s="596"/>
      <c r="H11" s="767"/>
      <c r="I11" s="767"/>
      <c r="J11" s="767"/>
      <c r="K11" s="767"/>
      <c r="L11" s="767"/>
      <c r="M11" s="595"/>
      <c r="P11" s="1"/>
    </row>
    <row r="12" spans="1:18" ht="21.75" customHeight="1">
      <c r="A12" s="595"/>
      <c r="B12" s="764"/>
      <c r="C12" s="764"/>
      <c r="D12" s="764"/>
      <c r="E12" s="764"/>
      <c r="F12" s="597"/>
      <c r="G12" s="597"/>
      <c r="H12" s="767"/>
      <c r="I12" s="767"/>
      <c r="J12" s="767"/>
      <c r="K12" s="767"/>
      <c r="L12" s="767"/>
      <c r="M12" s="595"/>
      <c r="P12" s="1"/>
    </row>
    <row r="13" spans="1:18" ht="21.75" customHeight="1">
      <c r="A13" s="595"/>
      <c r="B13" s="765"/>
      <c r="C13" s="765"/>
      <c r="D13" s="765"/>
      <c r="E13" s="765"/>
      <c r="F13" s="597"/>
      <c r="G13" s="597"/>
      <c r="H13" s="767"/>
      <c r="I13" s="767"/>
      <c r="J13" s="767"/>
      <c r="K13" s="767"/>
      <c r="L13" s="767"/>
      <c r="M13" s="595"/>
      <c r="P13" s="1"/>
    </row>
    <row r="14" spans="1:18" ht="21.75" customHeight="1">
      <c r="A14" s="598"/>
      <c r="B14" s="595"/>
      <c r="C14" s="595"/>
      <c r="D14" s="595"/>
      <c r="E14" s="595"/>
      <c r="F14" s="595"/>
      <c r="G14" s="595"/>
      <c r="H14" s="595" t="s">
        <v>17</v>
      </c>
      <c r="I14" s="595"/>
      <c r="J14" s="595"/>
      <c r="K14" s="595"/>
      <c r="L14" s="595"/>
      <c r="M14" s="595"/>
      <c r="P14" s="1"/>
    </row>
    <row r="15" spans="1:18" ht="16.8" thickBot="1">
      <c r="A15" s="599"/>
      <c r="B15" s="600"/>
      <c r="C15" s="601"/>
      <c r="D15" s="601"/>
      <c r="E15" s="601"/>
      <c r="F15" s="601"/>
      <c r="G15" s="601"/>
      <c r="H15" s="601"/>
      <c r="I15" s="601"/>
      <c r="J15" s="601"/>
      <c r="K15" s="601"/>
      <c r="L15" s="601"/>
      <c r="M15" s="601"/>
      <c r="P15" s="1"/>
    </row>
    <row r="16" spans="1:18" ht="14.25" customHeight="1" thickTop="1">
      <c r="A16" s="601"/>
      <c r="B16" s="745" t="s">
        <v>239</v>
      </c>
      <c r="C16" s="746"/>
      <c r="D16" s="746"/>
      <c r="E16" s="746"/>
      <c r="F16" s="746"/>
      <c r="G16" s="746"/>
      <c r="H16" s="746"/>
      <c r="I16" s="746"/>
      <c r="J16" s="746"/>
      <c r="K16" s="746"/>
      <c r="L16" s="747"/>
      <c r="M16" s="601"/>
      <c r="P16" s="1"/>
    </row>
    <row r="17" spans="1:16" ht="13.5" customHeight="1">
      <c r="A17" s="601"/>
      <c r="B17" s="748"/>
      <c r="C17" s="749"/>
      <c r="D17" s="749"/>
      <c r="E17" s="749"/>
      <c r="F17" s="749"/>
      <c r="G17" s="749"/>
      <c r="H17" s="749"/>
      <c r="I17" s="749"/>
      <c r="J17" s="749"/>
      <c r="K17" s="749"/>
      <c r="L17" s="750"/>
      <c r="M17" s="601"/>
      <c r="P17" s="1"/>
    </row>
    <row r="18" spans="1:16" ht="13.5" customHeight="1">
      <c r="A18" s="601"/>
      <c r="B18" s="748"/>
      <c r="C18" s="749"/>
      <c r="D18" s="749"/>
      <c r="E18" s="749"/>
      <c r="F18" s="749"/>
      <c r="G18" s="749"/>
      <c r="H18" s="749"/>
      <c r="I18" s="749"/>
      <c r="J18" s="749"/>
      <c r="K18" s="749"/>
      <c r="L18" s="750"/>
      <c r="M18" s="601"/>
      <c r="P18" s="1"/>
    </row>
    <row r="19" spans="1:16" ht="13.5" customHeight="1">
      <c r="A19" s="601"/>
      <c r="B19" s="748"/>
      <c r="C19" s="749"/>
      <c r="D19" s="749"/>
      <c r="E19" s="749"/>
      <c r="F19" s="749"/>
      <c r="G19" s="749"/>
      <c r="H19" s="749"/>
      <c r="I19" s="749"/>
      <c r="J19" s="749"/>
      <c r="K19" s="749"/>
      <c r="L19" s="750"/>
      <c r="M19" s="601"/>
      <c r="P19" s="1"/>
    </row>
    <row r="20" spans="1:16" ht="13.5" customHeight="1">
      <c r="A20" s="601"/>
      <c r="B20" s="748"/>
      <c r="C20" s="749"/>
      <c r="D20" s="749"/>
      <c r="E20" s="749"/>
      <c r="F20" s="749"/>
      <c r="G20" s="749"/>
      <c r="H20" s="749"/>
      <c r="I20" s="749"/>
      <c r="J20" s="749"/>
      <c r="K20" s="749"/>
      <c r="L20" s="750"/>
      <c r="M20" s="601"/>
      <c r="P20" s="1"/>
    </row>
    <row r="21" spans="1:16" ht="13.5" customHeight="1">
      <c r="A21" s="601"/>
      <c r="B21" s="748"/>
      <c r="C21" s="749"/>
      <c r="D21" s="749"/>
      <c r="E21" s="749"/>
      <c r="F21" s="749"/>
      <c r="G21" s="749"/>
      <c r="H21" s="749"/>
      <c r="I21" s="749"/>
      <c r="J21" s="749"/>
      <c r="K21" s="749"/>
      <c r="L21" s="750"/>
      <c r="M21" s="601"/>
      <c r="P21" s="1"/>
    </row>
    <row r="22" spans="1:16" ht="13.5" customHeight="1">
      <c r="A22" s="601"/>
      <c r="B22" s="748"/>
      <c r="C22" s="749"/>
      <c r="D22" s="749"/>
      <c r="E22" s="749"/>
      <c r="F22" s="749"/>
      <c r="G22" s="749"/>
      <c r="H22" s="749"/>
      <c r="I22" s="749"/>
      <c r="J22" s="749"/>
      <c r="K22" s="749"/>
      <c r="L22" s="750"/>
      <c r="M22" s="601"/>
      <c r="P22" s="1"/>
    </row>
    <row r="23" spans="1:16" ht="14.25" customHeight="1" thickBot="1">
      <c r="A23" s="601"/>
      <c r="B23" s="751"/>
      <c r="C23" s="752"/>
      <c r="D23" s="752"/>
      <c r="E23" s="752"/>
      <c r="F23" s="752"/>
      <c r="G23" s="752"/>
      <c r="H23" s="752"/>
      <c r="I23" s="752"/>
      <c r="J23" s="752"/>
      <c r="K23" s="752"/>
      <c r="L23" s="753"/>
      <c r="M23" s="601"/>
    </row>
    <row r="24" spans="1:16" ht="13.8" thickTop="1">
      <c r="A24" s="601"/>
      <c r="B24" s="601"/>
      <c r="C24" s="601"/>
      <c r="D24" s="601"/>
      <c r="E24" s="601"/>
      <c r="F24" s="601"/>
      <c r="G24" s="601"/>
      <c r="H24" s="601"/>
      <c r="I24" s="601"/>
      <c r="J24" s="601"/>
      <c r="K24" s="601"/>
      <c r="L24" s="601"/>
      <c r="M24" s="601"/>
    </row>
    <row r="25" spans="1:16">
      <c r="A25" s="601"/>
      <c r="B25" s="601"/>
      <c r="C25" s="601"/>
      <c r="D25" s="601"/>
      <c r="E25" s="601"/>
      <c r="F25" s="601"/>
      <c r="G25" s="601"/>
      <c r="H25" s="601"/>
      <c r="I25" s="601"/>
      <c r="J25" s="601"/>
      <c r="K25" s="601"/>
      <c r="L25" s="601"/>
      <c r="M25" s="601"/>
    </row>
  </sheetData>
  <mergeCells count="8">
    <mergeCell ref="B16:L23"/>
    <mergeCell ref="A1:M1"/>
    <mergeCell ref="A2:M2"/>
    <mergeCell ref="A3:M3"/>
    <mergeCell ref="N3:N7"/>
    <mergeCell ref="A4:M4"/>
    <mergeCell ref="B6:E13"/>
    <mergeCell ref="H6:L13"/>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5"/>
  <sheetViews>
    <sheetView showGridLines="0" view="pageBreakPreview" zoomScale="79" zoomScaleNormal="100" zoomScaleSheetLayoutView="79" workbookViewId="0">
      <selection activeCell="A41" sqref="A30:XFD41"/>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11" s="15" customFormat="1" ht="45.6" customHeight="1" thickBot="1">
      <c r="A1" s="318" t="s">
        <v>231</v>
      </c>
      <c r="B1" s="319" t="s">
        <v>118</v>
      </c>
      <c r="C1" s="320" t="s">
        <v>119</v>
      </c>
      <c r="D1" s="321" t="s">
        <v>120</v>
      </c>
    </row>
    <row r="2" spans="1:11" s="15" customFormat="1" ht="45.6" customHeight="1">
      <c r="A2" s="527" t="s">
        <v>244</v>
      </c>
      <c r="B2" s="787" t="s">
        <v>247</v>
      </c>
      <c r="C2" s="787" t="s">
        <v>246</v>
      </c>
      <c r="D2" s="784">
        <v>45904</v>
      </c>
    </row>
    <row r="3" spans="1:11" s="15" customFormat="1" ht="139.19999999999999" customHeight="1">
      <c r="A3" s="530" t="s">
        <v>245</v>
      </c>
      <c r="B3" s="788"/>
      <c r="C3" s="788"/>
      <c r="D3" s="785"/>
    </row>
    <row r="4" spans="1:11" s="15" customFormat="1" ht="45.6" customHeight="1" thickBot="1">
      <c r="A4" s="531" t="s">
        <v>248</v>
      </c>
      <c r="B4" s="789"/>
      <c r="C4" s="789"/>
      <c r="D4" s="786"/>
    </row>
    <row r="5" spans="1:11" s="15" customFormat="1" ht="51.6" customHeight="1">
      <c r="A5" s="329" t="s">
        <v>249</v>
      </c>
      <c r="B5" s="282"/>
      <c r="C5" s="244"/>
      <c r="D5" s="316"/>
    </row>
    <row r="6" spans="1:11" s="15" customFormat="1" ht="195.6" customHeight="1" thickBot="1">
      <c r="A6" s="564" t="s">
        <v>250</v>
      </c>
      <c r="B6" s="302" t="s">
        <v>251</v>
      </c>
      <c r="C6" s="565" t="s">
        <v>252</v>
      </c>
      <c r="D6" s="317">
        <v>45904</v>
      </c>
    </row>
    <row r="7" spans="1:11" s="15" customFormat="1" ht="39.6" customHeight="1" thickBot="1">
      <c r="A7" s="604" t="s">
        <v>253</v>
      </c>
      <c r="B7" s="322"/>
      <c r="C7" s="323"/>
      <c r="D7" s="317"/>
    </row>
    <row r="8" spans="1:11" s="15" customFormat="1" ht="31.2" hidden="1" customHeight="1">
      <c r="A8" s="318"/>
      <c r="B8" s="319"/>
      <c r="C8" s="320"/>
      <c r="D8" s="321"/>
    </row>
    <row r="9" spans="1:11" s="15" customFormat="1" ht="42" customHeight="1">
      <c r="A9" s="534" t="s">
        <v>254</v>
      </c>
      <c r="B9" s="793" t="s">
        <v>247</v>
      </c>
      <c r="C9" s="805" t="s">
        <v>247</v>
      </c>
      <c r="D9" s="808">
        <v>45903</v>
      </c>
      <c r="E9" s="1"/>
      <c r="F9" s="1"/>
      <c r="G9" s="1"/>
      <c r="H9" s="1"/>
      <c r="I9" s="1"/>
      <c r="J9" s="1"/>
      <c r="K9" s="1"/>
    </row>
    <row r="10" spans="1:11" s="15" customFormat="1" ht="380.4" customHeight="1">
      <c r="A10" s="566" t="s">
        <v>255</v>
      </c>
      <c r="B10" s="794"/>
      <c r="C10" s="806"/>
      <c r="D10" s="809"/>
      <c r="E10" s="1"/>
      <c r="F10" s="1"/>
      <c r="G10" s="1"/>
      <c r="H10" s="1"/>
      <c r="I10" s="1"/>
      <c r="J10" s="1"/>
      <c r="K10" s="1"/>
    </row>
    <row r="11" spans="1:11" s="15" customFormat="1" ht="42" customHeight="1" thickBot="1">
      <c r="A11" s="533" t="s">
        <v>256</v>
      </c>
      <c r="B11" s="795"/>
      <c r="C11" s="807"/>
      <c r="D11" s="810"/>
      <c r="E11" s="1"/>
      <c r="F11" s="1"/>
      <c r="G11" s="1"/>
      <c r="H11" s="1"/>
      <c r="I11" s="1"/>
      <c r="J11" s="1"/>
      <c r="K11" s="1"/>
    </row>
    <row r="12" spans="1:11" s="15" customFormat="1" ht="45.6" customHeight="1">
      <c r="A12" s="328" t="s">
        <v>257</v>
      </c>
      <c r="B12" s="768" t="s">
        <v>259</v>
      </c>
      <c r="C12" s="167"/>
      <c r="D12" s="316"/>
    </row>
    <row r="13" spans="1:11" s="15" customFormat="1" ht="118.2" customHeight="1">
      <c r="A13" s="567" t="s">
        <v>260</v>
      </c>
      <c r="B13" s="768"/>
      <c r="C13" s="234" t="s">
        <v>258</v>
      </c>
      <c r="D13" s="327">
        <v>45905</v>
      </c>
    </row>
    <row r="14" spans="1:11" s="15" customFormat="1" ht="39" customHeight="1" thickBot="1">
      <c r="A14" s="532" t="s">
        <v>261</v>
      </c>
      <c r="B14" s="769"/>
      <c r="C14" s="168"/>
      <c r="D14" s="325"/>
    </row>
    <row r="15" spans="1:11" s="15" customFormat="1" ht="49.2" customHeight="1">
      <c r="A15" s="605" t="s">
        <v>269</v>
      </c>
      <c r="B15" s="796" t="s">
        <v>262</v>
      </c>
      <c r="C15" s="166"/>
      <c r="D15" s="316"/>
    </row>
    <row r="16" spans="1:11" s="15" customFormat="1" ht="332.4" customHeight="1">
      <c r="A16" s="568" t="s">
        <v>270</v>
      </c>
      <c r="B16" s="768"/>
      <c r="C16" s="234" t="s">
        <v>271</v>
      </c>
      <c r="D16" s="326">
        <v>45903</v>
      </c>
    </row>
    <row r="17" spans="1:19" s="15" customFormat="1" ht="39.6" customHeight="1" thickBot="1">
      <c r="A17" s="523" t="s">
        <v>263</v>
      </c>
      <c r="B17" s="797"/>
      <c r="C17" s="338"/>
      <c r="D17" s="339"/>
    </row>
    <row r="18" spans="1:19" s="15" customFormat="1" ht="49.8" customHeight="1">
      <c r="A18" s="493" t="s">
        <v>264</v>
      </c>
      <c r="B18" s="798" t="s">
        <v>266</v>
      </c>
      <c r="C18" s="772" t="s">
        <v>265</v>
      </c>
      <c r="D18" s="811">
        <v>45902</v>
      </c>
      <c r="S18" s="175"/>
    </row>
    <row r="19" spans="1:19" s="15" customFormat="1" ht="301.2" customHeight="1">
      <c r="A19" s="569" t="s">
        <v>267</v>
      </c>
      <c r="B19" s="799"/>
      <c r="C19" s="772"/>
      <c r="D19" s="811"/>
      <c r="S19" s="175"/>
    </row>
    <row r="20" spans="1:19" s="15" customFormat="1" ht="34.950000000000003" customHeight="1" thickBot="1">
      <c r="A20" s="606" t="s">
        <v>268</v>
      </c>
      <c r="B20" s="800"/>
      <c r="C20" s="773"/>
      <c r="D20" s="812"/>
      <c r="E20" s="15" t="s">
        <v>205</v>
      </c>
      <c r="H20" s="311"/>
      <c r="I20" s="311"/>
      <c r="J20" s="311"/>
      <c r="K20" s="311"/>
      <c r="L20" s="311"/>
      <c r="M20" s="311"/>
      <c r="N20" s="312"/>
    </row>
    <row r="21" spans="1:19" s="15" customFormat="1" ht="40.950000000000003" customHeight="1">
      <c r="A21" s="357" t="s">
        <v>272</v>
      </c>
      <c r="B21" s="801" t="s">
        <v>275</v>
      </c>
      <c r="C21" s="772" t="s">
        <v>273</v>
      </c>
      <c r="D21" s="803">
        <v>45901</v>
      </c>
    </row>
    <row r="22" spans="1:19" s="15" customFormat="1" ht="93.6" customHeight="1">
      <c r="A22" s="570" t="s">
        <v>274</v>
      </c>
      <c r="B22" s="799"/>
      <c r="C22" s="772"/>
      <c r="D22" s="803"/>
    </row>
    <row r="23" spans="1:19" s="15" customFormat="1" ht="42.6" customHeight="1" thickBot="1">
      <c r="A23" s="521" t="s">
        <v>276</v>
      </c>
      <c r="B23" s="802"/>
      <c r="C23" s="773"/>
      <c r="D23" s="804"/>
    </row>
    <row r="24" spans="1:19" ht="48" customHeight="1" thickTop="1">
      <c r="A24" s="607" t="s">
        <v>277</v>
      </c>
      <c r="B24" s="774" t="s">
        <v>279</v>
      </c>
      <c r="C24" s="770" t="s">
        <v>278</v>
      </c>
      <c r="D24" s="790">
        <v>45901</v>
      </c>
    </row>
    <row r="25" spans="1:19" ht="112.8" customHeight="1">
      <c r="A25" s="571" t="s">
        <v>280</v>
      </c>
      <c r="B25" s="775"/>
      <c r="C25" s="771"/>
      <c r="D25" s="791"/>
    </row>
    <row r="26" spans="1:19" ht="36.6" customHeight="1" thickBot="1">
      <c r="A26" s="192" t="s">
        <v>281</v>
      </c>
      <c r="B26" s="776"/>
      <c r="C26" s="777"/>
      <c r="D26" s="792"/>
    </row>
    <row r="27" spans="1:19" ht="43.8" customHeight="1" thickTop="1">
      <c r="A27" s="608" t="s">
        <v>282</v>
      </c>
      <c r="B27" s="121"/>
      <c r="C27" s="770" t="s">
        <v>285</v>
      </c>
      <c r="D27" s="123"/>
    </row>
    <row r="28" spans="1:19" ht="253.2" customHeight="1">
      <c r="A28" s="571" t="s">
        <v>283</v>
      </c>
      <c r="B28" s="572" t="s">
        <v>286</v>
      </c>
      <c r="C28" s="771"/>
      <c r="D28" s="176">
        <v>45901</v>
      </c>
    </row>
    <row r="29" spans="1:19" ht="39" customHeight="1" thickBot="1">
      <c r="A29" s="192" t="s">
        <v>284</v>
      </c>
      <c r="B29" s="183"/>
      <c r="C29" s="182"/>
      <c r="D29" s="122"/>
    </row>
    <row r="30" spans="1:19" s="15" customFormat="1" ht="45.6" hidden="1" customHeight="1" thickTop="1">
      <c r="A30" s="328"/>
      <c r="B30" s="172"/>
      <c r="C30" s="167"/>
      <c r="D30" s="316"/>
    </row>
    <row r="31" spans="1:19" s="15" customFormat="1" ht="144.6" hidden="1" customHeight="1">
      <c r="A31" s="567"/>
      <c r="B31" s="302"/>
      <c r="C31" s="234"/>
      <c r="D31" s="327"/>
    </row>
    <row r="32" spans="1:19" s="15" customFormat="1" ht="38.4" hidden="1" customHeight="1" thickBot="1">
      <c r="A32" s="495"/>
      <c r="B32" s="313"/>
      <c r="C32" s="168"/>
      <c r="D32" s="325"/>
    </row>
    <row r="33" spans="1:4" s="15" customFormat="1" ht="45.6" hidden="1" customHeight="1">
      <c r="A33" s="328"/>
      <c r="B33" s="172"/>
      <c r="C33" s="167"/>
      <c r="D33" s="316"/>
    </row>
    <row r="34" spans="1:4" s="15" customFormat="1" ht="89.4" hidden="1" customHeight="1">
      <c r="A34" s="567"/>
      <c r="B34" s="302"/>
      <c r="C34" s="234"/>
      <c r="D34" s="327"/>
    </row>
    <row r="35" spans="1:4" s="15" customFormat="1" ht="38.4" hidden="1" customHeight="1" thickBot="1">
      <c r="A35" s="495"/>
      <c r="B35" s="313"/>
      <c r="C35" s="168"/>
      <c r="D35" s="325"/>
    </row>
    <row r="36" spans="1:4" s="15" customFormat="1" ht="45.6" hidden="1" customHeight="1">
      <c r="A36" s="328"/>
      <c r="B36" s="172"/>
      <c r="C36" s="167"/>
      <c r="D36" s="316"/>
    </row>
    <row r="37" spans="1:4" s="15" customFormat="1" ht="89.4" hidden="1" customHeight="1">
      <c r="A37" s="567"/>
      <c r="B37" s="302"/>
      <c r="C37" s="234"/>
      <c r="D37" s="327"/>
    </row>
    <row r="38" spans="1:4" s="15" customFormat="1" ht="38.4" hidden="1" customHeight="1" thickBot="1">
      <c r="A38" s="495"/>
      <c r="B38" s="313"/>
      <c r="C38" s="168"/>
      <c r="D38" s="325"/>
    </row>
    <row r="39" spans="1:4" s="15" customFormat="1" ht="45.6" hidden="1" customHeight="1">
      <c r="A39" s="328"/>
      <c r="B39" s="172"/>
      <c r="C39" s="167"/>
      <c r="D39" s="316"/>
    </row>
    <row r="40" spans="1:4" s="15" customFormat="1" ht="141" hidden="1" customHeight="1">
      <c r="A40" s="567"/>
      <c r="B40" s="778"/>
      <c r="C40" s="780"/>
      <c r="D40" s="782"/>
    </row>
    <row r="41" spans="1:4" s="577" customFormat="1" ht="38.4" hidden="1" customHeight="1" thickBot="1">
      <c r="A41" s="576"/>
      <c r="B41" s="779"/>
      <c r="C41" s="781"/>
      <c r="D41" s="783"/>
    </row>
    <row r="42" spans="1:4" s="15" customFormat="1" ht="45.6" hidden="1" customHeight="1">
      <c r="A42" s="575"/>
      <c r="B42" s="172"/>
      <c r="C42" s="167"/>
      <c r="D42" s="317"/>
    </row>
    <row r="43" spans="1:4" s="15" customFormat="1" ht="89.4" hidden="1" customHeight="1">
      <c r="A43" s="567"/>
      <c r="B43" s="302"/>
      <c r="C43" s="234"/>
      <c r="D43" s="327"/>
    </row>
    <row r="44" spans="1:4" s="15" customFormat="1" ht="38.4" hidden="1" customHeight="1" thickBot="1">
      <c r="A44" s="495"/>
      <c r="B44" s="313"/>
      <c r="C44" s="168"/>
      <c r="D44" s="325"/>
    </row>
    <row r="45" spans="1:4" ht="31.2" customHeight="1" thickTop="1"/>
  </sheetData>
  <protectedRanges>
    <protectedRange sqref="A13:D13 A31:D31 A34:D34 A37:D37 A40:D40 A43:D43" name="範囲1"/>
  </protectedRanges>
  <mergeCells count="21">
    <mergeCell ref="B40:B41"/>
    <mergeCell ref="C40:C41"/>
    <mergeCell ref="D40:D41"/>
    <mergeCell ref="D2:D4"/>
    <mergeCell ref="C2:C4"/>
    <mergeCell ref="B2:B4"/>
    <mergeCell ref="D24:D26"/>
    <mergeCell ref="B9:B11"/>
    <mergeCell ref="B15:B17"/>
    <mergeCell ref="B18:B20"/>
    <mergeCell ref="B21:B23"/>
    <mergeCell ref="D21:D23"/>
    <mergeCell ref="C9:C11"/>
    <mergeCell ref="D9:D11"/>
    <mergeCell ref="D18:D20"/>
    <mergeCell ref="C18:C20"/>
    <mergeCell ref="B12:B14"/>
    <mergeCell ref="C27:C28"/>
    <mergeCell ref="C21:C23"/>
    <mergeCell ref="B24:B26"/>
    <mergeCell ref="C24:C26"/>
  </mergeCells>
  <phoneticPr fontId="15"/>
  <hyperlinks>
    <hyperlink ref="A4" r:id="rId1" xr:uid="{EDD946FD-CF1C-4996-9774-CA0D1296A0CD}"/>
    <hyperlink ref="A7" r:id="rId2" xr:uid="{EBD12F06-4AB1-4D55-BBA3-6887278CEC18}"/>
    <hyperlink ref="A11" r:id="rId3" xr:uid="{187F0E54-837A-4E7D-BAE5-D666B6ABA197}"/>
    <hyperlink ref="A14" r:id="rId4" xr:uid="{E87A0239-83BC-4983-8468-D6FE969E12A6}"/>
    <hyperlink ref="A17" r:id="rId5" xr:uid="{CB21BE49-FFA5-4E4B-ADB7-EB1539355867}"/>
    <hyperlink ref="A20" r:id="rId6" xr:uid="{5A04AA79-C9D1-4D45-8C04-1FB046C8E0E7}"/>
    <hyperlink ref="A23" r:id="rId7" xr:uid="{028A5B24-9C7A-4435-9EF9-CB0E72E44520}"/>
    <hyperlink ref="A26" r:id="rId8" xr:uid="{18F2B5E2-7D88-4328-B438-E1738A7E59EB}"/>
    <hyperlink ref="A29" r:id="rId9" xr:uid="{FA7A3D2E-8B34-449A-8E83-15E928DDE00A}"/>
  </hyperlinks>
  <pageMargins left="0" right="0" top="0.19685039370078741" bottom="0.39370078740157483" header="0" footer="0.19685039370078741"/>
  <pageSetup paperSize="8" scale="56" orientation="portrait" horizontalDpi="300" verticalDpi="300" r:id="rId10"/>
  <headerFooter alignWithMargins="0"/>
  <rowBreaks count="4" manualBreakCount="4">
    <brk id="8" max="3" man="1"/>
    <brk id="17" max="3" man="1"/>
    <brk id="29" max="3" man="1"/>
    <brk id="3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7"/>
  <sheetViews>
    <sheetView defaultGridColor="0" view="pageBreakPreview" colorId="56" zoomScale="84" zoomScaleNormal="66" zoomScaleSheetLayoutView="84" workbookViewId="0">
      <selection activeCell="A6" sqref="A6"/>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5" t="s">
        <v>232</v>
      </c>
      <c r="B1" s="226" t="s">
        <v>134</v>
      </c>
      <c r="C1" s="484" t="s">
        <v>120</v>
      </c>
    </row>
    <row r="2" spans="1:3" ht="40.200000000000003" customHeight="1">
      <c r="A2" s="190" t="s">
        <v>321</v>
      </c>
      <c r="B2" s="173"/>
      <c r="C2" s="166"/>
    </row>
    <row r="3" spans="1:3" ht="148.19999999999999" customHeight="1">
      <c r="A3" s="280" t="s">
        <v>293</v>
      </c>
      <c r="B3" s="526" t="s">
        <v>294</v>
      </c>
      <c r="C3" s="167">
        <v>45904</v>
      </c>
    </row>
    <row r="4" spans="1:3" ht="40.200000000000003" customHeight="1" thickBot="1">
      <c r="A4" s="180" t="s">
        <v>292</v>
      </c>
      <c r="B4" s="172"/>
      <c r="C4" s="167"/>
    </row>
    <row r="5" spans="1:3" ht="39" customHeight="1">
      <c r="A5" s="190" t="s">
        <v>322</v>
      </c>
      <c r="B5" s="173"/>
      <c r="C5" s="166"/>
    </row>
    <row r="6" spans="1:3" ht="166.8" customHeight="1">
      <c r="A6" s="518" t="s">
        <v>296</v>
      </c>
      <c r="B6" s="526" t="s">
        <v>297</v>
      </c>
      <c r="C6" s="167">
        <v>45904</v>
      </c>
    </row>
    <row r="7" spans="1:3" ht="32.4" customHeight="1" thickBot="1">
      <c r="A7" s="180" t="s">
        <v>295</v>
      </c>
      <c r="B7" s="172"/>
      <c r="C7" s="167"/>
    </row>
    <row r="8" spans="1:3" ht="40.950000000000003" customHeight="1">
      <c r="A8" s="190" t="s">
        <v>323</v>
      </c>
      <c r="B8" s="173"/>
      <c r="C8" s="166"/>
    </row>
    <row r="9" spans="1:3" ht="277.2" customHeight="1">
      <c r="A9" s="491" t="s">
        <v>299</v>
      </c>
      <c r="B9" s="302"/>
      <c r="C9" s="167">
        <v>45903</v>
      </c>
    </row>
    <row r="10" spans="1:3" ht="32.4" customHeight="1" thickBot="1">
      <c r="A10" s="188" t="s">
        <v>298</v>
      </c>
      <c r="B10" s="172"/>
      <c r="C10" s="167"/>
    </row>
    <row r="11" spans="1:3" ht="40.200000000000003" customHeight="1">
      <c r="A11" s="190" t="s">
        <v>324</v>
      </c>
      <c r="B11" s="173"/>
      <c r="C11" s="166"/>
    </row>
    <row r="12" spans="1:3" ht="209.4" customHeight="1">
      <c r="A12" s="280" t="s">
        <v>319</v>
      </c>
      <c r="B12" s="171" t="s">
        <v>320</v>
      </c>
      <c r="C12" s="167">
        <v>45903</v>
      </c>
    </row>
    <row r="13" spans="1:3" ht="37.200000000000003" customHeight="1" thickBot="1">
      <c r="A13" s="188" t="s">
        <v>318</v>
      </c>
      <c r="B13" s="172"/>
      <c r="C13" s="167"/>
    </row>
    <row r="14" spans="1:3" ht="48" customHeight="1">
      <c r="A14" s="306" t="s">
        <v>325</v>
      </c>
      <c r="B14" s="284"/>
      <c r="C14" s="275"/>
    </row>
    <row r="15" spans="1:3" ht="210" customHeight="1">
      <c r="A15" s="281" t="s">
        <v>316</v>
      </c>
      <c r="B15" s="283" t="s">
        <v>317</v>
      </c>
      <c r="C15" s="276">
        <v>45903</v>
      </c>
    </row>
    <row r="16" spans="1:3" ht="36" customHeight="1" thickBot="1">
      <c r="A16" s="279" t="s">
        <v>315</v>
      </c>
      <c r="B16" s="277"/>
      <c r="C16" s="278"/>
    </row>
    <row r="17" spans="1:3" ht="40.200000000000003" customHeight="1">
      <c r="A17" s="307" t="s">
        <v>326</v>
      </c>
      <c r="B17" s="295"/>
      <c r="C17" s="298"/>
    </row>
    <row r="18" spans="1:3" ht="101.4" customHeight="1">
      <c r="A18" s="332" t="s">
        <v>302</v>
      </c>
      <c r="B18" s="344" t="s">
        <v>301</v>
      </c>
      <c r="C18" s="299">
        <v>45902</v>
      </c>
    </row>
    <row r="19" spans="1:3" ht="40.200000000000003" customHeight="1" thickBot="1">
      <c r="A19" s="481" t="s">
        <v>300</v>
      </c>
      <c r="B19" s="297"/>
      <c r="C19" s="300"/>
    </row>
    <row r="20" spans="1:3" ht="40.200000000000003" customHeight="1" thickTop="1">
      <c r="A20" s="494" t="s">
        <v>327</v>
      </c>
      <c r="B20" s="815" t="s">
        <v>305</v>
      </c>
      <c r="C20" s="813">
        <v>45902</v>
      </c>
    </row>
    <row r="21" spans="1:3" ht="168.6" customHeight="1">
      <c r="A21" s="239" t="s">
        <v>304</v>
      </c>
      <c r="B21" s="816"/>
      <c r="C21" s="814"/>
    </row>
    <row r="22" spans="1:3" ht="37.950000000000003" customHeight="1" thickBot="1">
      <c r="A22" s="242" t="s">
        <v>303</v>
      </c>
      <c r="B22" s="240"/>
      <c r="C22" s="241"/>
    </row>
    <row r="23" spans="1:3" ht="40.200000000000003" customHeight="1" thickTop="1">
      <c r="A23" s="348" t="s">
        <v>307</v>
      </c>
      <c r="B23" s="820" t="s">
        <v>305</v>
      </c>
      <c r="C23" s="817">
        <v>45903</v>
      </c>
    </row>
    <row r="24" spans="1:3" ht="253.8" customHeight="1">
      <c r="A24" s="483" t="s">
        <v>308</v>
      </c>
      <c r="B24" s="821"/>
      <c r="C24" s="818"/>
    </row>
    <row r="25" spans="1:3" ht="34.799999999999997" customHeight="1" thickBot="1">
      <c r="A25" s="490" t="s">
        <v>306</v>
      </c>
      <c r="B25" s="297"/>
      <c r="C25" s="819"/>
    </row>
    <row r="26" spans="1:3" ht="40.200000000000003" customHeight="1">
      <c r="A26" s="482" t="s">
        <v>328</v>
      </c>
      <c r="B26" s="295"/>
      <c r="C26" s="298"/>
    </row>
    <row r="27" spans="1:3" ht="276.60000000000002" customHeight="1">
      <c r="A27" s="324" t="s">
        <v>310</v>
      </c>
      <c r="B27" s="296" t="s">
        <v>311</v>
      </c>
      <c r="C27" s="299">
        <v>45900</v>
      </c>
    </row>
    <row r="28" spans="1:3" ht="40.200000000000003" customHeight="1" thickBot="1">
      <c r="A28" s="480" t="s">
        <v>309</v>
      </c>
      <c r="B28" s="297"/>
      <c r="C28" s="300"/>
    </row>
    <row r="29" spans="1:3" ht="40.200000000000003" customHeight="1">
      <c r="A29" s="482" t="s">
        <v>329</v>
      </c>
      <c r="B29" s="295"/>
      <c r="C29" s="298"/>
    </row>
    <row r="30" spans="1:3" ht="340.8" customHeight="1">
      <c r="A30" s="324" t="s">
        <v>313</v>
      </c>
      <c r="B30" s="296" t="s">
        <v>314</v>
      </c>
      <c r="C30" s="299">
        <v>45899</v>
      </c>
    </row>
    <row r="31" spans="1:3" ht="40.200000000000003" customHeight="1" thickBot="1">
      <c r="A31" s="495" t="s">
        <v>312</v>
      </c>
      <c r="B31" s="297"/>
      <c r="C31" s="300"/>
    </row>
    <row r="32" spans="1:3" ht="40.200000000000003" customHeight="1">
      <c r="A32" s="482" t="s">
        <v>330</v>
      </c>
      <c r="B32" s="295"/>
      <c r="C32" s="298"/>
    </row>
    <row r="33" spans="1:3" ht="296.39999999999998" customHeight="1">
      <c r="A33" s="324" t="s">
        <v>290</v>
      </c>
      <c r="B33" s="296" t="s">
        <v>291</v>
      </c>
      <c r="C33" s="299">
        <v>45900</v>
      </c>
    </row>
    <row r="34" spans="1:3" ht="40.200000000000003" customHeight="1" thickBot="1">
      <c r="A34" s="480" t="s">
        <v>289</v>
      </c>
      <c r="B34" s="297"/>
      <c r="C34" s="300"/>
    </row>
    <row r="35" spans="1:3" ht="40.200000000000003" hidden="1" customHeight="1">
      <c r="A35" s="482"/>
      <c r="B35" s="295"/>
      <c r="C35" s="298"/>
    </row>
    <row r="36" spans="1:3" ht="40.200000000000003" hidden="1" customHeight="1">
      <c r="A36" s="324"/>
      <c r="B36" s="296"/>
      <c r="C36" s="299"/>
    </row>
    <row r="37" spans="1:3" ht="40.200000000000003" hidden="1" customHeight="1" thickBot="1">
      <c r="A37" s="479"/>
      <c r="B37" s="297"/>
      <c r="C37" s="300"/>
    </row>
  </sheetData>
  <mergeCells count="4">
    <mergeCell ref="C20:C21"/>
    <mergeCell ref="B20:B21"/>
    <mergeCell ref="C23:C25"/>
    <mergeCell ref="B23:B24"/>
  </mergeCells>
  <phoneticPr fontId="81"/>
  <hyperlinks>
    <hyperlink ref="A34" r:id="rId1" xr:uid="{FD29F5CE-7019-403B-83EE-E23B8419AC5D}"/>
    <hyperlink ref="A4" r:id="rId2" xr:uid="{96E6102D-C3DC-4B03-8CA5-9119491E94A3}"/>
    <hyperlink ref="A7" r:id="rId3" xr:uid="{F19A2DA3-6556-4D2D-9CC9-7D43A8B49B3F}"/>
    <hyperlink ref="A10" r:id="rId4" xr:uid="{FA739713-D852-4303-A323-9CFCB4777BC9}"/>
    <hyperlink ref="A19" r:id="rId5" xr:uid="{BB4AAC39-76B8-4690-8742-76A87DF68BCF}"/>
    <hyperlink ref="A22" r:id="rId6" xr:uid="{E946BD6F-64BB-4279-8E85-EC73DEC8E6B4}"/>
    <hyperlink ref="A25" r:id="rId7" xr:uid="{86F7A32D-5EFC-4F6F-8F15-FF40626E90B9}"/>
    <hyperlink ref="A28" r:id="rId8" xr:uid="{E47D4834-9E95-4526-B6C9-16C94AB1FCEA}"/>
    <hyperlink ref="A31" r:id="rId9" xr:uid="{CE215BF0-3045-4016-988B-E2468082023A}"/>
    <hyperlink ref="A16" r:id="rId10" xr:uid="{FEDE2CC0-BA67-4C13-99FA-2C321F882148}"/>
    <hyperlink ref="A13" r:id="rId11" xr:uid="{1C193C2E-21B4-4BE8-A98F-042F4B43FD90}"/>
  </hyperlinks>
  <pageMargins left="0.74803149606299213" right="0.74803149606299213" top="0.98425196850393704" bottom="0.98425196850393704" header="0.51181102362204722" footer="0.51181102362204722"/>
  <pageSetup paperSize="9" scale="14" fitToHeight="3" orientation="portrait" r:id="rId12"/>
  <headerFooter alignWithMargins="0"/>
  <rowBreaks count="1" manualBreakCount="1">
    <brk id="22"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zoomScale="88" zoomScaleNormal="112" zoomScaleSheetLayoutView="88" workbookViewId="0">
      <selection activeCell="F5" sqref="F5"/>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40" t="s">
        <v>422</v>
      </c>
      <c r="C2" s="840"/>
      <c r="D2" s="948" t="str">
        <f>+D24</f>
        <v>対前週
インフルエンザ 　　     　       　　　17%   増加
新型コロナウイルス          　  　   33%　 増加</v>
      </c>
    </row>
    <row r="3" spans="1:7" ht="34.799999999999997" customHeight="1" thickBot="1">
      <c r="B3" s="585" t="s">
        <v>122</v>
      </c>
      <c r="C3" s="586" t="s">
        <v>123</v>
      </c>
      <c r="D3" s="948"/>
    </row>
    <row r="4" spans="1:7" ht="22.2" customHeight="1" thickBot="1">
      <c r="B4" s="587" t="s">
        <v>124</v>
      </c>
      <c r="C4" s="588" t="s">
        <v>423</v>
      </c>
      <c r="D4" s="40"/>
    </row>
    <row r="5" spans="1:7" ht="67.2" customHeight="1">
      <c r="B5" s="825" t="s">
        <v>125</v>
      </c>
      <c r="C5" s="828" t="s">
        <v>126</v>
      </c>
      <c r="D5" s="829"/>
    </row>
    <row r="6" spans="1:7" ht="19.2" customHeight="1">
      <c r="B6" s="826"/>
      <c r="C6" s="830" t="s">
        <v>127</v>
      </c>
      <c r="D6" s="831"/>
      <c r="G6" s="68"/>
    </row>
    <row r="7" spans="1:7" ht="19.95" customHeight="1">
      <c r="B7" s="826"/>
      <c r="C7" s="589" t="s">
        <v>128</v>
      </c>
      <c r="D7" s="590"/>
      <c r="G7" s="68"/>
    </row>
    <row r="8" spans="1:7" ht="24" customHeight="1" thickBot="1">
      <c r="B8" s="827"/>
      <c r="C8" s="591" t="s">
        <v>129</v>
      </c>
      <c r="D8" s="592"/>
      <c r="G8" s="68"/>
    </row>
    <row r="9" spans="1:7" ht="27" customHeight="1">
      <c r="B9" s="836" t="s">
        <v>207</v>
      </c>
      <c r="C9" s="942" t="s">
        <v>424</v>
      </c>
      <c r="D9" s="943"/>
      <c r="G9" s="68"/>
    </row>
    <row r="10" spans="1:7" ht="26.4" customHeight="1" thickBot="1">
      <c r="B10" s="837"/>
      <c r="C10" s="944"/>
      <c r="D10" s="945"/>
    </row>
    <row r="11" spans="1:7" ht="61.8" customHeight="1" thickBot="1">
      <c r="B11" s="838" t="s">
        <v>130</v>
      </c>
      <c r="C11" s="832" t="s">
        <v>425</v>
      </c>
      <c r="D11" s="833"/>
    </row>
    <row r="12" spans="1:7" ht="71.400000000000006" customHeight="1" thickBot="1">
      <c r="B12" s="839"/>
      <c r="C12" s="221" t="s">
        <v>426</v>
      </c>
      <c r="D12" s="222" t="s">
        <v>427</v>
      </c>
      <c r="F12" s="1" t="s">
        <v>17</v>
      </c>
    </row>
    <row r="13" spans="1:7" ht="37.950000000000003" customHeight="1" thickBot="1">
      <c r="B13" s="487" t="s">
        <v>428</v>
      </c>
      <c r="C13" s="834" t="s">
        <v>429</v>
      </c>
      <c r="D13" s="835"/>
    </row>
    <row r="14" spans="1:7" ht="105.6" customHeight="1" thickBot="1">
      <c r="B14" s="488" t="s">
        <v>131</v>
      </c>
      <c r="C14" s="223" t="s">
        <v>430</v>
      </c>
      <c r="D14" s="224" t="s">
        <v>431</v>
      </c>
      <c r="F14" t="s">
        <v>3</v>
      </c>
    </row>
    <row r="15" spans="1:7" ht="80.400000000000006" customHeight="1" thickBot="1">
      <c r="A15" t="s">
        <v>41</v>
      </c>
      <c r="B15" s="489" t="s">
        <v>206</v>
      </c>
      <c r="C15" s="946" t="s">
        <v>432</v>
      </c>
      <c r="D15" s="947"/>
    </row>
    <row r="16" spans="1:7" ht="17.25" customHeight="1"/>
    <row r="17" spans="2:5" ht="17.25" customHeight="1">
      <c r="B17" s="822" t="s">
        <v>132</v>
      </c>
      <c r="C17" s="124"/>
      <c r="D17" s="1" t="s">
        <v>41</v>
      </c>
    </row>
    <row r="18" spans="2:5">
      <c r="B18" s="822"/>
      <c r="C18"/>
    </row>
    <row r="19" spans="2:5">
      <c r="B19" s="822"/>
      <c r="E19" s="1" t="s">
        <v>17</v>
      </c>
    </row>
    <row r="20" spans="2:5">
      <c r="B20" s="822"/>
    </row>
    <row r="21" spans="2:5">
      <c r="B21" s="822"/>
    </row>
    <row r="22" spans="2:5" ht="16.2">
      <c r="B22" s="822"/>
      <c r="D22" s="174" t="s">
        <v>133</v>
      </c>
    </row>
    <row r="23" spans="2:5">
      <c r="B23" s="822"/>
    </row>
    <row r="24" spans="2:5">
      <c r="B24" s="822"/>
      <c r="D24" s="823" t="s">
        <v>434</v>
      </c>
    </row>
    <row r="25" spans="2:5">
      <c r="B25" s="822"/>
      <c r="D25" s="824"/>
    </row>
    <row r="26" spans="2:5">
      <c r="B26" s="822"/>
      <c r="D26" s="824"/>
    </row>
    <row r="27" spans="2:5">
      <c r="B27" s="822"/>
      <c r="D27" s="824"/>
    </row>
    <row r="28" spans="2:5">
      <c r="B28" s="822"/>
      <c r="D28" s="824"/>
    </row>
    <row r="29" spans="2:5">
      <c r="B29" s="822"/>
    </row>
    <row r="30" spans="2:5">
      <c r="B30" s="822"/>
      <c r="D30" s="1" t="s">
        <v>41</v>
      </c>
    </row>
    <row r="31" spans="2:5">
      <c r="B31" s="822"/>
      <c r="D31" s="1" t="s">
        <v>41</v>
      </c>
    </row>
    <row r="32" spans="2:5">
      <c r="B32" s="822"/>
    </row>
    <row r="33" spans="2:2">
      <c r="B33" s="822"/>
    </row>
    <row r="34" spans="2:2">
      <c r="B34" s="822"/>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E12" sqref="AE1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49" t="s">
        <v>181</v>
      </c>
      <c r="B1" s="850"/>
      <c r="C1" s="850"/>
      <c r="D1" s="850"/>
      <c r="E1" s="850"/>
      <c r="F1" s="850"/>
      <c r="G1" s="850"/>
      <c r="H1" s="850"/>
      <c r="I1" s="850"/>
      <c r="J1" s="850"/>
      <c r="K1" s="850"/>
      <c r="L1" s="850"/>
      <c r="M1" s="850"/>
      <c r="N1" s="851"/>
      <c r="P1" s="849" t="s">
        <v>135</v>
      </c>
      <c r="Q1" s="850"/>
      <c r="R1" s="850"/>
      <c r="S1" s="850"/>
      <c r="T1" s="850"/>
      <c r="U1" s="850"/>
      <c r="V1" s="850"/>
      <c r="W1" s="850"/>
      <c r="X1" s="850"/>
      <c r="Y1" s="850"/>
      <c r="Z1" s="850"/>
      <c r="AA1" s="850"/>
      <c r="AB1" s="850"/>
      <c r="AC1" s="851"/>
    </row>
    <row r="2" spans="1:31" ht="18" customHeight="1" thickBot="1">
      <c r="A2" s="852" t="s">
        <v>3</v>
      </c>
      <c r="B2" s="853"/>
      <c r="C2" s="853"/>
      <c r="D2" s="853"/>
      <c r="E2" s="853"/>
      <c r="F2" s="853"/>
      <c r="G2" s="853"/>
      <c r="H2" s="853"/>
      <c r="I2" s="853"/>
      <c r="J2" s="853"/>
      <c r="K2" s="853"/>
      <c r="L2" s="853"/>
      <c r="M2" s="853"/>
      <c r="N2" s="854"/>
      <c r="P2" s="855" t="s">
        <v>136</v>
      </c>
      <c r="Q2" s="853"/>
      <c r="R2" s="853"/>
      <c r="S2" s="853"/>
      <c r="T2" s="853"/>
      <c r="U2" s="853"/>
      <c r="V2" s="853"/>
      <c r="W2" s="853"/>
      <c r="X2" s="853"/>
      <c r="Y2" s="853"/>
      <c r="Z2" s="853"/>
      <c r="AA2" s="853"/>
      <c r="AB2" s="853"/>
      <c r="AC2" s="856"/>
    </row>
    <row r="3" spans="1:31" ht="13.8" thickBot="1">
      <c r="A3" s="361" t="s">
        <v>3</v>
      </c>
      <c r="B3" s="362" t="s">
        <v>137</v>
      </c>
      <c r="C3" s="362" t="s">
        <v>138</v>
      </c>
      <c r="D3" s="362" t="s">
        <v>139</v>
      </c>
      <c r="E3" s="362" t="s">
        <v>140</v>
      </c>
      <c r="F3" s="362" t="s">
        <v>141</v>
      </c>
      <c r="G3" s="362" t="s">
        <v>142</v>
      </c>
      <c r="H3" s="362" t="s">
        <v>143</v>
      </c>
      <c r="I3" s="363" t="s">
        <v>213</v>
      </c>
      <c r="J3" s="364" t="s">
        <v>145</v>
      </c>
      <c r="K3" s="364" t="s">
        <v>146</v>
      </c>
      <c r="L3" s="364" t="s">
        <v>147</v>
      </c>
      <c r="M3" s="364" t="s">
        <v>148</v>
      </c>
      <c r="N3" s="365" t="s">
        <v>149</v>
      </c>
      <c r="P3" s="364"/>
      <c r="Q3" s="362" t="s">
        <v>137</v>
      </c>
      <c r="R3" s="362" t="s">
        <v>138</v>
      </c>
      <c r="S3" s="362" t="s">
        <v>139</v>
      </c>
      <c r="T3" s="362" t="s">
        <v>140</v>
      </c>
      <c r="U3" s="362" t="s">
        <v>141</v>
      </c>
      <c r="V3" s="362" t="s">
        <v>142</v>
      </c>
      <c r="W3" s="362" t="s">
        <v>143</v>
      </c>
      <c r="X3" s="363" t="s">
        <v>144</v>
      </c>
      <c r="Y3" s="364" t="s">
        <v>145</v>
      </c>
      <c r="Z3" s="364" t="s">
        <v>146</v>
      </c>
      <c r="AA3" s="364" t="s">
        <v>147</v>
      </c>
      <c r="AB3" s="364" t="s">
        <v>148</v>
      </c>
      <c r="AC3" s="366" t="s">
        <v>150</v>
      </c>
    </row>
    <row r="4" spans="1:31" ht="13.8" thickBot="1">
      <c r="A4" s="367" t="s">
        <v>3</v>
      </c>
      <c r="B4" s="368">
        <f>SUM(B7:B13)</f>
        <v>687</v>
      </c>
      <c r="C4" s="368">
        <f t="shared" ref="C4:M4" si="0">SUM(C7:C13)</f>
        <v>531</v>
      </c>
      <c r="D4" s="368">
        <f t="shared" si="0"/>
        <v>579</v>
      </c>
      <c r="E4" s="368">
        <f t="shared" si="0"/>
        <v>739</v>
      </c>
      <c r="F4" s="368">
        <f t="shared" ref="F4:G4" si="1">SUM(F7:F13)</f>
        <v>1458</v>
      </c>
      <c r="G4" s="368">
        <f t="shared" si="1"/>
        <v>2647</v>
      </c>
      <c r="H4" s="368">
        <f t="shared" ref="H4" si="2">SUM(H7:H13)</f>
        <v>4143</v>
      </c>
      <c r="I4" s="368">
        <f t="shared" si="0"/>
        <v>4467</v>
      </c>
      <c r="J4" s="368">
        <f>SUM(J7:J21)</f>
        <v>5629</v>
      </c>
      <c r="K4" s="368">
        <f t="shared" si="0"/>
        <v>2324</v>
      </c>
      <c r="L4" s="368">
        <f t="shared" si="0"/>
        <v>1302</v>
      </c>
      <c r="M4" s="368">
        <f t="shared" si="0"/>
        <v>943</v>
      </c>
      <c r="N4" s="368">
        <f>SUM(B4:M4)</f>
        <v>25449</v>
      </c>
      <c r="O4" s="4"/>
      <c r="P4" s="369" t="str">
        <f>+A4</f>
        <v xml:space="preserve"> </v>
      </c>
      <c r="Q4" s="368">
        <f>SUM(Q7:Q13)</f>
        <v>31</v>
      </c>
      <c r="R4" s="368">
        <f t="shared" ref="R4:AB4" si="3">SUM(R7:R13)</f>
        <v>24</v>
      </c>
      <c r="S4" s="368">
        <f t="shared" si="3"/>
        <v>51</v>
      </c>
      <c r="T4" s="368">
        <f t="shared" si="3"/>
        <v>21</v>
      </c>
      <c r="U4" s="368">
        <f t="shared" ref="U4:V4" si="4">SUM(U7:U13)</f>
        <v>33</v>
      </c>
      <c r="V4" s="368">
        <f t="shared" si="4"/>
        <v>22</v>
      </c>
      <c r="W4" s="368">
        <f t="shared" ref="W4:X4" si="5">SUM(W7:W13)</f>
        <v>27</v>
      </c>
      <c r="X4" s="368">
        <f t="shared" si="5"/>
        <v>46</v>
      </c>
      <c r="Y4" s="368">
        <f t="shared" si="3"/>
        <v>22</v>
      </c>
      <c r="Z4" s="368">
        <f t="shared" si="3"/>
        <v>49</v>
      </c>
      <c r="AA4" s="368">
        <f t="shared" si="3"/>
        <v>31</v>
      </c>
      <c r="AB4" s="368">
        <f t="shared" si="3"/>
        <v>50</v>
      </c>
      <c r="AC4" s="368">
        <f>SUM(Q4:AB4)</f>
        <v>407</v>
      </c>
    </row>
    <row r="5" spans="1:31" ht="19.95" customHeight="1" thickBot="1">
      <c r="A5" s="370" t="s">
        <v>3</v>
      </c>
      <c r="B5" s="370" t="s">
        <v>3</v>
      </c>
      <c r="C5" s="370" t="s">
        <v>3</v>
      </c>
      <c r="D5" s="370" t="s">
        <v>3</v>
      </c>
      <c r="E5" s="370" t="s">
        <v>3</v>
      </c>
      <c r="F5" s="370" t="s">
        <v>3</v>
      </c>
      <c r="G5" s="370" t="s">
        <v>3</v>
      </c>
      <c r="H5" s="374"/>
      <c r="I5" s="371" t="s">
        <v>151</v>
      </c>
      <c r="J5" s="370" t="s" ph="1">
        <v>17</v>
      </c>
      <c r="K5" s="370" t="s" ph="1">
        <v>17</v>
      </c>
      <c r="L5" s="370" ph="1"/>
      <c r="M5" s="370" t="s" ph="1">
        <v>17</v>
      </c>
      <c r="N5" s="372"/>
      <c r="O5" s="45"/>
      <c r="P5" s="310"/>
      <c r="Q5" s="310"/>
      <c r="R5" s="310"/>
      <c r="S5" s="310"/>
      <c r="T5" s="310"/>
      <c r="U5" s="310"/>
      <c r="V5" s="310"/>
      <c r="W5" s="310"/>
      <c r="X5" s="371" t="s">
        <v>151</v>
      </c>
      <c r="Y5" s="310"/>
      <c r="Z5" s="310"/>
      <c r="AA5" s="310"/>
      <c r="AB5" s="310"/>
      <c r="AC5" s="372"/>
      <c r="AE5" s="1" t="s">
        <v>178</v>
      </c>
    </row>
    <row r="6" spans="1:31" ht="19.95" customHeight="1" thickBot="1">
      <c r="A6" s="370"/>
      <c r="B6" s="370"/>
      <c r="C6" s="370"/>
      <c r="D6" s="370"/>
      <c r="E6" s="370"/>
      <c r="F6" s="370" t="s">
        <v>178</v>
      </c>
      <c r="G6" s="370" t="s">
        <v>178</v>
      </c>
      <c r="H6" s="374" t="s">
        <v>178</v>
      </c>
      <c r="I6" s="528">
        <v>182</v>
      </c>
      <c r="J6" s="309"/>
      <c r="K6" s="309"/>
      <c r="L6" s="309"/>
      <c r="M6" s="309"/>
      <c r="N6" s="130"/>
      <c r="O6" s="45"/>
      <c r="P6" s="309"/>
      <c r="Q6" s="309"/>
      <c r="R6" s="309"/>
      <c r="S6" s="309"/>
      <c r="T6" s="309"/>
      <c r="U6" s="309"/>
      <c r="V6" s="309"/>
      <c r="W6" s="309"/>
      <c r="X6" s="563">
        <v>1</v>
      </c>
      <c r="Y6" s="309"/>
      <c r="Z6" s="309"/>
      <c r="AA6" s="309"/>
      <c r="AB6" s="309"/>
      <c r="AC6" s="130"/>
    </row>
    <row r="7" spans="1:31" ht="19.95" customHeight="1" thickBot="1">
      <c r="A7" s="373" t="s">
        <v>199</v>
      </c>
      <c r="B7" s="477">
        <v>142</v>
      </c>
      <c r="C7" s="470">
        <v>95</v>
      </c>
      <c r="D7" s="470">
        <v>86</v>
      </c>
      <c r="E7" s="478">
        <v>111</v>
      </c>
      <c r="F7" s="478">
        <v>217</v>
      </c>
      <c r="G7" s="507">
        <v>304</v>
      </c>
      <c r="H7" s="507">
        <v>805</v>
      </c>
      <c r="I7" s="528">
        <v>669</v>
      </c>
      <c r="J7" s="529"/>
      <c r="K7" s="309"/>
      <c r="L7" s="309"/>
      <c r="M7" s="309"/>
      <c r="N7" s="375">
        <f t="shared" ref="N7:N21" si="6">SUM(B7:M7)</f>
        <v>2429</v>
      </c>
      <c r="O7" s="45"/>
      <c r="P7" s="373" t="s">
        <v>199</v>
      </c>
      <c r="Q7" s="562">
        <v>2</v>
      </c>
      <c r="R7" s="562">
        <v>4</v>
      </c>
      <c r="S7" s="562">
        <v>6</v>
      </c>
      <c r="T7" s="562">
        <v>4</v>
      </c>
      <c r="U7" s="562">
        <v>8</v>
      </c>
      <c r="V7" s="562">
        <v>0</v>
      </c>
      <c r="W7" s="562">
        <v>5</v>
      </c>
      <c r="X7" s="563">
        <v>7</v>
      </c>
      <c r="Y7" s="309"/>
      <c r="Z7" s="309"/>
      <c r="AA7" s="309"/>
      <c r="AB7" s="309"/>
      <c r="AC7" s="376">
        <f>SUM(Q7:AB7)</f>
        <v>36</v>
      </c>
    </row>
    <row r="8" spans="1:31" ht="19.95" customHeight="1" thickBot="1">
      <c r="A8" s="373" t="s">
        <v>180</v>
      </c>
      <c r="B8" s="243">
        <v>103</v>
      </c>
      <c r="C8" s="342">
        <v>102</v>
      </c>
      <c r="D8" s="342">
        <v>114</v>
      </c>
      <c r="E8" s="178">
        <v>122</v>
      </c>
      <c r="F8" s="377">
        <v>257</v>
      </c>
      <c r="G8" s="378">
        <v>308</v>
      </c>
      <c r="H8" s="378">
        <v>519</v>
      </c>
      <c r="I8" s="379">
        <v>708</v>
      </c>
      <c r="J8" s="380">
        <v>541</v>
      </c>
      <c r="K8" s="381">
        <v>533</v>
      </c>
      <c r="L8" s="380">
        <v>277</v>
      </c>
      <c r="M8" s="380">
        <v>158</v>
      </c>
      <c r="N8" s="375">
        <f t="shared" si="6"/>
        <v>3742</v>
      </c>
      <c r="O8" s="45"/>
      <c r="P8" s="382" t="s">
        <v>152</v>
      </c>
      <c r="Q8" s="374">
        <v>4</v>
      </c>
      <c r="R8" s="382">
        <v>4</v>
      </c>
      <c r="S8" s="382">
        <v>4</v>
      </c>
      <c r="T8" s="383">
        <v>8</v>
      </c>
      <c r="U8" s="382">
        <v>1</v>
      </c>
      <c r="V8" s="382">
        <v>2</v>
      </c>
      <c r="W8" s="382">
        <v>6</v>
      </c>
      <c r="X8" s="384">
        <v>21</v>
      </c>
      <c r="Y8" s="385">
        <v>12</v>
      </c>
      <c r="Z8" s="382">
        <v>8</v>
      </c>
      <c r="AA8" s="382">
        <v>0</v>
      </c>
      <c r="AB8" s="382">
        <v>4</v>
      </c>
      <c r="AC8" s="376">
        <f>SUM(Q8:AB8)</f>
        <v>74</v>
      </c>
    </row>
    <row r="9" spans="1:31" ht="18" customHeight="1" thickBot="1">
      <c r="A9" s="373" t="s">
        <v>153</v>
      </c>
      <c r="B9" s="386">
        <v>84</v>
      </c>
      <c r="C9" s="387">
        <v>62</v>
      </c>
      <c r="D9" s="387">
        <v>99</v>
      </c>
      <c r="E9" s="387">
        <v>112</v>
      </c>
      <c r="F9" s="388">
        <v>224</v>
      </c>
      <c r="G9" s="388">
        <v>526</v>
      </c>
      <c r="H9" s="388">
        <v>521</v>
      </c>
      <c r="I9" s="389">
        <v>768</v>
      </c>
      <c r="J9" s="390">
        <v>454</v>
      </c>
      <c r="K9" s="390">
        <v>390</v>
      </c>
      <c r="L9" s="390">
        <v>416</v>
      </c>
      <c r="M9" s="391">
        <v>154</v>
      </c>
      <c r="N9" s="392">
        <f t="shared" si="6"/>
        <v>3810</v>
      </c>
      <c r="O9" s="4"/>
      <c r="P9" s="393" t="s">
        <v>153</v>
      </c>
      <c r="Q9" s="394">
        <v>1</v>
      </c>
      <c r="R9" s="395">
        <v>1</v>
      </c>
      <c r="S9" s="395">
        <v>4</v>
      </c>
      <c r="T9" s="395">
        <v>2</v>
      </c>
      <c r="U9" s="395">
        <v>2</v>
      </c>
      <c r="V9" s="387">
        <v>7</v>
      </c>
      <c r="W9" s="387">
        <v>7</v>
      </c>
      <c r="X9" s="387">
        <v>3</v>
      </c>
      <c r="Y9" s="387">
        <v>1</v>
      </c>
      <c r="Z9" s="396">
        <v>7</v>
      </c>
      <c r="AA9" s="396">
        <v>7</v>
      </c>
      <c r="AB9" s="397">
        <v>5</v>
      </c>
      <c r="AC9" s="398">
        <f>SUM(Q9:AB9)</f>
        <v>47</v>
      </c>
    </row>
    <row r="10" spans="1:31" ht="18" customHeight="1" thickBot="1">
      <c r="A10" s="399" t="s">
        <v>154</v>
      </c>
      <c r="B10" s="131">
        <v>81</v>
      </c>
      <c r="C10" s="132">
        <v>39</v>
      </c>
      <c r="D10" s="132">
        <v>72</v>
      </c>
      <c r="E10" s="133">
        <v>89</v>
      </c>
      <c r="F10" s="133">
        <v>258</v>
      </c>
      <c r="G10" s="133">
        <v>416</v>
      </c>
      <c r="H10" s="185">
        <v>554</v>
      </c>
      <c r="I10" s="185">
        <v>568</v>
      </c>
      <c r="J10" s="184">
        <v>578</v>
      </c>
      <c r="K10" s="133">
        <v>337</v>
      </c>
      <c r="L10" s="133">
        <v>169</v>
      </c>
      <c r="M10" s="133">
        <v>168</v>
      </c>
      <c r="N10" s="134">
        <f t="shared" si="6"/>
        <v>3329</v>
      </c>
      <c r="O10" s="47" t="s">
        <v>17</v>
      </c>
      <c r="P10" s="400" t="s">
        <v>154</v>
      </c>
      <c r="Q10" s="401">
        <v>0</v>
      </c>
      <c r="R10" s="402">
        <v>5</v>
      </c>
      <c r="S10" s="402">
        <v>4</v>
      </c>
      <c r="T10" s="402">
        <v>1</v>
      </c>
      <c r="U10" s="402">
        <v>1</v>
      </c>
      <c r="V10" s="402">
        <v>1</v>
      </c>
      <c r="W10" s="402">
        <v>1</v>
      </c>
      <c r="X10" s="402">
        <v>1</v>
      </c>
      <c r="Y10" s="401">
        <v>0</v>
      </c>
      <c r="Z10" s="401">
        <v>0</v>
      </c>
      <c r="AA10" s="401">
        <v>0</v>
      </c>
      <c r="AB10" s="401">
        <v>2</v>
      </c>
      <c r="AC10" s="403">
        <f t="shared" ref="AC10:AC21" si="7">SUM(Q10:AB10)</f>
        <v>16</v>
      </c>
    </row>
    <row r="11" spans="1:31" ht="18" customHeight="1" thickBot="1">
      <c r="A11" s="399" t="s">
        <v>155</v>
      </c>
      <c r="B11" s="303">
        <v>81</v>
      </c>
      <c r="C11" s="303">
        <v>48</v>
      </c>
      <c r="D11" s="304">
        <v>71</v>
      </c>
      <c r="E11" s="303">
        <v>128</v>
      </c>
      <c r="F11" s="303">
        <v>171</v>
      </c>
      <c r="G11" s="303">
        <v>350</v>
      </c>
      <c r="H11" s="303">
        <v>569</v>
      </c>
      <c r="I11" s="303">
        <v>553</v>
      </c>
      <c r="J11" s="303">
        <v>458</v>
      </c>
      <c r="K11" s="303">
        <v>306</v>
      </c>
      <c r="L11" s="476">
        <v>221</v>
      </c>
      <c r="M11" s="304">
        <v>229</v>
      </c>
      <c r="N11" s="404">
        <f t="shared" si="6"/>
        <v>3185</v>
      </c>
      <c r="O11" s="110"/>
      <c r="P11" s="400" t="s">
        <v>155</v>
      </c>
      <c r="Q11" s="405">
        <v>1</v>
      </c>
      <c r="R11" s="405">
        <v>2</v>
      </c>
      <c r="S11" s="405">
        <v>1</v>
      </c>
      <c r="T11" s="405">
        <v>0</v>
      </c>
      <c r="U11" s="405">
        <v>0</v>
      </c>
      <c r="V11" s="405">
        <v>0</v>
      </c>
      <c r="W11" s="405">
        <v>1</v>
      </c>
      <c r="X11" s="405">
        <v>1</v>
      </c>
      <c r="Y11" s="405">
        <v>0</v>
      </c>
      <c r="Z11" s="405">
        <v>1</v>
      </c>
      <c r="AA11" s="405">
        <v>0</v>
      </c>
      <c r="AB11" s="405">
        <v>0</v>
      </c>
      <c r="AC11" s="406">
        <f t="shared" si="7"/>
        <v>7</v>
      </c>
    </row>
    <row r="12" spans="1:31" ht="18" customHeight="1" thickBot="1">
      <c r="A12" s="407" t="s">
        <v>156</v>
      </c>
      <c r="B12" s="408">
        <v>112</v>
      </c>
      <c r="C12" s="408">
        <v>85</v>
      </c>
      <c r="D12" s="408">
        <v>60</v>
      </c>
      <c r="E12" s="408">
        <v>97</v>
      </c>
      <c r="F12" s="408">
        <v>95</v>
      </c>
      <c r="G12" s="408">
        <v>305</v>
      </c>
      <c r="H12" s="408">
        <v>544</v>
      </c>
      <c r="I12" s="408">
        <v>449</v>
      </c>
      <c r="J12" s="408">
        <v>475</v>
      </c>
      <c r="K12" s="408">
        <v>505</v>
      </c>
      <c r="L12" s="408">
        <v>219</v>
      </c>
      <c r="M12" s="409">
        <v>98</v>
      </c>
      <c r="N12" s="305">
        <f t="shared" si="6"/>
        <v>3044</v>
      </c>
      <c r="O12" s="47"/>
      <c r="P12" s="399" t="s">
        <v>156</v>
      </c>
      <c r="Q12" s="410">
        <v>16</v>
      </c>
      <c r="R12" s="410">
        <v>1</v>
      </c>
      <c r="S12" s="410">
        <v>19</v>
      </c>
      <c r="T12" s="410">
        <v>3</v>
      </c>
      <c r="U12" s="410">
        <v>13</v>
      </c>
      <c r="V12" s="410">
        <v>1</v>
      </c>
      <c r="W12" s="410">
        <v>2</v>
      </c>
      <c r="X12" s="410">
        <v>2</v>
      </c>
      <c r="Y12" s="410">
        <v>0</v>
      </c>
      <c r="Z12" s="411">
        <v>24</v>
      </c>
      <c r="AA12" s="410">
        <v>4</v>
      </c>
      <c r="AB12" s="410">
        <v>2</v>
      </c>
      <c r="AC12" s="412">
        <f t="shared" si="7"/>
        <v>87</v>
      </c>
    </row>
    <row r="13" spans="1:31" ht="18" hidden="1" customHeight="1" thickBot="1">
      <c r="A13" s="413" t="s">
        <v>157</v>
      </c>
      <c r="B13" s="414">
        <v>84</v>
      </c>
      <c r="C13" s="414">
        <v>100</v>
      </c>
      <c r="D13" s="415">
        <v>77</v>
      </c>
      <c r="E13" s="415">
        <v>80</v>
      </c>
      <c r="F13" s="416">
        <v>236</v>
      </c>
      <c r="G13" s="416">
        <v>438</v>
      </c>
      <c r="H13" s="417">
        <v>631</v>
      </c>
      <c r="I13" s="418">
        <v>752</v>
      </c>
      <c r="J13" s="416">
        <v>427</v>
      </c>
      <c r="K13" s="419">
        <v>253</v>
      </c>
      <c r="L13" s="419"/>
      <c r="M13" s="420">
        <v>136</v>
      </c>
      <c r="N13" s="421">
        <f t="shared" si="6"/>
        <v>3214</v>
      </c>
      <c r="O13" s="47"/>
      <c r="P13" s="422" t="s">
        <v>158</v>
      </c>
      <c r="Q13" s="423">
        <v>7</v>
      </c>
      <c r="R13" s="423">
        <v>7</v>
      </c>
      <c r="S13" s="424">
        <v>13</v>
      </c>
      <c r="T13" s="424">
        <v>3</v>
      </c>
      <c r="U13" s="424">
        <v>8</v>
      </c>
      <c r="V13" s="424">
        <v>11</v>
      </c>
      <c r="W13" s="423">
        <v>5</v>
      </c>
      <c r="X13" s="424">
        <v>11</v>
      </c>
      <c r="Y13" s="424">
        <v>9</v>
      </c>
      <c r="Z13" s="424">
        <v>9</v>
      </c>
      <c r="AA13" s="425">
        <v>20</v>
      </c>
      <c r="AB13" s="425">
        <v>37</v>
      </c>
      <c r="AC13" s="412">
        <f t="shared" si="7"/>
        <v>140</v>
      </c>
    </row>
    <row r="14" spans="1:31" ht="18" hidden="1" customHeight="1">
      <c r="A14" s="413" t="s">
        <v>159</v>
      </c>
      <c r="B14" s="424">
        <v>41</v>
      </c>
      <c r="C14" s="424">
        <v>44</v>
      </c>
      <c r="D14" s="424">
        <v>67</v>
      </c>
      <c r="E14" s="424">
        <v>103</v>
      </c>
      <c r="F14" s="410">
        <v>311</v>
      </c>
      <c r="G14" s="424">
        <v>415</v>
      </c>
      <c r="H14" s="424">
        <v>539</v>
      </c>
      <c r="I14" s="411">
        <v>1165</v>
      </c>
      <c r="J14" s="424">
        <v>297</v>
      </c>
      <c r="K14" s="423">
        <v>205</v>
      </c>
      <c r="L14" s="423"/>
      <c r="M14" s="426">
        <v>92</v>
      </c>
      <c r="N14" s="412">
        <f t="shared" si="6"/>
        <v>3279</v>
      </c>
      <c r="O14" s="47"/>
      <c r="P14" s="427" t="s">
        <v>159</v>
      </c>
      <c r="Q14" s="424">
        <v>9</v>
      </c>
      <c r="R14" s="424">
        <v>22</v>
      </c>
      <c r="S14" s="423">
        <v>18</v>
      </c>
      <c r="T14" s="424">
        <v>9</v>
      </c>
      <c r="U14" s="428">
        <v>21</v>
      </c>
      <c r="V14" s="424">
        <v>14</v>
      </c>
      <c r="W14" s="424">
        <v>6</v>
      </c>
      <c r="X14" s="424">
        <v>13</v>
      </c>
      <c r="Y14" s="424">
        <v>7</v>
      </c>
      <c r="Z14" s="429">
        <v>81</v>
      </c>
      <c r="AA14" s="428">
        <v>31</v>
      </c>
      <c r="AB14" s="429">
        <v>37</v>
      </c>
      <c r="AC14" s="412">
        <f t="shared" si="7"/>
        <v>268</v>
      </c>
    </row>
    <row r="15" spans="1:31" ht="18" hidden="1" customHeight="1">
      <c r="A15" s="413" t="s">
        <v>160</v>
      </c>
      <c r="B15" s="424">
        <v>57</v>
      </c>
      <c r="C15" s="423">
        <v>35</v>
      </c>
      <c r="D15" s="424">
        <v>95</v>
      </c>
      <c r="E15" s="423">
        <v>112</v>
      </c>
      <c r="F15" s="424">
        <v>131</v>
      </c>
      <c r="G15" s="430">
        <v>340</v>
      </c>
      <c r="H15" s="430">
        <v>483</v>
      </c>
      <c r="I15" s="431">
        <v>1339</v>
      </c>
      <c r="J15" s="430">
        <v>349</v>
      </c>
      <c r="K15" s="430">
        <v>236</v>
      </c>
      <c r="L15" s="430"/>
      <c r="M15" s="432">
        <v>68</v>
      </c>
      <c r="N15" s="421">
        <f t="shared" si="6"/>
        <v>3245</v>
      </c>
      <c r="O15" s="47"/>
      <c r="P15" s="427" t="s">
        <v>160</v>
      </c>
      <c r="Q15" s="424">
        <v>19</v>
      </c>
      <c r="R15" s="424">
        <v>12</v>
      </c>
      <c r="S15" s="424">
        <v>8</v>
      </c>
      <c r="T15" s="423">
        <v>12</v>
      </c>
      <c r="U15" s="424">
        <v>7</v>
      </c>
      <c r="V15" s="424">
        <v>15</v>
      </c>
      <c r="W15" s="430">
        <v>16</v>
      </c>
      <c r="X15" s="432">
        <v>12</v>
      </c>
      <c r="Y15" s="423">
        <v>16</v>
      </c>
      <c r="Z15" s="424">
        <v>6</v>
      </c>
      <c r="AA15" s="423">
        <v>12</v>
      </c>
      <c r="AB15" s="423">
        <v>6</v>
      </c>
      <c r="AC15" s="412">
        <f t="shared" si="7"/>
        <v>141</v>
      </c>
    </row>
    <row r="16" spans="1:31" ht="18" hidden="1" customHeight="1">
      <c r="A16" s="413" t="s">
        <v>161</v>
      </c>
      <c r="B16" s="433">
        <v>68</v>
      </c>
      <c r="C16" s="424">
        <v>42</v>
      </c>
      <c r="D16" s="424">
        <v>44</v>
      </c>
      <c r="E16" s="423">
        <v>75</v>
      </c>
      <c r="F16" s="423">
        <v>135</v>
      </c>
      <c r="G16" s="423">
        <v>448</v>
      </c>
      <c r="H16" s="424">
        <v>507</v>
      </c>
      <c r="I16" s="424">
        <v>808</v>
      </c>
      <c r="J16" s="423">
        <v>313</v>
      </c>
      <c r="K16" s="423">
        <v>246</v>
      </c>
      <c r="L16" s="423"/>
      <c r="M16" s="423">
        <v>143</v>
      </c>
      <c r="N16" s="434">
        <f t="shared" si="6"/>
        <v>2829</v>
      </c>
      <c r="O16" s="47"/>
      <c r="P16" s="427" t="s">
        <v>161</v>
      </c>
      <c r="Q16" s="435">
        <v>9</v>
      </c>
      <c r="R16" s="424">
        <v>16</v>
      </c>
      <c r="S16" s="424">
        <v>12</v>
      </c>
      <c r="T16" s="423">
        <v>6</v>
      </c>
      <c r="U16" s="436">
        <v>7</v>
      </c>
      <c r="V16" s="436">
        <v>14</v>
      </c>
      <c r="W16" s="424">
        <v>9</v>
      </c>
      <c r="X16" s="424">
        <v>14</v>
      </c>
      <c r="Y16" s="424">
        <v>9</v>
      </c>
      <c r="Z16" s="424">
        <v>9</v>
      </c>
      <c r="AA16" s="436">
        <v>8</v>
      </c>
      <c r="AB16" s="436">
        <v>7</v>
      </c>
      <c r="AC16" s="437">
        <f t="shared" si="7"/>
        <v>120</v>
      </c>
    </row>
    <row r="17" spans="1:30" ht="18" hidden="1" customHeight="1">
      <c r="A17" s="438" t="s">
        <v>162</v>
      </c>
      <c r="B17" s="439">
        <v>71</v>
      </c>
      <c r="C17" s="439">
        <v>97</v>
      </c>
      <c r="D17" s="439">
        <v>61</v>
      </c>
      <c r="E17" s="440">
        <v>105</v>
      </c>
      <c r="F17" s="440">
        <v>198</v>
      </c>
      <c r="G17" s="440">
        <v>442</v>
      </c>
      <c r="H17" s="441">
        <v>790</v>
      </c>
      <c r="I17" s="442">
        <v>674</v>
      </c>
      <c r="J17" s="440">
        <v>275</v>
      </c>
      <c r="K17" s="440">
        <v>133</v>
      </c>
      <c r="L17" s="440"/>
      <c r="M17" s="440">
        <v>108</v>
      </c>
      <c r="N17" s="434">
        <f t="shared" si="6"/>
        <v>2954</v>
      </c>
      <c r="O17" s="4"/>
      <c r="P17" s="443" t="s">
        <v>162</v>
      </c>
      <c r="Q17" s="439">
        <v>7</v>
      </c>
      <c r="R17" s="439">
        <v>13</v>
      </c>
      <c r="S17" s="439">
        <v>12</v>
      </c>
      <c r="T17" s="440">
        <v>11</v>
      </c>
      <c r="U17" s="440">
        <v>12</v>
      </c>
      <c r="V17" s="440">
        <v>15</v>
      </c>
      <c r="W17" s="440">
        <v>20</v>
      </c>
      <c r="X17" s="440">
        <v>15</v>
      </c>
      <c r="Y17" s="440">
        <v>15</v>
      </c>
      <c r="Z17" s="440">
        <v>20</v>
      </c>
      <c r="AA17" s="440">
        <v>9</v>
      </c>
      <c r="AB17" s="440">
        <v>7</v>
      </c>
      <c r="AC17" s="444">
        <f t="shared" si="7"/>
        <v>156</v>
      </c>
    </row>
    <row r="18" spans="1:30" ht="13.8" hidden="1" thickBot="1">
      <c r="A18" s="445" t="s">
        <v>163</v>
      </c>
      <c r="B18" s="435">
        <v>38</v>
      </c>
      <c r="C18" s="440">
        <v>19</v>
      </c>
      <c r="D18" s="440">
        <v>38</v>
      </c>
      <c r="E18" s="440">
        <v>203</v>
      </c>
      <c r="F18" s="440">
        <v>146</v>
      </c>
      <c r="G18" s="440">
        <v>439</v>
      </c>
      <c r="H18" s="441">
        <v>964</v>
      </c>
      <c r="I18" s="441">
        <v>1154</v>
      </c>
      <c r="J18" s="440">
        <v>388</v>
      </c>
      <c r="K18" s="440">
        <v>176</v>
      </c>
      <c r="L18" s="440"/>
      <c r="M18" s="440">
        <v>143</v>
      </c>
      <c r="N18" s="446">
        <f t="shared" si="6"/>
        <v>3708</v>
      </c>
      <c r="O18" s="4"/>
      <c r="P18" s="447" t="s">
        <v>163</v>
      </c>
      <c r="Q18" s="440">
        <v>7</v>
      </c>
      <c r="R18" s="440">
        <v>7</v>
      </c>
      <c r="S18" s="440">
        <v>8</v>
      </c>
      <c r="T18" s="440">
        <v>12</v>
      </c>
      <c r="U18" s="440">
        <v>9</v>
      </c>
      <c r="V18" s="440">
        <v>6</v>
      </c>
      <c r="W18" s="440">
        <v>11</v>
      </c>
      <c r="X18" s="440">
        <v>8</v>
      </c>
      <c r="Y18" s="440">
        <v>16</v>
      </c>
      <c r="Z18" s="440">
        <v>40</v>
      </c>
      <c r="AA18" s="440">
        <v>17</v>
      </c>
      <c r="AB18" s="440">
        <v>16</v>
      </c>
      <c r="AC18" s="440">
        <f t="shared" si="7"/>
        <v>157</v>
      </c>
    </row>
    <row r="19" spans="1:30" ht="13.8" hidden="1" thickBot="1">
      <c r="A19" s="448" t="s">
        <v>164</v>
      </c>
      <c r="B19" s="442">
        <v>49</v>
      </c>
      <c r="C19" s="442">
        <v>63</v>
      </c>
      <c r="D19" s="442">
        <v>50</v>
      </c>
      <c r="E19" s="442">
        <v>71</v>
      </c>
      <c r="F19" s="442">
        <v>144</v>
      </c>
      <c r="G19" s="442">
        <v>374</v>
      </c>
      <c r="H19" s="449">
        <v>729</v>
      </c>
      <c r="I19" s="449">
        <v>1097</v>
      </c>
      <c r="J19" s="442">
        <v>397</v>
      </c>
      <c r="K19" s="442">
        <v>192</v>
      </c>
      <c r="L19" s="442"/>
      <c r="M19" s="442">
        <v>217</v>
      </c>
      <c r="N19" s="446">
        <f t="shared" si="6"/>
        <v>3383</v>
      </c>
      <c r="O19" s="4"/>
      <c r="P19" s="450" t="s">
        <v>164</v>
      </c>
      <c r="Q19" s="442">
        <v>10</v>
      </c>
      <c r="R19" s="442">
        <v>6</v>
      </c>
      <c r="S19" s="442">
        <v>14</v>
      </c>
      <c r="T19" s="442">
        <v>10</v>
      </c>
      <c r="U19" s="442">
        <v>10</v>
      </c>
      <c r="V19" s="442">
        <v>19</v>
      </c>
      <c r="W19" s="442">
        <v>11</v>
      </c>
      <c r="X19" s="442">
        <v>20</v>
      </c>
      <c r="Y19" s="442">
        <v>15</v>
      </c>
      <c r="Z19" s="442">
        <v>8</v>
      </c>
      <c r="AA19" s="442">
        <v>11</v>
      </c>
      <c r="AB19" s="442">
        <v>8</v>
      </c>
      <c r="AC19" s="440">
        <f t="shared" si="7"/>
        <v>142</v>
      </c>
    </row>
    <row r="20" spans="1:30" ht="13.8" hidden="1" thickBot="1">
      <c r="A20" s="445" t="s">
        <v>165</v>
      </c>
      <c r="B20" s="442">
        <v>53</v>
      </c>
      <c r="C20" s="442">
        <v>39</v>
      </c>
      <c r="D20" s="442">
        <v>74</v>
      </c>
      <c r="E20" s="442">
        <v>64</v>
      </c>
      <c r="F20" s="442">
        <v>208</v>
      </c>
      <c r="G20" s="442">
        <v>491</v>
      </c>
      <c r="H20" s="442">
        <v>454</v>
      </c>
      <c r="I20" s="449">
        <v>1068</v>
      </c>
      <c r="J20" s="442">
        <v>407</v>
      </c>
      <c r="K20" s="442">
        <v>228</v>
      </c>
      <c r="L20" s="442"/>
      <c r="M20" s="442">
        <v>81</v>
      </c>
      <c r="N20" s="451">
        <f t="shared" si="6"/>
        <v>3167</v>
      </c>
      <c r="O20" s="4"/>
      <c r="P20" s="447" t="s">
        <v>165</v>
      </c>
      <c r="Q20" s="442">
        <v>12</v>
      </c>
      <c r="R20" s="442">
        <v>13</v>
      </c>
      <c r="S20" s="442">
        <v>46</v>
      </c>
      <c r="T20" s="442">
        <v>9</v>
      </c>
      <c r="U20" s="442">
        <v>20</v>
      </c>
      <c r="V20" s="442">
        <v>4</v>
      </c>
      <c r="W20" s="442">
        <v>8</v>
      </c>
      <c r="X20" s="442">
        <v>30</v>
      </c>
      <c r="Y20" s="442">
        <v>22</v>
      </c>
      <c r="Z20" s="442">
        <v>20</v>
      </c>
      <c r="AA20" s="442">
        <v>16</v>
      </c>
      <c r="AB20" s="442">
        <v>12</v>
      </c>
      <c r="AC20" s="452">
        <f t="shared" si="7"/>
        <v>212</v>
      </c>
    </row>
    <row r="21" spans="1:30" ht="13.8" hidden="1" thickBot="1">
      <c r="A21" s="445" t="s">
        <v>166</v>
      </c>
      <c r="B21" s="453">
        <v>67</v>
      </c>
      <c r="C21" s="453">
        <v>62</v>
      </c>
      <c r="D21" s="453">
        <v>57</v>
      </c>
      <c r="E21" s="453">
        <v>77</v>
      </c>
      <c r="F21" s="453">
        <v>473</v>
      </c>
      <c r="G21" s="453">
        <v>468</v>
      </c>
      <c r="H21" s="454">
        <v>659</v>
      </c>
      <c r="I21" s="453">
        <v>851</v>
      </c>
      <c r="J21" s="453">
        <v>270</v>
      </c>
      <c r="K21" s="453">
        <v>208</v>
      </c>
      <c r="L21" s="453"/>
      <c r="M21" s="453">
        <v>174</v>
      </c>
      <c r="N21" s="455">
        <f t="shared" si="6"/>
        <v>3366</v>
      </c>
      <c r="O21" s="4" t="s">
        <v>3</v>
      </c>
      <c r="P21" s="450" t="s">
        <v>166</v>
      </c>
      <c r="Q21" s="442">
        <v>6</v>
      </c>
      <c r="R21" s="442">
        <v>25</v>
      </c>
      <c r="S21" s="442">
        <v>29</v>
      </c>
      <c r="T21" s="442">
        <v>4</v>
      </c>
      <c r="U21" s="442">
        <v>17</v>
      </c>
      <c r="V21" s="442">
        <v>19</v>
      </c>
      <c r="W21" s="442">
        <v>14</v>
      </c>
      <c r="X21" s="442">
        <v>37</v>
      </c>
      <c r="Y21" s="456">
        <v>76</v>
      </c>
      <c r="Z21" s="442">
        <v>34</v>
      </c>
      <c r="AA21" s="442">
        <v>17</v>
      </c>
      <c r="AB21" s="442">
        <v>18</v>
      </c>
      <c r="AC21" s="452">
        <f t="shared" si="7"/>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57" t="s">
        <v>220</v>
      </c>
      <c r="B23" s="858"/>
      <c r="C23" s="858"/>
      <c r="D23" s="858"/>
      <c r="E23" s="858"/>
      <c r="F23" s="858"/>
      <c r="G23" s="858"/>
      <c r="H23" s="858"/>
      <c r="I23" s="858"/>
      <c r="J23" s="858"/>
      <c r="K23" s="858"/>
      <c r="L23" s="858"/>
      <c r="M23" s="858"/>
      <c r="N23" s="859"/>
      <c r="O23" s="4"/>
      <c r="P23" s="860" t="str">
        <f>+A23</f>
        <v>2025年 第34週（8/18～8/24）</v>
      </c>
      <c r="Q23" s="861"/>
      <c r="R23" s="861"/>
      <c r="S23" s="861"/>
      <c r="T23" s="861"/>
      <c r="U23" s="861"/>
      <c r="V23" s="861"/>
      <c r="W23" s="861"/>
      <c r="X23" s="861"/>
      <c r="Y23" s="861"/>
      <c r="Z23" s="861"/>
      <c r="AA23" s="861"/>
      <c r="AB23" s="861"/>
      <c r="AC23" s="862"/>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41" t="s">
        <v>167</v>
      </c>
      <c r="B25" s="842"/>
      <c r="C25" s="843"/>
      <c r="D25" s="844" t="s">
        <v>217</v>
      </c>
      <c r="E25" s="845"/>
      <c r="F25" s="4" t="s">
        <v>41</v>
      </c>
      <c r="G25" s="4" t="s">
        <v>17</v>
      </c>
      <c r="H25" s="4"/>
      <c r="I25" s="4"/>
      <c r="J25" s="4"/>
      <c r="K25" s="4"/>
      <c r="L25" s="4"/>
      <c r="M25" s="4"/>
      <c r="N25" s="10"/>
      <c r="O25" s="47" t="s">
        <v>17</v>
      </c>
      <c r="P25" s="67"/>
      <c r="Q25" s="457" t="s">
        <v>168</v>
      </c>
      <c r="R25" s="846" t="s">
        <v>212</v>
      </c>
      <c r="S25" s="847"/>
      <c r="T25" s="848"/>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58"/>
      <c r="B33" s="459"/>
      <c r="C33" s="459"/>
      <c r="D33" s="459"/>
      <c r="E33" s="459"/>
      <c r="F33" s="459"/>
      <c r="G33" s="459"/>
      <c r="H33" s="459"/>
      <c r="I33" s="459"/>
      <c r="J33" s="459"/>
      <c r="K33" s="459"/>
      <c r="L33" s="459"/>
      <c r="M33" s="459"/>
      <c r="N33" s="460"/>
      <c r="O33" s="4"/>
      <c r="P33" s="461"/>
      <c r="Q33" s="462"/>
      <c r="R33" s="462"/>
      <c r="S33" s="462"/>
      <c r="T33" s="462"/>
      <c r="U33" s="462"/>
      <c r="V33" s="462"/>
      <c r="W33" s="462"/>
      <c r="X33" s="462"/>
      <c r="Y33" s="462"/>
      <c r="Z33" s="462"/>
      <c r="AA33" s="462"/>
      <c r="AB33" s="462"/>
      <c r="AC33" s="463"/>
    </row>
    <row r="34" spans="1:29">
      <c r="A34" s="464"/>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F3" zoomScale="110" zoomScaleNormal="110" workbookViewId="0">
      <selection activeCell="U24" sqref="U24"/>
    </sheetView>
  </sheetViews>
  <sheetFormatPr defaultRowHeight="13.2"/>
  <cols>
    <col min="4" max="9" width="7.21875" customWidth="1"/>
    <col min="14" max="14" width="9.44140625" bestFit="1" customWidth="1"/>
  </cols>
  <sheetData>
    <row r="2" spans="1:26">
      <c r="A2" s="245"/>
      <c r="D2" t="s">
        <v>183</v>
      </c>
      <c r="E2" s="246" t="s">
        <v>184</v>
      </c>
      <c r="F2" t="s">
        <v>185</v>
      </c>
      <c r="G2" t="s">
        <v>186</v>
      </c>
      <c r="H2" t="s">
        <v>187</v>
      </c>
      <c r="I2" t="s">
        <v>188</v>
      </c>
      <c r="J2" t="s">
        <v>189</v>
      </c>
    </row>
    <row r="4" spans="1:26">
      <c r="D4" s="247">
        <v>17</v>
      </c>
      <c r="E4" s="247">
        <v>14</v>
      </c>
      <c r="F4" s="248">
        <v>1</v>
      </c>
      <c r="G4" s="249">
        <v>4</v>
      </c>
      <c r="H4" s="248">
        <v>1</v>
      </c>
      <c r="I4" s="248">
        <v>3</v>
      </c>
      <c r="J4" s="248">
        <v>4</v>
      </c>
      <c r="L4" s="250"/>
      <c r="M4">
        <f>SUM(D4:L4)</f>
        <v>44</v>
      </c>
    </row>
    <row r="5" spans="1:26">
      <c r="D5" s="251">
        <f>+D4/$M$4</f>
        <v>0.38636363636363635</v>
      </c>
      <c r="E5" s="251">
        <f t="shared" ref="E5:J5" si="0">+E4/$M$4</f>
        <v>0.31818181818181818</v>
      </c>
      <c r="F5" s="252">
        <f t="shared" si="0"/>
        <v>2.2727272727272728E-2</v>
      </c>
      <c r="G5" s="253">
        <f t="shared" si="0"/>
        <v>9.0909090909090912E-2</v>
      </c>
      <c r="H5" s="252">
        <f t="shared" si="0"/>
        <v>2.2727272727272728E-2</v>
      </c>
      <c r="I5" s="252">
        <f t="shared" si="0"/>
        <v>6.8181818181818177E-2</v>
      </c>
      <c r="J5" s="252">
        <f t="shared" si="0"/>
        <v>9.0909090909090912E-2</v>
      </c>
      <c r="S5" t="s">
        <v>420</v>
      </c>
    </row>
    <row r="8" spans="1:26" ht="13.8" thickBot="1"/>
    <row r="9" spans="1:26" ht="13.8" thickBot="1">
      <c r="J9" t="s">
        <v>41</v>
      </c>
      <c r="M9" t="s">
        <v>178</v>
      </c>
      <c r="N9" s="868" t="s">
        <v>225</v>
      </c>
      <c r="O9" s="869"/>
      <c r="P9" s="124"/>
      <c r="Q9" s="124"/>
      <c r="R9" s="124"/>
      <c r="S9" s="124"/>
    </row>
    <row r="10" spans="1:26" ht="13.8" thickBot="1">
      <c r="N10" s="870" t="s">
        <v>190</v>
      </c>
      <c r="O10" s="871"/>
      <c r="P10" s="872"/>
      <c r="Q10" s="873" t="s">
        <v>191</v>
      </c>
      <c r="R10" s="874"/>
      <c r="S10" s="875"/>
    </row>
    <row r="11" spans="1:26" ht="13.8" thickBot="1">
      <c r="N11" s="254" t="s">
        <v>192</v>
      </c>
      <c r="O11" s="255" t="s">
        <v>192</v>
      </c>
      <c r="P11" s="256" t="s">
        <v>192</v>
      </c>
      <c r="Q11" s="254" t="s">
        <v>192</v>
      </c>
      <c r="R11" s="255" t="s">
        <v>192</v>
      </c>
      <c r="S11" s="257" t="s">
        <v>192</v>
      </c>
    </row>
    <row r="12" spans="1:26" ht="13.8" thickTop="1">
      <c r="N12" s="258" t="s">
        <v>193</v>
      </c>
      <c r="O12" s="259" t="s">
        <v>194</v>
      </c>
      <c r="P12" s="260" t="s">
        <v>195</v>
      </c>
      <c r="Q12" s="258" t="s">
        <v>193</v>
      </c>
      <c r="R12" s="259" t="s">
        <v>194</v>
      </c>
      <c r="S12" s="261" t="s">
        <v>195</v>
      </c>
    </row>
    <row r="13" spans="1:26" ht="13.8" thickBot="1">
      <c r="N13" s="262">
        <f>+U13</f>
        <v>980</v>
      </c>
      <c r="O13" s="263">
        <f t="shared" ref="O13:S13" si="1">+V13</f>
        <v>499</v>
      </c>
      <c r="P13" s="264">
        <f t="shared" si="1"/>
        <v>481</v>
      </c>
      <c r="Q13" s="265">
        <f t="shared" si="1"/>
        <v>22288</v>
      </c>
      <c r="R13" s="263">
        <f t="shared" si="1"/>
        <v>10216</v>
      </c>
      <c r="S13" s="266">
        <f t="shared" si="1"/>
        <v>12072</v>
      </c>
      <c r="U13">
        <v>980</v>
      </c>
      <c r="V13">
        <v>499</v>
      </c>
      <c r="W13">
        <v>481</v>
      </c>
      <c r="X13">
        <v>22288</v>
      </c>
      <c r="Y13">
        <v>10216</v>
      </c>
      <c r="Z13">
        <v>12072</v>
      </c>
    </row>
    <row r="15" spans="1:26" ht="13.8" thickBot="1"/>
    <row r="16" spans="1:26" ht="13.8" thickBot="1">
      <c r="N16" s="868" t="s">
        <v>433</v>
      </c>
      <c r="O16" s="869"/>
      <c r="P16" s="124"/>
      <c r="Q16" s="124"/>
      <c r="R16" s="124"/>
      <c r="S16" s="124"/>
    </row>
    <row r="17" spans="14:26" ht="13.8" thickBot="1">
      <c r="N17" s="870" t="s">
        <v>190</v>
      </c>
      <c r="O17" s="871"/>
      <c r="P17" s="872"/>
      <c r="Q17" s="873" t="s">
        <v>191</v>
      </c>
      <c r="R17" s="874"/>
      <c r="S17" s="875"/>
    </row>
    <row r="18" spans="14:26" ht="13.8" thickBot="1">
      <c r="N18" s="254" t="s">
        <v>192</v>
      </c>
      <c r="O18" s="255" t="s">
        <v>192</v>
      </c>
      <c r="P18" s="256" t="s">
        <v>192</v>
      </c>
      <c r="Q18" s="254" t="s">
        <v>192</v>
      </c>
      <c r="R18" s="255" t="s">
        <v>192</v>
      </c>
      <c r="S18" s="257" t="s">
        <v>192</v>
      </c>
    </row>
    <row r="19" spans="14:26" ht="13.8" thickTop="1">
      <c r="N19" s="258" t="s">
        <v>193</v>
      </c>
      <c r="O19" s="259" t="s">
        <v>194</v>
      </c>
      <c r="P19" s="260" t="s">
        <v>195</v>
      </c>
      <c r="Q19" s="258" t="s">
        <v>193</v>
      </c>
      <c r="R19" s="259" t="s">
        <v>194</v>
      </c>
      <c r="S19" s="261" t="s">
        <v>195</v>
      </c>
    </row>
    <row r="20" spans="14:26" ht="13.8" thickBot="1">
      <c r="N20" s="263">
        <f t="shared" ref="N20:S20" si="2">+U20</f>
        <v>1183</v>
      </c>
      <c r="O20" s="263">
        <f t="shared" si="2"/>
        <v>590</v>
      </c>
      <c r="P20" s="264">
        <f t="shared" si="2"/>
        <v>593</v>
      </c>
      <c r="Q20" s="265">
        <f t="shared" si="2"/>
        <v>33275</v>
      </c>
      <c r="R20" s="263">
        <f t="shared" si="2"/>
        <v>15453</v>
      </c>
      <c r="S20" s="266">
        <f t="shared" si="2"/>
        <v>17822</v>
      </c>
      <c r="U20">
        <v>1183</v>
      </c>
      <c r="V20">
        <v>590</v>
      </c>
      <c r="W20">
        <v>593</v>
      </c>
      <c r="X20">
        <v>33275</v>
      </c>
      <c r="Y20">
        <v>15453</v>
      </c>
      <c r="Z20">
        <v>17822</v>
      </c>
    </row>
    <row r="22" spans="14:26" ht="13.8" thickBot="1"/>
    <row r="23" spans="14:26" ht="13.8" thickBot="1">
      <c r="N23" s="863" t="s">
        <v>190</v>
      </c>
      <c r="O23" s="864"/>
      <c r="P23" s="864"/>
      <c r="Q23" s="865" t="s">
        <v>191</v>
      </c>
      <c r="R23" s="866"/>
      <c r="S23" s="867"/>
    </row>
    <row r="24" spans="14:26">
      <c r="N24" s="267" t="s">
        <v>193</v>
      </c>
      <c r="O24" s="268" t="s">
        <v>194</v>
      </c>
      <c r="P24" s="269" t="s">
        <v>195</v>
      </c>
      <c r="Q24" s="267" t="s">
        <v>193</v>
      </c>
      <c r="R24" s="268" t="s">
        <v>194</v>
      </c>
      <c r="S24" s="270" t="s">
        <v>195</v>
      </c>
    </row>
    <row r="25" spans="14:26" ht="13.8" thickBot="1">
      <c r="N25" s="271">
        <f>(N20-N13)/N20</f>
        <v>0.17159763313609466</v>
      </c>
      <c r="O25" s="272">
        <f t="shared" ref="O25:S25" si="3">(O20-O13)/O20</f>
        <v>0.15423728813559323</v>
      </c>
      <c r="P25" s="273">
        <f t="shared" si="3"/>
        <v>0.18887015177065766</v>
      </c>
      <c r="Q25" s="271">
        <f>(Q20-Q13)/Q20</f>
        <v>0.33018782870022539</v>
      </c>
      <c r="R25" s="272">
        <f t="shared" si="3"/>
        <v>0.33889859574192716</v>
      </c>
      <c r="S25" s="274">
        <f t="shared" si="3"/>
        <v>0.32263494557288747</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2"/>
  <sheetViews>
    <sheetView view="pageBreakPreview" zoomScaleNormal="100" zoomScaleSheetLayoutView="100" workbookViewId="0">
      <selection activeCell="F2" sqref="F2"/>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500" t="s">
        <v>233</v>
      </c>
      <c r="B1" s="501" t="s">
        <v>176</v>
      </c>
      <c r="C1" s="502" t="s">
        <v>421</v>
      </c>
      <c r="D1" s="503" t="s">
        <v>172</v>
      </c>
      <c r="E1" s="504" t="s">
        <v>173</v>
      </c>
    </row>
    <row r="2" spans="1:5" s="525" customFormat="1" ht="25.2" customHeight="1" thickTop="1">
      <c r="A2" s="917" t="s">
        <v>331</v>
      </c>
      <c r="B2" s="918" t="s">
        <v>332</v>
      </c>
      <c r="C2" s="919" t="s">
        <v>419</v>
      </c>
      <c r="D2" s="920">
        <v>45904</v>
      </c>
      <c r="E2" s="921">
        <v>45905</v>
      </c>
    </row>
    <row r="3" spans="1:5" s="525" customFormat="1" ht="25.2" customHeight="1">
      <c r="A3" s="932" t="s">
        <v>331</v>
      </c>
      <c r="B3" s="933" t="s">
        <v>333</v>
      </c>
      <c r="C3" s="934" t="s">
        <v>401</v>
      </c>
      <c r="D3" s="935">
        <v>45904</v>
      </c>
      <c r="E3" s="936">
        <v>45905</v>
      </c>
    </row>
    <row r="4" spans="1:5" s="525" customFormat="1" ht="25.2" customHeight="1">
      <c r="A4" s="917" t="s">
        <v>331</v>
      </c>
      <c r="B4" s="918" t="s">
        <v>334</v>
      </c>
      <c r="C4" s="919" t="s">
        <v>402</v>
      </c>
      <c r="D4" s="920">
        <v>45904</v>
      </c>
      <c r="E4" s="921">
        <v>45905</v>
      </c>
    </row>
    <row r="5" spans="1:5" s="525" customFormat="1" ht="25.2" customHeight="1">
      <c r="A5" s="912" t="s">
        <v>331</v>
      </c>
      <c r="B5" s="913" t="s">
        <v>335</v>
      </c>
      <c r="C5" s="914" t="s">
        <v>418</v>
      </c>
      <c r="D5" s="915">
        <v>45904</v>
      </c>
      <c r="E5" s="916">
        <v>45905</v>
      </c>
    </row>
    <row r="6" spans="1:5" s="525" customFormat="1" ht="25.2" customHeight="1">
      <c r="A6" s="922" t="s">
        <v>331</v>
      </c>
      <c r="B6" s="923" t="s">
        <v>336</v>
      </c>
      <c r="C6" s="924" t="s">
        <v>403</v>
      </c>
      <c r="D6" s="925">
        <v>45904</v>
      </c>
      <c r="E6" s="926">
        <v>45905</v>
      </c>
    </row>
    <row r="7" spans="1:5" s="525" customFormat="1" ht="25.2" customHeight="1">
      <c r="A7" s="912" t="s">
        <v>337</v>
      </c>
      <c r="B7" s="913" t="s">
        <v>338</v>
      </c>
      <c r="C7" s="914" t="s">
        <v>404</v>
      </c>
      <c r="D7" s="915">
        <v>45903</v>
      </c>
      <c r="E7" s="916">
        <v>45904</v>
      </c>
    </row>
    <row r="8" spans="1:5" s="525" customFormat="1" ht="25.2" customHeight="1">
      <c r="A8" s="917" t="s">
        <v>331</v>
      </c>
      <c r="B8" s="918" t="s">
        <v>339</v>
      </c>
      <c r="C8" s="919" t="s">
        <v>405</v>
      </c>
      <c r="D8" s="920">
        <v>45903</v>
      </c>
      <c r="E8" s="921">
        <v>45904</v>
      </c>
    </row>
    <row r="9" spans="1:5" s="525" customFormat="1" ht="25.2" customHeight="1">
      <c r="A9" s="917" t="s">
        <v>331</v>
      </c>
      <c r="B9" s="918" t="s">
        <v>340</v>
      </c>
      <c r="C9" s="919" t="s">
        <v>406</v>
      </c>
      <c r="D9" s="920">
        <v>45903</v>
      </c>
      <c r="E9" s="921">
        <v>45904</v>
      </c>
    </row>
    <row r="10" spans="1:5" s="525" customFormat="1" ht="25.2" customHeight="1">
      <c r="A10" s="917" t="s">
        <v>331</v>
      </c>
      <c r="B10" s="918" t="s">
        <v>341</v>
      </c>
      <c r="C10" s="919" t="s">
        <v>407</v>
      </c>
      <c r="D10" s="920">
        <v>45903</v>
      </c>
      <c r="E10" s="921">
        <v>45904</v>
      </c>
    </row>
    <row r="11" spans="1:5" s="525" customFormat="1" ht="25.2" customHeight="1">
      <c r="A11" s="912" t="s">
        <v>337</v>
      </c>
      <c r="B11" s="913" t="s">
        <v>342</v>
      </c>
      <c r="C11" s="914" t="s">
        <v>408</v>
      </c>
      <c r="D11" s="915">
        <v>45903</v>
      </c>
      <c r="E11" s="916">
        <v>45904</v>
      </c>
    </row>
    <row r="12" spans="1:5" s="525" customFormat="1" ht="25.2" customHeight="1">
      <c r="A12" s="912" t="s">
        <v>331</v>
      </c>
      <c r="B12" s="913" t="s">
        <v>343</v>
      </c>
      <c r="C12" s="914" t="s">
        <v>409</v>
      </c>
      <c r="D12" s="915">
        <v>45903</v>
      </c>
      <c r="E12" s="916">
        <v>45903</v>
      </c>
    </row>
    <row r="13" spans="1:5" s="525" customFormat="1" ht="25.2" customHeight="1">
      <c r="A13" s="922" t="s">
        <v>344</v>
      </c>
      <c r="B13" s="923" t="s">
        <v>345</v>
      </c>
      <c r="C13" s="924" t="s">
        <v>410</v>
      </c>
      <c r="D13" s="925">
        <v>45903</v>
      </c>
      <c r="E13" s="926">
        <v>45903</v>
      </c>
    </row>
    <row r="14" spans="1:5" s="525" customFormat="1" ht="25.2" customHeight="1">
      <c r="A14" s="912" t="s">
        <v>331</v>
      </c>
      <c r="B14" s="913" t="s">
        <v>346</v>
      </c>
      <c r="C14" s="914" t="s">
        <v>411</v>
      </c>
      <c r="D14" s="915">
        <v>45903</v>
      </c>
      <c r="E14" s="916">
        <v>45903</v>
      </c>
    </row>
    <row r="15" spans="1:5" s="525" customFormat="1" ht="25.2" customHeight="1">
      <c r="A15" s="912" t="s">
        <v>331</v>
      </c>
      <c r="B15" s="913" t="s">
        <v>347</v>
      </c>
      <c r="C15" s="914" t="s">
        <v>412</v>
      </c>
      <c r="D15" s="915">
        <v>45903</v>
      </c>
      <c r="E15" s="916">
        <v>45903</v>
      </c>
    </row>
    <row r="16" spans="1:5" s="525" customFormat="1" ht="25.2" customHeight="1">
      <c r="A16" s="912" t="s">
        <v>344</v>
      </c>
      <c r="B16" s="913" t="s">
        <v>348</v>
      </c>
      <c r="C16" s="914" t="s">
        <v>413</v>
      </c>
      <c r="D16" s="915">
        <v>45903</v>
      </c>
      <c r="E16" s="916">
        <v>45903</v>
      </c>
    </row>
    <row r="17" spans="1:5" s="525" customFormat="1" ht="25.2" customHeight="1">
      <c r="A17" s="917" t="s">
        <v>331</v>
      </c>
      <c r="B17" s="918" t="s">
        <v>349</v>
      </c>
      <c r="C17" s="919" t="s">
        <v>414</v>
      </c>
      <c r="D17" s="920">
        <v>45903</v>
      </c>
      <c r="E17" s="921">
        <v>45903</v>
      </c>
    </row>
    <row r="18" spans="1:5" s="525" customFormat="1" ht="25.2" customHeight="1">
      <c r="A18" s="917" t="s">
        <v>331</v>
      </c>
      <c r="B18" s="918" t="s">
        <v>350</v>
      </c>
      <c r="C18" s="919" t="s">
        <v>415</v>
      </c>
      <c r="D18" s="920">
        <v>45903</v>
      </c>
      <c r="E18" s="921">
        <v>45903</v>
      </c>
    </row>
    <row r="19" spans="1:5" s="525" customFormat="1" ht="25.2" customHeight="1">
      <c r="A19" s="912" t="s">
        <v>351</v>
      </c>
      <c r="B19" s="913" t="s">
        <v>352</v>
      </c>
      <c r="C19" s="914" t="s">
        <v>416</v>
      </c>
      <c r="D19" s="915">
        <v>45903</v>
      </c>
      <c r="E19" s="916">
        <v>45903</v>
      </c>
    </row>
    <row r="20" spans="1:5" s="525" customFormat="1" ht="25.2" customHeight="1">
      <c r="A20" s="917" t="s">
        <v>331</v>
      </c>
      <c r="B20" s="918" t="s">
        <v>353</v>
      </c>
      <c r="C20" s="919" t="s">
        <v>417</v>
      </c>
      <c r="D20" s="920">
        <v>45903</v>
      </c>
      <c r="E20" s="921">
        <v>45903</v>
      </c>
    </row>
    <row r="21" spans="1:5" s="525" customFormat="1" ht="25.2" customHeight="1">
      <c r="A21" s="912" t="s">
        <v>331</v>
      </c>
      <c r="B21" s="913" t="s">
        <v>354</v>
      </c>
      <c r="C21" s="914" t="s">
        <v>355</v>
      </c>
      <c r="D21" s="915">
        <v>45902</v>
      </c>
      <c r="E21" s="916">
        <v>45903</v>
      </c>
    </row>
    <row r="22" spans="1:5" s="525" customFormat="1" ht="25.2" customHeight="1">
      <c r="A22" s="917" t="s">
        <v>331</v>
      </c>
      <c r="B22" s="918" t="s">
        <v>356</v>
      </c>
      <c r="C22" s="919" t="s">
        <v>357</v>
      </c>
      <c r="D22" s="920">
        <v>45902</v>
      </c>
      <c r="E22" s="921">
        <v>45903</v>
      </c>
    </row>
    <row r="23" spans="1:5" s="525" customFormat="1" ht="25.2" customHeight="1">
      <c r="A23" s="509" t="s">
        <v>344</v>
      </c>
      <c r="B23" s="510" t="s">
        <v>358</v>
      </c>
      <c r="C23" s="511" t="s">
        <v>359</v>
      </c>
      <c r="D23" s="512">
        <v>45902</v>
      </c>
      <c r="E23" s="513">
        <v>45903</v>
      </c>
    </row>
    <row r="24" spans="1:5" s="525" customFormat="1" ht="25.2" customHeight="1">
      <c r="A24" s="912" t="s">
        <v>331</v>
      </c>
      <c r="B24" s="913" t="s">
        <v>360</v>
      </c>
      <c r="C24" s="914" t="s">
        <v>361</v>
      </c>
      <c r="D24" s="915">
        <v>45902</v>
      </c>
      <c r="E24" s="916">
        <v>45903</v>
      </c>
    </row>
    <row r="25" spans="1:5" s="525" customFormat="1" ht="25.2" customHeight="1">
      <c r="A25" s="912" t="s">
        <v>344</v>
      </c>
      <c r="B25" s="913" t="s">
        <v>362</v>
      </c>
      <c r="C25" s="914" t="s">
        <v>363</v>
      </c>
      <c r="D25" s="915">
        <v>45902</v>
      </c>
      <c r="E25" s="916">
        <v>45902</v>
      </c>
    </row>
    <row r="26" spans="1:5" s="525" customFormat="1" ht="25.2" customHeight="1">
      <c r="A26" s="917" t="s">
        <v>337</v>
      </c>
      <c r="B26" s="918" t="s">
        <v>364</v>
      </c>
      <c r="C26" s="919" t="s">
        <v>365</v>
      </c>
      <c r="D26" s="920">
        <v>45902</v>
      </c>
      <c r="E26" s="921">
        <v>45902</v>
      </c>
    </row>
    <row r="27" spans="1:5" s="525" customFormat="1" ht="25.2" customHeight="1">
      <c r="A27" s="927" t="s">
        <v>331</v>
      </c>
      <c r="B27" s="928" t="s">
        <v>366</v>
      </c>
      <c r="C27" s="929" t="s">
        <v>367</v>
      </c>
      <c r="D27" s="930">
        <v>45902</v>
      </c>
      <c r="E27" s="931">
        <v>45902</v>
      </c>
    </row>
    <row r="28" spans="1:5" s="525" customFormat="1" ht="25.2" customHeight="1">
      <c r="A28" s="922" t="s">
        <v>331</v>
      </c>
      <c r="B28" s="923" t="s">
        <v>368</v>
      </c>
      <c r="C28" s="924" t="s">
        <v>369</v>
      </c>
      <c r="D28" s="925">
        <v>45902</v>
      </c>
      <c r="E28" s="926">
        <v>45902</v>
      </c>
    </row>
    <row r="29" spans="1:5" s="525" customFormat="1" ht="25.2" customHeight="1">
      <c r="A29" s="509" t="s">
        <v>331</v>
      </c>
      <c r="B29" s="510" t="s">
        <v>370</v>
      </c>
      <c r="C29" s="511" t="s">
        <v>371</v>
      </c>
      <c r="D29" s="512">
        <v>45902</v>
      </c>
      <c r="E29" s="513">
        <v>45902</v>
      </c>
    </row>
    <row r="30" spans="1:5" s="525" customFormat="1" ht="25.2" customHeight="1">
      <c r="A30" s="912" t="s">
        <v>331</v>
      </c>
      <c r="B30" s="913" t="s">
        <v>372</v>
      </c>
      <c r="C30" s="914" t="s">
        <v>373</v>
      </c>
      <c r="D30" s="915">
        <v>45902</v>
      </c>
      <c r="E30" s="916">
        <v>45902</v>
      </c>
    </row>
    <row r="31" spans="1:5" s="525" customFormat="1" ht="25.2" customHeight="1">
      <c r="A31" s="917" t="s">
        <v>331</v>
      </c>
      <c r="B31" s="918" t="s">
        <v>356</v>
      </c>
      <c r="C31" s="919" t="s">
        <v>374</v>
      </c>
      <c r="D31" s="920">
        <v>45901</v>
      </c>
      <c r="E31" s="921">
        <v>45902</v>
      </c>
    </row>
    <row r="32" spans="1:5" s="525" customFormat="1" ht="25.2" customHeight="1">
      <c r="A32" s="912" t="s">
        <v>331</v>
      </c>
      <c r="B32" s="913" t="s">
        <v>375</v>
      </c>
      <c r="C32" s="914" t="s">
        <v>376</v>
      </c>
      <c r="D32" s="915">
        <v>45901</v>
      </c>
      <c r="E32" s="916">
        <v>45902</v>
      </c>
    </row>
    <row r="33" spans="1:5" s="525" customFormat="1" ht="25.2" customHeight="1">
      <c r="A33" s="917" t="s">
        <v>331</v>
      </c>
      <c r="B33" s="918" t="s">
        <v>377</v>
      </c>
      <c r="C33" s="919" t="s">
        <v>378</v>
      </c>
      <c r="D33" s="920">
        <v>45901</v>
      </c>
      <c r="E33" s="921">
        <v>45902</v>
      </c>
    </row>
    <row r="34" spans="1:5" s="525" customFormat="1" ht="25.2" customHeight="1">
      <c r="A34" s="917" t="s">
        <v>331</v>
      </c>
      <c r="B34" s="918" t="s">
        <v>379</v>
      </c>
      <c r="C34" s="919" t="s">
        <v>380</v>
      </c>
      <c r="D34" s="920">
        <v>45901</v>
      </c>
      <c r="E34" s="921">
        <v>45902</v>
      </c>
    </row>
    <row r="35" spans="1:5" s="525" customFormat="1" ht="25.2" customHeight="1">
      <c r="A35" s="912" t="s">
        <v>331</v>
      </c>
      <c r="B35" s="913" t="s">
        <v>379</v>
      </c>
      <c r="C35" s="914" t="s">
        <v>381</v>
      </c>
      <c r="D35" s="915">
        <v>45901</v>
      </c>
      <c r="E35" s="916">
        <v>45902</v>
      </c>
    </row>
    <row r="36" spans="1:5" s="525" customFormat="1" ht="25.2" customHeight="1">
      <c r="A36" s="937" t="s">
        <v>331</v>
      </c>
      <c r="B36" s="938" t="s">
        <v>382</v>
      </c>
      <c r="C36" s="939" t="s">
        <v>383</v>
      </c>
      <c r="D36" s="940">
        <v>45901</v>
      </c>
      <c r="E36" s="941">
        <v>45902</v>
      </c>
    </row>
    <row r="37" spans="1:5" s="525" customFormat="1" ht="25.2" customHeight="1">
      <c r="A37" s="917" t="s">
        <v>331</v>
      </c>
      <c r="B37" s="918" t="s">
        <v>334</v>
      </c>
      <c r="C37" s="919" t="s">
        <v>384</v>
      </c>
      <c r="D37" s="920">
        <v>45901</v>
      </c>
      <c r="E37" s="921">
        <v>45901</v>
      </c>
    </row>
    <row r="38" spans="1:5" s="525" customFormat="1" ht="25.2" customHeight="1">
      <c r="A38" s="922" t="s">
        <v>337</v>
      </c>
      <c r="B38" s="923" t="s">
        <v>385</v>
      </c>
      <c r="C38" s="924" t="s">
        <v>386</v>
      </c>
      <c r="D38" s="925">
        <v>45901</v>
      </c>
      <c r="E38" s="926">
        <v>45901</v>
      </c>
    </row>
    <row r="39" spans="1:5" s="525" customFormat="1" ht="25.2" customHeight="1">
      <c r="A39" s="912" t="s">
        <v>331</v>
      </c>
      <c r="B39" s="913" t="s">
        <v>387</v>
      </c>
      <c r="C39" s="914" t="s">
        <v>388</v>
      </c>
      <c r="D39" s="915">
        <v>45901</v>
      </c>
      <c r="E39" s="916">
        <v>45901</v>
      </c>
    </row>
    <row r="40" spans="1:5" s="525" customFormat="1" ht="25.2" customHeight="1">
      <c r="A40" s="912" t="s">
        <v>331</v>
      </c>
      <c r="B40" s="913" t="s">
        <v>389</v>
      </c>
      <c r="C40" s="914" t="s">
        <v>390</v>
      </c>
      <c r="D40" s="915">
        <v>45901</v>
      </c>
      <c r="E40" s="916">
        <v>45901</v>
      </c>
    </row>
    <row r="41" spans="1:5" s="525" customFormat="1" ht="25.2" customHeight="1">
      <c r="A41" s="912" t="s">
        <v>351</v>
      </c>
      <c r="B41" s="913" t="s">
        <v>391</v>
      </c>
      <c r="C41" s="914" t="s">
        <v>392</v>
      </c>
      <c r="D41" s="915">
        <v>45898</v>
      </c>
      <c r="E41" s="916">
        <v>45901</v>
      </c>
    </row>
    <row r="42" spans="1:5" s="525" customFormat="1" ht="25.2" customHeight="1">
      <c r="A42" s="927" t="s">
        <v>331</v>
      </c>
      <c r="B42" s="928" t="s">
        <v>393</v>
      </c>
      <c r="C42" s="929" t="s">
        <v>394</v>
      </c>
      <c r="D42" s="930">
        <v>45898</v>
      </c>
      <c r="E42" s="931">
        <v>45901</v>
      </c>
    </row>
    <row r="43" spans="1:5" s="525" customFormat="1" ht="25.2" customHeight="1">
      <c r="A43" s="509" t="s">
        <v>331</v>
      </c>
      <c r="B43" s="510" t="s">
        <v>395</v>
      </c>
      <c r="C43" s="511" t="s">
        <v>396</v>
      </c>
      <c r="D43" s="512">
        <v>45898</v>
      </c>
      <c r="E43" s="513">
        <v>45901</v>
      </c>
    </row>
    <row r="44" spans="1:5" s="525" customFormat="1" ht="25.2" customHeight="1">
      <c r="A44" s="927" t="s">
        <v>337</v>
      </c>
      <c r="B44" s="928" t="s">
        <v>397</v>
      </c>
      <c r="C44" s="929" t="s">
        <v>398</v>
      </c>
      <c r="D44" s="930">
        <v>45898</v>
      </c>
      <c r="E44" s="931">
        <v>45901</v>
      </c>
    </row>
    <row r="45" spans="1:5" s="525" customFormat="1" ht="25.2" customHeight="1">
      <c r="A45" s="509" t="s">
        <v>331</v>
      </c>
      <c r="B45" s="510" t="s">
        <v>399</v>
      </c>
      <c r="C45" s="511" t="s">
        <v>400</v>
      </c>
      <c r="D45" s="512">
        <v>45898</v>
      </c>
      <c r="E45" s="513">
        <v>45901</v>
      </c>
    </row>
    <row r="46" spans="1:5" s="525" customFormat="1" ht="25.2" customHeight="1">
      <c r="A46" s="509"/>
      <c r="B46" s="510"/>
      <c r="C46" s="511"/>
      <c r="D46" s="512"/>
      <c r="E46" s="513"/>
    </row>
    <row r="47" spans="1:5" s="45" customFormat="1" ht="25.2" customHeight="1">
      <c r="A47" s="509"/>
      <c r="B47" s="510"/>
      <c r="C47" s="511"/>
      <c r="D47" s="512"/>
      <c r="E47" s="513"/>
    </row>
    <row r="48" spans="1:5" ht="27.6" customHeight="1">
      <c r="A48" s="186" t="s">
        <v>200</v>
      </c>
      <c r="B48" s="187">
        <v>44</v>
      </c>
      <c r="C48" s="189"/>
      <c r="D48" s="127"/>
      <c r="E48" s="127"/>
    </row>
    <row r="49" spans="1:5" ht="19.2" customHeight="1">
      <c r="B49" s="314" t="s">
        <v>196</v>
      </c>
      <c r="C49" s="524"/>
      <c r="D49" s="128"/>
      <c r="E49" s="128"/>
    </row>
    <row r="50" spans="1:5" ht="30" customHeight="1">
      <c r="B50" s="330"/>
      <c r="D50" s="128"/>
      <c r="E50" s="128"/>
    </row>
    <row r="51" spans="1:5" ht="30" customHeight="1">
      <c r="B51" s="330"/>
      <c r="D51" s="128"/>
      <c r="E51" s="128"/>
    </row>
    <row r="52" spans="1:5" ht="16.95" customHeight="1">
      <c r="A52" s="111" t="s">
        <v>174</v>
      </c>
    </row>
    <row r="53" spans="1:5" ht="16.95" customHeight="1">
      <c r="A53" s="876" t="s">
        <v>175</v>
      </c>
      <c r="B53" s="876"/>
      <c r="C53" s="876"/>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sheetData>
  <autoFilter ref="A1:E49" xr:uid="{00000000-0001-0000-0800-000000000000}"/>
  <mergeCells count="1">
    <mergeCell ref="A53:C53"/>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9"/>
  <sheetViews>
    <sheetView view="pageBreakPreview" topLeftCell="A4" zoomScale="76" zoomScaleNormal="75" zoomScaleSheetLayoutView="76" workbookViewId="0">
      <selection activeCell="C4" sqref="A4:C16"/>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8" t="s">
        <v>234</v>
      </c>
      <c r="B1" s="238" t="s">
        <v>201</v>
      </c>
      <c r="C1" s="286" t="s">
        <v>202</v>
      </c>
    </row>
    <row r="2" spans="1:3" ht="46.95" customHeight="1">
      <c r="A2" s="169"/>
      <c r="B2" s="229"/>
      <c r="C2" s="877"/>
    </row>
    <row r="3" spans="1:3" ht="307.8" customHeight="1" thickBot="1">
      <c r="A3" s="519"/>
      <c r="B3" s="230"/>
      <c r="C3" s="878"/>
    </row>
    <row r="4" spans="1:3" ht="44.4" customHeight="1" thickBot="1">
      <c r="A4" s="579"/>
      <c r="B4" s="580"/>
      <c r="C4" s="581"/>
    </row>
    <row r="5" spans="1:3" ht="44.4" customHeight="1">
      <c r="A5" s="578"/>
      <c r="B5" s="1"/>
      <c r="C5" s="347"/>
    </row>
    <row r="6" spans="1:3" ht="372" customHeight="1">
      <c r="A6" s="496"/>
      <c r="B6" s="1"/>
      <c r="C6" s="326"/>
    </row>
    <row r="7" spans="1:3" ht="34.950000000000003" customHeight="1" thickBot="1">
      <c r="A7" s="495"/>
      <c r="B7" s="1"/>
      <c r="C7" s="347"/>
    </row>
    <row r="8" spans="1:3" ht="44.4" customHeight="1">
      <c r="A8" s="522"/>
      <c r="B8" s="1"/>
      <c r="C8" s="352"/>
    </row>
    <row r="9" spans="1:3" ht="404.4" customHeight="1">
      <c r="A9" s="497"/>
      <c r="B9" s="1"/>
      <c r="C9" s="326"/>
    </row>
    <row r="10" spans="1:3" ht="34.950000000000003" customHeight="1" thickBot="1">
      <c r="A10" s="495"/>
      <c r="B10" s="1"/>
      <c r="C10" s="353"/>
    </row>
    <row r="11" spans="1:3" ht="45.6" customHeight="1">
      <c r="A11" s="582"/>
      <c r="B11" s="229"/>
      <c r="C11" s="331"/>
    </row>
    <row r="12" spans="1:3" ht="93.6" customHeight="1">
      <c r="A12" s="516"/>
      <c r="B12" s="230"/>
      <c r="C12" s="334"/>
    </row>
    <row r="13" spans="1:3" ht="36.6" customHeight="1" thickBot="1">
      <c r="A13" s="289"/>
      <c r="B13" s="290"/>
      <c r="C13" s="291"/>
    </row>
    <row r="14" spans="1:3" ht="49.2" customHeight="1">
      <c r="A14" s="169"/>
      <c r="B14" s="229"/>
      <c r="C14" s="877"/>
    </row>
    <row r="15" spans="1:3" ht="69.599999999999994" customHeight="1" thickBot="1">
      <c r="A15" s="498"/>
      <c r="B15" s="230"/>
      <c r="C15" s="878"/>
    </row>
    <row r="16" spans="1:3" ht="39" customHeight="1" thickBot="1">
      <c r="A16" s="465"/>
      <c r="B16" s="1"/>
      <c r="C16" s="287"/>
    </row>
    <row r="17" spans="1:3" ht="43.95" hidden="1" customHeight="1">
      <c r="A17" s="237"/>
      <c r="B17" s="231"/>
      <c r="C17" s="880"/>
    </row>
    <row r="18" spans="1:3" ht="409.2" hidden="1" customHeight="1">
      <c r="A18" s="499"/>
      <c r="B18" s="232"/>
      <c r="C18" s="877"/>
    </row>
    <row r="19" spans="1:3" s="136" customFormat="1" ht="46.2" hidden="1" customHeight="1">
      <c r="A19" s="308"/>
      <c r="B19" s="233"/>
      <c r="C19" s="877"/>
    </row>
    <row r="20" spans="1:3" ht="273" hidden="1" customHeight="1" thickBot="1">
      <c r="A20" s="292"/>
      <c r="B20" s="228"/>
      <c r="C20" s="878"/>
    </row>
    <row r="21" spans="1:3" s="137" customFormat="1" ht="38.4" hidden="1" customHeight="1" thickBot="1">
      <c r="A21" s="301"/>
      <c r="B21" s="191"/>
      <c r="C21" s="287"/>
    </row>
    <row r="22" spans="1:3" ht="46.2" hidden="1" customHeight="1">
      <c r="A22" s="486"/>
      <c r="B22" s="229"/>
      <c r="C22" s="880"/>
    </row>
    <row r="23" spans="1:3" ht="392.4" hidden="1" customHeight="1">
      <c r="A23" s="345"/>
      <c r="B23" s="230"/>
      <c r="C23" s="878"/>
    </row>
    <row r="24" spans="1:3" ht="46.2" hidden="1" customHeight="1" thickBot="1">
      <c r="A24" s="227"/>
      <c r="B24" s="1"/>
      <c r="C24" s="285"/>
    </row>
    <row r="25" spans="1:3" ht="46.2" hidden="1" customHeight="1">
      <c r="A25" s="354"/>
      <c r="B25" s="1"/>
      <c r="C25" s="288"/>
    </row>
    <row r="26" spans="1:3" ht="97.2" hidden="1" customHeight="1" thickBot="1">
      <c r="A26" s="346"/>
      <c r="B26" s="1"/>
      <c r="C26" s="877"/>
    </row>
    <row r="27" spans="1:3" ht="46.2" hidden="1" customHeight="1" thickBot="1">
      <c r="A27" s="235"/>
      <c r="B27" s="236"/>
      <c r="C27" s="879"/>
    </row>
    <row r="28" spans="1:3" ht="46.2" hidden="1" customHeight="1">
      <c r="A28" s="177"/>
      <c r="B28" s="1"/>
      <c r="C28" s="288"/>
    </row>
    <row r="29" spans="1:3" ht="46.2" hidden="1" customHeight="1" thickBot="1">
      <c r="A29" s="293"/>
      <c r="B29" s="1"/>
      <c r="C29" s="877"/>
    </row>
    <row r="30" spans="1:3" ht="46.2" hidden="1" customHeight="1" thickBot="1">
      <c r="A30" s="235"/>
      <c r="B30" s="236"/>
      <c r="C30" s="879"/>
    </row>
    <row r="31" spans="1:3" ht="46.2" customHeight="1">
      <c r="A31" s="1"/>
    </row>
    <row r="32" spans="1:3" ht="36.75" customHeight="1"/>
    <row r="33" spans="1:1" ht="25.5" customHeight="1"/>
    <row r="34" spans="1:1" ht="32.25" customHeight="1"/>
    <row r="35" spans="1:1" ht="30.75" customHeight="1"/>
    <row r="36" spans="1:1" ht="42.75" customHeight="1"/>
    <row r="37" spans="1:1" ht="43.5" customHeight="1"/>
    <row r="38" spans="1:1" ht="27.75" customHeight="1"/>
    <row r="39" spans="1:1" ht="30.75" customHeight="1">
      <c r="A39" s="179"/>
    </row>
    <row r="40" spans="1:1" ht="29.25" customHeight="1"/>
    <row r="41" spans="1:1" ht="27"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sheetData>
  <mergeCells count="7">
    <mergeCell ref="C2:C3"/>
    <mergeCell ref="C29:C30"/>
    <mergeCell ref="C22:C23"/>
    <mergeCell ref="C19:C20"/>
    <mergeCell ref="C26:C27"/>
    <mergeCell ref="C14:C15"/>
    <mergeCell ref="C17:C18"/>
  </mergeCells>
  <phoneticPr fontId="81"/>
  <pageMargins left="0" right="0" top="0.19685039370078741" bottom="0.39370078740157483" header="0" footer="0.19685039370078741"/>
  <pageSetup paperSize="9" scale="2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tabSelected="1" view="pageBreakPreview" topLeftCell="A23" zoomScale="73" zoomScaleNormal="100" zoomScaleSheetLayoutView="73" workbookViewId="0">
      <selection activeCell="A6" sqref="A6:N9"/>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96" t="s">
        <v>235</v>
      </c>
      <c r="B1" s="897"/>
      <c r="C1" s="897"/>
      <c r="D1" s="897"/>
      <c r="E1" s="897"/>
      <c r="F1" s="897"/>
      <c r="G1" s="897"/>
      <c r="H1" s="897"/>
      <c r="I1" s="897"/>
      <c r="J1" s="897"/>
      <c r="K1" s="897"/>
      <c r="L1" s="897"/>
      <c r="M1" s="897"/>
      <c r="N1" s="898"/>
    </row>
    <row r="2" spans="1:14" ht="46.95" customHeight="1">
      <c r="A2" s="899"/>
      <c r="B2" s="883"/>
      <c r="C2" s="883"/>
      <c r="D2" s="883"/>
      <c r="E2" s="883"/>
      <c r="F2" s="883"/>
      <c r="G2" s="883"/>
      <c r="H2" s="883"/>
      <c r="I2" s="883"/>
      <c r="J2" s="883"/>
      <c r="K2" s="883"/>
      <c r="L2" s="883"/>
      <c r="M2" s="883"/>
      <c r="N2" s="884"/>
    </row>
    <row r="3" spans="1:14" s="359" customFormat="1" ht="248.4" customHeight="1">
      <c r="A3" s="887"/>
      <c r="B3" s="888"/>
      <c r="C3" s="888"/>
      <c r="D3" s="888"/>
      <c r="E3" s="888"/>
      <c r="F3" s="888"/>
      <c r="G3" s="888"/>
      <c r="H3" s="888"/>
      <c r="I3" s="888"/>
      <c r="J3" s="888"/>
      <c r="K3" s="888"/>
      <c r="L3" s="888"/>
      <c r="M3" s="888"/>
      <c r="N3" s="889"/>
    </row>
    <row r="4" spans="1:14" s="359" customFormat="1" ht="36.6" customHeight="1" thickBot="1">
      <c r="A4" s="900"/>
      <c r="B4" s="901"/>
      <c r="C4" s="901"/>
      <c r="D4" s="901"/>
      <c r="E4" s="901"/>
      <c r="F4" s="901"/>
      <c r="G4" s="901"/>
      <c r="H4" s="901"/>
      <c r="I4" s="901"/>
      <c r="J4" s="901"/>
      <c r="K4" s="901"/>
      <c r="L4" s="901"/>
      <c r="M4" s="901"/>
      <c r="N4" s="901"/>
    </row>
    <row r="5" spans="1:14" s="359" customFormat="1" ht="44.4" customHeight="1">
      <c r="A5" s="899"/>
      <c r="B5" s="883"/>
      <c r="C5" s="883"/>
      <c r="D5" s="883"/>
      <c r="E5" s="883"/>
      <c r="F5" s="883"/>
      <c r="G5" s="883"/>
      <c r="H5" s="883"/>
      <c r="I5" s="883"/>
      <c r="J5" s="883"/>
      <c r="K5" s="883"/>
      <c r="L5" s="883"/>
      <c r="M5" s="883"/>
      <c r="N5" s="884"/>
    </row>
    <row r="6" spans="1:14" s="359" customFormat="1" ht="219" customHeight="1" thickBot="1">
      <c r="A6" s="881"/>
      <c r="B6" s="881"/>
      <c r="C6" s="881"/>
      <c r="D6" s="881"/>
      <c r="E6" s="881"/>
      <c r="F6" s="881"/>
      <c r="G6" s="881"/>
      <c r="H6" s="881"/>
      <c r="I6" s="881"/>
      <c r="J6" s="881"/>
      <c r="K6" s="881"/>
      <c r="L6" s="881"/>
      <c r="M6" s="881"/>
      <c r="N6" s="881"/>
    </row>
    <row r="7" spans="1:14" s="359" customFormat="1" ht="37.200000000000003" customHeight="1" thickBot="1">
      <c r="A7" s="885"/>
      <c r="B7" s="886"/>
      <c r="C7" s="886"/>
      <c r="D7" s="886"/>
      <c r="E7" s="886"/>
      <c r="F7" s="886"/>
      <c r="G7" s="886"/>
      <c r="H7" s="886"/>
      <c r="I7" s="886"/>
      <c r="J7" s="886"/>
      <c r="K7" s="886"/>
      <c r="L7" s="886"/>
      <c r="M7" s="886"/>
      <c r="N7" s="886"/>
    </row>
    <row r="8" spans="1:14" s="359" customFormat="1" ht="46.8" customHeight="1">
      <c r="A8" s="882"/>
      <c r="B8" s="883"/>
      <c r="C8" s="883"/>
      <c r="D8" s="883"/>
      <c r="E8" s="883"/>
      <c r="F8" s="883"/>
      <c r="G8" s="883"/>
      <c r="H8" s="883"/>
      <c r="I8" s="883"/>
      <c r="J8" s="883"/>
      <c r="K8" s="883"/>
      <c r="L8" s="883"/>
      <c r="M8" s="883"/>
      <c r="N8" s="884"/>
    </row>
    <row r="9" spans="1:14" s="359" customFormat="1" ht="241.2" customHeight="1">
      <c r="A9" s="887"/>
      <c r="B9" s="888"/>
      <c r="C9" s="888"/>
      <c r="D9" s="888"/>
      <c r="E9" s="888"/>
      <c r="F9" s="888"/>
      <c r="G9" s="888"/>
      <c r="H9" s="888"/>
      <c r="I9" s="888"/>
      <c r="J9" s="888"/>
      <c r="K9" s="888"/>
      <c r="L9" s="888"/>
      <c r="M9" s="888"/>
      <c r="N9" s="889"/>
    </row>
    <row r="10" spans="1:14" s="359" customFormat="1" ht="42" customHeight="1" thickBot="1">
      <c r="A10" s="890"/>
      <c r="B10" s="891"/>
      <c r="C10" s="891"/>
      <c r="D10" s="891"/>
      <c r="E10" s="891"/>
      <c r="F10" s="891"/>
      <c r="G10" s="891"/>
      <c r="H10" s="891"/>
      <c r="I10" s="891"/>
      <c r="J10" s="891"/>
      <c r="K10" s="891"/>
      <c r="L10" s="891"/>
      <c r="M10" s="891"/>
      <c r="N10" s="892"/>
    </row>
    <row r="11" spans="1:14" s="359" customFormat="1" ht="43.8" customHeight="1">
      <c r="A11" s="893"/>
      <c r="B11" s="894"/>
      <c r="C11" s="894"/>
      <c r="D11" s="894"/>
      <c r="E11" s="894"/>
      <c r="F11" s="894"/>
      <c r="G11" s="894"/>
      <c r="H11" s="894"/>
      <c r="I11" s="894"/>
      <c r="J11" s="894"/>
      <c r="K11" s="894"/>
      <c r="L11" s="894"/>
      <c r="M11" s="894"/>
      <c r="N11" s="895"/>
    </row>
    <row r="12" spans="1:14" s="359" customFormat="1" ht="405" customHeight="1">
      <c r="A12" s="887"/>
      <c r="B12" s="888"/>
      <c r="C12" s="888"/>
      <c r="D12" s="888"/>
      <c r="E12" s="888"/>
      <c r="F12" s="888"/>
      <c r="G12" s="888"/>
      <c r="H12" s="888"/>
      <c r="I12" s="888"/>
      <c r="J12" s="888"/>
      <c r="K12" s="888"/>
      <c r="L12" s="888"/>
      <c r="M12" s="888"/>
      <c r="N12" s="889"/>
    </row>
    <row r="13" spans="1:14" s="359" customFormat="1" ht="36" customHeight="1" thickBot="1">
      <c r="A13" s="902"/>
      <c r="B13" s="903"/>
      <c r="C13" s="903"/>
      <c r="D13" s="903"/>
      <c r="E13" s="903"/>
      <c r="F13" s="903"/>
      <c r="G13" s="903"/>
      <c r="H13" s="903"/>
      <c r="I13" s="903"/>
      <c r="J13" s="903"/>
      <c r="K13" s="903"/>
      <c r="L13" s="903"/>
      <c r="M13" s="903"/>
      <c r="N13" s="904"/>
    </row>
    <row r="14" spans="1:14" s="359" customFormat="1" ht="41.4" customHeight="1">
      <c r="A14" s="893"/>
      <c r="B14" s="894"/>
      <c r="C14" s="894"/>
      <c r="D14" s="894"/>
      <c r="E14" s="894"/>
      <c r="F14" s="894"/>
      <c r="G14" s="894"/>
      <c r="H14" s="894"/>
      <c r="I14" s="894"/>
      <c r="J14" s="894"/>
      <c r="K14" s="894"/>
      <c r="L14" s="894"/>
      <c r="M14" s="894"/>
      <c r="N14" s="895"/>
    </row>
    <row r="15" spans="1:14" s="359" customFormat="1" ht="409.6" customHeight="1">
      <c r="A15" s="909"/>
      <c r="B15" s="910"/>
      <c r="C15" s="910"/>
      <c r="D15" s="910"/>
      <c r="E15" s="910"/>
      <c r="F15" s="910"/>
      <c r="G15" s="910"/>
      <c r="H15" s="910"/>
      <c r="I15" s="910"/>
      <c r="J15" s="910"/>
      <c r="K15" s="910"/>
      <c r="L15" s="910"/>
      <c r="M15" s="910"/>
      <c r="N15" s="911"/>
    </row>
    <row r="16" spans="1:14" s="359" customFormat="1" ht="36" customHeight="1" thickBot="1">
      <c r="A16" s="902"/>
      <c r="B16" s="903"/>
      <c r="C16" s="903"/>
      <c r="D16" s="903"/>
      <c r="E16" s="903"/>
      <c r="F16" s="903"/>
      <c r="G16" s="903"/>
      <c r="H16" s="903"/>
      <c r="I16" s="903"/>
      <c r="J16" s="903"/>
      <c r="K16" s="903"/>
      <c r="L16" s="903"/>
      <c r="M16" s="903"/>
      <c r="N16" s="904"/>
    </row>
    <row r="17" spans="1:14" s="359" customFormat="1" ht="45" hidden="1" customHeight="1">
      <c r="A17" s="908"/>
      <c r="B17" s="894"/>
      <c r="C17" s="894"/>
      <c r="D17" s="894"/>
      <c r="E17" s="894"/>
      <c r="F17" s="894"/>
      <c r="G17" s="894"/>
      <c r="H17" s="894"/>
      <c r="I17" s="894"/>
      <c r="J17" s="894"/>
      <c r="K17" s="894"/>
      <c r="L17" s="894"/>
      <c r="M17" s="894"/>
      <c r="N17" s="895"/>
    </row>
    <row r="18" spans="1:14" ht="189" hidden="1" customHeight="1">
      <c r="A18" s="905"/>
      <c r="B18" s="906"/>
      <c r="C18" s="906"/>
      <c r="D18" s="906"/>
      <c r="E18" s="906"/>
      <c r="F18" s="906"/>
      <c r="G18" s="906"/>
      <c r="H18" s="906"/>
      <c r="I18" s="906"/>
      <c r="J18" s="906"/>
      <c r="K18" s="906"/>
      <c r="L18" s="906"/>
      <c r="M18" s="906"/>
      <c r="N18" s="907"/>
    </row>
    <row r="19" spans="1:14" ht="36" hidden="1" customHeight="1" thickBot="1">
      <c r="A19" s="902"/>
      <c r="B19" s="903"/>
      <c r="C19" s="903"/>
      <c r="D19" s="903"/>
      <c r="E19" s="903"/>
      <c r="F19" s="903"/>
      <c r="G19" s="903"/>
      <c r="H19" s="903"/>
      <c r="I19" s="903"/>
      <c r="J19" s="903"/>
      <c r="K19" s="903"/>
      <c r="L19" s="903"/>
      <c r="M19" s="903"/>
      <c r="N19" s="904"/>
    </row>
  </sheetData>
  <mergeCells count="19">
    <mergeCell ref="A13:N13"/>
    <mergeCell ref="A18:N18"/>
    <mergeCell ref="A19:N19"/>
    <mergeCell ref="A17:N17"/>
    <mergeCell ref="A14:N14"/>
    <mergeCell ref="A15:N15"/>
    <mergeCell ref="A16:N16"/>
    <mergeCell ref="A1:N1"/>
    <mergeCell ref="A2:N2"/>
    <mergeCell ref="A3:N3"/>
    <mergeCell ref="A5:N5"/>
    <mergeCell ref="A4:N4"/>
    <mergeCell ref="A6:N6"/>
    <mergeCell ref="A8:N8"/>
    <mergeCell ref="A7:N7"/>
    <mergeCell ref="A12:N12"/>
    <mergeCell ref="A9:N9"/>
    <mergeCell ref="A10:N10"/>
    <mergeCell ref="A11:N11"/>
  </mergeCells>
  <phoneticPr fontId="15"/>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35　ノロウイルス関連情報 </vt:lpstr>
      <vt:lpstr>35 衛生訓話</vt:lpstr>
      <vt:lpstr>35　食中毒記事等 </vt:lpstr>
      <vt:lpstr>35 海外情報</vt:lpstr>
      <vt:lpstr>34　国内感染症情報</vt:lpstr>
      <vt:lpstr>35　感染症統計</vt:lpstr>
      <vt:lpstr>Sheet1</vt:lpstr>
      <vt:lpstr>35　食品回収</vt:lpstr>
      <vt:lpstr>34　食品表示</vt:lpstr>
      <vt:lpstr>34　残留農薬など</vt:lpstr>
      <vt:lpstr>'34　国内感染症情報'!Print_Area</vt:lpstr>
      <vt:lpstr>'34　残留農薬など'!Print_Area</vt:lpstr>
      <vt:lpstr>'34　食品表示'!Print_Area</vt:lpstr>
      <vt:lpstr>'35　ノロウイルス関連情報 '!Print_Area</vt:lpstr>
      <vt:lpstr>'35 衛生訓話'!Print_Area</vt:lpstr>
      <vt:lpstr>'35 海外情報'!Print_Area</vt:lpstr>
      <vt:lpstr>'35　感染症統計'!Print_Area</vt:lpstr>
      <vt:lpstr>'35　食中毒記事等 '!Print_Area</vt:lpstr>
      <vt:lpstr>'35　食品回収'!Print_Area</vt:lpstr>
      <vt:lpstr>'スポンサー公告 '!Print_Area</vt:lpstr>
      <vt:lpstr>'34　食品表示'!Print_Titles</vt:lpstr>
      <vt:lpstr>'35　食中毒記事等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2025-09-06T01:46:26Z</dcterms:modified>
  <cp:category/>
  <cp:contentStatus/>
</cp:coreProperties>
</file>