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2" sheetId="1" r:id="rId1"/>
  </sheets>
  <definedNames>
    <definedName name="_xlnm.Print_Area" localSheetId="0">'Sheet2'!$A$1:$M$70</definedName>
  </definedNames>
  <calcPr fullCalcOnLoad="1"/>
</workbook>
</file>

<file path=xl/comments1.xml><?xml version="1.0" encoding="utf-8"?>
<comments xmlns="http://schemas.openxmlformats.org/spreadsheetml/2006/main">
  <authors>
    <author>奈良</author>
  </authors>
  <commentList>
    <comment ref="E11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7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8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9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10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  <comment ref="E6" authorId="0">
      <text>
        <r>
          <rPr>
            <b/>
            <sz val="9"/>
            <rFont val="ＭＳ Ｐゴシック"/>
            <family val="3"/>
          </rPr>
          <t>入力例：（平成１９年１０月２５日の場合）
→「2007/10/25」　又は　「平成１９年１０月２５日」
　　又は　「昭和８２年１０月２５日」</t>
        </r>
      </text>
    </comment>
  </commentList>
</comments>
</file>

<file path=xl/sharedStrings.xml><?xml version="1.0" encoding="utf-8"?>
<sst xmlns="http://schemas.openxmlformats.org/spreadsheetml/2006/main" count="22" uniqueCount="17">
  <si>
    <t>宗隆</t>
  </si>
  <si>
    <t>宗治郎</t>
  </si>
  <si>
    <t>祖父</t>
  </si>
  <si>
    <t>父</t>
  </si>
  <si>
    <t>祖母</t>
  </si>
  <si>
    <t>俗名</t>
  </si>
  <si>
    <t>没年月日</t>
  </si>
  <si>
    <t>続柄</t>
  </si>
  <si>
    <t>家の</t>
  </si>
  <si>
    <t>経過
年数</t>
  </si>
  <si>
    <t>到来
順</t>
  </si>
  <si>
    <t>初子</t>
  </si>
  <si>
    <t>先祖供養予定表　自動計算シート</t>
  </si>
  <si>
    <t>COPYRIGHT (C) 2007 Taichi Nara. ALL RIGHTS RESERVED</t>
  </si>
  <si>
    <t>時枝</t>
  </si>
  <si>
    <t>母</t>
  </si>
  <si>
    <t>東海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</si>
</sst>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mmm\-yyyy"/>
    <numFmt numFmtId="178" formatCode="[$-411]ggge&quot;年&quot;&quot;月&quot;&quot;日&quot;"/>
    <numFmt numFmtId="179" formatCode="[$-411]ggge&quot;年&quot;gg&quot;月&quot;&quot;日&quot;"/>
    <numFmt numFmtId="180" formatCode="[$-411]ggge&quot;年&quot;mm&quot;月&quot;dd&quot;日&quot;"/>
    <numFmt numFmtId="181" formatCode="yyyy&quot;年&quot;"/>
    <numFmt numFmtId="182" formatCode="[$-411]ggge&quot;年&quot;m&quot;月&quot;d&quot;日&quot;;@"/>
    <numFmt numFmtId="183" formatCode="[$-411]ggge&quot;年&quot;mm&quot;月&quot;dd&quot;日&quot;;@"/>
    <numFmt numFmtId="184" formatCode="[$-411]gggee&quot;年&quot;mm&quot;月&quot;d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82" fontId="0" fillId="0" borderId="0" xfId="0" applyNumberFormat="1" applyAlignment="1" applyProtection="1">
      <alignment horizontal="center"/>
      <protection hidden="1"/>
    </xf>
    <xf numFmtId="180" fontId="0" fillId="0" borderId="0" xfId="0" applyNumberFormat="1" applyBorder="1" applyAlignment="1" applyProtection="1">
      <alignment horizontal="center" wrapText="1"/>
      <protection hidden="1"/>
    </xf>
    <xf numFmtId="180" fontId="0" fillId="0" borderId="2" xfId="0" applyNumberFormat="1" applyBorder="1" applyAlignment="1" applyProtection="1">
      <alignment horizontal="center" wrapText="1"/>
      <protection hidden="1"/>
    </xf>
    <xf numFmtId="180" fontId="0" fillId="0" borderId="0" xfId="0" applyNumberFormat="1" applyAlignment="1" applyProtection="1">
      <alignment horizontal="center" wrapText="1"/>
      <protection hidden="1"/>
    </xf>
    <xf numFmtId="180" fontId="0" fillId="0" borderId="0" xfId="0" applyNumberFormat="1" applyAlignment="1" applyProtection="1">
      <alignment wrapText="1"/>
      <protection hidden="1"/>
    </xf>
    <xf numFmtId="182" fontId="0" fillId="0" borderId="0" xfId="0" applyNumberFormat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83" fontId="0" fillId="0" borderId="0" xfId="0" applyNumberFormat="1" applyFill="1" applyBorder="1" applyAlignment="1" applyProtection="1">
      <alignment horizontal="center" wrapText="1"/>
      <protection hidden="1"/>
    </xf>
    <xf numFmtId="180" fontId="2" fillId="0" borderId="1" xfId="0" applyNumberFormat="1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18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4" fontId="0" fillId="0" borderId="1" xfId="0" applyNumberFormat="1" applyBorder="1" applyAlignment="1" applyProtection="1">
      <alignment horizontal="distributed" vertical="center"/>
      <protection hidden="1"/>
    </xf>
    <xf numFmtId="0" fontId="0" fillId="0" borderId="1" xfId="0" applyNumberFormat="1" applyBorder="1" applyAlignment="1" applyProtection="1">
      <alignment horizontal="distributed" vertical="center"/>
      <protection hidden="1"/>
    </xf>
    <xf numFmtId="0" fontId="0" fillId="0" borderId="1" xfId="0" applyNumberFormat="1" applyBorder="1" applyAlignment="1" applyProtection="1">
      <alignment horizontal="distributed"/>
      <protection hidden="1"/>
    </xf>
    <xf numFmtId="0" fontId="0" fillId="2" borderId="1" xfId="0" applyFill="1" applyBorder="1" applyAlignment="1" applyProtection="1">
      <alignment horizontal="center"/>
      <protection hidden="1" locked="0"/>
    </xf>
    <xf numFmtId="176" fontId="0" fillId="2" borderId="4" xfId="0" applyNumberFormat="1" applyFill="1" applyBorder="1" applyAlignment="1" applyProtection="1">
      <alignment horizontal="center"/>
      <protection hidden="1" locked="0"/>
    </xf>
    <xf numFmtId="0" fontId="0" fillId="2" borderId="4" xfId="0" applyFill="1" applyBorder="1" applyAlignment="1" applyProtection="1">
      <alignment horizontal="center"/>
      <protection hidden="1"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 locked="0"/>
    </xf>
    <xf numFmtId="0" fontId="0" fillId="3" borderId="6" xfId="0" applyFill="1" applyBorder="1" applyAlignment="1" applyProtection="1">
      <alignment horizontal="center" vertical="center"/>
      <protection hidden="1" locked="0"/>
    </xf>
    <xf numFmtId="184" fontId="0" fillId="2" borderId="1" xfId="0" applyNumberFormat="1" applyFill="1" applyBorder="1" applyAlignment="1" applyProtection="1">
      <alignment horizontal="center" wrapText="1"/>
      <protection hidden="1"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142875</xdr:rowOff>
    </xdr:from>
    <xdr:to>
      <xdr:col>12</xdr:col>
      <xdr:colOff>1019175</xdr:colOff>
      <xdr:row>11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4371975" y="533400"/>
          <a:ext cx="3638550" cy="14763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ご使用方法は簡単です！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左の水色のセルに入力なさって下さい。
　それだけで、下の表を自動計算いたします。
　　　　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（必ず上の段から順番にご入力下さい）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0"/>
  <sheetViews>
    <sheetView tabSelected="1" workbookViewId="0" topLeftCell="A1">
      <selection activeCell="C4" sqref="C4"/>
    </sheetView>
  </sheetViews>
  <sheetFormatPr defaultColWidth="9.00390625" defaultRowHeight="13.5"/>
  <cols>
    <col min="1" max="1" width="3.875" style="2" customWidth="1"/>
    <col min="2" max="2" width="4.50390625" style="2" customWidth="1"/>
    <col min="3" max="3" width="9.25390625" style="2" customWidth="1"/>
    <col min="4" max="4" width="9.25390625" style="3" customWidth="1"/>
    <col min="5" max="5" width="10.625" style="3" customWidth="1"/>
    <col min="6" max="6" width="17.625" style="3" customWidth="1"/>
    <col min="7" max="7" width="17.25390625" style="2" hidden="1" customWidth="1"/>
    <col min="8" max="8" width="4.125" style="2" customWidth="1"/>
    <col min="9" max="9" width="4.50390625" style="2" customWidth="1"/>
    <col min="10" max="10" width="7.75390625" style="2" customWidth="1"/>
    <col min="11" max="12" width="10.125" style="3" customWidth="1"/>
    <col min="13" max="13" width="17.00390625" style="4" customWidth="1"/>
    <col min="14" max="14" width="10.125" style="3" customWidth="1"/>
    <col min="15" max="16384" width="9.00390625" style="3" customWidth="1"/>
  </cols>
  <sheetData>
    <row r="1" spans="3:5" ht="17.25" customHeight="1">
      <c r="C1" s="30" t="s">
        <v>16</v>
      </c>
      <c r="D1" s="31"/>
      <c r="E1" s="3" t="s">
        <v>8</v>
      </c>
    </row>
    <row r="2" spans="1:3" ht="13.5">
      <c r="A2" s="5"/>
      <c r="B2" s="5"/>
      <c r="C2" s="5" t="s">
        <v>12</v>
      </c>
    </row>
    <row r="3" spans="1:13" s="2" customFormat="1" ht="13.5">
      <c r="A3" s="6"/>
      <c r="B3" s="6"/>
      <c r="C3" s="7" t="s">
        <v>7</v>
      </c>
      <c r="D3" s="7" t="s">
        <v>5</v>
      </c>
      <c r="E3" s="29" t="s">
        <v>6</v>
      </c>
      <c r="F3" s="29"/>
      <c r="M3" s="8"/>
    </row>
    <row r="4" spans="1:13" s="12" customFormat="1" ht="13.5">
      <c r="A4" s="9"/>
      <c r="B4" s="10"/>
      <c r="C4" s="26" t="s">
        <v>2</v>
      </c>
      <c r="D4" s="26" t="s">
        <v>1</v>
      </c>
      <c r="E4" s="32">
        <v>24521</v>
      </c>
      <c r="F4" s="32"/>
      <c r="G4" s="11"/>
      <c r="H4" s="11"/>
      <c r="I4" s="11"/>
      <c r="J4" s="11"/>
      <c r="M4" s="13"/>
    </row>
    <row r="5" spans="1:13" s="12" customFormat="1" ht="13.5">
      <c r="A5" s="9"/>
      <c r="B5" s="10"/>
      <c r="C5" s="27" t="s">
        <v>3</v>
      </c>
      <c r="D5" s="28" t="s">
        <v>0</v>
      </c>
      <c r="E5" s="32">
        <v>35825</v>
      </c>
      <c r="F5" s="32"/>
      <c r="G5" s="11"/>
      <c r="H5" s="11"/>
      <c r="I5" s="11"/>
      <c r="J5" s="11"/>
      <c r="M5" s="13"/>
    </row>
    <row r="6" spans="1:13" s="12" customFormat="1" ht="13.5">
      <c r="A6" s="9"/>
      <c r="B6" s="9"/>
      <c r="C6" s="26" t="s">
        <v>4</v>
      </c>
      <c r="D6" s="26" t="s">
        <v>11</v>
      </c>
      <c r="E6" s="32">
        <v>36904</v>
      </c>
      <c r="F6" s="32"/>
      <c r="G6" s="11"/>
      <c r="H6" s="11"/>
      <c r="I6" s="11"/>
      <c r="J6" s="11"/>
      <c r="M6" s="13"/>
    </row>
    <row r="7" spans="1:13" s="12" customFormat="1" ht="13.5">
      <c r="A7" s="9"/>
      <c r="B7" s="9"/>
      <c r="C7" s="26" t="s">
        <v>15</v>
      </c>
      <c r="D7" s="26" t="s">
        <v>14</v>
      </c>
      <c r="E7" s="32">
        <v>39549</v>
      </c>
      <c r="F7" s="32"/>
      <c r="G7" s="11"/>
      <c r="H7" s="11"/>
      <c r="I7" s="11"/>
      <c r="J7" s="11"/>
      <c r="M7" s="13"/>
    </row>
    <row r="8" spans="1:13" s="12" customFormat="1" ht="13.5">
      <c r="A8" s="9"/>
      <c r="B8" s="9"/>
      <c r="C8" s="27"/>
      <c r="D8" s="28"/>
      <c r="E8" s="32"/>
      <c r="F8" s="32"/>
      <c r="G8" s="11"/>
      <c r="H8" s="11"/>
      <c r="I8" s="11"/>
      <c r="J8" s="11"/>
      <c r="M8" s="13"/>
    </row>
    <row r="9" spans="1:13" s="12" customFormat="1" ht="13.5">
      <c r="A9" s="9"/>
      <c r="B9" s="9"/>
      <c r="C9" s="26"/>
      <c r="D9" s="26"/>
      <c r="E9" s="32"/>
      <c r="F9" s="32"/>
      <c r="G9" s="11"/>
      <c r="H9" s="11"/>
      <c r="I9" s="11"/>
      <c r="J9" s="11"/>
      <c r="M9" s="13"/>
    </row>
    <row r="10" spans="1:13" s="12" customFormat="1" ht="13.5">
      <c r="A10" s="9"/>
      <c r="B10" s="9"/>
      <c r="C10" s="26"/>
      <c r="D10" s="26"/>
      <c r="E10" s="32"/>
      <c r="F10" s="32"/>
      <c r="G10" s="11"/>
      <c r="H10" s="11"/>
      <c r="I10" s="11"/>
      <c r="J10" s="11"/>
      <c r="M10" s="13"/>
    </row>
    <row r="11" spans="1:13" s="12" customFormat="1" ht="13.5">
      <c r="A11" s="9"/>
      <c r="B11" s="9"/>
      <c r="C11" s="26"/>
      <c r="D11" s="26"/>
      <c r="E11" s="32"/>
      <c r="F11" s="32"/>
      <c r="G11" s="11"/>
      <c r="H11" s="11"/>
      <c r="I11" s="11"/>
      <c r="J11" s="11"/>
      <c r="M11" s="13"/>
    </row>
    <row r="12" spans="1:13" s="12" customFormat="1" ht="13.5">
      <c r="A12" s="9"/>
      <c r="B12" s="9"/>
      <c r="C12" s="6"/>
      <c r="D12" s="14"/>
      <c r="E12" s="15"/>
      <c r="F12" s="16"/>
      <c r="G12" s="11"/>
      <c r="H12" s="11"/>
      <c r="I12" s="11"/>
      <c r="J12" s="11"/>
      <c r="M12" s="13"/>
    </row>
    <row r="13" spans="1:13" s="12" customFormat="1" ht="21">
      <c r="A13" s="17" t="s">
        <v>9</v>
      </c>
      <c r="B13" s="18" t="s">
        <v>10</v>
      </c>
      <c r="C13" s="7" t="s">
        <v>7</v>
      </c>
      <c r="D13" s="7" t="s">
        <v>5</v>
      </c>
      <c r="E13" s="19"/>
      <c r="F13" s="16"/>
      <c r="I13" s="18" t="s">
        <v>10</v>
      </c>
      <c r="J13" s="7" t="s">
        <v>7</v>
      </c>
      <c r="K13" s="7" t="s">
        <v>5</v>
      </c>
      <c r="M13" s="13"/>
    </row>
    <row r="14" spans="1:13" s="21" customFormat="1" ht="13.5">
      <c r="A14" s="1">
        <v>1</v>
      </c>
      <c r="B14" s="1">
        <f>IF(F14="","",RANK(G14,G$14:G$69,1))</f>
        <v>1</v>
      </c>
      <c r="C14" s="7" t="str">
        <f aca="true" t="shared" si="0" ref="C14:D20">IF(C$4="","",C$4)</f>
        <v>祖父</v>
      </c>
      <c r="D14" s="7" t="str">
        <f t="shared" si="0"/>
        <v>宗治郎</v>
      </c>
      <c r="E14" s="24" t="str">
        <f>IF(B14="","","一周忌")</f>
        <v>一周忌</v>
      </c>
      <c r="F14" s="23">
        <f aca="true" t="shared" si="1" ref="F14:F20">IF(E$4="","",DATE(YEAR(E$4)+$A14,MONTH(E$4),DAY(E$4)))</f>
        <v>24886</v>
      </c>
      <c r="G14" s="20">
        <f aca="true" t="shared" si="2" ref="G14:G20">IF(E$4="","",F14+ROW()*0.0001)</f>
        <v>24886.0014</v>
      </c>
      <c r="H14" s="20"/>
      <c r="I14" s="1">
        <v>1</v>
      </c>
      <c r="J14" s="1" t="str">
        <f>IF($B14="","",VLOOKUP($I14,$B$14:$F69,2,FALSE))</f>
        <v>祖父</v>
      </c>
      <c r="K14" s="1" t="str">
        <f>IF($B14="","",VLOOKUP($I14,$B$14:$F69,3,FALSE))</f>
        <v>宗治郎</v>
      </c>
      <c r="L14" s="24" t="str">
        <f>IF($B14="","",VLOOKUP($I14,$B$14:$F69,4,FALSE))</f>
        <v>一周忌</v>
      </c>
      <c r="M14" s="23">
        <f>IF($B14="","",VLOOKUP($I14,$B$14:$F69,5,FALSE))</f>
        <v>24886</v>
      </c>
    </row>
    <row r="15" spans="1:13" s="21" customFormat="1" ht="13.5">
      <c r="A15" s="1">
        <v>2</v>
      </c>
      <c r="B15" s="1">
        <f aca="true" t="shared" si="3" ref="B15:B69">IF(G15="","",RANK(G15,G$14:G$69,1))</f>
        <v>2</v>
      </c>
      <c r="C15" s="7" t="str">
        <f t="shared" si="0"/>
        <v>祖父</v>
      </c>
      <c r="D15" s="7" t="str">
        <f t="shared" si="0"/>
        <v>宗治郎</v>
      </c>
      <c r="E15" s="24" t="str">
        <f>IF(B15="","","三回忌")</f>
        <v>三回忌</v>
      </c>
      <c r="F15" s="23">
        <f t="shared" si="1"/>
        <v>25252</v>
      </c>
      <c r="G15" s="20">
        <f t="shared" si="2"/>
        <v>25252.0015</v>
      </c>
      <c r="H15" s="20"/>
      <c r="I15" s="1">
        <v>2</v>
      </c>
      <c r="J15" s="1" t="str">
        <f>IF($B15="","",VLOOKUP($I15,$B$14:$F70,2,FALSE))</f>
        <v>祖父</v>
      </c>
      <c r="K15" s="1" t="str">
        <f>IF($B15="","",VLOOKUP($I15,$B$14:$F70,3,FALSE))</f>
        <v>宗治郎</v>
      </c>
      <c r="L15" s="24" t="str">
        <f>IF($B15="","",VLOOKUP($I15,$B$14:$F70,4,FALSE))</f>
        <v>三回忌</v>
      </c>
      <c r="M15" s="23">
        <f>IF($B15="","",VLOOKUP($I15,$B$14:$F70,5,FALSE))</f>
        <v>25252</v>
      </c>
    </row>
    <row r="16" spans="1:13" s="21" customFormat="1" ht="13.5">
      <c r="A16" s="1">
        <v>6</v>
      </c>
      <c r="B16" s="1">
        <f t="shared" si="3"/>
        <v>3</v>
      </c>
      <c r="C16" s="7" t="str">
        <f t="shared" si="0"/>
        <v>祖父</v>
      </c>
      <c r="D16" s="7" t="str">
        <f t="shared" si="0"/>
        <v>宗治郎</v>
      </c>
      <c r="E16" s="24" t="str">
        <f>IF(B16="","","七回忌")</f>
        <v>七回忌</v>
      </c>
      <c r="F16" s="23">
        <f t="shared" si="1"/>
        <v>26713</v>
      </c>
      <c r="G16" s="20">
        <f t="shared" si="2"/>
        <v>26713.0016</v>
      </c>
      <c r="H16" s="20"/>
      <c r="I16" s="1">
        <v>3</v>
      </c>
      <c r="J16" s="1" t="str">
        <f>IF($B16="","",VLOOKUP($I16,$B$14:$F71,2,FALSE))</f>
        <v>祖父</v>
      </c>
      <c r="K16" s="1" t="str">
        <f>IF($B16="","",VLOOKUP($I16,$B$14:$F71,3,FALSE))</f>
        <v>宗治郎</v>
      </c>
      <c r="L16" s="24" t="str">
        <f>IF($B16="","",VLOOKUP($I16,$B$14:$F71,4,FALSE))</f>
        <v>七回忌</v>
      </c>
      <c r="M16" s="23">
        <f>IF($B16="","",VLOOKUP($I16,$B$14:$F71,5,FALSE))</f>
        <v>26713</v>
      </c>
    </row>
    <row r="17" spans="1:13" s="21" customFormat="1" ht="13.5">
      <c r="A17" s="1">
        <v>12</v>
      </c>
      <c r="B17" s="1">
        <f t="shared" si="3"/>
        <v>4</v>
      </c>
      <c r="C17" s="7" t="str">
        <f t="shared" si="0"/>
        <v>祖父</v>
      </c>
      <c r="D17" s="7" t="str">
        <f t="shared" si="0"/>
        <v>宗治郎</v>
      </c>
      <c r="E17" s="24" t="str">
        <f>IF(B17="","","十三回忌")</f>
        <v>十三回忌</v>
      </c>
      <c r="F17" s="23">
        <f t="shared" si="1"/>
        <v>28904</v>
      </c>
      <c r="G17" s="20">
        <f t="shared" si="2"/>
        <v>28904.0017</v>
      </c>
      <c r="H17" s="20"/>
      <c r="I17" s="1">
        <v>4</v>
      </c>
      <c r="J17" s="1" t="str">
        <f>IF($B17="","",VLOOKUP($I17,$B$14:$F72,2,FALSE))</f>
        <v>祖父</v>
      </c>
      <c r="K17" s="1" t="str">
        <f>IF($B17="","",VLOOKUP($I17,$B$14:$F72,3,FALSE))</f>
        <v>宗治郎</v>
      </c>
      <c r="L17" s="24" t="str">
        <f>IF($B17="","",VLOOKUP($I17,$B$14:$F72,4,FALSE))</f>
        <v>十三回忌</v>
      </c>
      <c r="M17" s="23">
        <f>IF($B17="","",VLOOKUP($I17,$B$14:$F72,5,FALSE))</f>
        <v>28904</v>
      </c>
    </row>
    <row r="18" spans="1:13" s="21" customFormat="1" ht="13.5">
      <c r="A18" s="1">
        <v>16</v>
      </c>
      <c r="B18" s="1">
        <f t="shared" si="3"/>
        <v>5</v>
      </c>
      <c r="C18" s="7" t="str">
        <f t="shared" si="0"/>
        <v>祖父</v>
      </c>
      <c r="D18" s="7" t="str">
        <f t="shared" si="0"/>
        <v>宗治郎</v>
      </c>
      <c r="E18" s="24" t="str">
        <f>IF(B18="","","十七回忌")</f>
        <v>十七回忌</v>
      </c>
      <c r="F18" s="23">
        <f t="shared" si="1"/>
        <v>30365</v>
      </c>
      <c r="G18" s="20">
        <f t="shared" si="2"/>
        <v>30365.0018</v>
      </c>
      <c r="H18" s="20"/>
      <c r="I18" s="1">
        <v>5</v>
      </c>
      <c r="J18" s="1" t="str">
        <f>IF($B18="","",VLOOKUP($I18,$B$14:$F73,2,FALSE))</f>
        <v>祖父</v>
      </c>
      <c r="K18" s="1" t="str">
        <f>IF($B18="","",VLOOKUP($I18,$B$14:$F73,3,FALSE))</f>
        <v>宗治郎</v>
      </c>
      <c r="L18" s="24" t="str">
        <f>IF($B18="","",VLOOKUP($I18,$B$14:$F73,4,FALSE))</f>
        <v>十七回忌</v>
      </c>
      <c r="M18" s="23">
        <f>IF($B18="","",VLOOKUP($I18,$B$14:$F73,5,FALSE))</f>
        <v>30365</v>
      </c>
    </row>
    <row r="19" spans="1:13" s="21" customFormat="1" ht="13.5">
      <c r="A19" s="1">
        <v>32</v>
      </c>
      <c r="B19" s="1">
        <f t="shared" si="3"/>
        <v>7</v>
      </c>
      <c r="C19" s="7" t="str">
        <f t="shared" si="0"/>
        <v>祖父</v>
      </c>
      <c r="D19" s="7" t="str">
        <f t="shared" si="0"/>
        <v>宗治郎</v>
      </c>
      <c r="E19" s="24" t="str">
        <f>IF(B19="","","三十三回忌")</f>
        <v>三十三回忌</v>
      </c>
      <c r="F19" s="23">
        <f t="shared" si="1"/>
        <v>36209</v>
      </c>
      <c r="G19" s="20">
        <f t="shared" si="2"/>
        <v>36209.0019</v>
      </c>
      <c r="H19" s="20"/>
      <c r="I19" s="1">
        <v>6</v>
      </c>
      <c r="J19" s="1" t="str">
        <f>IF($B19="","",VLOOKUP($I19,$B$14:$F74,2,FALSE))</f>
        <v>父</v>
      </c>
      <c r="K19" s="1" t="str">
        <f>IF($B19="","",VLOOKUP($I19,$B$14:$F74,3,FALSE))</f>
        <v>宗隆</v>
      </c>
      <c r="L19" s="24" t="str">
        <f>IF($B19="","",VLOOKUP($I19,$B$14:$F74,4,FALSE))</f>
        <v>一周忌</v>
      </c>
      <c r="M19" s="23">
        <f>IF($B19="","",VLOOKUP($I19,$B$14:$F74,5,FALSE))</f>
        <v>36190</v>
      </c>
    </row>
    <row r="20" spans="1:13" s="21" customFormat="1" ht="13.5">
      <c r="A20" s="1">
        <v>49</v>
      </c>
      <c r="B20" s="1">
        <f t="shared" si="3"/>
        <v>19</v>
      </c>
      <c r="C20" s="7" t="str">
        <f t="shared" si="0"/>
        <v>祖父</v>
      </c>
      <c r="D20" s="7" t="str">
        <f t="shared" si="0"/>
        <v>宗治郎</v>
      </c>
      <c r="E20" s="24" t="str">
        <f>IF(B20="","","五十回忌")</f>
        <v>五十回忌</v>
      </c>
      <c r="F20" s="23">
        <f t="shared" si="1"/>
        <v>42418</v>
      </c>
      <c r="G20" s="20">
        <f t="shared" si="2"/>
        <v>42418.002</v>
      </c>
      <c r="H20" s="20"/>
      <c r="I20" s="1">
        <v>7</v>
      </c>
      <c r="J20" s="1" t="str">
        <f>IF($B20="","",VLOOKUP($I20,$B$14:$F75,2,FALSE))</f>
        <v>祖父</v>
      </c>
      <c r="K20" s="1" t="str">
        <f>IF($B20="","",VLOOKUP($I20,$B$14:$F75,3,FALSE))</f>
        <v>宗治郎</v>
      </c>
      <c r="L20" s="24" t="str">
        <f>IF($B20="","",VLOOKUP($I20,$B$14:$F75,4,FALSE))</f>
        <v>三十三回忌</v>
      </c>
      <c r="M20" s="23">
        <f>IF($B20="","",VLOOKUP($I20,$B$14:$F75,5,FALSE))</f>
        <v>36209</v>
      </c>
    </row>
    <row r="21" spans="1:13" ht="13.5">
      <c r="A21" s="1">
        <v>1</v>
      </c>
      <c r="B21" s="1">
        <f t="shared" si="3"/>
        <v>6</v>
      </c>
      <c r="C21" s="7" t="str">
        <f aca="true" t="shared" si="4" ref="C21:D27">IF(C$5="","",C$5)</f>
        <v>父</v>
      </c>
      <c r="D21" s="7" t="str">
        <f t="shared" si="4"/>
        <v>宗隆</v>
      </c>
      <c r="E21" s="24" t="str">
        <f>IF(B21="","","一周忌")</f>
        <v>一周忌</v>
      </c>
      <c r="F21" s="23">
        <f aca="true" t="shared" si="5" ref="F21:F27">IF(E$5="","",DATE(YEAR(E$5)+$A21,MONTH(E$5),DAY(E$5)))</f>
        <v>36190</v>
      </c>
      <c r="G21" s="20">
        <f aca="true" t="shared" si="6" ref="G21:G27">IF(E$5="","",F21+ROW()*0.0001)</f>
        <v>36190.0021</v>
      </c>
      <c r="H21" s="20"/>
      <c r="I21" s="1">
        <v>8</v>
      </c>
      <c r="J21" s="1" t="str">
        <f>IF($B21="","",VLOOKUP($I21,$B$14:$F76,2,FALSE))</f>
        <v>父</v>
      </c>
      <c r="K21" s="1" t="str">
        <f>IF($B21="","",VLOOKUP($I21,$B$14:$F76,3,FALSE))</f>
        <v>宗隆</v>
      </c>
      <c r="L21" s="24" t="str">
        <f>IF($B21="","",VLOOKUP($I21,$B$14:$F76,4,FALSE))</f>
        <v>三回忌</v>
      </c>
      <c r="M21" s="23">
        <f>IF($B21="","",VLOOKUP($I21,$B$14:$F76,5,FALSE))</f>
        <v>36555</v>
      </c>
    </row>
    <row r="22" spans="1:13" ht="13.5">
      <c r="A22" s="1">
        <v>2</v>
      </c>
      <c r="B22" s="1">
        <f t="shared" si="3"/>
        <v>8</v>
      </c>
      <c r="C22" s="7" t="str">
        <f t="shared" si="4"/>
        <v>父</v>
      </c>
      <c r="D22" s="7" t="str">
        <f t="shared" si="4"/>
        <v>宗隆</v>
      </c>
      <c r="E22" s="24" t="str">
        <f>IF(B22="","","三回忌")</f>
        <v>三回忌</v>
      </c>
      <c r="F22" s="23">
        <f t="shared" si="5"/>
        <v>36555</v>
      </c>
      <c r="G22" s="20">
        <f t="shared" si="6"/>
        <v>36555.0022</v>
      </c>
      <c r="H22" s="20"/>
      <c r="I22" s="1">
        <v>9</v>
      </c>
      <c r="J22" s="1" t="str">
        <f>IF($B22="","",VLOOKUP($I22,$B$14:$F77,2,FALSE))</f>
        <v>祖母</v>
      </c>
      <c r="K22" s="1" t="str">
        <f>IF($B22="","",VLOOKUP($I22,$B$14:$F77,3,FALSE))</f>
        <v>初子</v>
      </c>
      <c r="L22" s="24" t="str">
        <f>IF($B22="","",VLOOKUP($I22,$B$14:$F77,4,FALSE))</f>
        <v>一周忌</v>
      </c>
      <c r="M22" s="23">
        <f>IF($B22="","",VLOOKUP($I22,$B$14:$F77,5,FALSE))</f>
        <v>37269</v>
      </c>
    </row>
    <row r="23" spans="1:13" ht="13.5">
      <c r="A23" s="1">
        <v>6</v>
      </c>
      <c r="B23" s="1">
        <f t="shared" si="3"/>
        <v>11</v>
      </c>
      <c r="C23" s="7" t="str">
        <f t="shared" si="4"/>
        <v>父</v>
      </c>
      <c r="D23" s="7" t="str">
        <f t="shared" si="4"/>
        <v>宗隆</v>
      </c>
      <c r="E23" s="24" t="str">
        <f>IF(B23="","","七回忌")</f>
        <v>七回忌</v>
      </c>
      <c r="F23" s="23">
        <f t="shared" si="5"/>
        <v>38016</v>
      </c>
      <c r="G23" s="20">
        <f t="shared" si="6"/>
        <v>38016.0023</v>
      </c>
      <c r="H23" s="20"/>
      <c r="I23" s="1">
        <v>10</v>
      </c>
      <c r="J23" s="1" t="str">
        <f>IF($B23="","",VLOOKUP($I23,$B$14:$F78,2,FALSE))</f>
        <v>祖母</v>
      </c>
      <c r="K23" s="1" t="str">
        <f>IF($B23="","",VLOOKUP($I23,$B$14:$F78,3,FALSE))</f>
        <v>初子</v>
      </c>
      <c r="L23" s="24" t="str">
        <f>IF($B23="","",VLOOKUP($I23,$B$14:$F78,4,FALSE))</f>
        <v>三回忌</v>
      </c>
      <c r="M23" s="23">
        <f>IF($B23="","",VLOOKUP($I23,$B$14:$F78,5,FALSE))</f>
        <v>37634</v>
      </c>
    </row>
    <row r="24" spans="1:13" ht="13.5">
      <c r="A24" s="1">
        <v>12</v>
      </c>
      <c r="B24" s="1">
        <f t="shared" si="3"/>
        <v>14</v>
      </c>
      <c r="C24" s="7" t="str">
        <f t="shared" si="4"/>
        <v>父</v>
      </c>
      <c r="D24" s="7" t="str">
        <f t="shared" si="4"/>
        <v>宗隆</v>
      </c>
      <c r="E24" s="24" t="str">
        <f>IF(B24="","","十三回忌")</f>
        <v>十三回忌</v>
      </c>
      <c r="F24" s="23">
        <f t="shared" si="5"/>
        <v>40208</v>
      </c>
      <c r="G24" s="20">
        <f t="shared" si="6"/>
        <v>40208.0024</v>
      </c>
      <c r="H24" s="20"/>
      <c r="I24" s="1">
        <v>11</v>
      </c>
      <c r="J24" s="1" t="str">
        <f>IF($B24="","",VLOOKUP($I24,$B$14:$F79,2,FALSE))</f>
        <v>父</v>
      </c>
      <c r="K24" s="1" t="str">
        <f>IF($B24="","",VLOOKUP($I24,$B$14:$F79,3,FALSE))</f>
        <v>宗隆</v>
      </c>
      <c r="L24" s="24" t="str">
        <f>IF($B24="","",VLOOKUP($I24,$B$14:$F79,4,FALSE))</f>
        <v>七回忌</v>
      </c>
      <c r="M24" s="23">
        <f>IF($B24="","",VLOOKUP($I24,$B$14:$F79,5,FALSE))</f>
        <v>38016</v>
      </c>
    </row>
    <row r="25" spans="1:13" ht="13.5">
      <c r="A25" s="1">
        <v>16</v>
      </c>
      <c r="B25" s="1">
        <f t="shared" si="3"/>
        <v>17</v>
      </c>
      <c r="C25" s="7" t="str">
        <f t="shared" si="4"/>
        <v>父</v>
      </c>
      <c r="D25" s="7" t="str">
        <f t="shared" si="4"/>
        <v>宗隆</v>
      </c>
      <c r="E25" s="24" t="str">
        <f>IF(B25="","","十七回忌")</f>
        <v>十七回忌</v>
      </c>
      <c r="F25" s="23">
        <f t="shared" si="5"/>
        <v>41669</v>
      </c>
      <c r="G25" s="20">
        <f t="shared" si="6"/>
        <v>41669.0025</v>
      </c>
      <c r="H25" s="20"/>
      <c r="I25" s="1">
        <v>12</v>
      </c>
      <c r="J25" s="1" t="str">
        <f>IF($B25="","",VLOOKUP($I25,$B$14:$F80,2,FALSE))</f>
        <v>祖母</v>
      </c>
      <c r="K25" s="1" t="str">
        <f>IF($B25="","",VLOOKUP($I25,$B$14:$F80,3,FALSE))</f>
        <v>初子</v>
      </c>
      <c r="L25" s="24" t="str">
        <f>IF($B25="","",VLOOKUP($I25,$B$14:$F80,4,FALSE))</f>
        <v>七回忌</v>
      </c>
      <c r="M25" s="23">
        <f>IF($B25="","",VLOOKUP($I25,$B$14:$F80,5,FALSE))</f>
        <v>39095</v>
      </c>
    </row>
    <row r="26" spans="1:13" ht="13.5">
      <c r="A26" s="1">
        <v>32</v>
      </c>
      <c r="B26" s="1">
        <f t="shared" si="3"/>
        <v>23</v>
      </c>
      <c r="C26" s="7" t="str">
        <f t="shared" si="4"/>
        <v>父</v>
      </c>
      <c r="D26" s="7" t="str">
        <f t="shared" si="4"/>
        <v>宗隆</v>
      </c>
      <c r="E26" s="24" t="str">
        <f>IF(B26="","","三十三回忌")</f>
        <v>三十三回忌</v>
      </c>
      <c r="F26" s="23">
        <f t="shared" si="5"/>
        <v>47513</v>
      </c>
      <c r="G26" s="20">
        <f t="shared" si="6"/>
        <v>47513.0026</v>
      </c>
      <c r="H26" s="20"/>
      <c r="I26" s="1">
        <v>13</v>
      </c>
      <c r="J26" s="1" t="str">
        <f>IF($B26="","",VLOOKUP($I26,$B$14:$F81,2,FALSE))</f>
        <v>母</v>
      </c>
      <c r="K26" s="1" t="str">
        <f>IF($B26="","",VLOOKUP($I26,$B$14:$F81,3,FALSE))</f>
        <v>時枝</v>
      </c>
      <c r="L26" s="24" t="str">
        <f>IF($B26="","",VLOOKUP($I26,$B$14:$F81,4,FALSE))</f>
        <v>一周忌</v>
      </c>
      <c r="M26" s="23">
        <f>IF($B26="","",VLOOKUP($I26,$B$14:$F81,5,FALSE))</f>
        <v>39914</v>
      </c>
    </row>
    <row r="27" spans="1:13" ht="13.5">
      <c r="A27" s="1">
        <v>49</v>
      </c>
      <c r="B27" s="1">
        <f t="shared" si="3"/>
        <v>26</v>
      </c>
      <c r="C27" s="7" t="str">
        <f t="shared" si="4"/>
        <v>父</v>
      </c>
      <c r="D27" s="7" t="str">
        <f t="shared" si="4"/>
        <v>宗隆</v>
      </c>
      <c r="E27" s="24" t="str">
        <f>IF(B27="","","五十回忌")</f>
        <v>五十回忌</v>
      </c>
      <c r="F27" s="23">
        <f t="shared" si="5"/>
        <v>53722</v>
      </c>
      <c r="G27" s="20">
        <f t="shared" si="6"/>
        <v>53722.0027</v>
      </c>
      <c r="H27" s="20"/>
      <c r="I27" s="1">
        <v>14</v>
      </c>
      <c r="J27" s="1" t="str">
        <f>IF($B27="","",VLOOKUP($I27,$B$14:$F82,2,FALSE))</f>
        <v>父</v>
      </c>
      <c r="K27" s="1" t="str">
        <f>IF($B27="","",VLOOKUP($I27,$B$14:$F82,3,FALSE))</f>
        <v>宗隆</v>
      </c>
      <c r="L27" s="24" t="str">
        <f>IF($B27="","",VLOOKUP($I27,$B$14:$F82,4,FALSE))</f>
        <v>十三回忌</v>
      </c>
      <c r="M27" s="23">
        <f>IF($B27="","",VLOOKUP($I27,$B$14:$F82,5,FALSE))</f>
        <v>40208</v>
      </c>
    </row>
    <row r="28" spans="1:13" ht="13.5">
      <c r="A28" s="1">
        <v>1</v>
      </c>
      <c r="B28" s="1">
        <f t="shared" si="3"/>
        <v>9</v>
      </c>
      <c r="C28" s="7" t="str">
        <f aca="true" t="shared" si="7" ref="C28:D34">IF(C$6="","",C$6)</f>
        <v>祖母</v>
      </c>
      <c r="D28" s="7" t="str">
        <f t="shared" si="7"/>
        <v>初子</v>
      </c>
      <c r="E28" s="24" t="str">
        <f>IF(B28="","","一周忌")</f>
        <v>一周忌</v>
      </c>
      <c r="F28" s="23">
        <f aca="true" t="shared" si="8" ref="F28:F34">IF(E$6="","",DATE(YEAR(E$6)+$A28,MONTH(E$6),DAY(E$6)))</f>
        <v>37269</v>
      </c>
      <c r="G28" s="20">
        <f aca="true" t="shared" si="9" ref="G28:G34">IF(E$6="","",F28+ROW()*0.0001)</f>
        <v>37269.0028</v>
      </c>
      <c r="H28" s="20"/>
      <c r="I28" s="1">
        <v>15</v>
      </c>
      <c r="J28" s="1" t="str">
        <f>IF($B28="","",VLOOKUP($I28,$B$14:$F83,2,FALSE))</f>
        <v>母</v>
      </c>
      <c r="K28" s="1" t="str">
        <f>IF($B28="","",VLOOKUP($I28,$B$14:$F83,3,FALSE))</f>
        <v>時枝</v>
      </c>
      <c r="L28" s="24" t="str">
        <f>IF($B28="","",VLOOKUP($I28,$B$14:$F83,4,FALSE))</f>
        <v>三回忌</v>
      </c>
      <c r="M28" s="23">
        <f>IF($B28="","",VLOOKUP($I28,$B$14:$F83,5,FALSE))</f>
        <v>40279</v>
      </c>
    </row>
    <row r="29" spans="1:13" ht="13.5">
      <c r="A29" s="1">
        <v>2</v>
      </c>
      <c r="B29" s="1">
        <f t="shared" si="3"/>
        <v>10</v>
      </c>
      <c r="C29" s="7" t="str">
        <f t="shared" si="7"/>
        <v>祖母</v>
      </c>
      <c r="D29" s="7" t="str">
        <f t="shared" si="7"/>
        <v>初子</v>
      </c>
      <c r="E29" s="24" t="str">
        <f>IF(B29="","","三回忌")</f>
        <v>三回忌</v>
      </c>
      <c r="F29" s="23">
        <f t="shared" si="8"/>
        <v>37634</v>
      </c>
      <c r="G29" s="20">
        <f t="shared" si="9"/>
        <v>37634.0029</v>
      </c>
      <c r="H29" s="20"/>
      <c r="I29" s="1">
        <v>16</v>
      </c>
      <c r="J29" s="1" t="str">
        <f>IF($B29="","",VLOOKUP($I29,$B$14:$F84,2,FALSE))</f>
        <v>祖母</v>
      </c>
      <c r="K29" s="1" t="str">
        <f>IF($B29="","",VLOOKUP($I29,$B$14:$F84,3,FALSE))</f>
        <v>初子</v>
      </c>
      <c r="L29" s="24" t="str">
        <f>IF($B29="","",VLOOKUP($I29,$B$14:$F84,4,FALSE))</f>
        <v>十三回忌</v>
      </c>
      <c r="M29" s="23">
        <f>IF($B29="","",VLOOKUP($I29,$B$14:$F84,5,FALSE))</f>
        <v>41287</v>
      </c>
    </row>
    <row r="30" spans="1:13" ht="13.5">
      <c r="A30" s="1">
        <v>6</v>
      </c>
      <c r="B30" s="1">
        <f t="shared" si="3"/>
        <v>12</v>
      </c>
      <c r="C30" s="7" t="str">
        <f t="shared" si="7"/>
        <v>祖母</v>
      </c>
      <c r="D30" s="7" t="str">
        <f t="shared" si="7"/>
        <v>初子</v>
      </c>
      <c r="E30" s="24" t="str">
        <f>IF(B30="","","七回忌")</f>
        <v>七回忌</v>
      </c>
      <c r="F30" s="23">
        <f t="shared" si="8"/>
        <v>39095</v>
      </c>
      <c r="G30" s="20">
        <f t="shared" si="9"/>
        <v>39095.003</v>
      </c>
      <c r="H30" s="20"/>
      <c r="I30" s="1">
        <v>17</v>
      </c>
      <c r="J30" s="1" t="str">
        <f>IF($B30="","",VLOOKUP($I30,$B$14:$F85,2,FALSE))</f>
        <v>父</v>
      </c>
      <c r="K30" s="1" t="str">
        <f>IF($B30="","",VLOOKUP($I30,$B$14:$F85,3,FALSE))</f>
        <v>宗隆</v>
      </c>
      <c r="L30" s="24" t="str">
        <f>IF($B30="","",VLOOKUP($I30,$B$14:$F85,4,FALSE))</f>
        <v>十七回忌</v>
      </c>
      <c r="M30" s="23">
        <f>IF($B30="","",VLOOKUP($I30,$B$14:$F85,5,FALSE))</f>
        <v>41669</v>
      </c>
    </row>
    <row r="31" spans="1:13" ht="13.5">
      <c r="A31" s="1">
        <v>12</v>
      </c>
      <c r="B31" s="1">
        <f t="shared" si="3"/>
        <v>16</v>
      </c>
      <c r="C31" s="7" t="str">
        <f t="shared" si="7"/>
        <v>祖母</v>
      </c>
      <c r="D31" s="7" t="str">
        <f t="shared" si="7"/>
        <v>初子</v>
      </c>
      <c r="E31" s="24" t="str">
        <f>IF(B31="","","十三回忌")</f>
        <v>十三回忌</v>
      </c>
      <c r="F31" s="23">
        <f t="shared" si="8"/>
        <v>41287</v>
      </c>
      <c r="G31" s="20">
        <f t="shared" si="9"/>
        <v>41287.0031</v>
      </c>
      <c r="H31" s="20"/>
      <c r="I31" s="1">
        <v>18</v>
      </c>
      <c r="J31" s="1" t="str">
        <f>IF($B31="","",VLOOKUP($I31,$B$14:$F86,2,FALSE))</f>
        <v>母</v>
      </c>
      <c r="K31" s="1" t="str">
        <f>IF($B31="","",VLOOKUP($I31,$B$14:$F86,3,FALSE))</f>
        <v>時枝</v>
      </c>
      <c r="L31" s="24" t="str">
        <f>IF($B31="","",VLOOKUP($I31,$B$14:$F86,4,FALSE))</f>
        <v>七回忌</v>
      </c>
      <c r="M31" s="23">
        <f>IF($B31="","",VLOOKUP($I31,$B$14:$F86,5,FALSE))</f>
        <v>41740</v>
      </c>
    </row>
    <row r="32" spans="1:13" ht="13.5">
      <c r="A32" s="1">
        <v>16</v>
      </c>
      <c r="B32" s="1">
        <f t="shared" si="3"/>
        <v>20</v>
      </c>
      <c r="C32" s="7" t="str">
        <f t="shared" si="7"/>
        <v>祖母</v>
      </c>
      <c r="D32" s="7" t="str">
        <f t="shared" si="7"/>
        <v>初子</v>
      </c>
      <c r="E32" s="24" t="str">
        <f>IF(B32="","","十七回忌")</f>
        <v>十七回忌</v>
      </c>
      <c r="F32" s="23">
        <f t="shared" si="8"/>
        <v>42748</v>
      </c>
      <c r="G32" s="20">
        <f t="shared" si="9"/>
        <v>42748.0032</v>
      </c>
      <c r="H32" s="20"/>
      <c r="I32" s="1">
        <v>19</v>
      </c>
      <c r="J32" s="1" t="str">
        <f>IF($B32="","",VLOOKUP($I32,$B$14:$F87,2,FALSE))</f>
        <v>祖父</v>
      </c>
      <c r="K32" s="1" t="str">
        <f>IF($B32="","",VLOOKUP($I32,$B$14:$F87,3,FALSE))</f>
        <v>宗治郎</v>
      </c>
      <c r="L32" s="24" t="str">
        <f>IF($B32="","",VLOOKUP($I32,$B$14:$F87,4,FALSE))</f>
        <v>五十回忌</v>
      </c>
      <c r="M32" s="23">
        <f>IF($B32="","",VLOOKUP($I32,$B$14:$F87,5,FALSE))</f>
        <v>42418</v>
      </c>
    </row>
    <row r="33" spans="1:13" ht="13.5">
      <c r="A33" s="1">
        <v>32</v>
      </c>
      <c r="B33" s="1">
        <f t="shared" si="3"/>
        <v>24</v>
      </c>
      <c r="C33" s="7" t="str">
        <f t="shared" si="7"/>
        <v>祖母</v>
      </c>
      <c r="D33" s="7" t="str">
        <f t="shared" si="7"/>
        <v>初子</v>
      </c>
      <c r="E33" s="24" t="str">
        <f>IF(B33="","","三十三回忌")</f>
        <v>三十三回忌</v>
      </c>
      <c r="F33" s="23">
        <f t="shared" si="8"/>
        <v>48592</v>
      </c>
      <c r="G33" s="20">
        <f t="shared" si="9"/>
        <v>48592.0033</v>
      </c>
      <c r="H33" s="20"/>
      <c r="I33" s="1">
        <v>20</v>
      </c>
      <c r="J33" s="1" t="str">
        <f>IF($B33="","",VLOOKUP($I33,$B$14:$F88,2,FALSE))</f>
        <v>祖母</v>
      </c>
      <c r="K33" s="1" t="str">
        <f>IF($B33="","",VLOOKUP($I33,$B$14:$F88,3,FALSE))</f>
        <v>初子</v>
      </c>
      <c r="L33" s="24" t="str">
        <f>IF($B33="","",VLOOKUP($I33,$B$14:$F88,4,FALSE))</f>
        <v>十七回忌</v>
      </c>
      <c r="M33" s="23">
        <f>IF($B33="","",VLOOKUP($I33,$B$14:$F88,5,FALSE))</f>
        <v>42748</v>
      </c>
    </row>
    <row r="34" spans="1:13" ht="13.5">
      <c r="A34" s="1">
        <v>49</v>
      </c>
      <c r="B34" s="1">
        <f t="shared" si="3"/>
        <v>27</v>
      </c>
      <c r="C34" s="7" t="str">
        <f t="shared" si="7"/>
        <v>祖母</v>
      </c>
      <c r="D34" s="7" t="str">
        <f t="shared" si="7"/>
        <v>初子</v>
      </c>
      <c r="E34" s="24" t="str">
        <f>IF(B34="","","五十回忌")</f>
        <v>五十回忌</v>
      </c>
      <c r="F34" s="23">
        <f t="shared" si="8"/>
        <v>54801</v>
      </c>
      <c r="G34" s="20">
        <f t="shared" si="9"/>
        <v>54801.0034</v>
      </c>
      <c r="H34" s="20"/>
      <c r="I34" s="1">
        <v>21</v>
      </c>
      <c r="J34" s="1" t="str">
        <f>IF($B34="","",VLOOKUP($I34,$B$14:$F89,2,FALSE))</f>
        <v>母</v>
      </c>
      <c r="K34" s="1" t="str">
        <f>IF($B34="","",VLOOKUP($I34,$B$14:$F89,3,FALSE))</f>
        <v>時枝</v>
      </c>
      <c r="L34" s="24" t="str">
        <f>IF($B34="","",VLOOKUP($I34,$B$14:$F89,4,FALSE))</f>
        <v>十三回忌</v>
      </c>
      <c r="M34" s="23">
        <f>IF($B34="","",VLOOKUP($I34,$B$14:$F89,5,FALSE))</f>
        <v>43932</v>
      </c>
    </row>
    <row r="35" spans="1:13" ht="13.5">
      <c r="A35" s="1">
        <v>1</v>
      </c>
      <c r="B35" s="1">
        <f t="shared" si="3"/>
        <v>13</v>
      </c>
      <c r="C35" s="7" t="str">
        <f aca="true" t="shared" si="10" ref="C35:D41">IF(C$7="","",C$7)</f>
        <v>母</v>
      </c>
      <c r="D35" s="7" t="str">
        <f t="shared" si="10"/>
        <v>時枝</v>
      </c>
      <c r="E35" s="24" t="str">
        <f>IF(B35="","","一周忌")</f>
        <v>一周忌</v>
      </c>
      <c r="F35" s="23">
        <f aca="true" t="shared" si="11" ref="F35:F41">IF(E$7="","",DATE(YEAR(E$7)+$A35,MONTH(E$7),DAY(E$7)))</f>
        <v>39914</v>
      </c>
      <c r="G35" s="20">
        <f aca="true" t="shared" si="12" ref="G35:G41">IF(E$7="","",F35+ROW()*0.0001)</f>
        <v>39914.0035</v>
      </c>
      <c r="H35" s="20"/>
      <c r="I35" s="1">
        <v>22</v>
      </c>
      <c r="J35" s="1" t="str">
        <f>IF($B35="","",VLOOKUP($I35,$B$14:$F90,2,FALSE))</f>
        <v>母</v>
      </c>
      <c r="K35" s="1" t="str">
        <f>IF($B35="","",VLOOKUP($I35,$B$14:$F90,3,FALSE))</f>
        <v>時枝</v>
      </c>
      <c r="L35" s="24" t="str">
        <f>IF($B35="","",VLOOKUP($I35,$B$14:$F90,4,FALSE))</f>
        <v>十七回忌</v>
      </c>
      <c r="M35" s="23">
        <f>IF($B35="","",VLOOKUP($I35,$B$14:$F90,5,FALSE))</f>
        <v>45393</v>
      </c>
    </row>
    <row r="36" spans="1:13" ht="13.5">
      <c r="A36" s="1">
        <v>2</v>
      </c>
      <c r="B36" s="1">
        <f t="shared" si="3"/>
        <v>15</v>
      </c>
      <c r="C36" s="7" t="str">
        <f t="shared" si="10"/>
        <v>母</v>
      </c>
      <c r="D36" s="7" t="str">
        <f t="shared" si="10"/>
        <v>時枝</v>
      </c>
      <c r="E36" s="24" t="str">
        <f>IF(B36="","","三回忌")</f>
        <v>三回忌</v>
      </c>
      <c r="F36" s="23">
        <f t="shared" si="11"/>
        <v>40279</v>
      </c>
      <c r="G36" s="20">
        <f t="shared" si="12"/>
        <v>40279.0036</v>
      </c>
      <c r="H36" s="20"/>
      <c r="I36" s="1">
        <v>23</v>
      </c>
      <c r="J36" s="1" t="str">
        <f>IF($B36="","",VLOOKUP($I36,$B$14:$F91,2,FALSE))</f>
        <v>父</v>
      </c>
      <c r="K36" s="1" t="str">
        <f>IF($B36="","",VLOOKUP($I36,$B$14:$F91,3,FALSE))</f>
        <v>宗隆</v>
      </c>
      <c r="L36" s="24" t="str">
        <f>IF($B36="","",VLOOKUP($I36,$B$14:$F91,4,FALSE))</f>
        <v>三十三回忌</v>
      </c>
      <c r="M36" s="23">
        <f>IF($B36="","",VLOOKUP($I36,$B$14:$F91,5,FALSE))</f>
        <v>47513</v>
      </c>
    </row>
    <row r="37" spans="1:13" ht="13.5">
      <c r="A37" s="1">
        <v>6</v>
      </c>
      <c r="B37" s="1">
        <f t="shared" si="3"/>
        <v>18</v>
      </c>
      <c r="C37" s="7" t="str">
        <f t="shared" si="10"/>
        <v>母</v>
      </c>
      <c r="D37" s="7" t="str">
        <f t="shared" si="10"/>
        <v>時枝</v>
      </c>
      <c r="E37" s="24" t="str">
        <f>IF(B37="","","七回忌")</f>
        <v>七回忌</v>
      </c>
      <c r="F37" s="23">
        <f t="shared" si="11"/>
        <v>41740</v>
      </c>
      <c r="G37" s="20">
        <f t="shared" si="12"/>
        <v>41740.0037</v>
      </c>
      <c r="H37" s="20"/>
      <c r="I37" s="1">
        <v>24</v>
      </c>
      <c r="J37" s="1" t="str">
        <f>IF($B37="","",VLOOKUP($I37,$B$14:$F92,2,FALSE))</f>
        <v>祖母</v>
      </c>
      <c r="K37" s="1" t="str">
        <f>IF($B37="","",VLOOKUP($I37,$B$14:$F92,3,FALSE))</f>
        <v>初子</v>
      </c>
      <c r="L37" s="24" t="str">
        <f>IF($B37="","",VLOOKUP($I37,$B$14:$F92,4,FALSE))</f>
        <v>三十三回忌</v>
      </c>
      <c r="M37" s="23">
        <f>IF($B37="","",VLOOKUP($I37,$B$14:$F92,5,FALSE))</f>
        <v>48592</v>
      </c>
    </row>
    <row r="38" spans="1:13" ht="13.5">
      <c r="A38" s="1">
        <v>12</v>
      </c>
      <c r="B38" s="1">
        <f t="shared" si="3"/>
        <v>21</v>
      </c>
      <c r="C38" s="7" t="str">
        <f t="shared" si="10"/>
        <v>母</v>
      </c>
      <c r="D38" s="7" t="str">
        <f t="shared" si="10"/>
        <v>時枝</v>
      </c>
      <c r="E38" s="24" t="str">
        <f>IF(B38="","","十三回忌")</f>
        <v>十三回忌</v>
      </c>
      <c r="F38" s="23">
        <f t="shared" si="11"/>
        <v>43932</v>
      </c>
      <c r="G38" s="20">
        <f t="shared" si="12"/>
        <v>43932.0038</v>
      </c>
      <c r="H38" s="20"/>
      <c r="I38" s="1">
        <v>25</v>
      </c>
      <c r="J38" s="1" t="str">
        <f>IF($B38="","",VLOOKUP($I38,$B$14:$F93,2,FALSE))</f>
        <v>母</v>
      </c>
      <c r="K38" s="1" t="str">
        <f>IF($B38="","",VLOOKUP($I38,$B$14:$F93,3,FALSE))</f>
        <v>時枝</v>
      </c>
      <c r="L38" s="24" t="str">
        <f>IF($B38="","",VLOOKUP($I38,$B$14:$F93,4,FALSE))</f>
        <v>三十三回忌</v>
      </c>
      <c r="M38" s="23">
        <f>IF($B38="","",VLOOKUP($I38,$B$14:$F93,5,FALSE))</f>
        <v>51237</v>
      </c>
    </row>
    <row r="39" spans="1:13" ht="13.5">
      <c r="A39" s="1">
        <v>16</v>
      </c>
      <c r="B39" s="1">
        <f t="shared" si="3"/>
        <v>22</v>
      </c>
      <c r="C39" s="7" t="str">
        <f t="shared" si="10"/>
        <v>母</v>
      </c>
      <c r="D39" s="7" t="str">
        <f t="shared" si="10"/>
        <v>時枝</v>
      </c>
      <c r="E39" s="24" t="str">
        <f>IF(B39="","","十七回忌")</f>
        <v>十七回忌</v>
      </c>
      <c r="F39" s="23">
        <f t="shared" si="11"/>
        <v>45393</v>
      </c>
      <c r="G39" s="20">
        <f t="shared" si="12"/>
        <v>45393.0039</v>
      </c>
      <c r="H39" s="20"/>
      <c r="I39" s="1">
        <v>26</v>
      </c>
      <c r="J39" s="1" t="str">
        <f>IF($B39="","",VLOOKUP($I39,$B$14:$F94,2,FALSE))</f>
        <v>父</v>
      </c>
      <c r="K39" s="1" t="str">
        <f>IF($B39="","",VLOOKUP($I39,$B$14:$F94,3,FALSE))</f>
        <v>宗隆</v>
      </c>
      <c r="L39" s="24" t="str">
        <f>IF($B39="","",VLOOKUP($I39,$B$14:$F94,4,FALSE))</f>
        <v>五十回忌</v>
      </c>
      <c r="M39" s="23">
        <f>IF($B39="","",VLOOKUP($I39,$B$14:$F94,5,FALSE))</f>
        <v>53722</v>
      </c>
    </row>
    <row r="40" spans="1:13" ht="13.5">
      <c r="A40" s="1">
        <v>32</v>
      </c>
      <c r="B40" s="1">
        <f t="shared" si="3"/>
        <v>25</v>
      </c>
      <c r="C40" s="7" t="str">
        <f t="shared" si="10"/>
        <v>母</v>
      </c>
      <c r="D40" s="7" t="str">
        <f t="shared" si="10"/>
        <v>時枝</v>
      </c>
      <c r="E40" s="24" t="str">
        <f>IF(B40="","","三十三回忌")</f>
        <v>三十三回忌</v>
      </c>
      <c r="F40" s="23">
        <f t="shared" si="11"/>
        <v>51237</v>
      </c>
      <c r="G40" s="20">
        <f t="shared" si="12"/>
        <v>51237.004</v>
      </c>
      <c r="H40" s="20"/>
      <c r="I40" s="1">
        <v>27</v>
      </c>
      <c r="J40" s="1" t="str">
        <f>IF($B40="","",VLOOKUP($I40,$B$14:$F95,2,FALSE))</f>
        <v>祖母</v>
      </c>
      <c r="K40" s="1" t="str">
        <f>IF($B40="","",VLOOKUP($I40,$B$14:$F95,3,FALSE))</f>
        <v>初子</v>
      </c>
      <c r="L40" s="24" t="str">
        <f>IF($B40="","",VLOOKUP($I40,$B$14:$F95,4,FALSE))</f>
        <v>五十回忌</v>
      </c>
      <c r="M40" s="23">
        <f>IF($B40="","",VLOOKUP($I40,$B$14:$F95,5,FALSE))</f>
        <v>54801</v>
      </c>
    </row>
    <row r="41" spans="1:13" ht="13.5">
      <c r="A41" s="1">
        <v>49</v>
      </c>
      <c r="B41" s="1">
        <f t="shared" si="3"/>
        <v>28</v>
      </c>
      <c r="C41" s="7" t="str">
        <f t="shared" si="10"/>
        <v>母</v>
      </c>
      <c r="D41" s="7" t="str">
        <f t="shared" si="10"/>
        <v>時枝</v>
      </c>
      <c r="E41" s="24" t="str">
        <f>IF(B41="","","五十回忌")</f>
        <v>五十回忌</v>
      </c>
      <c r="F41" s="23">
        <f t="shared" si="11"/>
        <v>57446</v>
      </c>
      <c r="G41" s="20">
        <f t="shared" si="12"/>
        <v>57446.0041</v>
      </c>
      <c r="H41" s="20"/>
      <c r="I41" s="1">
        <v>28</v>
      </c>
      <c r="J41" s="1" t="str">
        <f>IF($B41="","",VLOOKUP($I41,$B$14:$F96,2,FALSE))</f>
        <v>母</v>
      </c>
      <c r="K41" s="1" t="str">
        <f>IF($B41="","",VLOOKUP($I41,$B$14:$F96,3,FALSE))</f>
        <v>時枝</v>
      </c>
      <c r="L41" s="24" t="str">
        <f>IF($B41="","",VLOOKUP($I41,$B$14:$F96,4,FALSE))</f>
        <v>五十回忌</v>
      </c>
      <c r="M41" s="23">
        <f>IF($B41="","",VLOOKUP($I41,$B$14:$F96,5,FALSE))</f>
        <v>57446</v>
      </c>
    </row>
    <row r="42" spans="1:13" ht="13.5">
      <c r="A42" s="1">
        <v>1</v>
      </c>
      <c r="B42" s="1">
        <f t="shared" si="3"/>
      </c>
      <c r="C42" s="7">
        <f aca="true" t="shared" si="13" ref="C42:D48">IF(C$8="","",C$8)</f>
      </c>
      <c r="D42" s="7">
        <f t="shared" si="13"/>
      </c>
      <c r="E42" s="24">
        <f>IF(B42="","","一周忌")</f>
      </c>
      <c r="F42" s="23">
        <f aca="true" t="shared" si="14" ref="F42:F48">IF(E$8="","",DATE(YEAR(E$8)+$A42,MONTH(E$8),DAY(E$8)))</f>
      </c>
      <c r="G42" s="20">
        <f aca="true" t="shared" si="15" ref="G42:G48">IF(E$8="","",F42+ROW()*0.0001)</f>
      </c>
      <c r="H42" s="20"/>
      <c r="I42" s="1">
        <v>29</v>
      </c>
      <c r="J42" s="1">
        <f>IF($B42="","",VLOOKUP($I42,$B$14:$F97,2,FALSE))</f>
      </c>
      <c r="K42" s="1">
        <f>IF($B42="","",VLOOKUP($I42,$B$14:$F97,3,FALSE))</f>
      </c>
      <c r="L42" s="24">
        <f>IF($B42="","",VLOOKUP($I42,$B$14:$F97,4,FALSE))</f>
      </c>
      <c r="M42" s="23">
        <f>IF($B42="","",VLOOKUP($I42,$B$14:$F97,5,FALSE))</f>
      </c>
    </row>
    <row r="43" spans="1:13" ht="13.5">
      <c r="A43" s="1">
        <v>2</v>
      </c>
      <c r="B43" s="1">
        <f t="shared" si="3"/>
      </c>
      <c r="C43" s="7">
        <f t="shared" si="13"/>
      </c>
      <c r="D43" s="7">
        <f t="shared" si="13"/>
      </c>
      <c r="E43" s="24">
        <f>IF(B43="","","三回忌")</f>
      </c>
      <c r="F43" s="23">
        <f t="shared" si="14"/>
      </c>
      <c r="G43" s="20">
        <f t="shared" si="15"/>
      </c>
      <c r="H43" s="20"/>
      <c r="I43" s="1">
        <v>30</v>
      </c>
      <c r="J43" s="1">
        <f>IF($B43="","",VLOOKUP($I43,$B$14:$F98,2,FALSE))</f>
      </c>
      <c r="K43" s="1">
        <f>IF($B43="","",VLOOKUP($I43,$B$14:$F98,3,FALSE))</f>
      </c>
      <c r="L43" s="24">
        <f>IF($B43="","",VLOOKUP($I43,$B$14:$F98,4,FALSE))</f>
      </c>
      <c r="M43" s="23">
        <f>IF($B43="","",VLOOKUP($I43,$B$14:$F98,5,FALSE))</f>
      </c>
    </row>
    <row r="44" spans="1:13" ht="13.5">
      <c r="A44" s="1">
        <v>6</v>
      </c>
      <c r="B44" s="1">
        <f t="shared" si="3"/>
      </c>
      <c r="C44" s="7">
        <f t="shared" si="13"/>
      </c>
      <c r="D44" s="7">
        <f t="shared" si="13"/>
      </c>
      <c r="E44" s="24">
        <f>IF(B44="","","七回忌")</f>
      </c>
      <c r="F44" s="23">
        <f t="shared" si="14"/>
      </c>
      <c r="G44" s="20">
        <f t="shared" si="15"/>
      </c>
      <c r="H44" s="20"/>
      <c r="I44" s="1">
        <v>31</v>
      </c>
      <c r="J44" s="1">
        <f>IF($B44="","",VLOOKUP($I44,$B$14:$F99,2,FALSE))</f>
      </c>
      <c r="K44" s="1">
        <f>IF($B44="","",VLOOKUP($I44,$B$14:$F99,3,FALSE))</f>
      </c>
      <c r="L44" s="24">
        <f>IF($B44="","",VLOOKUP($I44,$B$14:$F99,4,FALSE))</f>
      </c>
      <c r="M44" s="23">
        <f>IF($B44="","",VLOOKUP($I44,$B$14:$F99,5,FALSE))</f>
      </c>
    </row>
    <row r="45" spans="1:13" ht="13.5">
      <c r="A45" s="1">
        <v>12</v>
      </c>
      <c r="B45" s="1">
        <f t="shared" si="3"/>
      </c>
      <c r="C45" s="7">
        <f t="shared" si="13"/>
      </c>
      <c r="D45" s="7">
        <f t="shared" si="13"/>
      </c>
      <c r="E45" s="24">
        <f>IF(B45="","","十三回忌")</f>
      </c>
      <c r="F45" s="23">
        <f t="shared" si="14"/>
      </c>
      <c r="G45" s="20">
        <f t="shared" si="15"/>
      </c>
      <c r="H45" s="20"/>
      <c r="I45" s="1">
        <v>32</v>
      </c>
      <c r="J45" s="1">
        <f>IF($B45="","",VLOOKUP($I45,$B$14:$F100,2,FALSE))</f>
      </c>
      <c r="K45" s="1">
        <f>IF($B45="","",VLOOKUP($I45,$B$14:$F100,3,FALSE))</f>
      </c>
      <c r="L45" s="24">
        <f>IF($B45="","",VLOOKUP($I45,$B$14:$F100,4,FALSE))</f>
      </c>
      <c r="M45" s="23">
        <f>IF($B45="","",VLOOKUP($I45,$B$14:$F100,5,FALSE))</f>
      </c>
    </row>
    <row r="46" spans="1:13" ht="13.5">
      <c r="A46" s="1">
        <v>16</v>
      </c>
      <c r="B46" s="1">
        <f t="shared" si="3"/>
      </c>
      <c r="C46" s="7">
        <f t="shared" si="13"/>
      </c>
      <c r="D46" s="7">
        <f t="shared" si="13"/>
      </c>
      <c r="E46" s="24">
        <f>IF(B46="","","十七回忌")</f>
      </c>
      <c r="F46" s="23">
        <f t="shared" si="14"/>
      </c>
      <c r="G46" s="20">
        <f t="shared" si="15"/>
      </c>
      <c r="H46" s="20"/>
      <c r="I46" s="1">
        <v>33</v>
      </c>
      <c r="J46" s="1">
        <f>IF($B46="","",VLOOKUP($I46,$B$14:$F101,2,FALSE))</f>
      </c>
      <c r="K46" s="1">
        <f>IF($B46="","",VLOOKUP($I46,$B$14:$F101,3,FALSE))</f>
      </c>
      <c r="L46" s="24">
        <f>IF($B46="","",VLOOKUP($I46,$B$14:$F101,4,FALSE))</f>
      </c>
      <c r="M46" s="23">
        <f>IF($B46="","",VLOOKUP($I46,$B$14:$F101,5,FALSE))</f>
      </c>
    </row>
    <row r="47" spans="1:13" ht="13.5">
      <c r="A47" s="1">
        <v>32</v>
      </c>
      <c r="B47" s="1">
        <f t="shared" si="3"/>
      </c>
      <c r="C47" s="7">
        <f t="shared" si="13"/>
      </c>
      <c r="D47" s="7">
        <f t="shared" si="13"/>
      </c>
      <c r="E47" s="24">
        <f>IF(B47="","","三十三回忌")</f>
      </c>
      <c r="F47" s="23">
        <f t="shared" si="14"/>
      </c>
      <c r="G47" s="20">
        <f t="shared" si="15"/>
      </c>
      <c r="H47" s="20"/>
      <c r="I47" s="1">
        <v>34</v>
      </c>
      <c r="J47" s="1">
        <f>IF($B47="","",VLOOKUP($I47,$B$14:$F102,2,FALSE))</f>
      </c>
      <c r="K47" s="1">
        <f>IF($B47="","",VLOOKUP($I47,$B$14:$F102,3,FALSE))</f>
      </c>
      <c r="L47" s="24">
        <f>IF($B47="","",VLOOKUP($I47,$B$14:$F102,4,FALSE))</f>
      </c>
      <c r="M47" s="23">
        <f>IF($B47="","",VLOOKUP($I47,$B$14:$F102,5,FALSE))</f>
      </c>
    </row>
    <row r="48" spans="1:13" ht="13.5">
      <c r="A48" s="1">
        <v>49</v>
      </c>
      <c r="B48" s="1">
        <f t="shared" si="3"/>
      </c>
      <c r="C48" s="7">
        <f t="shared" si="13"/>
      </c>
      <c r="D48" s="7">
        <f t="shared" si="13"/>
      </c>
      <c r="E48" s="24">
        <f>IF(B48="","","五十回忌")</f>
      </c>
      <c r="F48" s="23">
        <f t="shared" si="14"/>
      </c>
      <c r="G48" s="20">
        <f t="shared" si="15"/>
      </c>
      <c r="H48" s="20"/>
      <c r="I48" s="1">
        <v>35</v>
      </c>
      <c r="J48" s="1">
        <f>IF($B48="","",VLOOKUP($I48,$B$14:$F103,2,FALSE))</f>
      </c>
      <c r="K48" s="1">
        <f>IF($B48="","",VLOOKUP($I48,$B$14:$F103,3,FALSE))</f>
      </c>
      <c r="L48" s="24">
        <f>IF($B48="","",VLOOKUP($I48,$B$14:$F103,4,FALSE))</f>
      </c>
      <c r="M48" s="23">
        <f>IF($B48="","",VLOOKUP($I48,$B$14:$F103,5,FALSE))</f>
      </c>
    </row>
    <row r="49" spans="1:13" ht="13.5">
      <c r="A49" s="1">
        <v>1</v>
      </c>
      <c r="B49" s="1">
        <f t="shared" si="3"/>
      </c>
      <c r="C49" s="7">
        <f aca="true" t="shared" si="16" ref="C49:D55">IF(C$9="","",C$9)</f>
      </c>
      <c r="D49" s="7">
        <f t="shared" si="16"/>
      </c>
      <c r="E49" s="24">
        <f>IF(B49="","","一周忌")</f>
      </c>
      <c r="F49" s="23">
        <f aca="true" t="shared" si="17" ref="F49:F55">IF(E$9="","",DATE(YEAR(E$9)+$A49,MONTH(E$9),DAY(E$9)))</f>
      </c>
      <c r="G49" s="20">
        <f aca="true" t="shared" si="18" ref="G49:G55">IF(E$9="","",F49+ROW()*0.0001)</f>
      </c>
      <c r="H49" s="20"/>
      <c r="I49" s="1">
        <v>36</v>
      </c>
      <c r="J49" s="1">
        <f>IF($B49="","",VLOOKUP($I49,$B$14:$F104,2,FALSE))</f>
      </c>
      <c r="K49" s="1">
        <f>IF($B49="","",VLOOKUP($I49,$B$14:$F104,3,FALSE))</f>
      </c>
      <c r="L49" s="24">
        <f>IF($B49="","",VLOOKUP($I49,$B$14:$F104,4,FALSE))</f>
      </c>
      <c r="M49" s="23">
        <f>IF($B49="","",VLOOKUP($I49,$B$14:$F104,5,FALSE))</f>
      </c>
    </row>
    <row r="50" spans="1:13" ht="13.5">
      <c r="A50" s="1">
        <v>2</v>
      </c>
      <c r="B50" s="1">
        <f t="shared" si="3"/>
      </c>
      <c r="C50" s="7">
        <f t="shared" si="16"/>
      </c>
      <c r="D50" s="7">
        <f t="shared" si="16"/>
      </c>
      <c r="E50" s="24">
        <f>IF(B50="","","三回忌")</f>
      </c>
      <c r="F50" s="23">
        <f t="shared" si="17"/>
      </c>
      <c r="G50" s="20">
        <f t="shared" si="18"/>
      </c>
      <c r="H50" s="20"/>
      <c r="I50" s="1">
        <v>37</v>
      </c>
      <c r="J50" s="1">
        <f>IF($B50="","",VLOOKUP($I50,$B$14:$F105,2,FALSE))</f>
      </c>
      <c r="K50" s="1">
        <f>IF($B50="","",VLOOKUP($I50,$B$14:$F105,3,FALSE))</f>
      </c>
      <c r="L50" s="24">
        <f>IF($B50="","",VLOOKUP($I50,$B$14:$F105,4,FALSE))</f>
      </c>
      <c r="M50" s="23">
        <f>IF($B50="","",VLOOKUP($I50,$B$14:$F105,5,FALSE))</f>
      </c>
    </row>
    <row r="51" spans="1:13" ht="13.5">
      <c r="A51" s="1">
        <v>6</v>
      </c>
      <c r="B51" s="1">
        <f t="shared" si="3"/>
      </c>
      <c r="C51" s="7">
        <f t="shared" si="16"/>
      </c>
      <c r="D51" s="7">
        <f t="shared" si="16"/>
      </c>
      <c r="E51" s="24">
        <f>IF(B51="","","七回忌")</f>
      </c>
      <c r="F51" s="23">
        <f t="shared" si="17"/>
      </c>
      <c r="G51" s="20">
        <f t="shared" si="18"/>
      </c>
      <c r="H51" s="20"/>
      <c r="I51" s="1">
        <v>38</v>
      </c>
      <c r="J51" s="1">
        <f>IF($B51="","",VLOOKUP($I51,$B$14:$F106,2,FALSE))</f>
      </c>
      <c r="K51" s="1">
        <f>IF($B51="","",VLOOKUP($I51,$B$14:$F106,3,FALSE))</f>
      </c>
      <c r="L51" s="24">
        <f>IF($B51="","",VLOOKUP($I51,$B$14:$F106,4,FALSE))</f>
      </c>
      <c r="M51" s="23">
        <f>IF($B51="","",VLOOKUP($I51,$B$14:$F106,5,FALSE))</f>
      </c>
    </row>
    <row r="52" spans="1:13" ht="13.5">
      <c r="A52" s="1">
        <v>12</v>
      </c>
      <c r="B52" s="1">
        <f t="shared" si="3"/>
      </c>
      <c r="C52" s="7">
        <f t="shared" si="16"/>
      </c>
      <c r="D52" s="7">
        <f t="shared" si="16"/>
      </c>
      <c r="E52" s="24">
        <f>IF(B52="","","十三回忌")</f>
      </c>
      <c r="F52" s="23">
        <f t="shared" si="17"/>
      </c>
      <c r="G52" s="20">
        <f t="shared" si="18"/>
      </c>
      <c r="H52" s="20"/>
      <c r="I52" s="1">
        <v>39</v>
      </c>
      <c r="J52" s="1">
        <f>IF($B52="","",VLOOKUP($I52,$B$14:$F107,2,FALSE))</f>
      </c>
      <c r="K52" s="1">
        <f>IF($B52="","",VLOOKUP($I52,$B$14:$F107,3,FALSE))</f>
      </c>
      <c r="L52" s="24">
        <f>IF($B52="","",VLOOKUP($I52,$B$14:$F107,4,FALSE))</f>
      </c>
      <c r="M52" s="23">
        <f>IF($B52="","",VLOOKUP($I52,$B$14:$F107,5,FALSE))</f>
      </c>
    </row>
    <row r="53" spans="1:13" ht="13.5">
      <c r="A53" s="1">
        <v>16</v>
      </c>
      <c r="B53" s="1">
        <f t="shared" si="3"/>
      </c>
      <c r="C53" s="7">
        <f t="shared" si="16"/>
      </c>
      <c r="D53" s="7">
        <f t="shared" si="16"/>
      </c>
      <c r="E53" s="24">
        <f>IF(B53="","","十七回忌")</f>
      </c>
      <c r="F53" s="23">
        <f t="shared" si="17"/>
      </c>
      <c r="G53" s="20">
        <f t="shared" si="18"/>
      </c>
      <c r="H53" s="20"/>
      <c r="I53" s="1">
        <v>40</v>
      </c>
      <c r="J53" s="1">
        <f>IF($B53="","",VLOOKUP($I53,$B$14:$F108,2,FALSE))</f>
      </c>
      <c r="K53" s="1">
        <f>IF($B53="","",VLOOKUP($I53,$B$14:$F108,3,FALSE))</f>
      </c>
      <c r="L53" s="24">
        <f>IF($B53="","",VLOOKUP($I53,$B$14:$F108,4,FALSE))</f>
      </c>
      <c r="M53" s="23">
        <f>IF($B53="","",VLOOKUP($I53,$B$14:$F108,5,FALSE))</f>
      </c>
    </row>
    <row r="54" spans="1:13" ht="13.5">
      <c r="A54" s="1">
        <v>32</v>
      </c>
      <c r="B54" s="1">
        <f t="shared" si="3"/>
      </c>
      <c r="C54" s="7">
        <f t="shared" si="16"/>
      </c>
      <c r="D54" s="7">
        <f t="shared" si="16"/>
      </c>
      <c r="E54" s="24">
        <f>IF(B54="","","三十三回忌")</f>
      </c>
      <c r="F54" s="23">
        <f t="shared" si="17"/>
      </c>
      <c r="G54" s="20">
        <f t="shared" si="18"/>
      </c>
      <c r="H54" s="20"/>
      <c r="I54" s="1">
        <v>41</v>
      </c>
      <c r="J54" s="1">
        <f>IF($B54="","",VLOOKUP($I54,$B$14:$F109,2,FALSE))</f>
      </c>
      <c r="K54" s="1">
        <f>IF($B54="","",VLOOKUP($I54,$B$14:$F109,3,FALSE))</f>
      </c>
      <c r="L54" s="24">
        <f>IF($B54="","",VLOOKUP($I54,$B$14:$F109,4,FALSE))</f>
      </c>
      <c r="M54" s="23">
        <f>IF($B54="","",VLOOKUP($I54,$B$14:$F109,5,FALSE))</f>
      </c>
    </row>
    <row r="55" spans="1:13" ht="13.5">
      <c r="A55" s="1">
        <v>49</v>
      </c>
      <c r="B55" s="1">
        <f t="shared" si="3"/>
      </c>
      <c r="C55" s="7">
        <f t="shared" si="16"/>
      </c>
      <c r="D55" s="7">
        <f t="shared" si="16"/>
      </c>
      <c r="E55" s="24">
        <f>IF(B55="","","五十回忌")</f>
      </c>
      <c r="F55" s="23">
        <f t="shared" si="17"/>
      </c>
      <c r="G55" s="20">
        <f t="shared" si="18"/>
      </c>
      <c r="H55" s="20"/>
      <c r="I55" s="1">
        <v>42</v>
      </c>
      <c r="J55" s="1">
        <f>IF($B55="","",VLOOKUP($I55,$B$14:$F110,2,FALSE))</f>
      </c>
      <c r="K55" s="1">
        <f>IF($B55="","",VLOOKUP($I55,$B$14:$F110,3,FALSE))</f>
      </c>
      <c r="L55" s="24">
        <f>IF($B55="","",VLOOKUP($I55,$B$14:$F110,4,FALSE))</f>
      </c>
      <c r="M55" s="23">
        <f>IF($B55="","",VLOOKUP($I55,$B$14:$F110,5,FALSE))</f>
      </c>
    </row>
    <row r="56" spans="1:13" ht="13.5">
      <c r="A56" s="1">
        <v>1</v>
      </c>
      <c r="B56" s="1">
        <f t="shared" si="3"/>
      </c>
      <c r="C56" s="7">
        <f aca="true" t="shared" si="19" ref="C56:D62">IF(C$10="","",C$10)</f>
      </c>
      <c r="D56" s="7">
        <f t="shared" si="19"/>
      </c>
      <c r="E56" s="25">
        <f>IF(B56="","","一周忌")</f>
      </c>
      <c r="F56" s="23">
        <f aca="true" t="shared" si="20" ref="F56:F62">IF(E$10="","",DATE(YEAR(E$10)+$A56,MONTH(E$10),DAY(E$10)))</f>
      </c>
      <c r="G56" s="20">
        <f aca="true" t="shared" si="21" ref="G56:G62">IF(E$10="","",F56+ROW()*0.0001)</f>
      </c>
      <c r="H56" s="20"/>
      <c r="I56" s="1">
        <v>43</v>
      </c>
      <c r="J56" s="1">
        <f>IF($B56="","",VLOOKUP($I56,$B$14:$F111,2,FALSE))</f>
      </c>
      <c r="K56" s="1">
        <f>IF($B56="","",VLOOKUP($I56,$B$14:$F111,3,FALSE))</f>
      </c>
      <c r="L56" s="1">
        <f>IF($B56="","",VLOOKUP($I56,$B$14:$F111,4,FALSE))</f>
      </c>
      <c r="M56" s="23">
        <f>IF($B56="","",VLOOKUP($I56,$B$14:$F111,5,FALSE))</f>
      </c>
    </row>
    <row r="57" spans="1:13" ht="13.5">
      <c r="A57" s="1">
        <v>2</v>
      </c>
      <c r="B57" s="1">
        <f t="shared" si="3"/>
      </c>
      <c r="C57" s="7">
        <f t="shared" si="19"/>
      </c>
      <c r="D57" s="7">
        <f t="shared" si="19"/>
      </c>
      <c r="E57" s="25">
        <f>IF(B57="","","三回忌")</f>
      </c>
      <c r="F57" s="23">
        <f t="shared" si="20"/>
      </c>
      <c r="G57" s="20">
        <f t="shared" si="21"/>
      </c>
      <c r="H57" s="20"/>
      <c r="I57" s="1">
        <v>44</v>
      </c>
      <c r="J57" s="1">
        <f>IF($B57="","",VLOOKUP($I57,$B$14:$F112,2,FALSE))</f>
      </c>
      <c r="K57" s="1">
        <f>IF($B57="","",VLOOKUP($I57,$B$14:$F112,3,FALSE))</f>
      </c>
      <c r="L57" s="1">
        <f>IF($B57="","",VLOOKUP($I57,$B$14:$F112,4,FALSE))</f>
      </c>
      <c r="M57" s="23">
        <f>IF($B57="","",VLOOKUP($I57,$B$14:$F112,5,FALSE))</f>
      </c>
    </row>
    <row r="58" spans="1:13" ht="13.5">
      <c r="A58" s="1">
        <v>6</v>
      </c>
      <c r="B58" s="1">
        <f t="shared" si="3"/>
      </c>
      <c r="C58" s="7">
        <f t="shared" si="19"/>
      </c>
      <c r="D58" s="7">
        <f t="shared" si="19"/>
      </c>
      <c r="E58" s="25">
        <f>IF(B58="","","七回忌")</f>
      </c>
      <c r="F58" s="23">
        <f t="shared" si="20"/>
      </c>
      <c r="G58" s="20">
        <f t="shared" si="21"/>
      </c>
      <c r="H58" s="20"/>
      <c r="I58" s="1">
        <v>45</v>
      </c>
      <c r="J58" s="1">
        <f>IF($B58="","",VLOOKUP($I58,$B$14:$F113,2,FALSE))</f>
      </c>
      <c r="K58" s="1">
        <f>IF($B58="","",VLOOKUP($I58,$B$14:$F113,3,FALSE))</f>
      </c>
      <c r="L58" s="1">
        <f>IF($B58="","",VLOOKUP($I58,$B$14:$F113,4,FALSE))</f>
      </c>
      <c r="M58" s="23">
        <f>IF($B58="","",VLOOKUP($I58,$B$14:$F113,5,FALSE))</f>
      </c>
    </row>
    <row r="59" spans="1:13" ht="13.5">
      <c r="A59" s="1">
        <v>12</v>
      </c>
      <c r="B59" s="1">
        <f t="shared" si="3"/>
      </c>
      <c r="C59" s="7">
        <f t="shared" si="19"/>
      </c>
      <c r="D59" s="7">
        <f t="shared" si="19"/>
      </c>
      <c r="E59" s="25">
        <f>IF(B59="","","十三回忌")</f>
      </c>
      <c r="F59" s="23">
        <f t="shared" si="20"/>
      </c>
      <c r="G59" s="20">
        <f t="shared" si="21"/>
      </c>
      <c r="H59" s="20"/>
      <c r="I59" s="1">
        <v>46</v>
      </c>
      <c r="J59" s="1">
        <f>IF($B59="","",VLOOKUP($I59,$B$14:$F114,2,FALSE))</f>
      </c>
      <c r="K59" s="1">
        <f>IF($B59="","",VLOOKUP($I59,$B$14:$F114,3,FALSE))</f>
      </c>
      <c r="L59" s="1">
        <f>IF($B59="","",VLOOKUP($I59,$B$14:$F114,4,FALSE))</f>
      </c>
      <c r="M59" s="23">
        <f>IF($B59="","",VLOOKUP($I59,$B$14:$F114,5,FALSE))</f>
      </c>
    </row>
    <row r="60" spans="1:13" ht="13.5">
      <c r="A60" s="1">
        <v>16</v>
      </c>
      <c r="B60" s="1">
        <f t="shared" si="3"/>
      </c>
      <c r="C60" s="7">
        <f t="shared" si="19"/>
      </c>
      <c r="D60" s="7">
        <f t="shared" si="19"/>
      </c>
      <c r="E60" s="25">
        <f>IF(B60="","","十七回忌")</f>
      </c>
      <c r="F60" s="23">
        <f t="shared" si="20"/>
      </c>
      <c r="G60" s="20">
        <f t="shared" si="21"/>
      </c>
      <c r="H60" s="20"/>
      <c r="I60" s="1">
        <v>47</v>
      </c>
      <c r="J60" s="1">
        <f>IF($B60="","",VLOOKUP($I60,$B$14:$F115,2,FALSE))</f>
      </c>
      <c r="K60" s="1">
        <f>IF($B60="","",VLOOKUP($I60,$B$14:$F115,3,FALSE))</f>
      </c>
      <c r="L60" s="1">
        <f>IF($B60="","",VLOOKUP($I60,$B$14:$F115,4,FALSE))</f>
      </c>
      <c r="M60" s="23">
        <f>IF($B60="","",VLOOKUP($I60,$B$14:$F115,5,FALSE))</f>
      </c>
    </row>
    <row r="61" spans="1:13" ht="13.5">
      <c r="A61" s="1">
        <v>32</v>
      </c>
      <c r="B61" s="1">
        <f t="shared" si="3"/>
      </c>
      <c r="C61" s="7">
        <f t="shared" si="19"/>
      </c>
      <c r="D61" s="7">
        <f t="shared" si="19"/>
      </c>
      <c r="E61" s="25">
        <f>IF(B61="","","三十三回忌")</f>
      </c>
      <c r="F61" s="23">
        <f t="shared" si="20"/>
      </c>
      <c r="G61" s="20">
        <f t="shared" si="21"/>
      </c>
      <c r="H61" s="20"/>
      <c r="I61" s="1">
        <v>48</v>
      </c>
      <c r="J61" s="1">
        <f>IF($B61="","",VLOOKUP($I61,$B$14:$F116,2,FALSE))</f>
      </c>
      <c r="K61" s="1">
        <f>IF($B61="","",VLOOKUP($I61,$B$14:$F116,3,FALSE))</f>
      </c>
      <c r="L61" s="1">
        <f>IF($B61="","",VLOOKUP($I61,$B$14:$F116,4,FALSE))</f>
      </c>
      <c r="M61" s="23">
        <f>IF($B61="","",VLOOKUP($I61,$B$14:$F116,5,FALSE))</f>
      </c>
    </row>
    <row r="62" spans="1:13" ht="13.5">
      <c r="A62" s="1">
        <v>49</v>
      </c>
      <c r="B62" s="1">
        <f t="shared" si="3"/>
      </c>
      <c r="C62" s="7">
        <f t="shared" si="19"/>
      </c>
      <c r="D62" s="7">
        <f t="shared" si="19"/>
      </c>
      <c r="E62" s="25">
        <f>IF(B62="","","五十回忌")</f>
      </c>
      <c r="F62" s="23">
        <f t="shared" si="20"/>
      </c>
      <c r="G62" s="20">
        <f t="shared" si="21"/>
      </c>
      <c r="H62" s="20"/>
      <c r="I62" s="1">
        <v>49</v>
      </c>
      <c r="J62" s="1">
        <f>IF($B62="","",VLOOKUP($I62,$B$14:$F117,2,FALSE))</f>
      </c>
      <c r="K62" s="1">
        <f>IF($B62="","",VLOOKUP($I62,$B$14:$F117,3,FALSE))</f>
      </c>
      <c r="L62" s="1">
        <f>IF($B62="","",VLOOKUP($I62,$B$14:$F117,4,FALSE))</f>
      </c>
      <c r="M62" s="23">
        <f>IF($B62="","",VLOOKUP($I62,$B$14:$F117,5,FALSE))</f>
      </c>
    </row>
    <row r="63" spans="1:13" ht="13.5">
      <c r="A63" s="1">
        <v>1</v>
      </c>
      <c r="B63" s="1">
        <f t="shared" si="3"/>
      </c>
      <c r="C63" s="7">
        <f>IF(C$11="","",C$11)</f>
      </c>
      <c r="D63" s="7">
        <f>IF(D$11="","",D$11)</f>
      </c>
      <c r="E63" s="25">
        <f>IF(B63="","","一周忌")</f>
      </c>
      <c r="F63" s="23">
        <f>IF(E$11="","",DATE(YEAR(E$11)+$A63,MONTH(E$11),DAY(E$11)))</f>
      </c>
      <c r="G63" s="20">
        <f>IF(E$11="","",F63+ROW()*0.0001)</f>
      </c>
      <c r="H63" s="20"/>
      <c r="I63" s="1">
        <v>50</v>
      </c>
      <c r="J63" s="1">
        <f>IF($B63="","",VLOOKUP($I63,$B$14:$F118,2,FALSE))</f>
      </c>
      <c r="K63" s="1">
        <f>IF($B63="","",VLOOKUP($I63,$B$14:$F118,3,FALSE))</f>
      </c>
      <c r="L63" s="1">
        <f>IF($B63="","",VLOOKUP($I63,$B$14:$F118,4,FALSE))</f>
      </c>
      <c r="M63" s="23">
        <f>IF($B63="","",VLOOKUP($I63,$B$14:$F118,5,FALSE))</f>
      </c>
    </row>
    <row r="64" spans="1:13" ht="13.5">
      <c r="A64" s="1">
        <v>2</v>
      </c>
      <c r="B64" s="1">
        <f t="shared" si="3"/>
      </c>
      <c r="C64" s="7">
        <f aca="true" t="shared" si="22" ref="C64:D69">IF(C$11="","",C$11)</f>
      </c>
      <c r="D64" s="7">
        <f t="shared" si="22"/>
      </c>
      <c r="E64" s="25">
        <f>IF(B64="","","三回忌")</f>
      </c>
      <c r="F64" s="23">
        <f aca="true" t="shared" si="23" ref="F64:F69">IF(E$11="","",DATE(YEAR(E$11)+$A64,MONTH(E$11),DAY(E$11)))</f>
      </c>
      <c r="G64" s="20">
        <f aca="true" t="shared" si="24" ref="G64:G69">IF(E$11="","",F64+ROW()*0.0001)</f>
      </c>
      <c r="H64" s="20"/>
      <c r="I64" s="1">
        <v>51</v>
      </c>
      <c r="J64" s="1">
        <f>IF($B64="","",VLOOKUP($I64,$B$14:$F119,2,FALSE))</f>
      </c>
      <c r="K64" s="1">
        <f>IF($B64="","",VLOOKUP($I64,$B$14:$F119,3,FALSE))</f>
      </c>
      <c r="L64" s="1">
        <f>IF($B64="","",VLOOKUP($I64,$B$14:$F119,4,FALSE))</f>
      </c>
      <c r="M64" s="23">
        <f>IF($B64="","",VLOOKUP($I64,$B$14:$F119,5,FALSE))</f>
      </c>
    </row>
    <row r="65" spans="1:13" ht="13.5">
      <c r="A65" s="1">
        <v>6</v>
      </c>
      <c r="B65" s="1">
        <f t="shared" si="3"/>
      </c>
      <c r="C65" s="7">
        <f t="shared" si="22"/>
      </c>
      <c r="D65" s="7">
        <f t="shared" si="22"/>
      </c>
      <c r="E65" s="25">
        <f>IF(B65="","","七回忌")</f>
      </c>
      <c r="F65" s="23">
        <f t="shared" si="23"/>
      </c>
      <c r="G65" s="20">
        <f t="shared" si="24"/>
      </c>
      <c r="H65" s="20"/>
      <c r="I65" s="1">
        <v>52</v>
      </c>
      <c r="J65" s="1">
        <f>IF($B65="","",VLOOKUP($I65,$B$14:$F120,2,FALSE))</f>
      </c>
      <c r="K65" s="1">
        <f>IF($B65="","",VLOOKUP($I65,$B$14:$F120,3,FALSE))</f>
      </c>
      <c r="L65" s="1">
        <f>IF($B65="","",VLOOKUP($I65,$B$14:$F120,4,FALSE))</f>
      </c>
      <c r="M65" s="23">
        <f>IF($B65="","",VLOOKUP($I65,$B$14:$F120,5,FALSE))</f>
      </c>
    </row>
    <row r="66" spans="1:13" ht="13.5">
      <c r="A66" s="1">
        <v>12</v>
      </c>
      <c r="B66" s="1">
        <f t="shared" si="3"/>
      </c>
      <c r="C66" s="7">
        <f t="shared" si="22"/>
      </c>
      <c r="D66" s="7">
        <f t="shared" si="22"/>
      </c>
      <c r="E66" s="25">
        <f>IF(B66="","","十三回忌")</f>
      </c>
      <c r="F66" s="23">
        <f t="shared" si="23"/>
      </c>
      <c r="G66" s="20">
        <f t="shared" si="24"/>
      </c>
      <c r="H66" s="20"/>
      <c r="I66" s="1">
        <v>53</v>
      </c>
      <c r="J66" s="1">
        <f>IF($B66="","",VLOOKUP($I66,$B$14:$F121,2,FALSE))</f>
      </c>
      <c r="K66" s="1">
        <f>IF($B66="","",VLOOKUP($I66,$B$14:$F121,3,FALSE))</f>
      </c>
      <c r="L66" s="1">
        <f>IF($B66="","",VLOOKUP($I66,$B$14:$F121,4,FALSE))</f>
      </c>
      <c r="M66" s="23">
        <f>IF($B66="","",VLOOKUP($I66,$B$14:$F121,5,FALSE))</f>
      </c>
    </row>
    <row r="67" spans="1:13" ht="13.5">
      <c r="A67" s="1">
        <v>16</v>
      </c>
      <c r="B67" s="1">
        <f t="shared" si="3"/>
      </c>
      <c r="C67" s="7">
        <f t="shared" si="22"/>
      </c>
      <c r="D67" s="7">
        <f t="shared" si="22"/>
      </c>
      <c r="E67" s="25">
        <f>IF(B67="","","十七回忌")</f>
      </c>
      <c r="F67" s="23">
        <f t="shared" si="23"/>
      </c>
      <c r="G67" s="20">
        <f t="shared" si="24"/>
      </c>
      <c r="H67" s="20"/>
      <c r="I67" s="1">
        <v>54</v>
      </c>
      <c r="J67" s="1">
        <f>IF($B67="","",VLOOKUP($I67,$B$14:$F122,2,FALSE))</f>
      </c>
      <c r="K67" s="1">
        <f>IF($B67="","",VLOOKUP($I67,$B$14:$F122,3,FALSE))</f>
      </c>
      <c r="L67" s="1">
        <f>IF($B67="","",VLOOKUP($I67,$B$14:$F122,4,FALSE))</f>
      </c>
      <c r="M67" s="23">
        <f>IF($B67="","",VLOOKUP($I67,$B$14:$F122,5,FALSE))</f>
      </c>
    </row>
    <row r="68" spans="1:13" ht="13.5">
      <c r="A68" s="1">
        <v>32</v>
      </c>
      <c r="B68" s="1">
        <f t="shared" si="3"/>
      </c>
      <c r="C68" s="7">
        <f t="shared" si="22"/>
      </c>
      <c r="D68" s="7">
        <f t="shared" si="22"/>
      </c>
      <c r="E68" s="25">
        <f>IF(B68="","","三十三回忌")</f>
      </c>
      <c r="F68" s="23">
        <f t="shared" si="23"/>
      </c>
      <c r="G68" s="20">
        <f t="shared" si="24"/>
      </c>
      <c r="H68" s="20"/>
      <c r="I68" s="1">
        <v>55</v>
      </c>
      <c r="J68" s="1">
        <f>IF($B68="","",VLOOKUP($I68,$B$14:$F123,2,FALSE))</f>
      </c>
      <c r="K68" s="1">
        <f>IF($B68="","",VLOOKUP($I68,$B$14:$F123,3,FALSE))</f>
      </c>
      <c r="L68" s="1">
        <f>IF($B68="","",VLOOKUP($I68,$B$14:$F123,4,FALSE))</f>
      </c>
      <c r="M68" s="23">
        <f>IF($B68="","",VLOOKUP($I68,$B$14:$F123,5,FALSE))</f>
      </c>
    </row>
    <row r="69" spans="1:13" ht="13.5">
      <c r="A69" s="1">
        <v>49</v>
      </c>
      <c r="B69" s="1">
        <f t="shared" si="3"/>
      </c>
      <c r="C69" s="7">
        <f t="shared" si="22"/>
      </c>
      <c r="D69" s="7">
        <f t="shared" si="22"/>
      </c>
      <c r="E69" s="25">
        <f>IF(B69="","","五十回忌")</f>
      </c>
      <c r="F69" s="23">
        <f t="shared" si="23"/>
      </c>
      <c r="G69" s="20">
        <f t="shared" si="24"/>
      </c>
      <c r="H69" s="20"/>
      <c r="I69" s="1">
        <v>56</v>
      </c>
      <c r="J69" s="1">
        <f>IF($B69="","",VLOOKUP($I69,$B$14:$F124,2,FALSE))</f>
      </c>
      <c r="K69" s="1">
        <f>IF($B69="","",VLOOKUP($I69,$B$14:$F124,3,FALSE))</f>
      </c>
      <c r="L69" s="1">
        <f>IF($B69="","",VLOOKUP($I69,$B$14:$F124,4,FALSE))</f>
      </c>
      <c r="M69" s="23">
        <f>IF($B69="","",VLOOKUP($I69,$B$14:$F124,5,FALSE))</f>
      </c>
    </row>
    <row r="70" ht="13.5">
      <c r="K70" s="22" t="s">
        <v>13</v>
      </c>
    </row>
  </sheetData>
  <sheetProtection sheet="1" objects="1" scenarios="1" selectLockedCells="1"/>
  <protectedRanges>
    <protectedRange sqref="C4:F11" name="範囲2"/>
    <protectedRange sqref="C1" name="範囲1"/>
  </protectedRanges>
  <mergeCells count="10">
    <mergeCell ref="E3:F3"/>
    <mergeCell ref="C1:D1"/>
    <mergeCell ref="E4:F4"/>
    <mergeCell ref="E11:F11"/>
    <mergeCell ref="E10:F10"/>
    <mergeCell ref="E9:F9"/>
    <mergeCell ref="E8:F8"/>
    <mergeCell ref="E7:F7"/>
    <mergeCell ref="E6:F6"/>
    <mergeCell ref="E5:F5"/>
  </mergeCells>
  <dataValidations count="1">
    <dataValidation type="date" operator="greaterThanOrEqual" allowBlank="1" showInputMessage="1" showErrorMessage="1" errorTitle="正しく入力なさって下さい" error="例）平成１９年１０月２５日の場合→　　2007/10/25" sqref="E4:E11 F4:F9 F11">
      <formula1>1</formula1>
    </dataValidation>
  </dataValidations>
  <printOptions/>
  <pageMargins left="0.75" right="0.36" top="0.79" bottom="0.6" header="0.512" footer="0.512"/>
  <pageSetup cellComments="asDisplayed" fitToHeight="1" fitToWidth="1" horizontalDpi="300" verticalDpi="3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</cp:lastModifiedBy>
  <cp:lastPrinted>2007-10-27T13:40:11Z</cp:lastPrinted>
  <dcterms:created xsi:type="dcterms:W3CDTF">1997-01-08T22:48:59Z</dcterms:created>
  <dcterms:modified xsi:type="dcterms:W3CDTF">2012-01-13T04:51:54Z</dcterms:modified>
  <cp:category/>
  <cp:version/>
  <cp:contentType/>
  <cp:contentStatus/>
</cp:coreProperties>
</file>