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1470" windowWidth="7590" windowHeight="7185" tabRatio="613" activeTab="0"/>
  </bookViews>
  <sheets>
    <sheet name="設定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>
    <definedName name="祝日">'設定'!$B$6:$B$25</definedName>
  </definedNames>
  <calcPr fullCalcOnLoad="1"/>
</workbook>
</file>

<file path=xl/sharedStrings.xml><?xml version="1.0" encoding="utf-8"?>
<sst xmlns="http://schemas.openxmlformats.org/spreadsheetml/2006/main" count="186" uniqueCount="31">
  <si>
    <t>日付</t>
  </si>
  <si>
    <t>曜日</t>
  </si>
  <si>
    <t>繰越高（ＫＧ）</t>
  </si>
  <si>
    <t>仕入高（ＫＧ）</t>
  </si>
  <si>
    <t>払出高（ＫＧ）</t>
  </si>
  <si>
    <t>残高（ＫＧ）</t>
  </si>
  <si>
    <t>受入高（ＫＧ）</t>
  </si>
  <si>
    <t>販売高（一般）</t>
  </si>
  <si>
    <t>販売高（業務）</t>
  </si>
  <si>
    <t>合計</t>
  </si>
  <si>
    <t>玄米受払台帳</t>
  </si>
  <si>
    <t>精米販売台帳</t>
  </si>
  <si>
    <t>玄米受払台帳</t>
  </si>
  <si>
    <t>精米販売台帳</t>
  </si>
  <si>
    <t>年度の設定</t>
  </si>
  <si>
    <t>年度</t>
  </si>
  <si>
    <t>祝日の設定</t>
  </si>
  <si>
    <t>元旦</t>
  </si>
  <si>
    <t>成人の日</t>
  </si>
  <si>
    <t>建国記念の日</t>
  </si>
  <si>
    <t>春分の日</t>
  </si>
  <si>
    <t>みどりの日</t>
  </si>
  <si>
    <t>憲法記念日</t>
  </si>
  <si>
    <t>こどもの日</t>
  </si>
  <si>
    <t>海の日</t>
  </si>
  <si>
    <t>敬老の日</t>
  </si>
  <si>
    <t>秋分の日</t>
  </si>
  <si>
    <t>文化の日</t>
  </si>
  <si>
    <t>勤労感謝の日</t>
  </si>
  <si>
    <t>国民の休日</t>
  </si>
  <si>
    <t>20220/3/20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</si>
</sst>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_);[Red]\(#,##0\)"/>
    <numFmt numFmtId="179" formatCode="#,##0_ ;[Red]\-#,##0\ "/>
    <numFmt numFmtId="180" formatCode="yyyy/m/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53"/>
      <name val="ＭＳ Ｐゴシック"/>
      <family val="3"/>
    </font>
    <font>
      <b/>
      <sz val="16"/>
      <color indexed="53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5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2" xfId="0" applyFill="1" applyBorder="1" applyAlignment="1">
      <alignment/>
    </xf>
    <xf numFmtId="5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8" fontId="0" fillId="0" borderId="15" xfId="0" applyNumberFormat="1" applyBorder="1" applyAlignment="1">
      <alignment/>
    </xf>
    <xf numFmtId="177" fontId="0" fillId="0" borderId="15" xfId="0" applyNumberFormat="1" applyBorder="1" applyAlignment="1">
      <alignment/>
    </xf>
    <xf numFmtId="56" fontId="0" fillId="35" borderId="16" xfId="0" applyNumberFormat="1" applyFill="1" applyBorder="1" applyAlignment="1">
      <alignment/>
    </xf>
    <xf numFmtId="0" fontId="5" fillId="0" borderId="0" xfId="0" applyFont="1" applyAlignment="1">
      <alignment/>
    </xf>
    <xf numFmtId="178" fontId="0" fillId="0" borderId="17" xfId="0" applyNumberFormat="1" applyBorder="1" applyAlignment="1">
      <alignment/>
    </xf>
    <xf numFmtId="177" fontId="0" fillId="0" borderId="17" xfId="0" applyNumberForma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25" xfId="0" applyNumberFormat="1" applyBorder="1" applyAlignment="1">
      <alignment/>
    </xf>
    <xf numFmtId="179" fontId="0" fillId="0" borderId="26" xfId="0" applyNumberFormat="1" applyBorder="1" applyAlignment="1">
      <alignment/>
    </xf>
    <xf numFmtId="56" fontId="0" fillId="35" borderId="21" xfId="0" applyNumberFormat="1" applyFill="1" applyBorder="1" applyAlignment="1">
      <alignment horizontal="center" vertical="center"/>
    </xf>
    <xf numFmtId="56" fontId="0" fillId="35" borderId="10" xfId="0" applyNumberFormat="1" applyFill="1" applyBorder="1" applyAlignment="1">
      <alignment horizontal="center" vertical="center"/>
    </xf>
    <xf numFmtId="56" fontId="5" fillId="35" borderId="10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179" fontId="0" fillId="0" borderId="27" xfId="0" applyNumberFormat="1" applyBorder="1" applyAlignment="1">
      <alignment/>
    </xf>
    <xf numFmtId="56" fontId="0" fillId="35" borderId="13" xfId="0" applyNumberFormat="1" applyFill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5" fillId="0" borderId="23" xfId="0" applyNumberFormat="1" applyFont="1" applyBorder="1" applyAlignment="1">
      <alignment/>
    </xf>
    <xf numFmtId="179" fontId="0" fillId="0" borderId="30" xfId="0" applyNumberFormat="1" applyBorder="1" applyAlignment="1">
      <alignment/>
    </xf>
    <xf numFmtId="179" fontId="6" fillId="0" borderId="14" xfId="0" applyNumberFormat="1" applyFont="1" applyBorder="1" applyAlignment="1">
      <alignment/>
    </xf>
    <xf numFmtId="0" fontId="0" fillId="34" borderId="31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34" borderId="10" xfId="0" applyFont="1" applyFill="1" applyBorder="1" applyAlignment="1">
      <alignment horizontal="center" vertical="center"/>
    </xf>
    <xf numFmtId="0" fontId="8" fillId="37" borderId="11" xfId="0" applyFont="1" applyFill="1" applyBorder="1" applyAlignment="1" applyProtection="1">
      <alignment horizontal="center" vertical="center"/>
      <protection locked="0"/>
    </xf>
    <xf numFmtId="56" fontId="0" fillId="35" borderId="2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Border="1" applyAlignment="1" applyProtection="1">
      <alignment horizontal="center"/>
      <protection locked="0"/>
    </xf>
    <xf numFmtId="56" fontId="0" fillId="35" borderId="13" xfId="0" applyNumberFormat="1" applyFont="1" applyFill="1" applyBorder="1" applyAlignment="1">
      <alignment/>
    </xf>
    <xf numFmtId="56" fontId="0" fillId="35" borderId="16" xfId="0" applyNumberFormat="1" applyFont="1" applyFill="1" applyBorder="1" applyAlignment="1" applyProtection="1">
      <alignment/>
      <protection/>
    </xf>
    <xf numFmtId="56" fontId="0" fillId="35" borderId="32" xfId="0" applyNumberFormat="1" applyFont="1" applyFill="1" applyBorder="1" applyAlignment="1" applyProtection="1">
      <alignment horizontal="center" vertical="center"/>
      <protection/>
    </xf>
    <xf numFmtId="179" fontId="0" fillId="0" borderId="33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21" xfId="0" applyNumberFormat="1" applyBorder="1" applyAlignment="1" applyProtection="1">
      <alignment/>
      <protection locked="0"/>
    </xf>
    <xf numFmtId="179" fontId="0" fillId="0" borderId="22" xfId="0" applyNumberFormat="1" applyBorder="1" applyAlignment="1" applyProtection="1">
      <alignment/>
      <protection locked="0"/>
    </xf>
    <xf numFmtId="179" fontId="0" fillId="0" borderId="23" xfId="0" applyNumberFormat="1" applyBorder="1" applyAlignment="1" applyProtection="1">
      <alignment/>
      <protection locked="0"/>
    </xf>
    <xf numFmtId="179" fontId="0" fillId="0" borderId="24" xfId="0" applyNumberFormat="1" applyBorder="1" applyAlignment="1" applyProtection="1">
      <alignment/>
      <protection locked="0"/>
    </xf>
    <xf numFmtId="179" fontId="0" fillId="0" borderId="36" xfId="0" applyNumberFormat="1" applyBorder="1" applyAlignment="1" applyProtection="1">
      <alignment/>
      <protection locked="0"/>
    </xf>
    <xf numFmtId="179" fontId="0" fillId="0" borderId="37" xfId="0" applyNumberFormat="1" applyBorder="1" applyAlignment="1" applyProtection="1">
      <alignment/>
      <protection locked="0"/>
    </xf>
    <xf numFmtId="179" fontId="0" fillId="0" borderId="25" xfId="0" applyNumberFormat="1" applyBorder="1" applyAlignment="1" applyProtection="1">
      <alignment/>
      <protection locked="0"/>
    </xf>
    <xf numFmtId="179" fontId="0" fillId="0" borderId="38" xfId="0" applyNumberFormat="1" applyBorder="1" applyAlignment="1" applyProtection="1">
      <alignment/>
      <protection locked="0"/>
    </xf>
    <xf numFmtId="179" fontId="5" fillId="0" borderId="25" xfId="0" applyNumberFormat="1" applyFont="1" applyBorder="1" applyAlignment="1" applyProtection="1">
      <alignment/>
      <protection locked="0"/>
    </xf>
    <xf numFmtId="179" fontId="0" fillId="0" borderId="22" xfId="0" applyNumberFormat="1" applyFill="1" applyBorder="1" applyAlignment="1" applyProtection="1">
      <alignment/>
      <protection locked="0"/>
    </xf>
    <xf numFmtId="179" fontId="0" fillId="0" borderId="25" xfId="0" applyNumberFormat="1" applyFill="1" applyBorder="1" applyAlignment="1" applyProtection="1">
      <alignment/>
      <protection locked="0"/>
    </xf>
    <xf numFmtId="179" fontId="0" fillId="0" borderId="23" xfId="0" applyNumberFormat="1" applyFill="1" applyBorder="1" applyAlignment="1" applyProtection="1">
      <alignment/>
      <protection locked="0"/>
    </xf>
    <xf numFmtId="179" fontId="0" fillId="0" borderId="39" xfId="0" applyNumberFormat="1" applyBorder="1" applyAlignment="1" applyProtection="1">
      <alignment/>
      <protection locked="0"/>
    </xf>
    <xf numFmtId="179" fontId="0" fillId="0" borderId="16" xfId="0" applyNumberFormat="1" applyBorder="1" applyAlignment="1" applyProtection="1">
      <alignment/>
      <protection locked="0"/>
    </xf>
    <xf numFmtId="179" fontId="6" fillId="0" borderId="22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56" fontId="0" fillId="35" borderId="13" xfId="0" applyNumberFormat="1" applyFont="1" applyFill="1" applyBorder="1" applyAlignment="1" applyProtection="1">
      <alignment/>
      <protection/>
    </xf>
    <xf numFmtId="179" fontId="0" fillId="0" borderId="21" xfId="0" applyNumberFormat="1" applyBorder="1" applyAlignment="1" applyProtection="1">
      <alignment/>
      <protection/>
    </xf>
    <xf numFmtId="179" fontId="0" fillId="0" borderId="18" xfId="0" applyNumberFormat="1" applyBorder="1" applyAlignment="1" applyProtection="1">
      <alignment/>
      <protection/>
    </xf>
    <xf numFmtId="179" fontId="0" fillId="0" borderId="16" xfId="0" applyNumberFormat="1" applyBorder="1" applyAlignment="1" applyProtection="1">
      <alignment/>
      <protection/>
    </xf>
    <xf numFmtId="179" fontId="0" fillId="0" borderId="22" xfId="0" applyNumberFormat="1" applyBorder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179" fontId="0" fillId="0" borderId="25" xfId="0" applyNumberFormat="1" applyBorder="1" applyAlignment="1" applyProtection="1">
      <alignment/>
      <protection/>
    </xf>
    <xf numFmtId="179" fontId="6" fillId="0" borderId="22" xfId="0" applyNumberFormat="1" applyFont="1" applyBorder="1" applyAlignment="1" applyProtection="1">
      <alignment/>
      <protection/>
    </xf>
    <xf numFmtId="179" fontId="0" fillId="0" borderId="23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178" fontId="0" fillId="0" borderId="15" xfId="0" applyNumberFormat="1" applyBorder="1" applyAlignment="1" applyProtection="1">
      <alignment/>
      <protection/>
    </xf>
    <xf numFmtId="179" fontId="0" fillId="0" borderId="26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179" fontId="0" fillId="0" borderId="40" xfId="0" applyNumberFormat="1" applyBorder="1" applyAlignment="1" applyProtection="1">
      <alignment/>
      <protection locked="0"/>
    </xf>
    <xf numFmtId="179" fontId="0" fillId="0" borderId="30" xfId="0" applyNumberFormat="1" applyBorder="1" applyAlignment="1" applyProtection="1">
      <alignment/>
      <protection locked="0"/>
    </xf>
    <xf numFmtId="179" fontId="0" fillId="0" borderId="41" xfId="0" applyNumberFormat="1" applyBorder="1" applyAlignment="1" applyProtection="1">
      <alignment/>
      <protection locked="0"/>
    </xf>
    <xf numFmtId="179" fontId="6" fillId="0" borderId="36" xfId="0" applyNumberFormat="1" applyFont="1" applyBorder="1" applyAlignment="1" applyProtection="1">
      <alignment/>
      <protection locked="0"/>
    </xf>
    <xf numFmtId="0" fontId="9" fillId="34" borderId="1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55" fontId="10" fillId="0" borderId="0" xfId="0" applyNumberFormat="1" applyFont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2" fillId="34" borderId="45" xfId="0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 textRotation="255"/>
      <protection/>
    </xf>
    <xf numFmtId="0" fontId="0" fillId="0" borderId="53" xfId="0" applyBorder="1" applyAlignment="1" applyProtection="1">
      <alignment vertical="center" textRotation="255"/>
      <protection/>
    </xf>
    <xf numFmtId="55" fontId="10" fillId="0" borderId="0" xfId="0" applyNumberFormat="1" applyFont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36" borderId="43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jpeg" /><Relationship Id="rId2" Type="http://schemas.openxmlformats.org/officeDocument/2006/relationships/image" Target="../media/image2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jpeg" /><Relationship Id="rId2" Type="http://schemas.openxmlformats.org/officeDocument/2006/relationships/image" Target="../media/image2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123825</xdr:rowOff>
    </xdr:from>
    <xdr:to>
      <xdr:col>7</xdr:col>
      <xdr:colOff>685800</xdr:colOff>
      <xdr:row>1</xdr:row>
      <xdr:rowOff>419100</xdr:rowOff>
    </xdr:to>
    <xdr:grpSp>
      <xdr:nvGrpSpPr>
        <xdr:cNvPr id="1" name="Group 1"/>
        <xdr:cNvGrpSpPr>
          <a:grpSpLocks/>
        </xdr:cNvGrpSpPr>
      </xdr:nvGrpSpPr>
      <xdr:grpSpPr>
        <a:xfrm>
          <a:off x="2400300" y="123825"/>
          <a:ext cx="3733800" cy="466725"/>
          <a:chOff x="253" y="19"/>
          <a:chExt cx="392" cy="50"/>
        </a:xfrm>
        <a:solidFill>
          <a:srgbClr val="FFFFFF"/>
        </a:solidFill>
      </xdr:grpSpPr>
      <xdr:sp>
        <xdr:nvSpPr>
          <xdr:cNvPr id="2" name="Rectangle 2" descr="新聞紙"/>
          <xdr:cNvSpPr>
            <a:spLocks/>
          </xdr:cNvSpPr>
        </xdr:nvSpPr>
        <xdr:spPr>
          <a:xfrm>
            <a:off x="253" y="19"/>
            <a:ext cx="392" cy="5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3" descr="新聞紙"/>
          <xdr:cNvSpPr txBox="1">
            <a:spLocks noChangeArrowheads="1"/>
          </xdr:cNvSpPr>
        </xdr:nvSpPr>
        <xdr:spPr>
          <a:xfrm>
            <a:off x="257" y="23"/>
            <a:ext cx="380" cy="39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45720" tIns="27432" rIns="45720" bIns="27432" anchor="ctr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玄米受払台帳・精米販売台帳</a:t>
            </a:r>
            <a:r>
              <a:rPr lang="en-US" cap="none" sz="2000" b="1" i="0" u="non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zoomScalePageLayoutView="0" workbookViewId="0" topLeftCell="B1">
      <selection activeCell="I11" sqref="I11"/>
    </sheetView>
  </sheetViews>
  <sheetFormatPr defaultColWidth="9.00390625" defaultRowHeight="13.5"/>
  <cols>
    <col min="2" max="2" width="13.50390625" style="0" customWidth="1"/>
    <col min="3" max="3" width="13.00390625" style="0" bestFit="1" customWidth="1"/>
    <col min="4" max="4" width="5.375" style="0" customWidth="1"/>
  </cols>
  <sheetData>
    <row r="3" spans="2:4" ht="31.5" customHeight="1">
      <c r="B3" s="45" t="s">
        <v>14</v>
      </c>
      <c r="C3" s="46">
        <v>2020</v>
      </c>
      <c r="D3" s="41" t="s">
        <v>15</v>
      </c>
    </row>
    <row r="4" ht="13.5">
      <c r="B4" s="42"/>
    </row>
    <row r="5" spans="2:4" ht="21.75" customHeight="1">
      <c r="B5" s="95" t="s">
        <v>16</v>
      </c>
      <c r="C5" s="96"/>
      <c r="D5" s="97"/>
    </row>
    <row r="6" spans="2:4" ht="19.5" customHeight="1">
      <c r="B6" s="48">
        <v>43831</v>
      </c>
      <c r="C6" s="43" t="s">
        <v>17</v>
      </c>
      <c r="D6" s="44"/>
    </row>
    <row r="7" spans="2:4" ht="19.5" customHeight="1">
      <c r="B7" s="48">
        <v>43843</v>
      </c>
      <c r="C7" s="43" t="s">
        <v>18</v>
      </c>
      <c r="D7" s="44"/>
    </row>
    <row r="8" spans="2:4" ht="19.5" customHeight="1">
      <c r="B8" s="48">
        <v>43872</v>
      </c>
      <c r="C8" s="43" t="s">
        <v>19</v>
      </c>
      <c r="D8" s="44"/>
    </row>
    <row r="9" spans="2:4" ht="19.5" customHeight="1">
      <c r="B9" s="48" t="s">
        <v>30</v>
      </c>
      <c r="C9" s="43" t="s">
        <v>20</v>
      </c>
      <c r="D9" s="44"/>
    </row>
    <row r="10" spans="2:4" ht="19.5" customHeight="1">
      <c r="B10" s="48">
        <v>43950</v>
      </c>
      <c r="C10" s="43" t="s">
        <v>21</v>
      </c>
      <c r="D10" s="44"/>
    </row>
    <row r="11" spans="2:4" ht="19.5" customHeight="1">
      <c r="B11" s="48">
        <v>43957</v>
      </c>
      <c r="C11" s="43" t="s">
        <v>22</v>
      </c>
      <c r="D11" s="44"/>
    </row>
    <row r="12" spans="2:4" ht="19.5" customHeight="1">
      <c r="B12" s="48">
        <v>43955</v>
      </c>
      <c r="C12" s="43" t="s">
        <v>29</v>
      </c>
      <c r="D12" s="44"/>
    </row>
    <row r="13" spans="2:4" ht="19.5" customHeight="1">
      <c r="B13" s="48">
        <v>43956</v>
      </c>
      <c r="C13" s="43" t="s">
        <v>23</v>
      </c>
      <c r="D13" s="44"/>
    </row>
    <row r="14" spans="2:4" ht="19.5" customHeight="1">
      <c r="B14" s="48">
        <v>44035</v>
      </c>
      <c r="C14" s="43" t="s">
        <v>24</v>
      </c>
      <c r="D14" s="44"/>
    </row>
    <row r="15" spans="2:4" ht="19.5" customHeight="1">
      <c r="B15" s="48">
        <v>44095</v>
      </c>
      <c r="C15" s="43" t="s">
        <v>25</v>
      </c>
      <c r="D15" s="44"/>
    </row>
    <row r="16" spans="2:4" ht="19.5" customHeight="1">
      <c r="B16" s="48">
        <v>44096</v>
      </c>
      <c r="C16" s="43" t="s">
        <v>26</v>
      </c>
      <c r="D16" s="44"/>
    </row>
    <row r="17" spans="2:4" ht="19.5" customHeight="1">
      <c r="B17" s="48">
        <v>43885</v>
      </c>
      <c r="C17" s="43"/>
      <c r="D17" s="44"/>
    </row>
    <row r="18" spans="2:4" ht="19.5" customHeight="1">
      <c r="B18" s="48">
        <v>44138</v>
      </c>
      <c r="C18" s="43" t="s">
        <v>27</v>
      </c>
      <c r="D18" s="44"/>
    </row>
    <row r="19" spans="2:4" ht="19.5" customHeight="1">
      <c r="B19" s="48">
        <v>44158</v>
      </c>
      <c r="C19" s="43" t="s">
        <v>28</v>
      </c>
      <c r="D19" s="44"/>
    </row>
    <row r="20" spans="2:4" ht="19.5" customHeight="1">
      <c r="B20" s="48">
        <v>44036</v>
      </c>
      <c r="C20" s="43"/>
      <c r="D20" s="44"/>
    </row>
    <row r="21" spans="2:4" ht="19.5" customHeight="1">
      <c r="B21" s="48">
        <v>44053</v>
      </c>
      <c r="C21" s="43" t="s">
        <v>24</v>
      </c>
      <c r="D21" s="44"/>
    </row>
    <row r="22" spans="3:4" ht="19.5" customHeight="1">
      <c r="C22" s="43"/>
      <c r="D22" s="44"/>
    </row>
    <row r="23" spans="3:4" ht="19.5" customHeight="1">
      <c r="C23" s="43"/>
      <c r="D23" s="44"/>
    </row>
    <row r="24" spans="2:4" ht="19.5" customHeight="1">
      <c r="B24" s="48"/>
      <c r="C24" s="43"/>
      <c r="D24" s="44"/>
    </row>
    <row r="25" spans="2:4" ht="19.5" customHeight="1">
      <c r="B25" s="48"/>
      <c r="C25" s="43"/>
      <c r="D25" s="44"/>
    </row>
  </sheetData>
  <sheetProtection/>
  <mergeCells count="1">
    <mergeCell ref="B5:D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11" ht="13.5">
      <c r="A1" s="98" t="str">
        <f>'設定'!C3&amp;"年9月分"</f>
        <v>2020年9月分</v>
      </c>
      <c r="B1" s="98"/>
      <c r="C1" s="32"/>
      <c r="D1" s="32"/>
      <c r="E1" s="32"/>
      <c r="F1" s="32"/>
      <c r="G1" s="32"/>
      <c r="H1" s="32"/>
      <c r="I1" s="32"/>
      <c r="J1" s="32"/>
      <c r="K1" s="32"/>
    </row>
    <row r="2" spans="1:11" ht="42.75" customHeight="1" thickBot="1">
      <c r="A2" s="126"/>
      <c r="B2" s="126"/>
      <c r="C2" s="126"/>
      <c r="D2" s="32"/>
      <c r="E2" s="32"/>
      <c r="F2" s="32"/>
      <c r="G2" s="32"/>
      <c r="H2" s="32"/>
      <c r="I2" s="33"/>
      <c r="J2" s="32"/>
      <c r="K2" s="32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DATEVALUE('設定'!C3&amp;"/9/1")</f>
        <v>44075</v>
      </c>
      <c r="B5" s="47" t="str">
        <f aca="true" t="shared" si="0" ref="B5:B34">CHOOSE(WEEKDAY(A5),"日","月","火","水","木","金","土")</f>
        <v>火</v>
      </c>
      <c r="C5" s="21">
        <f>'８月'!F35</f>
      </c>
      <c r="D5" s="55"/>
      <c r="E5" s="55"/>
      <c r="F5" s="17">
        <f>IF(C5="","",SUM(C5:D5)-E5)</f>
      </c>
      <c r="G5" s="26">
        <f>'８月'!K35</f>
      </c>
      <c r="H5" s="21">
        <f aca="true" ca="1" t="shared" si="1" ref="H5:H34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44076</v>
      </c>
      <c r="B6" s="47" t="str">
        <f t="shared" si="0"/>
        <v>水</v>
      </c>
      <c r="C6" s="22">
        <f aca="true" ca="1" t="shared" si="2" ref="C6:C34">IF(A6&gt;TODAY(),"",F5)</f>
      </c>
      <c r="D6" s="56"/>
      <c r="E6" s="56"/>
      <c r="F6" s="18">
        <f aca="true" t="shared" si="3" ref="F6:F34">IF(C6="","",SUM(C6:D6)-E6)</f>
      </c>
      <c r="G6" s="22">
        <f aca="true" ca="1" t="shared" si="4" ref="G6:G34">IF(A6&gt;TODAY(),"",K5)</f>
      </c>
      <c r="H6" s="22">
        <f ca="1" t="shared" si="1"/>
      </c>
      <c r="I6" s="56"/>
      <c r="J6" s="61"/>
      <c r="K6" s="19">
        <f>IF(G6="","",SUM(G6:H6)-SUM(I6:J6))</f>
      </c>
    </row>
    <row r="7" spans="1:11" ht="15" customHeight="1">
      <c r="A7" s="49">
        <f aca="true" t="shared" si="5" ref="A7:A34">A6+1</f>
        <v>44077</v>
      </c>
      <c r="B7" s="47" t="str">
        <f t="shared" si="0"/>
        <v>木</v>
      </c>
      <c r="C7" s="22">
        <f ca="1" t="shared" si="2"/>
      </c>
      <c r="D7" s="56"/>
      <c r="E7" s="56"/>
      <c r="F7" s="18">
        <f t="shared" si="3"/>
      </c>
      <c r="G7" s="22">
        <f ca="1" t="shared" si="4"/>
      </c>
      <c r="H7" s="22">
        <f ca="1" t="shared" si="1"/>
      </c>
      <c r="I7" s="56"/>
      <c r="J7" s="61"/>
      <c r="K7" s="19">
        <f aca="true" t="shared" si="6" ref="K7:K34">IF(G7="","",SUM(G7:H7)-SUM(I7:J7))</f>
      </c>
    </row>
    <row r="8" spans="1:11" ht="15" customHeight="1">
      <c r="A8" s="49">
        <f t="shared" si="5"/>
        <v>44078</v>
      </c>
      <c r="B8" s="47" t="str">
        <f t="shared" si="0"/>
        <v>金</v>
      </c>
      <c r="C8" s="22">
        <f ca="1" t="shared" si="2"/>
      </c>
      <c r="D8" s="56"/>
      <c r="E8" s="56"/>
      <c r="F8" s="18">
        <f t="shared" si="3"/>
      </c>
      <c r="G8" s="22">
        <f ca="1" t="shared" si="4"/>
      </c>
      <c r="H8" s="22">
        <f ca="1" t="shared" si="1"/>
      </c>
      <c r="I8" s="56"/>
      <c r="J8" s="61"/>
      <c r="K8" s="19">
        <f t="shared" si="6"/>
      </c>
    </row>
    <row r="9" spans="1:13" ht="15" customHeight="1">
      <c r="A9" s="49">
        <f t="shared" si="5"/>
        <v>44079</v>
      </c>
      <c r="B9" s="47" t="str">
        <f t="shared" si="0"/>
        <v>土</v>
      </c>
      <c r="C9" s="22">
        <f ca="1" t="shared" si="2"/>
      </c>
      <c r="D9" s="56"/>
      <c r="E9" s="56"/>
      <c r="F9" s="18">
        <f t="shared" si="3"/>
      </c>
      <c r="G9" s="22">
        <f ca="1" t="shared" si="4"/>
      </c>
      <c r="H9" s="22">
        <f ca="1" t="shared" si="1"/>
      </c>
      <c r="I9" s="56"/>
      <c r="J9" s="61"/>
      <c r="K9" s="19">
        <f t="shared" si="6"/>
      </c>
      <c r="M9" s="8"/>
    </row>
    <row r="10" spans="1:13" ht="15" customHeight="1">
      <c r="A10" s="49">
        <f t="shared" si="5"/>
        <v>44080</v>
      </c>
      <c r="B10" s="47" t="str">
        <f t="shared" si="0"/>
        <v>日</v>
      </c>
      <c r="C10" s="22">
        <f ca="1" t="shared" si="2"/>
      </c>
      <c r="D10" s="56"/>
      <c r="E10" s="56"/>
      <c r="F10" s="18">
        <f t="shared" si="3"/>
      </c>
      <c r="G10" s="22">
        <f ca="1" t="shared" si="4"/>
      </c>
      <c r="H10" s="22">
        <f ca="1" t="shared" si="1"/>
      </c>
      <c r="I10" s="56"/>
      <c r="J10" s="61"/>
      <c r="K10" s="19">
        <f t="shared" si="6"/>
      </c>
      <c r="M10" s="9"/>
    </row>
    <row r="11" spans="1:13" ht="15" customHeight="1">
      <c r="A11" s="49">
        <f t="shared" si="5"/>
        <v>44081</v>
      </c>
      <c r="B11" s="47" t="str">
        <f t="shared" si="0"/>
        <v>月</v>
      </c>
      <c r="C11" s="22">
        <f ca="1" t="shared" si="2"/>
      </c>
      <c r="D11" s="56"/>
      <c r="E11" s="56"/>
      <c r="F11" s="18">
        <f t="shared" si="3"/>
      </c>
      <c r="G11" s="22">
        <f ca="1" t="shared" si="4"/>
      </c>
      <c r="H11" s="22">
        <f ca="1" t="shared" si="1"/>
      </c>
      <c r="I11" s="56"/>
      <c r="J11" s="61"/>
      <c r="K11" s="19">
        <f t="shared" si="6"/>
      </c>
      <c r="M11" s="9"/>
    </row>
    <row r="12" spans="1:13" ht="15" customHeight="1">
      <c r="A12" s="49">
        <f t="shared" si="5"/>
        <v>44082</v>
      </c>
      <c r="B12" s="47" t="str">
        <f t="shared" si="0"/>
        <v>火</v>
      </c>
      <c r="C12" s="22">
        <f ca="1" t="shared" si="2"/>
      </c>
      <c r="D12" s="56"/>
      <c r="E12" s="56"/>
      <c r="F12" s="18">
        <f t="shared" si="3"/>
      </c>
      <c r="G12" s="22">
        <f ca="1" t="shared" si="4"/>
      </c>
      <c r="H12" s="22">
        <f ca="1" t="shared" si="1"/>
      </c>
      <c r="I12" s="56"/>
      <c r="J12" s="61"/>
      <c r="K12" s="19">
        <f t="shared" si="6"/>
      </c>
      <c r="M12" s="9"/>
    </row>
    <row r="13" spans="1:13" ht="15" customHeight="1">
      <c r="A13" s="49">
        <f t="shared" si="5"/>
        <v>44083</v>
      </c>
      <c r="B13" s="47" t="str">
        <f t="shared" si="0"/>
        <v>水</v>
      </c>
      <c r="C13" s="22">
        <f ca="1" t="shared" si="2"/>
      </c>
      <c r="D13" s="56"/>
      <c r="E13" s="56"/>
      <c r="F13" s="18">
        <f t="shared" si="3"/>
      </c>
      <c r="G13" s="22">
        <f ca="1" t="shared" si="4"/>
      </c>
      <c r="H13" s="22">
        <f ca="1" t="shared" si="1"/>
      </c>
      <c r="I13" s="56"/>
      <c r="J13" s="91"/>
      <c r="K13" s="19">
        <f t="shared" si="6"/>
      </c>
      <c r="M13" s="9"/>
    </row>
    <row r="14" spans="1:13" ht="15" customHeight="1">
      <c r="A14" s="49">
        <f t="shared" si="5"/>
        <v>44084</v>
      </c>
      <c r="B14" s="47" t="str">
        <f t="shared" si="0"/>
        <v>木</v>
      </c>
      <c r="C14" s="22">
        <f ca="1" t="shared" si="2"/>
      </c>
      <c r="D14" s="56"/>
      <c r="E14" s="56"/>
      <c r="F14" s="18">
        <f t="shared" si="3"/>
      </c>
      <c r="G14" s="22">
        <f ca="1" t="shared" si="4"/>
      </c>
      <c r="H14" s="22">
        <f ca="1" t="shared" si="1"/>
      </c>
      <c r="I14" s="61"/>
      <c r="J14" s="92"/>
      <c r="K14" s="19">
        <f t="shared" si="6"/>
      </c>
      <c r="M14" s="9"/>
    </row>
    <row r="15" spans="1:13" ht="15" customHeight="1">
      <c r="A15" s="49">
        <f t="shared" si="5"/>
        <v>44085</v>
      </c>
      <c r="B15" s="47" t="str">
        <f t="shared" si="0"/>
        <v>金</v>
      </c>
      <c r="C15" s="22">
        <f ca="1" t="shared" si="2"/>
      </c>
      <c r="D15" s="56"/>
      <c r="E15" s="56"/>
      <c r="F15" s="18">
        <f t="shared" si="3"/>
      </c>
      <c r="G15" s="22">
        <f ca="1" t="shared" si="4"/>
      </c>
      <c r="H15" s="34">
        <f ca="1" t="shared" si="1"/>
      </c>
      <c r="I15" s="56"/>
      <c r="J15" s="67"/>
      <c r="K15" s="19">
        <f t="shared" si="6"/>
      </c>
      <c r="M15" s="9"/>
    </row>
    <row r="16" spans="1:13" ht="15" customHeight="1">
      <c r="A16" s="49">
        <f t="shared" si="5"/>
        <v>44086</v>
      </c>
      <c r="B16" s="47" t="str">
        <f t="shared" si="0"/>
        <v>土</v>
      </c>
      <c r="C16" s="22">
        <f ca="1" t="shared" si="2"/>
      </c>
      <c r="D16" s="56"/>
      <c r="E16" s="56"/>
      <c r="F16" s="18">
        <f t="shared" si="3"/>
      </c>
      <c r="G16" s="27">
        <f ca="1" t="shared" si="4"/>
      </c>
      <c r="H16" s="39">
        <f ca="1" t="shared" si="1"/>
      </c>
      <c r="I16" s="93"/>
      <c r="J16" s="62"/>
      <c r="K16" s="19">
        <f t="shared" si="6"/>
      </c>
      <c r="M16" s="9"/>
    </row>
    <row r="17" spans="1:13" ht="15" customHeight="1">
      <c r="A17" s="49">
        <f t="shared" si="5"/>
        <v>44087</v>
      </c>
      <c r="B17" s="47" t="str">
        <f t="shared" si="0"/>
        <v>日</v>
      </c>
      <c r="C17" s="22">
        <f ca="1" t="shared" si="2"/>
      </c>
      <c r="D17" s="56"/>
      <c r="E17" s="56"/>
      <c r="F17" s="18">
        <f t="shared" si="3"/>
      </c>
      <c r="G17" s="22">
        <f ca="1" t="shared" si="4"/>
      </c>
      <c r="H17" s="23">
        <f ca="1" t="shared" si="1"/>
      </c>
      <c r="I17" s="56"/>
      <c r="J17" s="61"/>
      <c r="K17" s="19">
        <f t="shared" si="6"/>
      </c>
      <c r="M17" s="9"/>
    </row>
    <row r="18" spans="1:13" ht="15" customHeight="1">
      <c r="A18" s="49">
        <f t="shared" si="5"/>
        <v>44088</v>
      </c>
      <c r="B18" s="47" t="str">
        <f t="shared" si="0"/>
        <v>月</v>
      </c>
      <c r="C18" s="22">
        <f ca="1" t="shared" si="2"/>
      </c>
      <c r="D18" s="56"/>
      <c r="E18" s="56"/>
      <c r="F18" s="18">
        <f t="shared" si="3"/>
      </c>
      <c r="G18" s="22">
        <f ca="1" t="shared" si="4"/>
      </c>
      <c r="H18" s="22">
        <f ca="1" t="shared" si="1"/>
      </c>
      <c r="I18" s="56"/>
      <c r="J18" s="61"/>
      <c r="K18" s="19">
        <f t="shared" si="6"/>
      </c>
      <c r="M18" s="9"/>
    </row>
    <row r="19" spans="1:13" ht="15" customHeight="1">
      <c r="A19" s="49">
        <f t="shared" si="5"/>
        <v>44089</v>
      </c>
      <c r="B19" s="47" t="str">
        <f t="shared" si="0"/>
        <v>火</v>
      </c>
      <c r="C19" s="22">
        <f ca="1" t="shared" si="2"/>
      </c>
      <c r="D19" s="56"/>
      <c r="E19" s="56"/>
      <c r="F19" s="18">
        <f t="shared" si="3"/>
      </c>
      <c r="G19" s="22">
        <f ca="1" t="shared" si="4"/>
      </c>
      <c r="H19" s="22">
        <f ca="1" t="shared" si="1"/>
      </c>
      <c r="I19" s="56"/>
      <c r="J19" s="61"/>
      <c r="K19" s="19">
        <f t="shared" si="6"/>
      </c>
      <c r="M19" s="9"/>
    </row>
    <row r="20" spans="1:13" ht="15" customHeight="1">
      <c r="A20" s="49">
        <f t="shared" si="5"/>
        <v>44090</v>
      </c>
      <c r="B20" s="47" t="str">
        <f t="shared" si="0"/>
        <v>水</v>
      </c>
      <c r="C20" s="22">
        <f ca="1" t="shared" si="2"/>
      </c>
      <c r="D20" s="56"/>
      <c r="E20" s="56"/>
      <c r="F20" s="18">
        <f t="shared" si="3"/>
      </c>
      <c r="G20" s="22">
        <f ca="1" t="shared" si="4"/>
      </c>
      <c r="H20" s="22">
        <f ca="1" t="shared" si="1"/>
      </c>
      <c r="I20" s="56"/>
      <c r="J20" s="61"/>
      <c r="K20" s="19">
        <f t="shared" si="6"/>
      </c>
      <c r="M20" s="9"/>
    </row>
    <row r="21" spans="1:13" ht="15" customHeight="1">
      <c r="A21" s="49">
        <f t="shared" si="5"/>
        <v>44091</v>
      </c>
      <c r="B21" s="47" t="str">
        <f t="shared" si="0"/>
        <v>木</v>
      </c>
      <c r="C21" s="22">
        <f ca="1" t="shared" si="2"/>
      </c>
      <c r="D21" s="56"/>
      <c r="E21" s="56"/>
      <c r="F21" s="18">
        <f t="shared" si="3"/>
      </c>
      <c r="G21" s="22">
        <f ca="1" t="shared" si="4"/>
      </c>
      <c r="H21" s="22">
        <f ca="1" t="shared" si="1"/>
      </c>
      <c r="I21" s="56"/>
      <c r="J21" s="61"/>
      <c r="K21" s="19">
        <f t="shared" si="6"/>
      </c>
      <c r="M21" s="9"/>
    </row>
    <row r="22" spans="1:13" ht="15" customHeight="1">
      <c r="A22" s="49">
        <f t="shared" si="5"/>
        <v>44092</v>
      </c>
      <c r="B22" s="47" t="str">
        <f t="shared" si="0"/>
        <v>金</v>
      </c>
      <c r="C22" s="22">
        <f ca="1" t="shared" si="2"/>
      </c>
      <c r="D22" s="56"/>
      <c r="E22" s="56"/>
      <c r="F22" s="18">
        <f t="shared" si="3"/>
      </c>
      <c r="G22" s="22">
        <f ca="1" t="shared" si="4"/>
      </c>
      <c r="H22" s="22">
        <f ca="1" t="shared" si="1"/>
      </c>
      <c r="I22" s="56"/>
      <c r="J22" s="61"/>
      <c r="K22" s="19">
        <f t="shared" si="6"/>
      </c>
      <c r="M22" s="9"/>
    </row>
    <row r="23" spans="1:11" ht="15" customHeight="1">
      <c r="A23" s="49">
        <f t="shared" si="5"/>
        <v>44093</v>
      </c>
      <c r="B23" s="47" t="str">
        <f t="shared" si="0"/>
        <v>土</v>
      </c>
      <c r="C23" s="22">
        <f ca="1" t="shared" si="2"/>
      </c>
      <c r="D23" s="56"/>
      <c r="E23" s="56"/>
      <c r="F23" s="18">
        <f t="shared" si="3"/>
      </c>
      <c r="G23" s="22">
        <f ca="1" t="shared" si="4"/>
      </c>
      <c r="H23" s="22">
        <f ca="1" t="shared" si="1"/>
      </c>
      <c r="I23" s="56"/>
      <c r="J23" s="61"/>
      <c r="K23" s="19">
        <f t="shared" si="6"/>
      </c>
    </row>
    <row r="24" spans="1:11" ht="15" customHeight="1">
      <c r="A24" s="49">
        <f t="shared" si="5"/>
        <v>44094</v>
      </c>
      <c r="B24" s="47" t="str">
        <f t="shared" si="0"/>
        <v>日</v>
      </c>
      <c r="C24" s="22">
        <f ca="1" t="shared" si="2"/>
      </c>
      <c r="D24" s="56"/>
      <c r="E24" s="56"/>
      <c r="F24" s="18">
        <f t="shared" si="3"/>
      </c>
      <c r="G24" s="22">
        <f ca="1" t="shared" si="4"/>
      </c>
      <c r="H24" s="22">
        <f ca="1" t="shared" si="1"/>
      </c>
      <c r="I24" s="56"/>
      <c r="J24" s="61"/>
      <c r="K24" s="19">
        <f t="shared" si="6"/>
      </c>
    </row>
    <row r="25" spans="1:11" ht="15" customHeight="1">
      <c r="A25" s="49">
        <f t="shared" si="5"/>
        <v>44095</v>
      </c>
      <c r="B25" s="47" t="str">
        <f t="shared" si="0"/>
        <v>月</v>
      </c>
      <c r="C25" s="22">
        <f ca="1" t="shared" si="2"/>
      </c>
      <c r="D25" s="56"/>
      <c r="E25" s="56"/>
      <c r="F25" s="18">
        <f t="shared" si="3"/>
      </c>
      <c r="G25" s="22">
        <f ca="1" t="shared" si="4"/>
      </c>
      <c r="H25" s="22">
        <f ca="1" t="shared" si="1"/>
      </c>
      <c r="I25" s="56"/>
      <c r="J25" s="61"/>
      <c r="K25" s="19">
        <f t="shared" si="6"/>
      </c>
    </row>
    <row r="26" spans="1:11" ht="15" customHeight="1">
      <c r="A26" s="49">
        <f t="shared" si="5"/>
        <v>44096</v>
      </c>
      <c r="B26" s="47" t="str">
        <f t="shared" si="0"/>
        <v>火</v>
      </c>
      <c r="C26" s="22">
        <f ca="1" t="shared" si="2"/>
      </c>
      <c r="D26" s="56"/>
      <c r="E26" s="56"/>
      <c r="F26" s="18">
        <f t="shared" si="3"/>
      </c>
      <c r="G26" s="22">
        <f ca="1" t="shared" si="4"/>
      </c>
      <c r="H26" s="22">
        <f ca="1" t="shared" si="1"/>
      </c>
      <c r="I26" s="64"/>
      <c r="J26" s="65"/>
      <c r="K26" s="19">
        <f t="shared" si="6"/>
      </c>
    </row>
    <row r="27" spans="1:11" ht="15" customHeight="1">
      <c r="A27" s="49">
        <f t="shared" si="5"/>
        <v>44097</v>
      </c>
      <c r="B27" s="47" t="str">
        <f t="shared" si="0"/>
        <v>水</v>
      </c>
      <c r="C27" s="22">
        <f ca="1" t="shared" si="2"/>
      </c>
      <c r="D27" s="56"/>
      <c r="E27" s="56"/>
      <c r="F27" s="18">
        <f t="shared" si="3"/>
      </c>
      <c r="G27" s="22">
        <f ca="1" t="shared" si="4"/>
      </c>
      <c r="H27" s="22">
        <f ca="1" t="shared" si="1"/>
      </c>
      <c r="I27" s="56"/>
      <c r="J27" s="61"/>
      <c r="K27" s="19">
        <f t="shared" si="6"/>
      </c>
    </row>
    <row r="28" spans="1:11" ht="15" customHeight="1">
      <c r="A28" s="49">
        <f t="shared" si="5"/>
        <v>44098</v>
      </c>
      <c r="B28" s="47" t="str">
        <f t="shared" si="0"/>
        <v>木</v>
      </c>
      <c r="C28" s="22">
        <f ca="1" t="shared" si="2"/>
      </c>
      <c r="D28" s="56"/>
      <c r="E28" s="56"/>
      <c r="F28" s="18">
        <f t="shared" si="3"/>
      </c>
      <c r="G28" s="22">
        <f ca="1" t="shared" si="4"/>
      </c>
      <c r="H28" s="22">
        <f ca="1" t="shared" si="1"/>
      </c>
      <c r="I28" s="56"/>
      <c r="J28" s="61"/>
      <c r="K28" s="19">
        <f t="shared" si="6"/>
      </c>
    </row>
    <row r="29" spans="1:11" ht="15" customHeight="1">
      <c r="A29" s="49">
        <f t="shared" si="5"/>
        <v>44099</v>
      </c>
      <c r="B29" s="47" t="str">
        <f t="shared" si="0"/>
        <v>金</v>
      </c>
      <c r="C29" s="22">
        <f ca="1" t="shared" si="2"/>
      </c>
      <c r="D29" s="56"/>
      <c r="E29" s="56"/>
      <c r="F29" s="18">
        <f t="shared" si="3"/>
      </c>
      <c r="G29" s="22">
        <f ca="1" t="shared" si="4"/>
      </c>
      <c r="H29" s="22">
        <f ca="1" t="shared" si="1"/>
      </c>
      <c r="I29" s="64"/>
      <c r="J29" s="65"/>
      <c r="K29" s="19">
        <f t="shared" si="6"/>
      </c>
    </row>
    <row r="30" spans="1:11" ht="15" customHeight="1">
      <c r="A30" s="49">
        <f t="shared" si="5"/>
        <v>44100</v>
      </c>
      <c r="B30" s="47" t="str">
        <f t="shared" si="0"/>
        <v>土</v>
      </c>
      <c r="C30" s="22">
        <f ca="1" t="shared" si="2"/>
      </c>
      <c r="D30" s="56"/>
      <c r="E30" s="56"/>
      <c r="F30" s="18">
        <f t="shared" si="3"/>
      </c>
      <c r="G30" s="22">
        <f ca="1" t="shared" si="4"/>
      </c>
      <c r="H30" s="22">
        <f ca="1" t="shared" si="1"/>
      </c>
      <c r="I30" s="64"/>
      <c r="J30" s="65"/>
      <c r="K30" s="19">
        <f t="shared" si="6"/>
      </c>
    </row>
    <row r="31" spans="1:11" ht="15" customHeight="1">
      <c r="A31" s="49">
        <f t="shared" si="5"/>
        <v>44101</v>
      </c>
      <c r="B31" s="47" t="str">
        <f t="shared" si="0"/>
        <v>日</v>
      </c>
      <c r="C31" s="22">
        <f ca="1" t="shared" si="2"/>
      </c>
      <c r="D31" s="56"/>
      <c r="E31" s="56"/>
      <c r="F31" s="18">
        <f t="shared" si="3"/>
      </c>
      <c r="G31" s="22">
        <f ca="1" t="shared" si="4"/>
      </c>
      <c r="H31" s="22">
        <f ca="1" t="shared" si="1"/>
      </c>
      <c r="I31" s="64"/>
      <c r="J31" s="65"/>
      <c r="K31" s="19">
        <f t="shared" si="6"/>
      </c>
    </row>
    <row r="32" spans="1:11" ht="15" customHeight="1">
      <c r="A32" s="49">
        <f t="shared" si="5"/>
        <v>44102</v>
      </c>
      <c r="B32" s="47" t="str">
        <f t="shared" si="0"/>
        <v>月</v>
      </c>
      <c r="C32" s="22">
        <f ca="1" t="shared" si="2"/>
      </c>
      <c r="D32" s="56"/>
      <c r="E32" s="56"/>
      <c r="F32" s="18">
        <f t="shared" si="3"/>
      </c>
      <c r="G32" s="22">
        <f ca="1" t="shared" si="4"/>
      </c>
      <c r="H32" s="22">
        <f ca="1" t="shared" si="1"/>
      </c>
      <c r="I32" s="64"/>
      <c r="J32" s="65"/>
      <c r="K32" s="19">
        <f t="shared" si="6"/>
      </c>
    </row>
    <row r="33" spans="1:11" ht="15" customHeight="1">
      <c r="A33" s="49">
        <f t="shared" si="5"/>
        <v>44103</v>
      </c>
      <c r="B33" s="47" t="str">
        <f t="shared" si="0"/>
        <v>火</v>
      </c>
      <c r="C33" s="22">
        <f ca="1" t="shared" si="2"/>
      </c>
      <c r="D33" s="56"/>
      <c r="E33" s="56"/>
      <c r="F33" s="18">
        <f t="shared" si="3"/>
      </c>
      <c r="G33" s="22">
        <f ca="1" t="shared" si="4"/>
      </c>
      <c r="H33" s="22">
        <f ca="1" t="shared" si="1"/>
      </c>
      <c r="I33" s="64"/>
      <c r="J33" s="65"/>
      <c r="K33" s="19">
        <f t="shared" si="6"/>
      </c>
    </row>
    <row r="34" spans="1:11" ht="15" customHeight="1">
      <c r="A34" s="49">
        <f t="shared" si="5"/>
        <v>44104</v>
      </c>
      <c r="B34" s="47" t="str">
        <f t="shared" si="0"/>
        <v>水</v>
      </c>
      <c r="C34" s="38">
        <f ca="1" t="shared" si="2"/>
      </c>
      <c r="D34" s="57"/>
      <c r="E34" s="57"/>
      <c r="F34" s="18">
        <f t="shared" si="3"/>
      </c>
      <c r="G34" s="23">
        <f ca="1" t="shared" si="4"/>
      </c>
      <c r="H34" s="23">
        <f ca="1" t="shared" si="1"/>
      </c>
      <c r="I34" s="66"/>
      <c r="J34" s="67"/>
      <c r="K34" s="19">
        <f t="shared" si="6"/>
      </c>
    </row>
    <row r="35" spans="1:11" ht="15" customHeight="1">
      <c r="A35" s="49"/>
      <c r="B35" s="47"/>
      <c r="C35" s="24"/>
      <c r="D35" s="58"/>
      <c r="E35" s="59"/>
      <c r="F35" s="15"/>
      <c r="G35" s="24"/>
      <c r="H35" s="24"/>
      <c r="I35" s="58"/>
      <c r="J35" s="59"/>
      <c r="K35" s="19"/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7" spans="1:11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11" ht="13.5">
      <c r="A1" s="98" t="str">
        <f>'設定'!C3&amp;"年10月分"</f>
        <v>2020年10月分</v>
      </c>
      <c r="B1" s="98"/>
      <c r="C1" s="32"/>
      <c r="D1" s="32"/>
      <c r="E1" s="32"/>
      <c r="F1" s="32"/>
      <c r="G1" s="32"/>
      <c r="H1" s="32"/>
      <c r="I1" s="32"/>
      <c r="J1" s="32"/>
      <c r="K1" s="32"/>
    </row>
    <row r="2" spans="1:11" ht="42.75" customHeight="1" thickBot="1">
      <c r="A2" s="126"/>
      <c r="B2" s="126"/>
      <c r="C2" s="126"/>
      <c r="D2" s="32"/>
      <c r="E2" s="32"/>
      <c r="F2" s="32"/>
      <c r="G2" s="32"/>
      <c r="H2" s="32"/>
      <c r="I2" s="33"/>
      <c r="J2" s="32"/>
      <c r="K2" s="32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DATEVALUE('設定'!C3&amp;"/10/1")</f>
        <v>44105</v>
      </c>
      <c r="B5" s="47" t="str">
        <f aca="true" t="shared" si="0" ref="B5:B35">CHOOSE(WEEKDAY(A5),"日","月","火","水","木","金","土")</f>
        <v>木</v>
      </c>
      <c r="C5" s="21">
        <f>'９月'!F34</f>
      </c>
      <c r="D5" s="55"/>
      <c r="E5" s="55"/>
      <c r="F5" s="17">
        <f>IF(C5="","",SUM(C5:D5)-E5)</f>
      </c>
      <c r="G5" s="26">
        <f>'９月'!K34</f>
      </c>
      <c r="H5" s="21">
        <f aca="true" ca="1" t="shared" si="1" ref="H5:H35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44106</v>
      </c>
      <c r="B6" s="47" t="str">
        <f t="shared" si="0"/>
        <v>金</v>
      </c>
      <c r="C6" s="22">
        <f aca="true" ca="1" t="shared" si="2" ref="C6:C35">IF(A6&gt;TODAY(),"",F5)</f>
      </c>
      <c r="D6" s="56"/>
      <c r="E6" s="56"/>
      <c r="F6" s="18">
        <f aca="true" t="shared" si="3" ref="F6:F35">IF(C6="","",SUM(C6:D6)-E6)</f>
      </c>
      <c r="G6" s="22">
        <f aca="true" ca="1" t="shared" si="4" ref="G6:G35">IF(A6&gt;TODAY(),"",K5)</f>
      </c>
      <c r="H6" s="22">
        <f ca="1" t="shared" si="1"/>
      </c>
      <c r="I6" s="56"/>
      <c r="J6" s="61"/>
      <c r="K6" s="19">
        <f>IF(G6="","",SUM(G6:H6)-SUM(I6:J6))</f>
      </c>
    </row>
    <row r="7" spans="1:11" ht="15" customHeight="1">
      <c r="A7" s="49">
        <f aca="true" t="shared" si="5" ref="A7:A35">A6+1</f>
        <v>44107</v>
      </c>
      <c r="B7" s="47" t="str">
        <f t="shared" si="0"/>
        <v>土</v>
      </c>
      <c r="C7" s="22">
        <f ca="1" t="shared" si="2"/>
      </c>
      <c r="D7" s="56"/>
      <c r="E7" s="56"/>
      <c r="F7" s="18">
        <f t="shared" si="3"/>
      </c>
      <c r="G7" s="22">
        <f ca="1" t="shared" si="4"/>
      </c>
      <c r="H7" s="22">
        <f ca="1" t="shared" si="1"/>
      </c>
      <c r="I7" s="56"/>
      <c r="J7" s="61"/>
      <c r="K7" s="19">
        <f aca="true" t="shared" si="6" ref="K7:K35">IF(G7="","",SUM(G7:H7)-SUM(I7:J7))</f>
      </c>
    </row>
    <row r="8" spans="1:11" ht="15" customHeight="1">
      <c r="A8" s="49">
        <f t="shared" si="5"/>
        <v>44108</v>
      </c>
      <c r="B8" s="47" t="str">
        <f t="shared" si="0"/>
        <v>日</v>
      </c>
      <c r="C8" s="22">
        <f ca="1" t="shared" si="2"/>
      </c>
      <c r="D8" s="56"/>
      <c r="E8" s="56"/>
      <c r="F8" s="18">
        <f t="shared" si="3"/>
      </c>
      <c r="G8" s="22">
        <f ca="1" t="shared" si="4"/>
      </c>
      <c r="H8" s="22">
        <f ca="1" t="shared" si="1"/>
      </c>
      <c r="I8" s="56"/>
      <c r="J8" s="61"/>
      <c r="K8" s="19">
        <f t="shared" si="6"/>
      </c>
    </row>
    <row r="9" spans="1:13" ht="15" customHeight="1">
      <c r="A9" s="49">
        <f t="shared" si="5"/>
        <v>44109</v>
      </c>
      <c r="B9" s="47" t="str">
        <f t="shared" si="0"/>
        <v>月</v>
      </c>
      <c r="C9" s="22">
        <f ca="1" t="shared" si="2"/>
      </c>
      <c r="D9" s="56"/>
      <c r="E9" s="56"/>
      <c r="F9" s="18">
        <f t="shared" si="3"/>
      </c>
      <c r="G9" s="22">
        <f ca="1" t="shared" si="4"/>
      </c>
      <c r="H9" s="22">
        <f ca="1" t="shared" si="1"/>
      </c>
      <c r="I9" s="56"/>
      <c r="J9" s="61"/>
      <c r="K9" s="19">
        <f t="shared" si="6"/>
      </c>
      <c r="M9" s="8"/>
    </row>
    <row r="10" spans="1:13" ht="15" customHeight="1">
      <c r="A10" s="49">
        <f t="shared" si="5"/>
        <v>44110</v>
      </c>
      <c r="B10" s="47" t="str">
        <f t="shared" si="0"/>
        <v>火</v>
      </c>
      <c r="C10" s="22">
        <f ca="1" t="shared" si="2"/>
      </c>
      <c r="D10" s="56"/>
      <c r="E10" s="56"/>
      <c r="F10" s="18">
        <f t="shared" si="3"/>
      </c>
      <c r="G10" s="22">
        <f ca="1" t="shared" si="4"/>
      </c>
      <c r="H10" s="22">
        <f ca="1" t="shared" si="1"/>
      </c>
      <c r="I10" s="56"/>
      <c r="J10" s="61"/>
      <c r="K10" s="19">
        <f t="shared" si="6"/>
      </c>
      <c r="M10" s="9"/>
    </row>
    <row r="11" spans="1:13" ht="15" customHeight="1">
      <c r="A11" s="49">
        <f t="shared" si="5"/>
        <v>44111</v>
      </c>
      <c r="B11" s="47" t="str">
        <f t="shared" si="0"/>
        <v>水</v>
      </c>
      <c r="C11" s="22">
        <f ca="1" t="shared" si="2"/>
      </c>
      <c r="D11" s="56"/>
      <c r="E11" s="56"/>
      <c r="F11" s="18">
        <f t="shared" si="3"/>
      </c>
      <c r="G11" s="22">
        <f ca="1" t="shared" si="4"/>
      </c>
      <c r="H11" s="22">
        <f ca="1" t="shared" si="1"/>
      </c>
      <c r="I11" s="56"/>
      <c r="J11" s="61"/>
      <c r="K11" s="19">
        <f t="shared" si="6"/>
      </c>
      <c r="M11" s="9"/>
    </row>
    <row r="12" spans="1:13" ht="15" customHeight="1">
      <c r="A12" s="49">
        <f t="shared" si="5"/>
        <v>44112</v>
      </c>
      <c r="B12" s="47" t="str">
        <f t="shared" si="0"/>
        <v>木</v>
      </c>
      <c r="C12" s="22">
        <f ca="1" t="shared" si="2"/>
      </c>
      <c r="D12" s="56"/>
      <c r="E12" s="56"/>
      <c r="F12" s="18">
        <f t="shared" si="3"/>
      </c>
      <c r="G12" s="22">
        <f ca="1" t="shared" si="4"/>
      </c>
      <c r="H12" s="22">
        <f ca="1" t="shared" si="1"/>
      </c>
      <c r="I12" s="56"/>
      <c r="J12" s="61"/>
      <c r="K12" s="19">
        <f t="shared" si="6"/>
      </c>
      <c r="M12" s="9"/>
    </row>
    <row r="13" spans="1:13" ht="15" customHeight="1">
      <c r="A13" s="49">
        <f t="shared" si="5"/>
        <v>44113</v>
      </c>
      <c r="B13" s="47" t="str">
        <f t="shared" si="0"/>
        <v>金</v>
      </c>
      <c r="C13" s="22">
        <f ca="1" t="shared" si="2"/>
      </c>
      <c r="D13" s="56"/>
      <c r="E13" s="56"/>
      <c r="F13" s="18">
        <f t="shared" si="3"/>
      </c>
      <c r="G13" s="22">
        <f ca="1" t="shared" si="4"/>
      </c>
      <c r="H13" s="22">
        <f ca="1" t="shared" si="1"/>
      </c>
      <c r="I13" s="56"/>
      <c r="J13" s="61"/>
      <c r="K13" s="19">
        <f t="shared" si="6"/>
      </c>
      <c r="M13" s="9"/>
    </row>
    <row r="14" spans="1:13" ht="15" customHeight="1">
      <c r="A14" s="49">
        <f t="shared" si="5"/>
        <v>44114</v>
      </c>
      <c r="B14" s="47" t="str">
        <f t="shared" si="0"/>
        <v>土</v>
      </c>
      <c r="C14" s="22">
        <f ca="1" t="shared" si="2"/>
      </c>
      <c r="D14" s="56"/>
      <c r="E14" s="56"/>
      <c r="F14" s="18">
        <f t="shared" si="3"/>
      </c>
      <c r="G14" s="22">
        <f ca="1" t="shared" si="4"/>
      </c>
      <c r="H14" s="22">
        <f ca="1" t="shared" si="1"/>
      </c>
      <c r="I14" s="56"/>
      <c r="J14" s="61"/>
      <c r="K14" s="19">
        <f t="shared" si="6"/>
      </c>
      <c r="M14" s="9"/>
    </row>
    <row r="15" spans="1:13" ht="15" customHeight="1">
      <c r="A15" s="49">
        <f t="shared" si="5"/>
        <v>44115</v>
      </c>
      <c r="B15" s="47" t="str">
        <f t="shared" si="0"/>
        <v>日</v>
      </c>
      <c r="C15" s="22">
        <f ca="1" t="shared" si="2"/>
      </c>
      <c r="D15" s="56"/>
      <c r="E15" s="56"/>
      <c r="F15" s="18">
        <f t="shared" si="3"/>
      </c>
      <c r="G15" s="22">
        <f ca="1" t="shared" si="4"/>
      </c>
      <c r="H15" s="22">
        <f ca="1" t="shared" si="1"/>
      </c>
      <c r="I15" s="56"/>
      <c r="J15" s="61"/>
      <c r="K15" s="19">
        <f t="shared" si="6"/>
      </c>
      <c r="M15" s="9"/>
    </row>
    <row r="16" spans="1:13" ht="15" customHeight="1">
      <c r="A16" s="49">
        <f t="shared" si="5"/>
        <v>44116</v>
      </c>
      <c r="B16" s="47" t="str">
        <f t="shared" si="0"/>
        <v>月</v>
      </c>
      <c r="C16" s="22">
        <f ca="1" t="shared" si="2"/>
      </c>
      <c r="D16" s="56"/>
      <c r="E16" s="56"/>
      <c r="F16" s="18">
        <f t="shared" si="3"/>
      </c>
      <c r="G16" s="22">
        <f ca="1" t="shared" si="4"/>
      </c>
      <c r="H16" s="27">
        <f ca="1" t="shared" si="1"/>
      </c>
      <c r="I16" s="56"/>
      <c r="J16" s="62"/>
      <c r="K16" s="19">
        <f t="shared" si="6"/>
      </c>
      <c r="M16" s="9"/>
    </row>
    <row r="17" spans="1:13" ht="15" customHeight="1">
      <c r="A17" s="49">
        <f t="shared" si="5"/>
        <v>44117</v>
      </c>
      <c r="B17" s="47" t="str">
        <f t="shared" si="0"/>
        <v>火</v>
      </c>
      <c r="C17" s="22">
        <f ca="1" t="shared" si="2"/>
      </c>
      <c r="D17" s="56"/>
      <c r="E17" s="56"/>
      <c r="F17" s="18">
        <f t="shared" si="3"/>
      </c>
      <c r="G17" s="22">
        <f ca="1" t="shared" si="4"/>
      </c>
      <c r="H17" s="22">
        <f ca="1" t="shared" si="1"/>
      </c>
      <c r="I17" s="56"/>
      <c r="J17" s="61"/>
      <c r="K17" s="19">
        <f t="shared" si="6"/>
      </c>
      <c r="M17" s="9"/>
    </row>
    <row r="18" spans="1:13" ht="15" customHeight="1">
      <c r="A18" s="49">
        <f t="shared" si="5"/>
        <v>44118</v>
      </c>
      <c r="B18" s="47" t="str">
        <f t="shared" si="0"/>
        <v>水</v>
      </c>
      <c r="C18" s="22">
        <f ca="1" t="shared" si="2"/>
      </c>
      <c r="D18" s="56"/>
      <c r="E18" s="56"/>
      <c r="F18" s="18">
        <f t="shared" si="3"/>
      </c>
      <c r="G18" s="22">
        <f ca="1" t="shared" si="4"/>
      </c>
      <c r="H18" s="22">
        <f ca="1" t="shared" si="1"/>
      </c>
      <c r="I18" s="56"/>
      <c r="J18" s="61"/>
      <c r="K18" s="19">
        <f t="shared" si="6"/>
      </c>
      <c r="M18" s="9"/>
    </row>
    <row r="19" spans="1:13" ht="15" customHeight="1">
      <c r="A19" s="49">
        <f t="shared" si="5"/>
        <v>44119</v>
      </c>
      <c r="B19" s="47" t="str">
        <f t="shared" si="0"/>
        <v>木</v>
      </c>
      <c r="C19" s="22">
        <f ca="1" t="shared" si="2"/>
      </c>
      <c r="D19" s="56"/>
      <c r="E19" s="56"/>
      <c r="F19" s="18">
        <f t="shared" si="3"/>
      </c>
      <c r="G19" s="22">
        <f ca="1" t="shared" si="4"/>
      </c>
      <c r="H19" s="22">
        <f ca="1" t="shared" si="1"/>
      </c>
      <c r="I19" s="56"/>
      <c r="J19" s="61"/>
      <c r="K19" s="19">
        <f t="shared" si="6"/>
      </c>
      <c r="M19" s="9"/>
    </row>
    <row r="20" spans="1:13" ht="15" customHeight="1">
      <c r="A20" s="49">
        <f t="shared" si="5"/>
        <v>44120</v>
      </c>
      <c r="B20" s="47" t="str">
        <f t="shared" si="0"/>
        <v>金</v>
      </c>
      <c r="C20" s="22">
        <f ca="1" t="shared" si="2"/>
      </c>
      <c r="D20" s="56"/>
      <c r="E20" s="56"/>
      <c r="F20" s="18">
        <f t="shared" si="3"/>
      </c>
      <c r="G20" s="22">
        <f ca="1" t="shared" si="4"/>
      </c>
      <c r="H20" s="22">
        <f ca="1" t="shared" si="1"/>
      </c>
      <c r="I20" s="56"/>
      <c r="J20" s="61"/>
      <c r="K20" s="19">
        <f t="shared" si="6"/>
      </c>
      <c r="M20" s="9"/>
    </row>
    <row r="21" spans="1:13" ht="15" customHeight="1">
      <c r="A21" s="49">
        <f t="shared" si="5"/>
        <v>44121</v>
      </c>
      <c r="B21" s="47" t="str">
        <f t="shared" si="0"/>
        <v>土</v>
      </c>
      <c r="C21" s="22">
        <f ca="1" t="shared" si="2"/>
      </c>
      <c r="D21" s="56"/>
      <c r="E21" s="56"/>
      <c r="F21" s="18">
        <f t="shared" si="3"/>
      </c>
      <c r="G21" s="22">
        <f ca="1" t="shared" si="4"/>
      </c>
      <c r="H21" s="22">
        <f ca="1" t="shared" si="1"/>
      </c>
      <c r="I21" s="56"/>
      <c r="J21" s="61"/>
      <c r="K21" s="19">
        <f t="shared" si="6"/>
      </c>
      <c r="M21" s="9"/>
    </row>
    <row r="22" spans="1:13" ht="15" customHeight="1">
      <c r="A22" s="49">
        <f t="shared" si="5"/>
        <v>44122</v>
      </c>
      <c r="B22" s="47" t="str">
        <f t="shared" si="0"/>
        <v>日</v>
      </c>
      <c r="C22" s="22">
        <f ca="1" t="shared" si="2"/>
      </c>
      <c r="D22" s="56"/>
      <c r="E22" s="56"/>
      <c r="F22" s="18">
        <f t="shared" si="3"/>
      </c>
      <c r="G22" s="22">
        <f ca="1" t="shared" si="4"/>
      </c>
      <c r="H22" s="22">
        <f ca="1" t="shared" si="1"/>
      </c>
      <c r="I22" s="56"/>
      <c r="J22" s="61"/>
      <c r="K22" s="19">
        <f t="shared" si="6"/>
      </c>
      <c r="M22" s="9"/>
    </row>
    <row r="23" spans="1:11" ht="15" customHeight="1">
      <c r="A23" s="49">
        <f t="shared" si="5"/>
        <v>44123</v>
      </c>
      <c r="B23" s="47" t="str">
        <f t="shared" si="0"/>
        <v>月</v>
      </c>
      <c r="C23" s="22">
        <f ca="1" t="shared" si="2"/>
      </c>
      <c r="D23" s="56"/>
      <c r="E23" s="56"/>
      <c r="F23" s="18">
        <f t="shared" si="3"/>
      </c>
      <c r="G23" s="22">
        <f ca="1" t="shared" si="4"/>
      </c>
      <c r="H23" s="22">
        <f ca="1" t="shared" si="1"/>
      </c>
      <c r="I23" s="56"/>
      <c r="J23" s="61"/>
      <c r="K23" s="19">
        <f t="shared" si="6"/>
      </c>
    </row>
    <row r="24" spans="1:11" ht="15" customHeight="1">
      <c r="A24" s="49">
        <f t="shared" si="5"/>
        <v>44124</v>
      </c>
      <c r="B24" s="47" t="str">
        <f t="shared" si="0"/>
        <v>火</v>
      </c>
      <c r="C24" s="22">
        <f ca="1" t="shared" si="2"/>
      </c>
      <c r="D24" s="56"/>
      <c r="E24" s="56"/>
      <c r="F24" s="18">
        <f t="shared" si="3"/>
      </c>
      <c r="G24" s="22">
        <f ca="1" t="shared" si="4"/>
      </c>
      <c r="H24" s="22">
        <f ca="1" t="shared" si="1"/>
      </c>
      <c r="I24" s="56"/>
      <c r="J24" s="61"/>
      <c r="K24" s="19">
        <f t="shared" si="6"/>
      </c>
    </row>
    <row r="25" spans="1:11" ht="15" customHeight="1">
      <c r="A25" s="49">
        <f t="shared" si="5"/>
        <v>44125</v>
      </c>
      <c r="B25" s="47" t="str">
        <f t="shared" si="0"/>
        <v>水</v>
      </c>
      <c r="C25" s="22">
        <f ca="1" t="shared" si="2"/>
      </c>
      <c r="D25" s="56"/>
      <c r="E25" s="56"/>
      <c r="F25" s="18">
        <f t="shared" si="3"/>
      </c>
      <c r="G25" s="22">
        <f ca="1" t="shared" si="4"/>
      </c>
      <c r="H25" s="22">
        <f ca="1" t="shared" si="1"/>
      </c>
      <c r="I25" s="56"/>
      <c r="J25" s="61"/>
      <c r="K25" s="19">
        <f t="shared" si="6"/>
      </c>
    </row>
    <row r="26" spans="1:11" ht="15" customHeight="1">
      <c r="A26" s="49">
        <f t="shared" si="5"/>
        <v>44126</v>
      </c>
      <c r="B26" s="47" t="str">
        <f t="shared" si="0"/>
        <v>木</v>
      </c>
      <c r="C26" s="22">
        <f ca="1" t="shared" si="2"/>
      </c>
      <c r="D26" s="56"/>
      <c r="E26" s="56"/>
      <c r="F26" s="18">
        <f t="shared" si="3"/>
      </c>
      <c r="G26" s="22">
        <f ca="1" t="shared" si="4"/>
      </c>
      <c r="H26" s="22">
        <f ca="1" t="shared" si="1"/>
      </c>
      <c r="I26" s="64"/>
      <c r="J26" s="65"/>
      <c r="K26" s="19">
        <f t="shared" si="6"/>
      </c>
    </row>
    <row r="27" spans="1:11" ht="15" customHeight="1">
      <c r="A27" s="49">
        <f t="shared" si="5"/>
        <v>44127</v>
      </c>
      <c r="B27" s="47" t="str">
        <f t="shared" si="0"/>
        <v>金</v>
      </c>
      <c r="C27" s="22">
        <f ca="1" t="shared" si="2"/>
      </c>
      <c r="D27" s="56"/>
      <c r="E27" s="56"/>
      <c r="F27" s="18">
        <f t="shared" si="3"/>
      </c>
      <c r="G27" s="22">
        <f ca="1" t="shared" si="4"/>
      </c>
      <c r="H27" s="22">
        <f ca="1" t="shared" si="1"/>
      </c>
      <c r="I27" s="56"/>
      <c r="J27" s="61"/>
      <c r="K27" s="19">
        <f t="shared" si="6"/>
      </c>
    </row>
    <row r="28" spans="1:11" ht="15" customHeight="1">
      <c r="A28" s="49">
        <f t="shared" si="5"/>
        <v>44128</v>
      </c>
      <c r="B28" s="47" t="str">
        <f t="shared" si="0"/>
        <v>土</v>
      </c>
      <c r="C28" s="22">
        <f ca="1" t="shared" si="2"/>
      </c>
      <c r="D28" s="56"/>
      <c r="E28" s="56"/>
      <c r="F28" s="18">
        <f t="shared" si="3"/>
      </c>
      <c r="G28" s="22">
        <f ca="1" t="shared" si="4"/>
      </c>
      <c r="H28" s="22">
        <f ca="1" t="shared" si="1"/>
      </c>
      <c r="I28" s="56"/>
      <c r="J28" s="61"/>
      <c r="K28" s="19">
        <f t="shared" si="6"/>
      </c>
    </row>
    <row r="29" spans="1:11" ht="15" customHeight="1">
      <c r="A29" s="49">
        <f t="shared" si="5"/>
        <v>44129</v>
      </c>
      <c r="B29" s="47" t="str">
        <f t="shared" si="0"/>
        <v>日</v>
      </c>
      <c r="C29" s="22">
        <f ca="1" t="shared" si="2"/>
      </c>
      <c r="D29" s="56"/>
      <c r="E29" s="56"/>
      <c r="F29" s="18">
        <f t="shared" si="3"/>
      </c>
      <c r="G29" s="22">
        <f ca="1" t="shared" si="4"/>
      </c>
      <c r="H29" s="22">
        <f ca="1" t="shared" si="1"/>
      </c>
      <c r="I29" s="64"/>
      <c r="J29" s="65"/>
      <c r="K29" s="19">
        <f t="shared" si="6"/>
      </c>
    </row>
    <row r="30" spans="1:11" ht="15" customHeight="1">
      <c r="A30" s="49">
        <f t="shared" si="5"/>
        <v>44130</v>
      </c>
      <c r="B30" s="47" t="str">
        <f t="shared" si="0"/>
        <v>月</v>
      </c>
      <c r="C30" s="22">
        <f ca="1" t="shared" si="2"/>
      </c>
      <c r="D30" s="56"/>
      <c r="E30" s="56"/>
      <c r="F30" s="18">
        <f t="shared" si="3"/>
      </c>
      <c r="G30" s="22">
        <f ca="1" t="shared" si="4"/>
      </c>
      <c r="H30" s="22">
        <f ca="1" t="shared" si="1"/>
      </c>
      <c r="I30" s="64"/>
      <c r="J30" s="65"/>
      <c r="K30" s="19">
        <f t="shared" si="6"/>
      </c>
    </row>
    <row r="31" spans="1:11" ht="15" customHeight="1">
      <c r="A31" s="49">
        <f t="shared" si="5"/>
        <v>44131</v>
      </c>
      <c r="B31" s="47" t="str">
        <f t="shared" si="0"/>
        <v>火</v>
      </c>
      <c r="C31" s="22">
        <f ca="1" t="shared" si="2"/>
      </c>
      <c r="D31" s="56"/>
      <c r="E31" s="56"/>
      <c r="F31" s="18">
        <f t="shared" si="3"/>
      </c>
      <c r="G31" s="22">
        <f ca="1" t="shared" si="4"/>
      </c>
      <c r="H31" s="22">
        <f ca="1" t="shared" si="1"/>
      </c>
      <c r="I31" s="64"/>
      <c r="J31" s="65"/>
      <c r="K31" s="19">
        <f t="shared" si="6"/>
      </c>
    </row>
    <row r="32" spans="1:11" ht="15" customHeight="1">
      <c r="A32" s="49">
        <f t="shared" si="5"/>
        <v>44132</v>
      </c>
      <c r="B32" s="47" t="str">
        <f t="shared" si="0"/>
        <v>水</v>
      </c>
      <c r="C32" s="22">
        <f ca="1" t="shared" si="2"/>
      </c>
      <c r="D32" s="56"/>
      <c r="E32" s="56"/>
      <c r="F32" s="18">
        <f t="shared" si="3"/>
      </c>
      <c r="G32" s="22">
        <f ca="1" t="shared" si="4"/>
      </c>
      <c r="H32" s="22">
        <f ca="1" t="shared" si="1"/>
      </c>
      <c r="I32" s="64"/>
      <c r="J32" s="65"/>
      <c r="K32" s="19">
        <f t="shared" si="6"/>
      </c>
    </row>
    <row r="33" spans="1:11" ht="15" customHeight="1">
      <c r="A33" s="49">
        <f t="shared" si="5"/>
        <v>44133</v>
      </c>
      <c r="B33" s="47" t="str">
        <f t="shared" si="0"/>
        <v>木</v>
      </c>
      <c r="C33" s="22">
        <f ca="1" t="shared" si="2"/>
      </c>
      <c r="D33" s="56"/>
      <c r="E33" s="56"/>
      <c r="F33" s="18">
        <f t="shared" si="3"/>
      </c>
      <c r="G33" s="22">
        <f ca="1" t="shared" si="4"/>
      </c>
      <c r="H33" s="22">
        <f ca="1" t="shared" si="1"/>
      </c>
      <c r="I33" s="64"/>
      <c r="J33" s="65"/>
      <c r="K33" s="19">
        <f t="shared" si="6"/>
      </c>
    </row>
    <row r="34" spans="1:11" ht="15" customHeight="1">
      <c r="A34" s="49">
        <f t="shared" si="5"/>
        <v>44134</v>
      </c>
      <c r="B34" s="47" t="str">
        <f t="shared" si="0"/>
        <v>金</v>
      </c>
      <c r="C34" s="23">
        <f ca="1" t="shared" si="2"/>
      </c>
      <c r="D34" s="57"/>
      <c r="E34" s="57"/>
      <c r="F34" s="18">
        <f t="shared" si="3"/>
      </c>
      <c r="G34" s="23">
        <f ca="1" t="shared" si="4"/>
      </c>
      <c r="H34" s="23">
        <f ca="1" t="shared" si="1"/>
      </c>
      <c r="I34" s="66"/>
      <c r="J34" s="67"/>
      <c r="K34" s="19">
        <f t="shared" si="6"/>
      </c>
    </row>
    <row r="35" spans="1:11" ht="15" customHeight="1">
      <c r="A35" s="49">
        <f t="shared" si="5"/>
        <v>44135</v>
      </c>
      <c r="B35" s="47" t="str">
        <f t="shared" si="0"/>
        <v>土</v>
      </c>
      <c r="C35" s="23">
        <f ca="1" t="shared" si="2"/>
      </c>
      <c r="D35" s="58"/>
      <c r="E35" s="94"/>
      <c r="F35" s="18">
        <f t="shared" si="3"/>
      </c>
      <c r="G35" s="23">
        <f ca="1" t="shared" si="4"/>
      </c>
      <c r="H35" s="23">
        <f ca="1" t="shared" si="1"/>
      </c>
      <c r="I35" s="58"/>
      <c r="J35" s="59"/>
      <c r="K35" s="19">
        <f t="shared" si="6"/>
      </c>
    </row>
    <row r="36" spans="1:11" ht="18" customHeight="1" thickBot="1">
      <c r="A36" s="127" t="s">
        <v>9</v>
      </c>
      <c r="B36" s="128"/>
      <c r="C36" s="40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7" spans="1:11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11" ht="13.5">
      <c r="A1" s="98" t="str">
        <f>'設定'!C3&amp;"年11月分"</f>
        <v>2020年11月分</v>
      </c>
      <c r="B1" s="98"/>
      <c r="C1" s="32"/>
      <c r="D1" s="32"/>
      <c r="E1" s="32"/>
      <c r="F1" s="32"/>
      <c r="G1" s="32"/>
      <c r="H1" s="32"/>
      <c r="I1" s="32"/>
      <c r="J1" s="32"/>
      <c r="K1" s="32"/>
    </row>
    <row r="2" spans="1:11" ht="42.75" customHeight="1" thickBot="1">
      <c r="A2" s="126"/>
      <c r="B2" s="126"/>
      <c r="C2" s="126"/>
      <c r="D2" s="32"/>
      <c r="E2" s="32"/>
      <c r="F2" s="32"/>
      <c r="G2" s="32"/>
      <c r="H2" s="32"/>
      <c r="I2" s="33"/>
      <c r="J2" s="32"/>
      <c r="K2" s="32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DATEVALUE('設定'!C3&amp;"/11/1")</f>
        <v>44136</v>
      </c>
      <c r="B5" s="47" t="str">
        <f aca="true" t="shared" si="0" ref="B5:B34">CHOOSE(WEEKDAY(A5),"日","月","火","水","木","金","土")</f>
        <v>日</v>
      </c>
      <c r="C5" s="21">
        <f>'１０月'!F35</f>
      </c>
      <c r="D5" s="55"/>
      <c r="E5" s="55"/>
      <c r="F5" s="17">
        <f>IF(C5="","",SUM(C5:D5)-E5)</f>
      </c>
      <c r="G5" s="26">
        <f>'１０月'!K35</f>
      </c>
      <c r="H5" s="21">
        <f aca="true" ca="1" t="shared" si="1" ref="H5:H34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44137</v>
      </c>
      <c r="B6" s="47" t="str">
        <f t="shared" si="0"/>
        <v>月</v>
      </c>
      <c r="C6" s="22">
        <f aca="true" ca="1" t="shared" si="2" ref="C6:C34">IF(A6&gt;TODAY(),"",F5)</f>
      </c>
      <c r="D6" s="56"/>
      <c r="E6" s="56"/>
      <c r="F6" s="18">
        <f aca="true" t="shared" si="3" ref="F6:F34">IF(C6="","",SUM(C6:D6)-E6)</f>
      </c>
      <c r="G6" s="22">
        <f aca="true" ca="1" t="shared" si="4" ref="G6:G34">IF(A6&gt;TODAY(),"",K5)</f>
      </c>
      <c r="H6" s="22">
        <f ca="1" t="shared" si="1"/>
      </c>
      <c r="I6" s="56"/>
      <c r="J6" s="61"/>
      <c r="K6" s="19">
        <f>IF(G6="","",SUM(G6:H6)-SUM(I6:J6))</f>
      </c>
    </row>
    <row r="7" spans="1:11" ht="15" customHeight="1">
      <c r="A7" s="49">
        <f aca="true" t="shared" si="5" ref="A7:A34">A6+1</f>
        <v>44138</v>
      </c>
      <c r="B7" s="47" t="str">
        <f t="shared" si="0"/>
        <v>火</v>
      </c>
      <c r="C7" s="22">
        <f ca="1" t="shared" si="2"/>
      </c>
      <c r="D7" s="56"/>
      <c r="E7" s="56"/>
      <c r="F7" s="18">
        <f t="shared" si="3"/>
      </c>
      <c r="G7" s="22">
        <f ca="1" t="shared" si="4"/>
      </c>
      <c r="H7" s="22">
        <f ca="1" t="shared" si="1"/>
      </c>
      <c r="I7" s="56"/>
      <c r="J7" s="61"/>
      <c r="K7" s="19">
        <f aca="true" t="shared" si="6" ref="K7:K34">IF(G7="","",SUM(G7:H7)-SUM(I7:J7))</f>
      </c>
    </row>
    <row r="8" spans="1:11" ht="15" customHeight="1">
      <c r="A8" s="49">
        <f t="shared" si="5"/>
        <v>44139</v>
      </c>
      <c r="B8" s="47" t="str">
        <f t="shared" si="0"/>
        <v>水</v>
      </c>
      <c r="C8" s="22">
        <f ca="1" t="shared" si="2"/>
      </c>
      <c r="D8" s="56"/>
      <c r="E8" s="56"/>
      <c r="F8" s="18">
        <f t="shared" si="3"/>
      </c>
      <c r="G8" s="22">
        <f ca="1" t="shared" si="4"/>
      </c>
      <c r="H8" s="22">
        <f ca="1" t="shared" si="1"/>
      </c>
      <c r="I8" s="56"/>
      <c r="J8" s="61"/>
      <c r="K8" s="19">
        <f t="shared" si="6"/>
      </c>
    </row>
    <row r="9" spans="1:13" ht="15" customHeight="1">
      <c r="A9" s="49">
        <f t="shared" si="5"/>
        <v>44140</v>
      </c>
      <c r="B9" s="47" t="str">
        <f t="shared" si="0"/>
        <v>木</v>
      </c>
      <c r="C9" s="22">
        <f ca="1" t="shared" si="2"/>
      </c>
      <c r="D9" s="56"/>
      <c r="E9" s="56"/>
      <c r="F9" s="18">
        <f t="shared" si="3"/>
      </c>
      <c r="G9" s="22">
        <f ca="1" t="shared" si="4"/>
      </c>
      <c r="H9" s="22">
        <f ca="1" t="shared" si="1"/>
      </c>
      <c r="I9" s="56"/>
      <c r="J9" s="61"/>
      <c r="K9" s="19">
        <f t="shared" si="6"/>
      </c>
      <c r="M9" s="8"/>
    </row>
    <row r="10" spans="1:13" ht="15" customHeight="1">
      <c r="A10" s="49">
        <f t="shared" si="5"/>
        <v>44141</v>
      </c>
      <c r="B10" s="47" t="str">
        <f t="shared" si="0"/>
        <v>金</v>
      </c>
      <c r="C10" s="22">
        <f ca="1" t="shared" si="2"/>
      </c>
      <c r="D10" s="56"/>
      <c r="E10" s="56"/>
      <c r="F10" s="18">
        <f t="shared" si="3"/>
      </c>
      <c r="G10" s="22">
        <f ca="1" t="shared" si="4"/>
      </c>
      <c r="H10" s="22">
        <f ca="1" t="shared" si="1"/>
      </c>
      <c r="I10" s="56"/>
      <c r="J10" s="61"/>
      <c r="K10" s="19">
        <f t="shared" si="6"/>
      </c>
      <c r="M10" s="9"/>
    </row>
    <row r="11" spans="1:13" ht="15" customHeight="1">
      <c r="A11" s="49">
        <f t="shared" si="5"/>
        <v>44142</v>
      </c>
      <c r="B11" s="47" t="str">
        <f t="shared" si="0"/>
        <v>土</v>
      </c>
      <c r="C11" s="22">
        <f ca="1" t="shared" si="2"/>
      </c>
      <c r="D11" s="56"/>
      <c r="E11" s="56"/>
      <c r="F11" s="18">
        <f t="shared" si="3"/>
      </c>
      <c r="G11" s="22">
        <f ca="1" t="shared" si="4"/>
      </c>
      <c r="H11" s="22">
        <f ca="1" t="shared" si="1"/>
      </c>
      <c r="I11" s="56"/>
      <c r="J11" s="61"/>
      <c r="K11" s="19">
        <f t="shared" si="6"/>
      </c>
      <c r="M11" s="9"/>
    </row>
    <row r="12" spans="1:13" ht="15" customHeight="1">
      <c r="A12" s="49">
        <f t="shared" si="5"/>
        <v>44143</v>
      </c>
      <c r="B12" s="47" t="str">
        <f t="shared" si="0"/>
        <v>日</v>
      </c>
      <c r="C12" s="22">
        <f ca="1" t="shared" si="2"/>
      </c>
      <c r="D12" s="56"/>
      <c r="E12" s="56"/>
      <c r="F12" s="18">
        <f t="shared" si="3"/>
      </c>
      <c r="G12" s="22">
        <f ca="1" t="shared" si="4"/>
      </c>
      <c r="H12" s="22">
        <f ca="1" t="shared" si="1"/>
      </c>
      <c r="I12" s="56"/>
      <c r="J12" s="61"/>
      <c r="K12" s="19">
        <f t="shared" si="6"/>
      </c>
      <c r="M12" s="9"/>
    </row>
    <row r="13" spans="1:13" ht="15" customHeight="1">
      <c r="A13" s="49">
        <f t="shared" si="5"/>
        <v>44144</v>
      </c>
      <c r="B13" s="47" t="str">
        <f t="shared" si="0"/>
        <v>月</v>
      </c>
      <c r="C13" s="22">
        <f ca="1" t="shared" si="2"/>
      </c>
      <c r="D13" s="56"/>
      <c r="E13" s="56"/>
      <c r="F13" s="18">
        <f t="shared" si="3"/>
      </c>
      <c r="G13" s="22">
        <f ca="1" t="shared" si="4"/>
      </c>
      <c r="H13" s="22">
        <f ca="1" t="shared" si="1"/>
      </c>
      <c r="I13" s="56"/>
      <c r="J13" s="61"/>
      <c r="K13" s="19">
        <f t="shared" si="6"/>
      </c>
      <c r="M13" s="9"/>
    </row>
    <row r="14" spans="1:13" ht="15" customHeight="1">
      <c r="A14" s="49">
        <f t="shared" si="5"/>
        <v>44145</v>
      </c>
      <c r="B14" s="47" t="str">
        <f t="shared" si="0"/>
        <v>火</v>
      </c>
      <c r="C14" s="22">
        <f ca="1" t="shared" si="2"/>
      </c>
      <c r="D14" s="56"/>
      <c r="E14" s="56"/>
      <c r="F14" s="18">
        <f t="shared" si="3"/>
      </c>
      <c r="G14" s="22">
        <f ca="1" t="shared" si="4"/>
      </c>
      <c r="H14" s="22">
        <f ca="1" t="shared" si="1"/>
      </c>
      <c r="I14" s="56"/>
      <c r="J14" s="61"/>
      <c r="K14" s="19">
        <f t="shared" si="6"/>
      </c>
      <c r="M14" s="9"/>
    </row>
    <row r="15" spans="1:13" ht="15" customHeight="1">
      <c r="A15" s="49">
        <f t="shared" si="5"/>
        <v>44146</v>
      </c>
      <c r="B15" s="47" t="str">
        <f t="shared" si="0"/>
        <v>水</v>
      </c>
      <c r="C15" s="22">
        <f ca="1" t="shared" si="2"/>
      </c>
      <c r="D15" s="56"/>
      <c r="E15" s="56"/>
      <c r="F15" s="18">
        <f t="shared" si="3"/>
      </c>
      <c r="G15" s="22">
        <f ca="1" t="shared" si="4"/>
      </c>
      <c r="H15" s="22">
        <f ca="1" t="shared" si="1"/>
      </c>
      <c r="I15" s="56"/>
      <c r="J15" s="61"/>
      <c r="K15" s="19">
        <f t="shared" si="6"/>
      </c>
      <c r="M15" s="9"/>
    </row>
    <row r="16" spans="1:13" ht="15" customHeight="1">
      <c r="A16" s="49">
        <f t="shared" si="5"/>
        <v>44147</v>
      </c>
      <c r="B16" s="47" t="str">
        <f t="shared" si="0"/>
        <v>木</v>
      </c>
      <c r="C16" s="22">
        <f ca="1" t="shared" si="2"/>
      </c>
      <c r="D16" s="56"/>
      <c r="E16" s="56"/>
      <c r="F16" s="18">
        <f t="shared" si="3"/>
      </c>
      <c r="G16" s="22">
        <f ca="1" t="shared" si="4"/>
      </c>
      <c r="H16" s="27">
        <f ca="1" t="shared" si="1"/>
      </c>
      <c r="I16" s="56"/>
      <c r="J16" s="62"/>
      <c r="K16" s="19">
        <f t="shared" si="6"/>
      </c>
      <c r="M16" s="9"/>
    </row>
    <row r="17" spans="1:13" ht="15" customHeight="1">
      <c r="A17" s="49">
        <f t="shared" si="5"/>
        <v>44148</v>
      </c>
      <c r="B17" s="47" t="str">
        <f t="shared" si="0"/>
        <v>金</v>
      </c>
      <c r="C17" s="22">
        <f ca="1" t="shared" si="2"/>
      </c>
      <c r="D17" s="56"/>
      <c r="E17" s="56"/>
      <c r="F17" s="18">
        <f t="shared" si="3"/>
      </c>
      <c r="G17" s="22">
        <f ca="1" t="shared" si="4"/>
      </c>
      <c r="H17" s="22">
        <f ca="1" t="shared" si="1"/>
      </c>
      <c r="I17" s="56"/>
      <c r="J17" s="61"/>
      <c r="K17" s="19">
        <f t="shared" si="6"/>
      </c>
      <c r="M17" s="9"/>
    </row>
    <row r="18" spans="1:13" ht="15" customHeight="1">
      <c r="A18" s="49">
        <f t="shared" si="5"/>
        <v>44149</v>
      </c>
      <c r="B18" s="47" t="str">
        <f t="shared" si="0"/>
        <v>土</v>
      </c>
      <c r="C18" s="22">
        <f ca="1" t="shared" si="2"/>
      </c>
      <c r="D18" s="56"/>
      <c r="E18" s="56"/>
      <c r="F18" s="18">
        <f t="shared" si="3"/>
      </c>
      <c r="G18" s="22">
        <f ca="1" t="shared" si="4"/>
      </c>
      <c r="H18" s="22">
        <f ca="1" t="shared" si="1"/>
      </c>
      <c r="I18" s="56"/>
      <c r="J18" s="61"/>
      <c r="K18" s="19">
        <f t="shared" si="6"/>
      </c>
      <c r="M18" s="9"/>
    </row>
    <row r="19" spans="1:13" ht="15" customHeight="1">
      <c r="A19" s="49">
        <f t="shared" si="5"/>
        <v>44150</v>
      </c>
      <c r="B19" s="47" t="str">
        <f t="shared" si="0"/>
        <v>日</v>
      </c>
      <c r="C19" s="22">
        <f ca="1" t="shared" si="2"/>
      </c>
      <c r="D19" s="56"/>
      <c r="E19" s="56"/>
      <c r="F19" s="18">
        <f t="shared" si="3"/>
      </c>
      <c r="G19" s="22">
        <f ca="1" t="shared" si="4"/>
      </c>
      <c r="H19" s="22">
        <f ca="1" t="shared" si="1"/>
      </c>
      <c r="I19" s="56"/>
      <c r="J19" s="61"/>
      <c r="K19" s="19">
        <f t="shared" si="6"/>
      </c>
      <c r="M19" s="9"/>
    </row>
    <row r="20" spans="1:13" ht="15" customHeight="1">
      <c r="A20" s="49">
        <f t="shared" si="5"/>
        <v>44151</v>
      </c>
      <c r="B20" s="47" t="str">
        <f t="shared" si="0"/>
        <v>月</v>
      </c>
      <c r="C20" s="22">
        <f ca="1" t="shared" si="2"/>
      </c>
      <c r="D20" s="56"/>
      <c r="E20" s="56"/>
      <c r="F20" s="18">
        <f t="shared" si="3"/>
      </c>
      <c r="G20" s="22">
        <f ca="1" t="shared" si="4"/>
      </c>
      <c r="H20" s="22">
        <f ca="1" t="shared" si="1"/>
      </c>
      <c r="I20" s="56"/>
      <c r="J20" s="61"/>
      <c r="K20" s="19">
        <f t="shared" si="6"/>
      </c>
      <c r="M20" s="9"/>
    </row>
    <row r="21" spans="1:13" ht="15" customHeight="1">
      <c r="A21" s="49">
        <f t="shared" si="5"/>
        <v>44152</v>
      </c>
      <c r="B21" s="47" t="str">
        <f t="shared" si="0"/>
        <v>火</v>
      </c>
      <c r="C21" s="22">
        <f ca="1" t="shared" si="2"/>
      </c>
      <c r="D21" s="56"/>
      <c r="E21" s="56"/>
      <c r="F21" s="18">
        <f t="shared" si="3"/>
      </c>
      <c r="G21" s="22">
        <f ca="1" t="shared" si="4"/>
      </c>
      <c r="H21" s="22">
        <f ca="1" t="shared" si="1"/>
      </c>
      <c r="I21" s="56"/>
      <c r="J21" s="61"/>
      <c r="K21" s="19">
        <f t="shared" si="6"/>
      </c>
      <c r="M21" s="9"/>
    </row>
    <row r="22" spans="1:13" ht="15" customHeight="1">
      <c r="A22" s="49">
        <f t="shared" si="5"/>
        <v>44153</v>
      </c>
      <c r="B22" s="47" t="str">
        <f t="shared" si="0"/>
        <v>水</v>
      </c>
      <c r="C22" s="22">
        <f ca="1" t="shared" si="2"/>
      </c>
      <c r="D22" s="56"/>
      <c r="E22" s="56"/>
      <c r="F22" s="18">
        <f t="shared" si="3"/>
      </c>
      <c r="G22" s="22">
        <f ca="1" t="shared" si="4"/>
      </c>
      <c r="H22" s="22">
        <f ca="1" t="shared" si="1"/>
      </c>
      <c r="I22" s="56"/>
      <c r="J22" s="61"/>
      <c r="K22" s="19">
        <f t="shared" si="6"/>
      </c>
      <c r="M22" s="9"/>
    </row>
    <row r="23" spans="1:11" ht="15" customHeight="1">
      <c r="A23" s="49">
        <f t="shared" si="5"/>
        <v>44154</v>
      </c>
      <c r="B23" s="47" t="str">
        <f t="shared" si="0"/>
        <v>木</v>
      </c>
      <c r="C23" s="22">
        <f ca="1" t="shared" si="2"/>
      </c>
      <c r="D23" s="56"/>
      <c r="E23" s="56"/>
      <c r="F23" s="18">
        <f t="shared" si="3"/>
      </c>
      <c r="G23" s="22">
        <f ca="1" t="shared" si="4"/>
      </c>
      <c r="H23" s="22">
        <f ca="1" t="shared" si="1"/>
      </c>
      <c r="I23" s="56"/>
      <c r="J23" s="61"/>
      <c r="K23" s="19">
        <f t="shared" si="6"/>
      </c>
    </row>
    <row r="24" spans="1:11" ht="15" customHeight="1">
      <c r="A24" s="49">
        <f t="shared" si="5"/>
        <v>44155</v>
      </c>
      <c r="B24" s="47" t="str">
        <f t="shared" si="0"/>
        <v>金</v>
      </c>
      <c r="C24" s="22">
        <f ca="1" t="shared" si="2"/>
      </c>
      <c r="D24" s="56"/>
      <c r="E24" s="56"/>
      <c r="F24" s="18">
        <f t="shared" si="3"/>
      </c>
      <c r="G24" s="22">
        <f ca="1" t="shared" si="4"/>
      </c>
      <c r="H24" s="22">
        <f ca="1" t="shared" si="1"/>
      </c>
      <c r="I24" s="56"/>
      <c r="J24" s="61"/>
      <c r="K24" s="19">
        <f t="shared" si="6"/>
      </c>
    </row>
    <row r="25" spans="1:11" ht="15" customHeight="1">
      <c r="A25" s="49">
        <f t="shared" si="5"/>
        <v>44156</v>
      </c>
      <c r="B25" s="47" t="str">
        <f t="shared" si="0"/>
        <v>土</v>
      </c>
      <c r="C25" s="22">
        <f ca="1" t="shared" si="2"/>
      </c>
      <c r="D25" s="56"/>
      <c r="E25" s="56"/>
      <c r="F25" s="18">
        <f t="shared" si="3"/>
      </c>
      <c r="G25" s="22">
        <f ca="1" t="shared" si="4"/>
      </c>
      <c r="H25" s="22">
        <f ca="1" t="shared" si="1"/>
      </c>
      <c r="I25" s="56"/>
      <c r="J25" s="61"/>
      <c r="K25" s="19">
        <f t="shared" si="6"/>
      </c>
    </row>
    <row r="26" spans="1:11" ht="15" customHeight="1">
      <c r="A26" s="49">
        <f t="shared" si="5"/>
        <v>44157</v>
      </c>
      <c r="B26" s="47" t="str">
        <f t="shared" si="0"/>
        <v>日</v>
      </c>
      <c r="C26" s="22">
        <f ca="1" t="shared" si="2"/>
      </c>
      <c r="D26" s="56"/>
      <c r="E26" s="56"/>
      <c r="F26" s="18">
        <f t="shared" si="3"/>
      </c>
      <c r="G26" s="22">
        <f ca="1" t="shared" si="4"/>
      </c>
      <c r="H26" s="22">
        <f ca="1" t="shared" si="1"/>
      </c>
      <c r="I26" s="64"/>
      <c r="J26" s="65"/>
      <c r="K26" s="19">
        <f t="shared" si="6"/>
      </c>
    </row>
    <row r="27" spans="1:11" ht="15" customHeight="1">
      <c r="A27" s="49">
        <f t="shared" si="5"/>
        <v>44158</v>
      </c>
      <c r="B27" s="47" t="str">
        <f t="shared" si="0"/>
        <v>月</v>
      </c>
      <c r="C27" s="22">
        <f ca="1" t="shared" si="2"/>
      </c>
      <c r="D27" s="56"/>
      <c r="E27" s="56"/>
      <c r="F27" s="18">
        <f t="shared" si="3"/>
      </c>
      <c r="G27" s="22">
        <f ca="1" t="shared" si="4"/>
      </c>
      <c r="H27" s="22">
        <f ca="1" t="shared" si="1"/>
      </c>
      <c r="I27" s="56"/>
      <c r="J27" s="61"/>
      <c r="K27" s="19">
        <f t="shared" si="6"/>
      </c>
    </row>
    <row r="28" spans="1:11" ht="15" customHeight="1">
      <c r="A28" s="49">
        <f t="shared" si="5"/>
        <v>44159</v>
      </c>
      <c r="B28" s="47" t="str">
        <f t="shared" si="0"/>
        <v>火</v>
      </c>
      <c r="C28" s="22">
        <f ca="1" t="shared" si="2"/>
      </c>
      <c r="D28" s="56"/>
      <c r="E28" s="56"/>
      <c r="F28" s="18">
        <f t="shared" si="3"/>
      </c>
      <c r="G28" s="22">
        <f ca="1" t="shared" si="4"/>
      </c>
      <c r="H28" s="22">
        <f ca="1" t="shared" si="1"/>
      </c>
      <c r="I28" s="56"/>
      <c r="J28" s="61"/>
      <c r="K28" s="19">
        <f t="shared" si="6"/>
      </c>
    </row>
    <row r="29" spans="1:11" ht="15" customHeight="1">
      <c r="A29" s="49">
        <f t="shared" si="5"/>
        <v>44160</v>
      </c>
      <c r="B29" s="47" t="str">
        <f t="shared" si="0"/>
        <v>水</v>
      </c>
      <c r="C29" s="22">
        <f ca="1" t="shared" si="2"/>
      </c>
      <c r="D29" s="56"/>
      <c r="E29" s="56"/>
      <c r="F29" s="18">
        <f t="shared" si="3"/>
      </c>
      <c r="G29" s="22">
        <f ca="1" t="shared" si="4"/>
      </c>
      <c r="H29" s="22">
        <f ca="1" t="shared" si="1"/>
      </c>
      <c r="I29" s="64"/>
      <c r="J29" s="65"/>
      <c r="K29" s="19">
        <f t="shared" si="6"/>
      </c>
    </row>
    <row r="30" spans="1:11" ht="15" customHeight="1">
      <c r="A30" s="49">
        <f t="shared" si="5"/>
        <v>44161</v>
      </c>
      <c r="B30" s="47" t="str">
        <f t="shared" si="0"/>
        <v>木</v>
      </c>
      <c r="C30" s="22">
        <f ca="1" t="shared" si="2"/>
      </c>
      <c r="D30" s="56"/>
      <c r="E30" s="56"/>
      <c r="F30" s="18">
        <f t="shared" si="3"/>
      </c>
      <c r="G30" s="22">
        <f ca="1" t="shared" si="4"/>
      </c>
      <c r="H30" s="22">
        <f ca="1" t="shared" si="1"/>
      </c>
      <c r="I30" s="64"/>
      <c r="J30" s="65"/>
      <c r="K30" s="19">
        <f t="shared" si="6"/>
      </c>
    </row>
    <row r="31" spans="1:11" ht="15" customHeight="1">
      <c r="A31" s="49">
        <f t="shared" si="5"/>
        <v>44162</v>
      </c>
      <c r="B31" s="47" t="str">
        <f t="shared" si="0"/>
        <v>金</v>
      </c>
      <c r="C31" s="22">
        <f ca="1" t="shared" si="2"/>
      </c>
      <c r="D31" s="56"/>
      <c r="E31" s="56"/>
      <c r="F31" s="18">
        <f t="shared" si="3"/>
      </c>
      <c r="G31" s="22">
        <f ca="1" t="shared" si="4"/>
      </c>
      <c r="H31" s="22">
        <f ca="1" t="shared" si="1"/>
      </c>
      <c r="I31" s="64"/>
      <c r="J31" s="65"/>
      <c r="K31" s="19">
        <f t="shared" si="6"/>
      </c>
    </row>
    <row r="32" spans="1:11" ht="15" customHeight="1">
      <c r="A32" s="49">
        <f t="shared" si="5"/>
        <v>44163</v>
      </c>
      <c r="B32" s="47" t="str">
        <f t="shared" si="0"/>
        <v>土</v>
      </c>
      <c r="C32" s="22">
        <f ca="1" t="shared" si="2"/>
      </c>
      <c r="D32" s="56"/>
      <c r="E32" s="56"/>
      <c r="F32" s="18">
        <f t="shared" si="3"/>
      </c>
      <c r="G32" s="22">
        <f ca="1" t="shared" si="4"/>
      </c>
      <c r="H32" s="22">
        <f ca="1" t="shared" si="1"/>
      </c>
      <c r="I32" s="64"/>
      <c r="J32" s="65"/>
      <c r="K32" s="19">
        <f t="shared" si="6"/>
      </c>
    </row>
    <row r="33" spans="1:11" ht="15" customHeight="1">
      <c r="A33" s="49">
        <f t="shared" si="5"/>
        <v>44164</v>
      </c>
      <c r="B33" s="47" t="str">
        <f t="shared" si="0"/>
        <v>日</v>
      </c>
      <c r="C33" s="22">
        <f ca="1" t="shared" si="2"/>
      </c>
      <c r="D33" s="56"/>
      <c r="E33" s="56"/>
      <c r="F33" s="18">
        <f t="shared" si="3"/>
      </c>
      <c r="G33" s="22">
        <f ca="1" t="shared" si="4"/>
      </c>
      <c r="H33" s="22">
        <f ca="1" t="shared" si="1"/>
      </c>
      <c r="I33" s="64"/>
      <c r="J33" s="65"/>
      <c r="K33" s="19">
        <f t="shared" si="6"/>
      </c>
    </row>
    <row r="34" spans="1:11" ht="15" customHeight="1">
      <c r="A34" s="49">
        <f t="shared" si="5"/>
        <v>44165</v>
      </c>
      <c r="B34" s="47" t="str">
        <f t="shared" si="0"/>
        <v>月</v>
      </c>
      <c r="C34" s="23">
        <f ca="1" t="shared" si="2"/>
      </c>
      <c r="D34" s="57"/>
      <c r="E34" s="57"/>
      <c r="F34" s="18">
        <f t="shared" si="3"/>
      </c>
      <c r="G34" s="23">
        <f ca="1" t="shared" si="4"/>
      </c>
      <c r="H34" s="23">
        <f ca="1" t="shared" si="1"/>
      </c>
      <c r="I34" s="66"/>
      <c r="J34" s="67"/>
      <c r="K34" s="19">
        <f t="shared" si="6"/>
      </c>
    </row>
    <row r="35" spans="1:11" ht="15" customHeight="1">
      <c r="A35" s="49"/>
      <c r="B35" s="47"/>
      <c r="C35" s="24"/>
      <c r="D35" s="58"/>
      <c r="E35" s="59"/>
      <c r="F35" s="15"/>
      <c r="G35" s="24"/>
      <c r="H35" s="24"/>
      <c r="I35" s="58"/>
      <c r="J35" s="59"/>
      <c r="K35" s="16"/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7" spans="1:11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12" ht="13.5">
      <c r="A1" s="98" t="str">
        <f>'設定'!C3&amp;"年12月分"</f>
        <v>2020年12月分</v>
      </c>
      <c r="B1" s="98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42.75" customHeight="1" thickBot="1">
      <c r="A2" s="126"/>
      <c r="B2" s="126"/>
      <c r="C2" s="126"/>
      <c r="D2" s="32"/>
      <c r="E2" s="32"/>
      <c r="F2" s="32"/>
      <c r="G2" s="32"/>
      <c r="H2" s="32"/>
      <c r="I2" s="33"/>
      <c r="J2" s="32"/>
      <c r="K2" s="32"/>
      <c r="L2" s="32"/>
    </row>
    <row r="3" spans="1:12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  <c r="L3" s="32"/>
    </row>
    <row r="4" spans="1:12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  <c r="L4" s="32"/>
    </row>
    <row r="5" spans="1:12" ht="15" customHeight="1">
      <c r="A5" s="49">
        <f>DATEVALUE('設定'!C3&amp;"/12/1")</f>
        <v>44166</v>
      </c>
      <c r="B5" s="47" t="str">
        <f aca="true" t="shared" si="0" ref="B5:B35">CHOOSE(WEEKDAY(A5),"日","月","火","水","木","金","土")</f>
        <v>火</v>
      </c>
      <c r="C5" s="21">
        <f>'１１月'!F34</f>
      </c>
      <c r="D5" s="55"/>
      <c r="E5" s="55"/>
      <c r="F5" s="17">
        <f>IF(C5="","",SUM(C5:D5)-E5)</f>
      </c>
      <c r="G5" s="26">
        <f>'１１月'!K34</f>
      </c>
      <c r="H5" s="21">
        <f aca="true" ca="1" t="shared" si="1" ref="H5:H35">IF(A5&gt;TODAY(),"",E5*0.9)</f>
      </c>
      <c r="I5" s="55"/>
      <c r="J5" s="60"/>
      <c r="K5" s="17">
        <f>IF(G5="","",SUM(G5:H5)-SUM(I5:J5))</f>
      </c>
      <c r="L5" s="32"/>
    </row>
    <row r="6" spans="1:12" ht="15" customHeight="1">
      <c r="A6" s="49">
        <f>A5+1</f>
        <v>44167</v>
      </c>
      <c r="B6" s="47" t="str">
        <f t="shared" si="0"/>
        <v>水</v>
      </c>
      <c r="C6" s="22">
        <f aca="true" ca="1" t="shared" si="2" ref="C6:C35">IF(A6&gt;TODAY(),"",F5)</f>
      </c>
      <c r="D6" s="56"/>
      <c r="E6" s="56"/>
      <c r="F6" s="18">
        <f aca="true" t="shared" si="3" ref="F6:F35">IF(C6="","",SUM(C6:D6)-E6)</f>
      </c>
      <c r="G6" s="22">
        <f aca="true" ca="1" t="shared" si="4" ref="G6:G35">IF(A6&gt;TODAY(),"",K5)</f>
      </c>
      <c r="H6" s="22">
        <f ca="1" t="shared" si="1"/>
      </c>
      <c r="I6" s="56"/>
      <c r="J6" s="61"/>
      <c r="K6" s="19">
        <f>IF(G6="","",SUM(G6:H6)-SUM(I6:J6))</f>
      </c>
      <c r="L6" s="32"/>
    </row>
    <row r="7" spans="1:12" ht="15" customHeight="1">
      <c r="A7" s="49">
        <f aca="true" t="shared" si="5" ref="A7:A35">A6+1</f>
        <v>44168</v>
      </c>
      <c r="B7" s="47" t="str">
        <f t="shared" si="0"/>
        <v>木</v>
      </c>
      <c r="C7" s="22">
        <f ca="1" t="shared" si="2"/>
      </c>
      <c r="D7" s="56"/>
      <c r="E7" s="56"/>
      <c r="F7" s="18">
        <f t="shared" si="3"/>
      </c>
      <c r="G7" s="22">
        <f ca="1" t="shared" si="4"/>
      </c>
      <c r="H7" s="22">
        <f ca="1" t="shared" si="1"/>
      </c>
      <c r="I7" s="56"/>
      <c r="J7" s="61"/>
      <c r="K7" s="19">
        <f aca="true" t="shared" si="6" ref="K7:K35">IF(G7="","",SUM(G7:H7)-SUM(I7:J7))</f>
      </c>
      <c r="L7" s="32"/>
    </row>
    <row r="8" spans="1:12" ht="15" customHeight="1">
      <c r="A8" s="49">
        <f t="shared" si="5"/>
        <v>44169</v>
      </c>
      <c r="B8" s="47" t="str">
        <f t="shared" si="0"/>
        <v>金</v>
      </c>
      <c r="C8" s="22">
        <f ca="1" t="shared" si="2"/>
      </c>
      <c r="D8" s="56"/>
      <c r="E8" s="56"/>
      <c r="F8" s="18">
        <f t="shared" si="3"/>
      </c>
      <c r="G8" s="22">
        <f ca="1" t="shared" si="4"/>
      </c>
      <c r="H8" s="22">
        <f ca="1" t="shared" si="1"/>
      </c>
      <c r="I8" s="56"/>
      <c r="J8" s="61"/>
      <c r="K8" s="19">
        <f t="shared" si="6"/>
      </c>
      <c r="L8" s="32"/>
    </row>
    <row r="9" spans="1:13" ht="15" customHeight="1">
      <c r="A9" s="49">
        <f t="shared" si="5"/>
        <v>44170</v>
      </c>
      <c r="B9" s="47" t="str">
        <f t="shared" si="0"/>
        <v>土</v>
      </c>
      <c r="C9" s="22">
        <f ca="1" t="shared" si="2"/>
      </c>
      <c r="D9" s="56"/>
      <c r="E9" s="56"/>
      <c r="F9" s="18">
        <f t="shared" si="3"/>
      </c>
      <c r="G9" s="22">
        <f ca="1" t="shared" si="4"/>
      </c>
      <c r="H9" s="22">
        <f ca="1" t="shared" si="1"/>
      </c>
      <c r="I9" s="56"/>
      <c r="J9" s="61"/>
      <c r="K9" s="19">
        <f t="shared" si="6"/>
      </c>
      <c r="L9" s="32"/>
      <c r="M9" s="8"/>
    </row>
    <row r="10" spans="1:13" ht="15" customHeight="1">
      <c r="A10" s="49">
        <f t="shared" si="5"/>
        <v>44171</v>
      </c>
      <c r="B10" s="47" t="str">
        <f t="shared" si="0"/>
        <v>日</v>
      </c>
      <c r="C10" s="22">
        <f ca="1" t="shared" si="2"/>
      </c>
      <c r="D10" s="56"/>
      <c r="E10" s="56"/>
      <c r="F10" s="18">
        <f t="shared" si="3"/>
      </c>
      <c r="G10" s="22">
        <f ca="1" t="shared" si="4"/>
      </c>
      <c r="H10" s="22">
        <f ca="1" t="shared" si="1"/>
      </c>
      <c r="I10" s="56"/>
      <c r="J10" s="61"/>
      <c r="K10" s="19">
        <f t="shared" si="6"/>
      </c>
      <c r="L10" s="32"/>
      <c r="M10" s="9"/>
    </row>
    <row r="11" spans="1:13" ht="15" customHeight="1">
      <c r="A11" s="49">
        <f t="shared" si="5"/>
        <v>44172</v>
      </c>
      <c r="B11" s="47" t="str">
        <f t="shared" si="0"/>
        <v>月</v>
      </c>
      <c r="C11" s="22">
        <f ca="1" t="shared" si="2"/>
      </c>
      <c r="D11" s="56"/>
      <c r="E11" s="56"/>
      <c r="F11" s="18">
        <f t="shared" si="3"/>
      </c>
      <c r="G11" s="22">
        <f ca="1" t="shared" si="4"/>
      </c>
      <c r="H11" s="22">
        <f ca="1" t="shared" si="1"/>
      </c>
      <c r="I11" s="56"/>
      <c r="J11" s="61"/>
      <c r="K11" s="19">
        <f t="shared" si="6"/>
      </c>
      <c r="L11" s="32"/>
      <c r="M11" s="9"/>
    </row>
    <row r="12" spans="1:13" ht="15" customHeight="1">
      <c r="A12" s="49">
        <f t="shared" si="5"/>
        <v>44173</v>
      </c>
      <c r="B12" s="47" t="str">
        <f t="shared" si="0"/>
        <v>火</v>
      </c>
      <c r="C12" s="22">
        <f ca="1" t="shared" si="2"/>
      </c>
      <c r="D12" s="56"/>
      <c r="E12" s="56"/>
      <c r="F12" s="18">
        <f t="shared" si="3"/>
      </c>
      <c r="G12" s="22">
        <f ca="1" t="shared" si="4"/>
      </c>
      <c r="H12" s="22">
        <f ca="1" t="shared" si="1"/>
      </c>
      <c r="I12" s="56"/>
      <c r="J12" s="61"/>
      <c r="K12" s="19">
        <f t="shared" si="6"/>
      </c>
      <c r="L12" s="32"/>
      <c r="M12" s="9"/>
    </row>
    <row r="13" spans="1:13" ht="15" customHeight="1">
      <c r="A13" s="49">
        <f t="shared" si="5"/>
        <v>44174</v>
      </c>
      <c r="B13" s="47" t="str">
        <f t="shared" si="0"/>
        <v>水</v>
      </c>
      <c r="C13" s="22">
        <f ca="1" t="shared" si="2"/>
      </c>
      <c r="D13" s="56"/>
      <c r="E13" s="56"/>
      <c r="F13" s="18">
        <f t="shared" si="3"/>
      </c>
      <c r="G13" s="22">
        <f ca="1" t="shared" si="4"/>
      </c>
      <c r="H13" s="22">
        <f ca="1" t="shared" si="1"/>
      </c>
      <c r="I13" s="56"/>
      <c r="J13" s="61"/>
      <c r="K13" s="19">
        <f t="shared" si="6"/>
      </c>
      <c r="L13" s="32"/>
      <c r="M13" s="9"/>
    </row>
    <row r="14" spans="1:13" ht="15" customHeight="1">
      <c r="A14" s="49">
        <f t="shared" si="5"/>
        <v>44175</v>
      </c>
      <c r="B14" s="47" t="str">
        <f t="shared" si="0"/>
        <v>木</v>
      </c>
      <c r="C14" s="22">
        <f ca="1" t="shared" si="2"/>
      </c>
      <c r="D14" s="56"/>
      <c r="E14" s="56"/>
      <c r="F14" s="18">
        <f t="shared" si="3"/>
      </c>
      <c r="G14" s="22">
        <f ca="1" t="shared" si="4"/>
      </c>
      <c r="H14" s="22">
        <f ca="1" t="shared" si="1"/>
      </c>
      <c r="I14" s="56"/>
      <c r="J14" s="61"/>
      <c r="K14" s="19">
        <f t="shared" si="6"/>
      </c>
      <c r="L14" s="32"/>
      <c r="M14" s="9"/>
    </row>
    <row r="15" spans="1:13" ht="15" customHeight="1">
      <c r="A15" s="49">
        <f t="shared" si="5"/>
        <v>44176</v>
      </c>
      <c r="B15" s="47" t="str">
        <f t="shared" si="0"/>
        <v>金</v>
      </c>
      <c r="C15" s="22">
        <f ca="1" t="shared" si="2"/>
      </c>
      <c r="D15" s="56"/>
      <c r="E15" s="56"/>
      <c r="F15" s="18">
        <f t="shared" si="3"/>
      </c>
      <c r="G15" s="22">
        <f ca="1" t="shared" si="4"/>
      </c>
      <c r="H15" s="22">
        <f ca="1" t="shared" si="1"/>
      </c>
      <c r="I15" s="56"/>
      <c r="J15" s="61"/>
      <c r="K15" s="19">
        <f t="shared" si="6"/>
      </c>
      <c r="L15" s="32"/>
      <c r="M15" s="9"/>
    </row>
    <row r="16" spans="1:13" ht="15" customHeight="1">
      <c r="A16" s="49">
        <f t="shared" si="5"/>
        <v>44177</v>
      </c>
      <c r="B16" s="47" t="str">
        <f t="shared" si="0"/>
        <v>土</v>
      </c>
      <c r="C16" s="22">
        <f ca="1" t="shared" si="2"/>
      </c>
      <c r="D16" s="56"/>
      <c r="E16" s="56"/>
      <c r="F16" s="18">
        <f t="shared" si="3"/>
      </c>
      <c r="G16" s="22">
        <f ca="1" t="shared" si="4"/>
      </c>
      <c r="H16" s="27">
        <f ca="1" t="shared" si="1"/>
      </c>
      <c r="I16" s="56"/>
      <c r="J16" s="62"/>
      <c r="K16" s="19">
        <f t="shared" si="6"/>
      </c>
      <c r="L16" s="32"/>
      <c r="M16" s="9"/>
    </row>
    <row r="17" spans="1:13" ht="15" customHeight="1">
      <c r="A17" s="49">
        <f t="shared" si="5"/>
        <v>44178</v>
      </c>
      <c r="B17" s="47" t="str">
        <f t="shared" si="0"/>
        <v>日</v>
      </c>
      <c r="C17" s="22">
        <f ca="1" t="shared" si="2"/>
      </c>
      <c r="D17" s="56"/>
      <c r="E17" s="56"/>
      <c r="F17" s="18">
        <f t="shared" si="3"/>
      </c>
      <c r="G17" s="22">
        <f ca="1" t="shared" si="4"/>
      </c>
      <c r="H17" s="22">
        <f ca="1" t="shared" si="1"/>
      </c>
      <c r="I17" s="56"/>
      <c r="J17" s="61"/>
      <c r="K17" s="19">
        <f t="shared" si="6"/>
      </c>
      <c r="L17" s="32"/>
      <c r="M17" s="9"/>
    </row>
    <row r="18" spans="1:13" ht="15" customHeight="1">
      <c r="A18" s="49">
        <f t="shared" si="5"/>
        <v>44179</v>
      </c>
      <c r="B18" s="47" t="str">
        <f t="shared" si="0"/>
        <v>月</v>
      </c>
      <c r="C18" s="22">
        <f ca="1" t="shared" si="2"/>
      </c>
      <c r="D18" s="56"/>
      <c r="E18" s="56"/>
      <c r="F18" s="18">
        <f t="shared" si="3"/>
      </c>
      <c r="G18" s="22">
        <f ca="1" t="shared" si="4"/>
      </c>
      <c r="H18" s="22">
        <f ca="1" t="shared" si="1"/>
      </c>
      <c r="I18" s="56"/>
      <c r="J18" s="61"/>
      <c r="K18" s="19">
        <f t="shared" si="6"/>
      </c>
      <c r="L18" s="32"/>
      <c r="M18" s="9"/>
    </row>
    <row r="19" spans="1:13" ht="15" customHeight="1">
      <c r="A19" s="49">
        <f t="shared" si="5"/>
        <v>44180</v>
      </c>
      <c r="B19" s="47" t="str">
        <f t="shared" si="0"/>
        <v>火</v>
      </c>
      <c r="C19" s="22">
        <f ca="1" t="shared" si="2"/>
      </c>
      <c r="D19" s="56"/>
      <c r="E19" s="56"/>
      <c r="F19" s="18">
        <f t="shared" si="3"/>
      </c>
      <c r="G19" s="22">
        <f ca="1" t="shared" si="4"/>
      </c>
      <c r="H19" s="22">
        <f ca="1" t="shared" si="1"/>
      </c>
      <c r="I19" s="56"/>
      <c r="J19" s="61"/>
      <c r="K19" s="19">
        <f t="shared" si="6"/>
      </c>
      <c r="L19" s="32"/>
      <c r="M19" s="9"/>
    </row>
    <row r="20" spans="1:13" ht="15" customHeight="1">
      <c r="A20" s="49">
        <f t="shared" si="5"/>
        <v>44181</v>
      </c>
      <c r="B20" s="47" t="str">
        <f t="shared" si="0"/>
        <v>水</v>
      </c>
      <c r="C20" s="22">
        <f ca="1" t="shared" si="2"/>
      </c>
      <c r="D20" s="56"/>
      <c r="E20" s="56"/>
      <c r="F20" s="18">
        <f t="shared" si="3"/>
      </c>
      <c r="G20" s="22">
        <f ca="1" t="shared" si="4"/>
      </c>
      <c r="H20" s="22">
        <f ca="1" t="shared" si="1"/>
      </c>
      <c r="I20" s="56"/>
      <c r="J20" s="61"/>
      <c r="K20" s="19">
        <f t="shared" si="6"/>
      </c>
      <c r="L20" s="32"/>
      <c r="M20" s="9"/>
    </row>
    <row r="21" spans="1:13" ht="15" customHeight="1">
      <c r="A21" s="49">
        <f t="shared" si="5"/>
        <v>44182</v>
      </c>
      <c r="B21" s="47" t="str">
        <f t="shared" si="0"/>
        <v>木</v>
      </c>
      <c r="C21" s="22">
        <f ca="1" t="shared" si="2"/>
      </c>
      <c r="D21" s="56"/>
      <c r="E21" s="56"/>
      <c r="F21" s="18">
        <f t="shared" si="3"/>
      </c>
      <c r="G21" s="22">
        <f ca="1" t="shared" si="4"/>
      </c>
      <c r="H21" s="22">
        <f ca="1" t="shared" si="1"/>
      </c>
      <c r="I21" s="56"/>
      <c r="J21" s="61"/>
      <c r="K21" s="19">
        <f t="shared" si="6"/>
      </c>
      <c r="L21" s="32"/>
      <c r="M21" s="9"/>
    </row>
    <row r="22" spans="1:13" ht="15" customHeight="1">
      <c r="A22" s="49">
        <f t="shared" si="5"/>
        <v>44183</v>
      </c>
      <c r="B22" s="47" t="str">
        <f t="shared" si="0"/>
        <v>金</v>
      </c>
      <c r="C22" s="22">
        <f ca="1" t="shared" si="2"/>
      </c>
      <c r="D22" s="56"/>
      <c r="E22" s="56"/>
      <c r="F22" s="18">
        <f t="shared" si="3"/>
      </c>
      <c r="G22" s="22">
        <f ca="1" t="shared" si="4"/>
      </c>
      <c r="H22" s="22">
        <f ca="1" t="shared" si="1"/>
      </c>
      <c r="I22" s="56"/>
      <c r="J22" s="61"/>
      <c r="K22" s="19">
        <f t="shared" si="6"/>
      </c>
      <c r="L22" s="32"/>
      <c r="M22" s="9"/>
    </row>
    <row r="23" spans="1:12" ht="15" customHeight="1">
      <c r="A23" s="49">
        <f t="shared" si="5"/>
        <v>44184</v>
      </c>
      <c r="B23" s="47" t="str">
        <f t="shared" si="0"/>
        <v>土</v>
      </c>
      <c r="C23" s="22">
        <f ca="1" t="shared" si="2"/>
      </c>
      <c r="D23" s="56"/>
      <c r="E23" s="56"/>
      <c r="F23" s="18">
        <f t="shared" si="3"/>
      </c>
      <c r="G23" s="22">
        <f ca="1" t="shared" si="4"/>
      </c>
      <c r="H23" s="22">
        <f ca="1" t="shared" si="1"/>
      </c>
      <c r="I23" s="56"/>
      <c r="J23" s="61"/>
      <c r="K23" s="19">
        <f t="shared" si="6"/>
      </c>
      <c r="L23" s="32"/>
    </row>
    <row r="24" spans="1:12" ht="15" customHeight="1">
      <c r="A24" s="49">
        <f t="shared" si="5"/>
        <v>44185</v>
      </c>
      <c r="B24" s="47" t="str">
        <f t="shared" si="0"/>
        <v>日</v>
      </c>
      <c r="C24" s="22">
        <f ca="1" t="shared" si="2"/>
      </c>
      <c r="D24" s="56"/>
      <c r="E24" s="56"/>
      <c r="F24" s="18">
        <f t="shared" si="3"/>
      </c>
      <c r="G24" s="22">
        <f ca="1" t="shared" si="4"/>
      </c>
      <c r="H24" s="22">
        <f ca="1" t="shared" si="1"/>
      </c>
      <c r="I24" s="56"/>
      <c r="J24" s="61"/>
      <c r="K24" s="19">
        <f t="shared" si="6"/>
      </c>
      <c r="L24" s="32"/>
    </row>
    <row r="25" spans="1:12" ht="15" customHeight="1">
      <c r="A25" s="49">
        <f t="shared" si="5"/>
        <v>44186</v>
      </c>
      <c r="B25" s="47" t="str">
        <f t="shared" si="0"/>
        <v>月</v>
      </c>
      <c r="C25" s="22">
        <f ca="1" t="shared" si="2"/>
      </c>
      <c r="D25" s="56"/>
      <c r="E25" s="56"/>
      <c r="F25" s="18">
        <f t="shared" si="3"/>
      </c>
      <c r="G25" s="22">
        <f ca="1" t="shared" si="4"/>
      </c>
      <c r="H25" s="22">
        <f ca="1" t="shared" si="1"/>
      </c>
      <c r="I25" s="56"/>
      <c r="J25" s="61"/>
      <c r="K25" s="19">
        <f t="shared" si="6"/>
      </c>
      <c r="L25" s="32"/>
    </row>
    <row r="26" spans="1:12" ht="15" customHeight="1">
      <c r="A26" s="49">
        <f t="shared" si="5"/>
        <v>44187</v>
      </c>
      <c r="B26" s="47" t="str">
        <f t="shared" si="0"/>
        <v>火</v>
      </c>
      <c r="C26" s="22">
        <f ca="1" t="shared" si="2"/>
      </c>
      <c r="D26" s="56"/>
      <c r="E26" s="56"/>
      <c r="F26" s="18">
        <f t="shared" si="3"/>
      </c>
      <c r="G26" s="22">
        <f ca="1" t="shared" si="4"/>
      </c>
      <c r="H26" s="22">
        <f ca="1" t="shared" si="1"/>
      </c>
      <c r="I26" s="64"/>
      <c r="J26" s="65"/>
      <c r="K26" s="19">
        <f t="shared" si="6"/>
      </c>
      <c r="L26" s="32"/>
    </row>
    <row r="27" spans="1:12" ht="15" customHeight="1">
      <c r="A27" s="49">
        <f t="shared" si="5"/>
        <v>44188</v>
      </c>
      <c r="B27" s="47" t="str">
        <f t="shared" si="0"/>
        <v>水</v>
      </c>
      <c r="C27" s="22">
        <f ca="1" t="shared" si="2"/>
      </c>
      <c r="D27" s="56"/>
      <c r="E27" s="56"/>
      <c r="F27" s="18">
        <f t="shared" si="3"/>
      </c>
      <c r="G27" s="22">
        <f ca="1" t="shared" si="4"/>
      </c>
      <c r="H27" s="22">
        <f ca="1" t="shared" si="1"/>
      </c>
      <c r="I27" s="56"/>
      <c r="J27" s="61"/>
      <c r="K27" s="19">
        <f t="shared" si="6"/>
      </c>
      <c r="L27" s="32"/>
    </row>
    <row r="28" spans="1:12" ht="15" customHeight="1">
      <c r="A28" s="49">
        <f t="shared" si="5"/>
        <v>44189</v>
      </c>
      <c r="B28" s="47" t="str">
        <f t="shared" si="0"/>
        <v>木</v>
      </c>
      <c r="C28" s="22">
        <f ca="1" t="shared" si="2"/>
      </c>
      <c r="D28" s="56"/>
      <c r="E28" s="56"/>
      <c r="F28" s="18">
        <f t="shared" si="3"/>
      </c>
      <c r="G28" s="22">
        <f ca="1" t="shared" si="4"/>
      </c>
      <c r="H28" s="22">
        <f ca="1" t="shared" si="1"/>
      </c>
      <c r="I28" s="56"/>
      <c r="J28" s="61"/>
      <c r="K28" s="19">
        <f t="shared" si="6"/>
      </c>
      <c r="L28" s="32"/>
    </row>
    <row r="29" spans="1:12" ht="15" customHeight="1">
      <c r="A29" s="49">
        <f t="shared" si="5"/>
        <v>44190</v>
      </c>
      <c r="B29" s="47" t="str">
        <f t="shared" si="0"/>
        <v>金</v>
      </c>
      <c r="C29" s="22">
        <f ca="1" t="shared" si="2"/>
      </c>
      <c r="D29" s="56"/>
      <c r="E29" s="56"/>
      <c r="F29" s="18">
        <f t="shared" si="3"/>
      </c>
      <c r="G29" s="22">
        <f ca="1" t="shared" si="4"/>
      </c>
      <c r="H29" s="22">
        <f ca="1" t="shared" si="1"/>
      </c>
      <c r="I29" s="64"/>
      <c r="J29" s="65"/>
      <c r="K29" s="19">
        <f t="shared" si="6"/>
      </c>
      <c r="L29" s="32"/>
    </row>
    <row r="30" spans="1:12" ht="15" customHeight="1">
      <c r="A30" s="49">
        <f t="shared" si="5"/>
        <v>44191</v>
      </c>
      <c r="B30" s="47" t="str">
        <f t="shared" si="0"/>
        <v>土</v>
      </c>
      <c r="C30" s="22">
        <f ca="1" t="shared" si="2"/>
      </c>
      <c r="D30" s="56"/>
      <c r="E30" s="56"/>
      <c r="F30" s="18">
        <f t="shared" si="3"/>
      </c>
      <c r="G30" s="22">
        <f ca="1" t="shared" si="4"/>
      </c>
      <c r="H30" s="22">
        <f ca="1" t="shared" si="1"/>
      </c>
      <c r="I30" s="64"/>
      <c r="J30" s="65"/>
      <c r="K30" s="19">
        <f t="shared" si="6"/>
      </c>
      <c r="L30" s="32"/>
    </row>
    <row r="31" spans="1:12" ht="15" customHeight="1">
      <c r="A31" s="49">
        <f t="shared" si="5"/>
        <v>44192</v>
      </c>
      <c r="B31" s="47" t="str">
        <f t="shared" si="0"/>
        <v>日</v>
      </c>
      <c r="C31" s="22">
        <f ca="1" t="shared" si="2"/>
      </c>
      <c r="D31" s="56"/>
      <c r="E31" s="56"/>
      <c r="F31" s="18">
        <f t="shared" si="3"/>
      </c>
      <c r="G31" s="22">
        <f ca="1" t="shared" si="4"/>
      </c>
      <c r="H31" s="22">
        <f ca="1" t="shared" si="1"/>
      </c>
      <c r="I31" s="64"/>
      <c r="J31" s="65"/>
      <c r="K31" s="19">
        <f t="shared" si="6"/>
      </c>
      <c r="L31" s="32"/>
    </row>
    <row r="32" spans="1:12" ht="15" customHeight="1">
      <c r="A32" s="49">
        <f t="shared" si="5"/>
        <v>44193</v>
      </c>
      <c r="B32" s="47" t="str">
        <f t="shared" si="0"/>
        <v>月</v>
      </c>
      <c r="C32" s="22">
        <f ca="1" t="shared" si="2"/>
      </c>
      <c r="D32" s="56"/>
      <c r="E32" s="56"/>
      <c r="F32" s="18">
        <f t="shared" si="3"/>
      </c>
      <c r="G32" s="22">
        <f ca="1" t="shared" si="4"/>
      </c>
      <c r="H32" s="22">
        <f ca="1" t="shared" si="1"/>
      </c>
      <c r="I32" s="64"/>
      <c r="J32" s="65"/>
      <c r="K32" s="19">
        <f t="shared" si="6"/>
      </c>
      <c r="L32" s="32"/>
    </row>
    <row r="33" spans="1:12" ht="15" customHeight="1">
      <c r="A33" s="49">
        <f t="shared" si="5"/>
        <v>44194</v>
      </c>
      <c r="B33" s="47" t="str">
        <f t="shared" si="0"/>
        <v>火</v>
      </c>
      <c r="C33" s="22">
        <f ca="1" t="shared" si="2"/>
      </c>
      <c r="D33" s="56"/>
      <c r="E33" s="56"/>
      <c r="F33" s="18">
        <f t="shared" si="3"/>
      </c>
      <c r="G33" s="22">
        <f ca="1" t="shared" si="4"/>
      </c>
      <c r="H33" s="22">
        <f ca="1" t="shared" si="1"/>
      </c>
      <c r="I33" s="64"/>
      <c r="J33" s="65"/>
      <c r="K33" s="19">
        <f t="shared" si="6"/>
      </c>
      <c r="L33" s="32"/>
    </row>
    <row r="34" spans="1:12" ht="15" customHeight="1">
      <c r="A34" s="49">
        <f t="shared" si="5"/>
        <v>44195</v>
      </c>
      <c r="B34" s="47" t="str">
        <f t="shared" si="0"/>
        <v>水</v>
      </c>
      <c r="C34" s="23">
        <f ca="1" t="shared" si="2"/>
      </c>
      <c r="D34" s="57"/>
      <c r="E34" s="57"/>
      <c r="F34" s="18">
        <f t="shared" si="3"/>
      </c>
      <c r="G34" s="23">
        <f ca="1" t="shared" si="4"/>
      </c>
      <c r="H34" s="23">
        <f ca="1" t="shared" si="1"/>
      </c>
      <c r="I34" s="66"/>
      <c r="J34" s="67"/>
      <c r="K34" s="19">
        <f t="shared" si="6"/>
      </c>
      <c r="L34" s="32"/>
    </row>
    <row r="35" spans="1:12" ht="15" customHeight="1">
      <c r="A35" s="49">
        <f t="shared" si="5"/>
        <v>44196</v>
      </c>
      <c r="B35" s="47" t="str">
        <f t="shared" si="0"/>
        <v>木</v>
      </c>
      <c r="C35" s="23">
        <f ca="1" t="shared" si="2"/>
      </c>
      <c r="D35" s="58"/>
      <c r="E35" s="59"/>
      <c r="F35" s="18">
        <f t="shared" si="3"/>
      </c>
      <c r="G35" s="23">
        <f ca="1" t="shared" si="4"/>
      </c>
      <c r="H35" s="23">
        <f ca="1" t="shared" si="1"/>
      </c>
      <c r="I35" s="58"/>
      <c r="J35" s="59"/>
      <c r="K35" s="19">
        <f t="shared" si="6"/>
      </c>
      <c r="L35" s="32"/>
    </row>
    <row r="36" spans="1:12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  <c r="L36" s="32"/>
    </row>
    <row r="37" spans="1:12" ht="13.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6">
      <selection activeCell="A1" sqref="A1:B1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'設定'!C3&amp;"年1月分"</f>
        <v>2020年1月分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12</v>
      </c>
      <c r="D3" s="104"/>
      <c r="E3" s="104"/>
      <c r="F3" s="105"/>
      <c r="G3" s="100" t="s">
        <v>13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DATEVALUE('設定'!C3&amp;"/1/1")</f>
        <v>43831</v>
      </c>
      <c r="B5" s="47" t="str">
        <f aca="true" t="shared" si="0" ref="B5:B35">CHOOSE(WEEKDAY(A5),"日","月","火","水","木","金","土")</f>
        <v>水</v>
      </c>
      <c r="C5" s="55">
        <v>0</v>
      </c>
      <c r="D5" s="55"/>
      <c r="E5" s="55"/>
      <c r="F5" s="17">
        <f>IF(C5="","",SUM(C5:D5)-E5)</f>
        <v>0</v>
      </c>
      <c r="G5" s="68">
        <v>0</v>
      </c>
      <c r="H5" s="21">
        <f aca="true" ca="1" t="shared" si="1" ref="H5:H35">IF(A5&gt;TODAY(),"",E5*0.9)</f>
        <v>0</v>
      </c>
      <c r="I5" s="55"/>
      <c r="J5" s="60"/>
      <c r="K5" s="52">
        <f>IF(G5="","",SUM(G5:H5)-SUM(I5:J5))</f>
        <v>0</v>
      </c>
    </row>
    <row r="6" spans="1:11" ht="15" customHeight="1">
      <c r="A6" s="49">
        <f aca="true" t="shared" si="2" ref="A6:A11">A5+1</f>
        <v>43832</v>
      </c>
      <c r="B6" s="47" t="str">
        <f t="shared" si="0"/>
        <v>木</v>
      </c>
      <c r="C6" s="22">
        <f aca="true" ca="1" t="shared" si="3" ref="C6:C35">IF(A6&gt;TODAY(),"",F5)</f>
        <v>0</v>
      </c>
      <c r="D6" s="56"/>
      <c r="E6" s="56"/>
      <c r="F6" s="18">
        <f aca="true" t="shared" si="4" ref="F6:F35">IF(C6="","",SUM(C6:D6)-E6)</f>
        <v>0</v>
      </c>
      <c r="G6" s="22">
        <f aca="true" ca="1" t="shared" si="5" ref="G6:G35">IF(A6&gt;TODAY(),"",K5)</f>
        <v>0</v>
      </c>
      <c r="H6" s="22">
        <f ca="1" t="shared" si="1"/>
        <v>0</v>
      </c>
      <c r="I6" s="56"/>
      <c r="J6" s="61"/>
      <c r="K6" s="18">
        <f>IF(G6="","",SUM(G6:H6)-SUM(I6:J6))</f>
        <v>0</v>
      </c>
    </row>
    <row r="7" spans="1:11" ht="15" customHeight="1">
      <c r="A7" s="49">
        <f t="shared" si="2"/>
        <v>43833</v>
      </c>
      <c r="B7" s="47" t="str">
        <f t="shared" si="0"/>
        <v>金</v>
      </c>
      <c r="C7" s="22">
        <f ca="1" t="shared" si="3"/>
        <v>0</v>
      </c>
      <c r="D7" s="57"/>
      <c r="E7" s="56"/>
      <c r="F7" s="18">
        <f t="shared" si="4"/>
        <v>0</v>
      </c>
      <c r="G7" s="22">
        <f ca="1" t="shared" si="5"/>
        <v>0</v>
      </c>
      <c r="H7" s="22">
        <f ca="1" t="shared" si="1"/>
        <v>0</v>
      </c>
      <c r="I7" s="56"/>
      <c r="J7" s="61"/>
      <c r="K7" s="18">
        <f aca="true" t="shared" si="6" ref="K7:K35">IF(G7="","",SUM(G7:H7)-SUM(I7:J7))</f>
        <v>0</v>
      </c>
    </row>
    <row r="8" spans="1:11" ht="15" customHeight="1">
      <c r="A8" s="49">
        <f t="shared" si="2"/>
        <v>43834</v>
      </c>
      <c r="B8" s="47" t="str">
        <f t="shared" si="0"/>
        <v>土</v>
      </c>
      <c r="C8" s="22">
        <f ca="1" t="shared" si="3"/>
        <v>0</v>
      </c>
      <c r="D8" s="56"/>
      <c r="E8" s="56"/>
      <c r="F8" s="18">
        <f t="shared" si="4"/>
        <v>0</v>
      </c>
      <c r="G8" s="22">
        <f ca="1" t="shared" si="5"/>
        <v>0</v>
      </c>
      <c r="H8" s="22">
        <f ca="1" t="shared" si="1"/>
        <v>0</v>
      </c>
      <c r="I8" s="56"/>
      <c r="J8" s="61"/>
      <c r="K8" s="18">
        <f t="shared" si="6"/>
        <v>0</v>
      </c>
    </row>
    <row r="9" spans="1:13" ht="15" customHeight="1">
      <c r="A9" s="49">
        <f t="shared" si="2"/>
        <v>43835</v>
      </c>
      <c r="B9" s="47" t="str">
        <f t="shared" si="0"/>
        <v>日</v>
      </c>
      <c r="C9" s="22">
        <f ca="1" t="shared" si="3"/>
        <v>0</v>
      </c>
      <c r="D9" s="56"/>
      <c r="E9" s="56"/>
      <c r="F9" s="18">
        <f t="shared" si="4"/>
        <v>0</v>
      </c>
      <c r="G9" s="22">
        <f ca="1" t="shared" si="5"/>
        <v>0</v>
      </c>
      <c r="H9" s="22">
        <f ca="1" t="shared" si="1"/>
        <v>0</v>
      </c>
      <c r="I9" s="56"/>
      <c r="J9" s="61"/>
      <c r="K9" s="18">
        <f t="shared" si="6"/>
        <v>0</v>
      </c>
      <c r="M9" s="8"/>
    </row>
    <row r="10" spans="1:13" ht="15" customHeight="1">
      <c r="A10" s="49">
        <f t="shared" si="2"/>
        <v>43836</v>
      </c>
      <c r="B10" s="47" t="str">
        <f t="shared" si="0"/>
        <v>月</v>
      </c>
      <c r="C10" s="22">
        <f ca="1" t="shared" si="3"/>
        <v>0</v>
      </c>
      <c r="D10" s="56"/>
      <c r="E10" s="56"/>
      <c r="F10" s="18">
        <f t="shared" si="4"/>
        <v>0</v>
      </c>
      <c r="G10" s="22">
        <f ca="1" t="shared" si="5"/>
        <v>0</v>
      </c>
      <c r="H10" s="22">
        <f ca="1" t="shared" si="1"/>
        <v>0</v>
      </c>
      <c r="I10" s="56"/>
      <c r="J10" s="61"/>
      <c r="K10" s="18">
        <f t="shared" si="6"/>
        <v>0</v>
      </c>
      <c r="M10" s="9"/>
    </row>
    <row r="11" spans="1:13" ht="15" customHeight="1">
      <c r="A11" s="49">
        <f t="shared" si="2"/>
        <v>43837</v>
      </c>
      <c r="B11" s="47" t="str">
        <f t="shared" si="0"/>
        <v>火</v>
      </c>
      <c r="C11" s="22">
        <f ca="1" t="shared" si="3"/>
        <v>0</v>
      </c>
      <c r="D11" s="56"/>
      <c r="E11" s="56"/>
      <c r="F11" s="18">
        <f t="shared" si="4"/>
        <v>0</v>
      </c>
      <c r="G11" s="22">
        <f ca="1" t="shared" si="5"/>
        <v>0</v>
      </c>
      <c r="H11" s="22">
        <f ca="1" t="shared" si="1"/>
        <v>0</v>
      </c>
      <c r="I11" s="56"/>
      <c r="J11" s="61"/>
      <c r="K11" s="18">
        <f t="shared" si="6"/>
        <v>0</v>
      </c>
      <c r="M11" s="9"/>
    </row>
    <row r="12" spans="1:13" ht="15" customHeight="1">
      <c r="A12" s="49">
        <f aca="true" t="shared" si="7" ref="A12:A35">A11+1</f>
        <v>43838</v>
      </c>
      <c r="B12" s="47" t="str">
        <f t="shared" si="0"/>
        <v>水</v>
      </c>
      <c r="C12" s="22">
        <f ca="1" t="shared" si="3"/>
        <v>0</v>
      </c>
      <c r="D12" s="56"/>
      <c r="E12" s="56"/>
      <c r="F12" s="18">
        <f t="shared" si="4"/>
        <v>0</v>
      </c>
      <c r="G12" s="22">
        <f ca="1" t="shared" si="5"/>
        <v>0</v>
      </c>
      <c r="H12" s="22">
        <f ca="1" t="shared" si="1"/>
        <v>0</v>
      </c>
      <c r="I12" s="56"/>
      <c r="J12" s="61"/>
      <c r="K12" s="18">
        <f t="shared" si="6"/>
        <v>0</v>
      </c>
      <c r="M12" s="9"/>
    </row>
    <row r="13" spans="1:13" ht="15" customHeight="1">
      <c r="A13" s="49">
        <f t="shared" si="7"/>
        <v>43839</v>
      </c>
      <c r="B13" s="47" t="str">
        <f t="shared" si="0"/>
        <v>木</v>
      </c>
      <c r="C13" s="22">
        <f ca="1" t="shared" si="3"/>
        <v>0</v>
      </c>
      <c r="D13" s="56"/>
      <c r="E13" s="56"/>
      <c r="F13" s="18">
        <f t="shared" si="4"/>
        <v>0</v>
      </c>
      <c r="G13" s="22">
        <f ca="1" t="shared" si="5"/>
        <v>0</v>
      </c>
      <c r="H13" s="22">
        <f ca="1" t="shared" si="1"/>
        <v>0</v>
      </c>
      <c r="I13" s="56"/>
      <c r="J13" s="61"/>
      <c r="K13" s="18">
        <f t="shared" si="6"/>
        <v>0</v>
      </c>
      <c r="M13" s="9"/>
    </row>
    <row r="14" spans="1:13" ht="15" customHeight="1">
      <c r="A14" s="49">
        <f t="shared" si="7"/>
        <v>43840</v>
      </c>
      <c r="B14" s="47" t="str">
        <f t="shared" si="0"/>
        <v>金</v>
      </c>
      <c r="C14" s="22">
        <f ca="1" t="shared" si="3"/>
        <v>0</v>
      </c>
      <c r="D14" s="56"/>
      <c r="E14" s="56"/>
      <c r="F14" s="18">
        <f t="shared" si="4"/>
        <v>0</v>
      </c>
      <c r="G14" s="22">
        <f ca="1" t="shared" si="5"/>
        <v>0</v>
      </c>
      <c r="H14" s="22">
        <f ca="1" t="shared" si="1"/>
        <v>0</v>
      </c>
      <c r="I14" s="56"/>
      <c r="J14" s="61"/>
      <c r="K14" s="18">
        <f t="shared" si="6"/>
        <v>0</v>
      </c>
      <c r="M14" s="9"/>
    </row>
    <row r="15" spans="1:13" ht="15" customHeight="1">
      <c r="A15" s="49">
        <f t="shared" si="7"/>
        <v>43841</v>
      </c>
      <c r="B15" s="47" t="str">
        <f t="shared" si="0"/>
        <v>土</v>
      </c>
      <c r="C15" s="22">
        <f ca="1" t="shared" si="3"/>
        <v>0</v>
      </c>
      <c r="D15" s="56"/>
      <c r="E15" s="56"/>
      <c r="F15" s="18">
        <f t="shared" si="4"/>
        <v>0</v>
      </c>
      <c r="G15" s="22">
        <f ca="1" t="shared" si="5"/>
        <v>0</v>
      </c>
      <c r="H15" s="22">
        <f ca="1" t="shared" si="1"/>
        <v>0</v>
      </c>
      <c r="I15" s="56"/>
      <c r="J15" s="61"/>
      <c r="K15" s="18">
        <f t="shared" si="6"/>
        <v>0</v>
      </c>
      <c r="M15" s="9"/>
    </row>
    <row r="16" spans="1:13" ht="15" customHeight="1">
      <c r="A16" s="49">
        <f t="shared" si="7"/>
        <v>43842</v>
      </c>
      <c r="B16" s="47" t="str">
        <f t="shared" si="0"/>
        <v>日</v>
      </c>
      <c r="C16" s="22">
        <f ca="1" t="shared" si="3"/>
        <v>0</v>
      </c>
      <c r="D16" s="56"/>
      <c r="E16" s="56"/>
      <c r="F16" s="18">
        <f t="shared" si="4"/>
        <v>0</v>
      </c>
      <c r="G16" s="22">
        <f ca="1" t="shared" si="5"/>
        <v>0</v>
      </c>
      <c r="H16" s="27">
        <f ca="1" t="shared" si="1"/>
        <v>0</v>
      </c>
      <c r="I16" s="56"/>
      <c r="J16" s="62"/>
      <c r="K16" s="18">
        <f t="shared" si="6"/>
        <v>0</v>
      </c>
      <c r="M16" s="9"/>
    </row>
    <row r="17" spans="1:13" ht="15" customHeight="1">
      <c r="A17" s="49">
        <f t="shared" si="7"/>
        <v>43843</v>
      </c>
      <c r="B17" s="47" t="str">
        <f t="shared" si="0"/>
        <v>月</v>
      </c>
      <c r="C17" s="22">
        <f ca="1" t="shared" si="3"/>
        <v>0</v>
      </c>
      <c r="D17" s="56"/>
      <c r="E17" s="56"/>
      <c r="F17" s="18">
        <f t="shared" si="4"/>
        <v>0</v>
      </c>
      <c r="G17" s="22">
        <f ca="1" t="shared" si="5"/>
        <v>0</v>
      </c>
      <c r="H17" s="22">
        <f ca="1" t="shared" si="1"/>
        <v>0</v>
      </c>
      <c r="I17" s="56"/>
      <c r="J17" s="61"/>
      <c r="K17" s="18">
        <f t="shared" si="6"/>
        <v>0</v>
      </c>
      <c r="M17" s="9"/>
    </row>
    <row r="18" spans="1:13" ht="15" customHeight="1">
      <c r="A18" s="49">
        <f t="shared" si="7"/>
        <v>43844</v>
      </c>
      <c r="B18" s="47" t="str">
        <f t="shared" si="0"/>
        <v>火</v>
      </c>
      <c r="C18" s="22">
        <f ca="1" t="shared" si="3"/>
        <v>0</v>
      </c>
      <c r="D18" s="56"/>
      <c r="E18" s="56"/>
      <c r="F18" s="18">
        <f t="shared" si="4"/>
        <v>0</v>
      </c>
      <c r="G18" s="22">
        <f ca="1" t="shared" si="5"/>
        <v>0</v>
      </c>
      <c r="H18" s="22">
        <f ca="1" t="shared" si="1"/>
        <v>0</v>
      </c>
      <c r="I18" s="56"/>
      <c r="J18" s="61"/>
      <c r="K18" s="18">
        <f t="shared" si="6"/>
        <v>0</v>
      </c>
      <c r="M18" s="9"/>
    </row>
    <row r="19" spans="1:13" ht="15" customHeight="1">
      <c r="A19" s="49">
        <f t="shared" si="7"/>
        <v>43845</v>
      </c>
      <c r="B19" s="47" t="str">
        <f t="shared" si="0"/>
        <v>水</v>
      </c>
      <c r="C19" s="22">
        <f ca="1" t="shared" si="3"/>
        <v>0</v>
      </c>
      <c r="D19" s="56"/>
      <c r="E19" s="56"/>
      <c r="F19" s="18">
        <f t="shared" si="4"/>
        <v>0</v>
      </c>
      <c r="G19" s="22">
        <f ca="1" t="shared" si="5"/>
        <v>0</v>
      </c>
      <c r="H19" s="22">
        <f ca="1" t="shared" si="1"/>
        <v>0</v>
      </c>
      <c r="I19" s="56"/>
      <c r="J19" s="61"/>
      <c r="K19" s="18">
        <f t="shared" si="6"/>
        <v>0</v>
      </c>
      <c r="M19" s="9"/>
    </row>
    <row r="20" spans="1:13" ht="15" customHeight="1">
      <c r="A20" s="49">
        <f t="shared" si="7"/>
        <v>43846</v>
      </c>
      <c r="B20" s="47" t="str">
        <f t="shared" si="0"/>
        <v>木</v>
      </c>
      <c r="C20" s="22">
        <f ca="1" t="shared" si="3"/>
        <v>0</v>
      </c>
      <c r="D20" s="56"/>
      <c r="E20" s="56"/>
      <c r="F20" s="18">
        <f t="shared" si="4"/>
        <v>0</v>
      </c>
      <c r="G20" s="22">
        <f ca="1" t="shared" si="5"/>
        <v>0</v>
      </c>
      <c r="H20" s="22">
        <f ca="1" t="shared" si="1"/>
        <v>0</v>
      </c>
      <c r="I20" s="56"/>
      <c r="J20" s="61"/>
      <c r="K20" s="18">
        <f t="shared" si="6"/>
        <v>0</v>
      </c>
      <c r="M20" s="9"/>
    </row>
    <row r="21" spans="1:13" ht="15" customHeight="1">
      <c r="A21" s="49">
        <f t="shared" si="7"/>
        <v>43847</v>
      </c>
      <c r="B21" s="47" t="str">
        <f t="shared" si="0"/>
        <v>金</v>
      </c>
      <c r="C21" s="22">
        <f ca="1" t="shared" si="3"/>
        <v>0</v>
      </c>
      <c r="D21" s="56"/>
      <c r="E21" s="56"/>
      <c r="F21" s="18">
        <f t="shared" si="4"/>
        <v>0</v>
      </c>
      <c r="G21" s="22">
        <f ca="1" t="shared" si="5"/>
        <v>0</v>
      </c>
      <c r="H21" s="22">
        <f ca="1" t="shared" si="1"/>
        <v>0</v>
      </c>
      <c r="I21" s="56"/>
      <c r="J21" s="61"/>
      <c r="K21" s="18">
        <f t="shared" si="6"/>
        <v>0</v>
      </c>
      <c r="M21" s="9"/>
    </row>
    <row r="22" spans="1:13" ht="15" customHeight="1">
      <c r="A22" s="49">
        <f t="shared" si="7"/>
        <v>43848</v>
      </c>
      <c r="B22" s="47" t="str">
        <f t="shared" si="0"/>
        <v>土</v>
      </c>
      <c r="C22" s="22">
        <f ca="1" t="shared" si="3"/>
        <v>0</v>
      </c>
      <c r="D22" s="56"/>
      <c r="E22" s="56"/>
      <c r="F22" s="18">
        <f t="shared" si="4"/>
        <v>0</v>
      </c>
      <c r="G22" s="22">
        <f ca="1" t="shared" si="5"/>
        <v>0</v>
      </c>
      <c r="H22" s="22">
        <f ca="1" t="shared" si="1"/>
        <v>0</v>
      </c>
      <c r="I22" s="56"/>
      <c r="J22" s="63"/>
      <c r="K22" s="18">
        <f t="shared" si="6"/>
        <v>0</v>
      </c>
      <c r="M22" s="9"/>
    </row>
    <row r="23" spans="1:11" ht="15" customHeight="1">
      <c r="A23" s="49">
        <f t="shared" si="7"/>
        <v>43849</v>
      </c>
      <c r="B23" s="47" t="str">
        <f t="shared" si="0"/>
        <v>日</v>
      </c>
      <c r="C23" s="22">
        <f ca="1" t="shared" si="3"/>
        <v>0</v>
      </c>
      <c r="D23" s="56"/>
      <c r="E23" s="56"/>
      <c r="F23" s="18">
        <f t="shared" si="4"/>
        <v>0</v>
      </c>
      <c r="G23" s="22">
        <f ca="1" t="shared" si="5"/>
        <v>0</v>
      </c>
      <c r="H23" s="22">
        <f ca="1" t="shared" si="1"/>
        <v>0</v>
      </c>
      <c r="I23" s="56"/>
      <c r="J23" s="61"/>
      <c r="K23" s="18">
        <f t="shared" si="6"/>
        <v>0</v>
      </c>
    </row>
    <row r="24" spans="1:11" ht="15" customHeight="1">
      <c r="A24" s="49">
        <f t="shared" si="7"/>
        <v>43850</v>
      </c>
      <c r="B24" s="47" t="str">
        <f t="shared" si="0"/>
        <v>月</v>
      </c>
      <c r="C24" s="22">
        <f ca="1" t="shared" si="3"/>
        <v>0</v>
      </c>
      <c r="D24" s="56"/>
      <c r="E24" s="56"/>
      <c r="F24" s="18">
        <f t="shared" si="4"/>
        <v>0</v>
      </c>
      <c r="G24" s="22">
        <f ca="1" t="shared" si="5"/>
        <v>0</v>
      </c>
      <c r="H24" s="22">
        <f ca="1" t="shared" si="1"/>
        <v>0</v>
      </c>
      <c r="I24" s="56"/>
      <c r="J24" s="61"/>
      <c r="K24" s="18">
        <f t="shared" si="6"/>
        <v>0</v>
      </c>
    </row>
    <row r="25" spans="1:11" ht="15" customHeight="1">
      <c r="A25" s="49">
        <f t="shared" si="7"/>
        <v>43851</v>
      </c>
      <c r="B25" s="47" t="str">
        <f t="shared" si="0"/>
        <v>火</v>
      </c>
      <c r="C25" s="22">
        <f ca="1" t="shared" si="3"/>
        <v>0</v>
      </c>
      <c r="D25" s="56"/>
      <c r="E25" s="56"/>
      <c r="F25" s="18">
        <f t="shared" si="4"/>
        <v>0</v>
      </c>
      <c r="G25" s="22">
        <f ca="1" t="shared" si="5"/>
        <v>0</v>
      </c>
      <c r="H25" s="22">
        <f ca="1" t="shared" si="1"/>
        <v>0</v>
      </c>
      <c r="I25" s="56"/>
      <c r="J25" s="61"/>
      <c r="K25" s="18">
        <f t="shared" si="6"/>
        <v>0</v>
      </c>
    </row>
    <row r="26" spans="1:11" ht="15" customHeight="1">
      <c r="A26" s="49">
        <f t="shared" si="7"/>
        <v>43852</v>
      </c>
      <c r="B26" s="47" t="str">
        <f t="shared" si="0"/>
        <v>水</v>
      </c>
      <c r="C26" s="22">
        <f ca="1" t="shared" si="3"/>
        <v>0</v>
      </c>
      <c r="D26" s="56"/>
      <c r="E26" s="56"/>
      <c r="F26" s="18">
        <f t="shared" si="4"/>
        <v>0</v>
      </c>
      <c r="G26" s="22">
        <f ca="1" t="shared" si="5"/>
        <v>0</v>
      </c>
      <c r="H26" s="22">
        <f ca="1" t="shared" si="1"/>
        <v>0</v>
      </c>
      <c r="I26" s="64"/>
      <c r="J26" s="65"/>
      <c r="K26" s="18">
        <f t="shared" si="6"/>
        <v>0</v>
      </c>
    </row>
    <row r="27" spans="1:11" ht="15" customHeight="1">
      <c r="A27" s="49">
        <f t="shared" si="7"/>
        <v>43853</v>
      </c>
      <c r="B27" s="47" t="str">
        <f t="shared" si="0"/>
        <v>木</v>
      </c>
      <c r="C27" s="22">
        <f ca="1" t="shared" si="3"/>
        <v>0</v>
      </c>
      <c r="D27" s="56"/>
      <c r="E27" s="56"/>
      <c r="F27" s="18">
        <f t="shared" si="4"/>
        <v>0</v>
      </c>
      <c r="G27" s="22">
        <f ca="1" t="shared" si="5"/>
        <v>0</v>
      </c>
      <c r="H27" s="22">
        <f ca="1" t="shared" si="1"/>
        <v>0</v>
      </c>
      <c r="I27" s="56"/>
      <c r="J27" s="61"/>
      <c r="K27" s="18">
        <f t="shared" si="6"/>
        <v>0</v>
      </c>
    </row>
    <row r="28" spans="1:11" ht="15" customHeight="1">
      <c r="A28" s="49">
        <f t="shared" si="7"/>
        <v>43854</v>
      </c>
      <c r="B28" s="47" t="str">
        <f t="shared" si="0"/>
        <v>金</v>
      </c>
      <c r="C28" s="22">
        <f ca="1" t="shared" si="3"/>
        <v>0</v>
      </c>
      <c r="D28" s="56"/>
      <c r="E28" s="56"/>
      <c r="F28" s="18">
        <f t="shared" si="4"/>
        <v>0</v>
      </c>
      <c r="G28" s="22">
        <f ca="1" t="shared" si="5"/>
        <v>0</v>
      </c>
      <c r="H28" s="22">
        <f ca="1" t="shared" si="1"/>
        <v>0</v>
      </c>
      <c r="I28" s="56"/>
      <c r="J28" s="61"/>
      <c r="K28" s="18">
        <f t="shared" si="6"/>
        <v>0</v>
      </c>
    </row>
    <row r="29" spans="1:11" ht="15" customHeight="1">
      <c r="A29" s="49">
        <f t="shared" si="7"/>
        <v>43855</v>
      </c>
      <c r="B29" s="47" t="str">
        <f t="shared" si="0"/>
        <v>土</v>
      </c>
      <c r="C29" s="22">
        <f ca="1" t="shared" si="3"/>
        <v>0</v>
      </c>
      <c r="D29" s="56"/>
      <c r="E29" s="56"/>
      <c r="F29" s="18">
        <f t="shared" si="4"/>
        <v>0</v>
      </c>
      <c r="G29" s="22">
        <f ca="1" t="shared" si="5"/>
        <v>0</v>
      </c>
      <c r="H29" s="22">
        <f ca="1" t="shared" si="1"/>
        <v>0</v>
      </c>
      <c r="I29" s="64"/>
      <c r="J29" s="65"/>
      <c r="K29" s="18">
        <f t="shared" si="6"/>
        <v>0</v>
      </c>
    </row>
    <row r="30" spans="1:11" ht="15" customHeight="1">
      <c r="A30" s="49">
        <f t="shared" si="7"/>
        <v>43856</v>
      </c>
      <c r="B30" s="47" t="str">
        <f t="shared" si="0"/>
        <v>日</v>
      </c>
      <c r="C30" s="22">
        <f ca="1" t="shared" si="3"/>
        <v>0</v>
      </c>
      <c r="D30" s="56"/>
      <c r="E30" s="56"/>
      <c r="F30" s="18">
        <f t="shared" si="4"/>
        <v>0</v>
      </c>
      <c r="G30" s="22">
        <f ca="1" t="shared" si="5"/>
        <v>0</v>
      </c>
      <c r="H30" s="22">
        <f ca="1" t="shared" si="1"/>
        <v>0</v>
      </c>
      <c r="I30" s="64"/>
      <c r="J30" s="65"/>
      <c r="K30" s="18">
        <f t="shared" si="6"/>
        <v>0</v>
      </c>
    </row>
    <row r="31" spans="1:11" ht="15" customHeight="1">
      <c r="A31" s="49">
        <f t="shared" si="7"/>
        <v>43857</v>
      </c>
      <c r="B31" s="47" t="str">
        <f t="shared" si="0"/>
        <v>月</v>
      </c>
      <c r="C31" s="22">
        <f ca="1" t="shared" si="3"/>
        <v>0</v>
      </c>
      <c r="D31" s="56"/>
      <c r="E31" s="56"/>
      <c r="F31" s="18">
        <f t="shared" si="4"/>
        <v>0</v>
      </c>
      <c r="G31" s="22">
        <f ca="1" t="shared" si="5"/>
        <v>0</v>
      </c>
      <c r="H31" s="22">
        <f ca="1" t="shared" si="1"/>
        <v>0</v>
      </c>
      <c r="I31" s="64"/>
      <c r="J31" s="65"/>
      <c r="K31" s="18">
        <f t="shared" si="6"/>
        <v>0</v>
      </c>
    </row>
    <row r="32" spans="1:11" ht="15" customHeight="1">
      <c r="A32" s="49">
        <f t="shared" si="7"/>
        <v>43858</v>
      </c>
      <c r="B32" s="47" t="str">
        <f t="shared" si="0"/>
        <v>火</v>
      </c>
      <c r="C32" s="22">
        <f ca="1" t="shared" si="3"/>
        <v>0</v>
      </c>
      <c r="D32" s="56"/>
      <c r="E32" s="56"/>
      <c r="F32" s="18">
        <f t="shared" si="4"/>
        <v>0</v>
      </c>
      <c r="G32" s="22">
        <f ca="1" t="shared" si="5"/>
        <v>0</v>
      </c>
      <c r="H32" s="22">
        <f ca="1" t="shared" si="1"/>
        <v>0</v>
      </c>
      <c r="I32" s="64"/>
      <c r="J32" s="65"/>
      <c r="K32" s="18">
        <f t="shared" si="6"/>
        <v>0</v>
      </c>
    </row>
    <row r="33" spans="1:11" ht="15" customHeight="1">
      <c r="A33" s="49">
        <f t="shared" si="7"/>
        <v>43859</v>
      </c>
      <c r="B33" s="47" t="str">
        <f t="shared" si="0"/>
        <v>水</v>
      </c>
      <c r="C33" s="22">
        <f ca="1" t="shared" si="3"/>
        <v>0</v>
      </c>
      <c r="D33" s="56"/>
      <c r="E33" s="56"/>
      <c r="F33" s="18">
        <f t="shared" si="4"/>
        <v>0</v>
      </c>
      <c r="G33" s="22">
        <f ca="1" t="shared" si="5"/>
        <v>0</v>
      </c>
      <c r="H33" s="22">
        <f ca="1" t="shared" si="1"/>
        <v>0</v>
      </c>
      <c r="I33" s="64"/>
      <c r="J33" s="65"/>
      <c r="K33" s="18">
        <f t="shared" si="6"/>
        <v>0</v>
      </c>
    </row>
    <row r="34" spans="1:11" ht="15" customHeight="1">
      <c r="A34" s="49">
        <f t="shared" si="7"/>
        <v>43860</v>
      </c>
      <c r="B34" s="47" t="str">
        <f t="shared" si="0"/>
        <v>木</v>
      </c>
      <c r="C34" s="23">
        <f ca="1" t="shared" si="3"/>
        <v>0</v>
      </c>
      <c r="D34" s="57"/>
      <c r="E34" s="57"/>
      <c r="F34" s="18">
        <f t="shared" si="4"/>
        <v>0</v>
      </c>
      <c r="G34" s="23">
        <f ca="1" t="shared" si="5"/>
        <v>0</v>
      </c>
      <c r="H34" s="23">
        <f ca="1" t="shared" si="1"/>
        <v>0</v>
      </c>
      <c r="I34" s="66"/>
      <c r="J34" s="67"/>
      <c r="K34" s="18">
        <f t="shared" si="6"/>
        <v>0</v>
      </c>
    </row>
    <row r="35" spans="1:11" ht="15" customHeight="1">
      <c r="A35" s="49">
        <f t="shared" si="7"/>
        <v>43861</v>
      </c>
      <c r="B35" s="47" t="str">
        <f t="shared" si="0"/>
        <v>金</v>
      </c>
      <c r="C35" s="24">
        <f ca="1" t="shared" si="3"/>
        <v>0</v>
      </c>
      <c r="D35" s="58"/>
      <c r="E35" s="59"/>
      <c r="F35" s="18">
        <f t="shared" si="4"/>
        <v>0</v>
      </c>
      <c r="G35" s="24">
        <f ca="1" t="shared" si="5"/>
        <v>0</v>
      </c>
      <c r="H35" s="24">
        <f ca="1" t="shared" si="1"/>
        <v>0</v>
      </c>
      <c r="I35" s="58"/>
      <c r="J35" s="59"/>
      <c r="K35" s="18">
        <f t="shared" si="6"/>
        <v>0</v>
      </c>
    </row>
    <row r="36" spans="1:11" ht="18" customHeight="1" thickBot="1">
      <c r="A36" s="106" t="s">
        <v>9</v>
      </c>
      <c r="B36" s="107"/>
      <c r="C36" s="6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A1:B1"/>
    <mergeCell ref="A2:C2"/>
    <mergeCell ref="G3:K3"/>
    <mergeCell ref="C3:F3"/>
    <mergeCell ref="A36:B36"/>
    <mergeCell ref="A3:A4"/>
    <mergeCell ref="B3:B4"/>
  </mergeCells>
  <conditionalFormatting sqref="B17:B35 B12:B13 B15">
    <cfRule type="expression" priority="1" dxfId="54" stopIfTrue="1">
      <formula>COUNTIF(祝日,A12)&gt;0</formula>
    </cfRule>
    <cfRule type="expression" priority="2" dxfId="54" stopIfTrue="1">
      <formula>WEEKDAY(A12)=1</formula>
    </cfRule>
  </conditionalFormatting>
  <conditionalFormatting sqref="B5:B11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conditionalFormatting sqref="A5:A35">
    <cfRule type="expression" priority="5" dxfId="54" stopIfTrue="1">
      <formula>COUNTIF(祝日,A5)&gt;0</formula>
    </cfRule>
    <cfRule type="expression" priority="6" dxfId="54" stopIfTrue="1">
      <formula>WEEKDAY(A5)=1</formula>
    </cfRule>
  </conditionalFormatting>
  <conditionalFormatting sqref="B16 B14">
    <cfRule type="expression" priority="7" dxfId="54" stopIfTrue="1">
      <formula>COUNTIF(祝日,A14)&gt;0</formula>
    </cfRule>
    <cfRule type="expression" priority="8" dxfId="54" stopIfTrue="1">
      <formula>WEEKDAY(A14)=1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'設定'!C3&amp;"年2月分"</f>
        <v>2020年2月分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12</v>
      </c>
      <c r="D3" s="104"/>
      <c r="E3" s="104"/>
      <c r="F3" s="105"/>
      <c r="G3" s="100" t="s">
        <v>13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DATEVALUE('設定'!C3&amp;"/2/1")</f>
        <v>43862</v>
      </c>
      <c r="B5" s="47" t="str">
        <f aca="true" t="shared" si="0" ref="B5:B32">CHOOSE(WEEKDAY(A5),"日","月","火","水","木","金","土")</f>
        <v>土</v>
      </c>
      <c r="C5" s="21">
        <f>'１月'!F35</f>
        <v>0</v>
      </c>
      <c r="D5" s="55"/>
      <c r="E5" s="55"/>
      <c r="F5" s="17">
        <f>IF(C5="","",SUM(C5:D5)-E5)</f>
        <v>0</v>
      </c>
      <c r="G5" s="26">
        <f>'１月'!K35</f>
        <v>0</v>
      </c>
      <c r="H5" s="21">
        <f aca="true" ca="1" t="shared" si="1" ref="H5:H32">IF(A5&gt;TODAY(),"",E5*0.9)</f>
        <v>0</v>
      </c>
      <c r="I5" s="55"/>
      <c r="J5" s="60"/>
      <c r="K5" s="17">
        <f>IF(G5="","",SUM(G5:H5)-SUM(I5:J5))</f>
        <v>0</v>
      </c>
    </row>
    <row r="6" spans="1:11" ht="15" customHeight="1">
      <c r="A6" s="49">
        <f>A5+1</f>
        <v>43863</v>
      </c>
      <c r="B6" s="47" t="str">
        <f t="shared" si="0"/>
        <v>日</v>
      </c>
      <c r="C6" s="22">
        <f aca="true" ca="1" t="shared" si="2" ref="C6:C32">IF(A6&gt;TODAY(),"",F5)</f>
        <v>0</v>
      </c>
      <c r="D6" s="56"/>
      <c r="E6" s="56"/>
      <c r="F6" s="19">
        <f>IF(C6="","",SUM(C6:D6)-E6)</f>
        <v>0</v>
      </c>
      <c r="G6" s="22">
        <f aca="true" ca="1" t="shared" si="3" ref="G6:G32">IF(A6&gt;TODAY(),"",K5)</f>
        <v>0</v>
      </c>
      <c r="H6" s="22">
        <f ca="1" t="shared" si="1"/>
        <v>0</v>
      </c>
      <c r="I6" s="56"/>
      <c r="J6" s="61"/>
      <c r="K6" s="19">
        <f>IF(G6="","",SUM(G6:H6)-SUM(I6:J6))</f>
        <v>0</v>
      </c>
    </row>
    <row r="7" spans="1:11" ht="15" customHeight="1">
      <c r="A7" s="49">
        <f aca="true" t="shared" si="4" ref="A7:A32">A6+1</f>
        <v>43864</v>
      </c>
      <c r="B7" s="47" t="str">
        <f t="shared" si="0"/>
        <v>月</v>
      </c>
      <c r="C7" s="22">
        <f ca="1" t="shared" si="2"/>
        <v>0</v>
      </c>
      <c r="D7" s="57"/>
      <c r="E7" s="56"/>
      <c r="F7" s="19">
        <f aca="true" t="shared" si="5" ref="F7:F33">IF(C7="","",SUM(C7:D7)-E7)</f>
        <v>0</v>
      </c>
      <c r="G7" s="22">
        <f ca="1" t="shared" si="3"/>
        <v>0</v>
      </c>
      <c r="H7" s="22">
        <f ca="1" t="shared" si="1"/>
        <v>0</v>
      </c>
      <c r="I7" s="56"/>
      <c r="J7" s="61"/>
      <c r="K7" s="19">
        <f aca="true" t="shared" si="6" ref="K7:K33">IF(G7="","",SUM(G7:H7)-SUM(I7:J7))</f>
        <v>0</v>
      </c>
    </row>
    <row r="8" spans="1:11" ht="15" customHeight="1">
      <c r="A8" s="49">
        <f t="shared" si="4"/>
        <v>43865</v>
      </c>
      <c r="B8" s="47" t="str">
        <f t="shared" si="0"/>
        <v>火</v>
      </c>
      <c r="C8" s="22">
        <f ca="1" t="shared" si="2"/>
        <v>0</v>
      </c>
      <c r="D8" s="56"/>
      <c r="E8" s="56"/>
      <c r="F8" s="19">
        <f t="shared" si="5"/>
        <v>0</v>
      </c>
      <c r="G8" s="22">
        <f ca="1" t="shared" si="3"/>
        <v>0</v>
      </c>
      <c r="H8" s="22">
        <f ca="1" t="shared" si="1"/>
        <v>0</v>
      </c>
      <c r="I8" s="56"/>
      <c r="J8" s="61"/>
      <c r="K8" s="19">
        <f t="shared" si="6"/>
        <v>0</v>
      </c>
    </row>
    <row r="9" spans="1:13" ht="15" customHeight="1">
      <c r="A9" s="49">
        <f t="shared" si="4"/>
        <v>43866</v>
      </c>
      <c r="B9" s="47" t="str">
        <f t="shared" si="0"/>
        <v>水</v>
      </c>
      <c r="C9" s="22">
        <f ca="1" t="shared" si="2"/>
        <v>0</v>
      </c>
      <c r="D9" s="56"/>
      <c r="E9" s="56"/>
      <c r="F9" s="19">
        <f t="shared" si="5"/>
        <v>0</v>
      </c>
      <c r="G9" s="22">
        <f ca="1" t="shared" si="3"/>
        <v>0</v>
      </c>
      <c r="H9" s="22">
        <f ca="1" t="shared" si="1"/>
        <v>0</v>
      </c>
      <c r="I9" s="56"/>
      <c r="J9" s="61"/>
      <c r="K9" s="19">
        <f t="shared" si="6"/>
        <v>0</v>
      </c>
      <c r="M9" s="8"/>
    </row>
    <row r="10" spans="1:13" ht="15" customHeight="1">
      <c r="A10" s="49">
        <f t="shared" si="4"/>
        <v>43867</v>
      </c>
      <c r="B10" s="47" t="str">
        <f t="shared" si="0"/>
        <v>木</v>
      </c>
      <c r="C10" s="22">
        <f ca="1" t="shared" si="2"/>
        <v>0</v>
      </c>
      <c r="D10" s="56"/>
      <c r="E10" s="56"/>
      <c r="F10" s="19">
        <f t="shared" si="5"/>
        <v>0</v>
      </c>
      <c r="G10" s="22">
        <f ca="1" t="shared" si="3"/>
        <v>0</v>
      </c>
      <c r="H10" s="22">
        <f ca="1" t="shared" si="1"/>
        <v>0</v>
      </c>
      <c r="I10" s="56"/>
      <c r="J10" s="61"/>
      <c r="K10" s="19">
        <f t="shared" si="6"/>
        <v>0</v>
      </c>
      <c r="M10" s="9"/>
    </row>
    <row r="11" spans="1:13" ht="15" customHeight="1">
      <c r="A11" s="49">
        <f t="shared" si="4"/>
        <v>43868</v>
      </c>
      <c r="B11" s="47" t="str">
        <f t="shared" si="0"/>
        <v>金</v>
      </c>
      <c r="C11" s="22">
        <f ca="1" t="shared" si="2"/>
        <v>0</v>
      </c>
      <c r="D11" s="56"/>
      <c r="E11" s="56"/>
      <c r="F11" s="19">
        <f t="shared" si="5"/>
        <v>0</v>
      </c>
      <c r="G11" s="22">
        <f ca="1" t="shared" si="3"/>
        <v>0</v>
      </c>
      <c r="H11" s="22">
        <f ca="1" t="shared" si="1"/>
        <v>0</v>
      </c>
      <c r="I11" s="56"/>
      <c r="J11" s="61"/>
      <c r="K11" s="19">
        <f t="shared" si="6"/>
        <v>0</v>
      </c>
      <c r="M11" s="9"/>
    </row>
    <row r="12" spans="1:13" ht="15" customHeight="1">
      <c r="A12" s="49">
        <f t="shared" si="4"/>
        <v>43869</v>
      </c>
      <c r="B12" s="47" t="str">
        <f t="shared" si="0"/>
        <v>土</v>
      </c>
      <c r="C12" s="22">
        <f ca="1" t="shared" si="2"/>
        <v>0</v>
      </c>
      <c r="D12" s="56"/>
      <c r="E12" s="56"/>
      <c r="F12" s="19">
        <f t="shared" si="5"/>
        <v>0</v>
      </c>
      <c r="G12" s="22">
        <f ca="1" t="shared" si="3"/>
        <v>0</v>
      </c>
      <c r="H12" s="22">
        <f ca="1" t="shared" si="1"/>
        <v>0</v>
      </c>
      <c r="I12" s="56"/>
      <c r="J12" s="61"/>
      <c r="K12" s="19">
        <f t="shared" si="6"/>
        <v>0</v>
      </c>
      <c r="M12" s="9"/>
    </row>
    <row r="13" spans="1:13" ht="15" customHeight="1">
      <c r="A13" s="49">
        <f t="shared" si="4"/>
        <v>43870</v>
      </c>
      <c r="B13" s="47" t="str">
        <f t="shared" si="0"/>
        <v>日</v>
      </c>
      <c r="C13" s="22">
        <f ca="1" t="shared" si="2"/>
        <v>0</v>
      </c>
      <c r="D13" s="56"/>
      <c r="E13" s="56"/>
      <c r="F13" s="19">
        <f t="shared" si="5"/>
        <v>0</v>
      </c>
      <c r="G13" s="22">
        <f ca="1" t="shared" si="3"/>
        <v>0</v>
      </c>
      <c r="H13" s="22">
        <f ca="1" t="shared" si="1"/>
        <v>0</v>
      </c>
      <c r="I13" s="56"/>
      <c r="J13" s="61"/>
      <c r="K13" s="19">
        <f t="shared" si="6"/>
        <v>0</v>
      </c>
      <c r="M13" s="9"/>
    </row>
    <row r="14" spans="1:13" ht="15" customHeight="1">
      <c r="A14" s="49">
        <f t="shared" si="4"/>
        <v>43871</v>
      </c>
      <c r="B14" s="47" t="str">
        <f t="shared" si="0"/>
        <v>月</v>
      </c>
      <c r="C14" s="22">
        <f ca="1" t="shared" si="2"/>
        <v>0</v>
      </c>
      <c r="D14" s="56"/>
      <c r="E14" s="56"/>
      <c r="F14" s="19">
        <f t="shared" si="5"/>
        <v>0</v>
      </c>
      <c r="G14" s="22">
        <f ca="1" t="shared" si="3"/>
        <v>0</v>
      </c>
      <c r="H14" s="22">
        <f ca="1" t="shared" si="1"/>
        <v>0</v>
      </c>
      <c r="I14" s="56"/>
      <c r="J14" s="61"/>
      <c r="K14" s="19">
        <f t="shared" si="6"/>
        <v>0</v>
      </c>
      <c r="M14" s="9"/>
    </row>
    <row r="15" spans="1:13" ht="15" customHeight="1">
      <c r="A15" s="49">
        <f t="shared" si="4"/>
        <v>43872</v>
      </c>
      <c r="B15" s="47" t="str">
        <f t="shared" si="0"/>
        <v>火</v>
      </c>
      <c r="C15" s="22">
        <f ca="1" t="shared" si="2"/>
        <v>0</v>
      </c>
      <c r="D15" s="56"/>
      <c r="E15" s="56"/>
      <c r="F15" s="19">
        <f t="shared" si="5"/>
        <v>0</v>
      </c>
      <c r="G15" s="22">
        <f ca="1" t="shared" si="3"/>
        <v>0</v>
      </c>
      <c r="H15" s="22">
        <f ca="1" t="shared" si="1"/>
        <v>0</v>
      </c>
      <c r="I15" s="56"/>
      <c r="J15" s="61"/>
      <c r="K15" s="19">
        <f t="shared" si="6"/>
        <v>0</v>
      </c>
      <c r="M15" s="9"/>
    </row>
    <row r="16" spans="1:13" ht="15" customHeight="1">
      <c r="A16" s="49">
        <f t="shared" si="4"/>
        <v>43873</v>
      </c>
      <c r="B16" s="47" t="str">
        <f t="shared" si="0"/>
        <v>水</v>
      </c>
      <c r="C16" s="22">
        <f ca="1" t="shared" si="2"/>
        <v>0</v>
      </c>
      <c r="D16" s="56"/>
      <c r="E16" s="56"/>
      <c r="F16" s="19">
        <f t="shared" si="5"/>
        <v>0</v>
      </c>
      <c r="G16" s="22">
        <f ca="1" t="shared" si="3"/>
        <v>0</v>
      </c>
      <c r="H16" s="27">
        <f ca="1" t="shared" si="1"/>
        <v>0</v>
      </c>
      <c r="I16" s="56"/>
      <c r="J16" s="62"/>
      <c r="K16" s="19">
        <f t="shared" si="6"/>
        <v>0</v>
      </c>
      <c r="M16" s="9"/>
    </row>
    <row r="17" spans="1:13" ht="15" customHeight="1">
      <c r="A17" s="49">
        <f t="shared" si="4"/>
        <v>43874</v>
      </c>
      <c r="B17" s="47" t="str">
        <f t="shared" si="0"/>
        <v>木</v>
      </c>
      <c r="C17" s="22">
        <f ca="1" t="shared" si="2"/>
        <v>0</v>
      </c>
      <c r="D17" s="56"/>
      <c r="E17" s="56"/>
      <c r="F17" s="19">
        <f t="shared" si="5"/>
        <v>0</v>
      </c>
      <c r="G17" s="22">
        <f ca="1" t="shared" si="3"/>
        <v>0</v>
      </c>
      <c r="H17" s="22">
        <f ca="1" t="shared" si="1"/>
        <v>0</v>
      </c>
      <c r="I17" s="56"/>
      <c r="J17" s="61"/>
      <c r="K17" s="19">
        <f t="shared" si="6"/>
        <v>0</v>
      </c>
      <c r="M17" s="9"/>
    </row>
    <row r="18" spans="1:13" ht="15" customHeight="1">
      <c r="A18" s="49">
        <f t="shared" si="4"/>
        <v>43875</v>
      </c>
      <c r="B18" s="47" t="str">
        <f t="shared" si="0"/>
        <v>金</v>
      </c>
      <c r="C18" s="22">
        <f ca="1" t="shared" si="2"/>
        <v>0</v>
      </c>
      <c r="D18" s="56"/>
      <c r="E18" s="56"/>
      <c r="F18" s="19">
        <f t="shared" si="5"/>
        <v>0</v>
      </c>
      <c r="G18" s="22">
        <f ca="1" t="shared" si="3"/>
        <v>0</v>
      </c>
      <c r="H18" s="22">
        <f ca="1" t="shared" si="1"/>
        <v>0</v>
      </c>
      <c r="I18" s="56"/>
      <c r="J18" s="61"/>
      <c r="K18" s="19">
        <f t="shared" si="6"/>
        <v>0</v>
      </c>
      <c r="M18" s="9"/>
    </row>
    <row r="19" spans="1:13" ht="15" customHeight="1">
      <c r="A19" s="49">
        <f t="shared" si="4"/>
        <v>43876</v>
      </c>
      <c r="B19" s="47" t="str">
        <f t="shared" si="0"/>
        <v>土</v>
      </c>
      <c r="C19" s="22">
        <f ca="1" t="shared" si="2"/>
        <v>0</v>
      </c>
      <c r="D19" s="56"/>
      <c r="E19" s="56"/>
      <c r="F19" s="19">
        <f t="shared" si="5"/>
        <v>0</v>
      </c>
      <c r="G19" s="22">
        <f ca="1" t="shared" si="3"/>
        <v>0</v>
      </c>
      <c r="H19" s="22">
        <f ca="1" t="shared" si="1"/>
        <v>0</v>
      </c>
      <c r="I19" s="56"/>
      <c r="J19" s="61"/>
      <c r="K19" s="19">
        <f t="shared" si="6"/>
        <v>0</v>
      </c>
      <c r="M19" s="9"/>
    </row>
    <row r="20" spans="1:13" ht="15" customHeight="1">
      <c r="A20" s="49">
        <f t="shared" si="4"/>
        <v>43877</v>
      </c>
      <c r="B20" s="47" t="str">
        <f t="shared" si="0"/>
        <v>日</v>
      </c>
      <c r="C20" s="22">
        <f ca="1" t="shared" si="2"/>
        <v>0</v>
      </c>
      <c r="D20" s="56"/>
      <c r="E20" s="56"/>
      <c r="F20" s="19">
        <f t="shared" si="5"/>
        <v>0</v>
      </c>
      <c r="G20" s="22">
        <f ca="1" t="shared" si="3"/>
        <v>0</v>
      </c>
      <c r="H20" s="22">
        <f ca="1" t="shared" si="1"/>
        <v>0</v>
      </c>
      <c r="I20" s="56"/>
      <c r="J20" s="61"/>
      <c r="K20" s="19">
        <f t="shared" si="6"/>
        <v>0</v>
      </c>
      <c r="M20" s="9"/>
    </row>
    <row r="21" spans="1:13" ht="15" customHeight="1">
      <c r="A21" s="49">
        <f t="shared" si="4"/>
        <v>43878</v>
      </c>
      <c r="B21" s="47" t="str">
        <f t="shared" si="0"/>
        <v>月</v>
      </c>
      <c r="C21" s="22">
        <f ca="1" t="shared" si="2"/>
        <v>0</v>
      </c>
      <c r="D21" s="56"/>
      <c r="E21" s="56"/>
      <c r="F21" s="19">
        <f t="shared" si="5"/>
        <v>0</v>
      </c>
      <c r="G21" s="22">
        <f ca="1" t="shared" si="3"/>
        <v>0</v>
      </c>
      <c r="H21" s="22">
        <f ca="1" t="shared" si="1"/>
        <v>0</v>
      </c>
      <c r="I21" s="56"/>
      <c r="J21" s="61"/>
      <c r="K21" s="19">
        <f t="shared" si="6"/>
        <v>0</v>
      </c>
      <c r="M21" s="9"/>
    </row>
    <row r="22" spans="1:13" ht="15" customHeight="1">
      <c r="A22" s="49">
        <f t="shared" si="4"/>
        <v>43879</v>
      </c>
      <c r="B22" s="47" t="str">
        <f t="shared" si="0"/>
        <v>火</v>
      </c>
      <c r="C22" s="22">
        <f ca="1" t="shared" si="2"/>
        <v>0</v>
      </c>
      <c r="D22" s="56"/>
      <c r="E22" s="56"/>
      <c r="F22" s="19">
        <f t="shared" si="5"/>
        <v>0</v>
      </c>
      <c r="G22" s="22">
        <f ca="1" t="shared" si="3"/>
        <v>0</v>
      </c>
      <c r="H22" s="22">
        <f ca="1" t="shared" si="1"/>
        <v>0</v>
      </c>
      <c r="I22" s="56"/>
      <c r="J22" s="61"/>
      <c r="K22" s="19">
        <f t="shared" si="6"/>
        <v>0</v>
      </c>
      <c r="M22" s="9"/>
    </row>
    <row r="23" spans="1:11" ht="15" customHeight="1">
      <c r="A23" s="49">
        <f t="shared" si="4"/>
        <v>43880</v>
      </c>
      <c r="B23" s="47" t="str">
        <f t="shared" si="0"/>
        <v>水</v>
      </c>
      <c r="C23" s="22">
        <f ca="1" t="shared" si="2"/>
        <v>0</v>
      </c>
      <c r="D23" s="56"/>
      <c r="E23" s="56"/>
      <c r="F23" s="19">
        <f t="shared" si="5"/>
        <v>0</v>
      </c>
      <c r="G23" s="22">
        <f ca="1" t="shared" si="3"/>
        <v>0</v>
      </c>
      <c r="H23" s="22">
        <f ca="1" t="shared" si="1"/>
        <v>0</v>
      </c>
      <c r="I23" s="56"/>
      <c r="J23" s="61"/>
      <c r="K23" s="19">
        <f t="shared" si="6"/>
        <v>0</v>
      </c>
    </row>
    <row r="24" spans="1:11" ht="15" customHeight="1">
      <c r="A24" s="49">
        <f t="shared" si="4"/>
        <v>43881</v>
      </c>
      <c r="B24" s="47" t="str">
        <f t="shared" si="0"/>
        <v>木</v>
      </c>
      <c r="C24" s="22">
        <f ca="1" t="shared" si="2"/>
        <v>0</v>
      </c>
      <c r="D24" s="56"/>
      <c r="E24" s="56"/>
      <c r="F24" s="19">
        <f t="shared" si="5"/>
        <v>0</v>
      </c>
      <c r="G24" s="22">
        <f ca="1" t="shared" si="3"/>
        <v>0</v>
      </c>
      <c r="H24" s="22">
        <f ca="1" t="shared" si="1"/>
        <v>0</v>
      </c>
      <c r="I24" s="56"/>
      <c r="J24" s="61"/>
      <c r="K24" s="19">
        <f t="shared" si="6"/>
        <v>0</v>
      </c>
    </row>
    <row r="25" spans="1:11" ht="15" customHeight="1">
      <c r="A25" s="49">
        <f t="shared" si="4"/>
        <v>43882</v>
      </c>
      <c r="B25" s="47" t="str">
        <f t="shared" si="0"/>
        <v>金</v>
      </c>
      <c r="C25" s="22">
        <f ca="1" t="shared" si="2"/>
        <v>0</v>
      </c>
      <c r="D25" s="56"/>
      <c r="E25" s="56"/>
      <c r="F25" s="19">
        <f t="shared" si="5"/>
        <v>0</v>
      </c>
      <c r="G25" s="22">
        <f ca="1" t="shared" si="3"/>
        <v>0</v>
      </c>
      <c r="H25" s="22">
        <f ca="1" t="shared" si="1"/>
        <v>0</v>
      </c>
      <c r="I25" s="56"/>
      <c r="J25" s="61"/>
      <c r="K25" s="19">
        <f t="shared" si="6"/>
        <v>0</v>
      </c>
    </row>
    <row r="26" spans="1:11" ht="15" customHeight="1">
      <c r="A26" s="49">
        <f t="shared" si="4"/>
        <v>43883</v>
      </c>
      <c r="B26" s="47" t="str">
        <f t="shared" si="0"/>
        <v>土</v>
      </c>
      <c r="C26" s="22">
        <f ca="1" t="shared" si="2"/>
        <v>0</v>
      </c>
      <c r="D26" s="56"/>
      <c r="E26" s="56"/>
      <c r="F26" s="19">
        <f t="shared" si="5"/>
        <v>0</v>
      </c>
      <c r="G26" s="22">
        <f ca="1" t="shared" si="3"/>
        <v>0</v>
      </c>
      <c r="H26" s="22">
        <f ca="1" t="shared" si="1"/>
        <v>0</v>
      </c>
      <c r="I26" s="64"/>
      <c r="J26" s="65"/>
      <c r="K26" s="19">
        <f t="shared" si="6"/>
        <v>0</v>
      </c>
    </row>
    <row r="27" spans="1:11" ht="15" customHeight="1">
      <c r="A27" s="49">
        <f t="shared" si="4"/>
        <v>43884</v>
      </c>
      <c r="B27" s="47" t="str">
        <f t="shared" si="0"/>
        <v>日</v>
      </c>
      <c r="C27" s="22">
        <f ca="1" t="shared" si="2"/>
        <v>0</v>
      </c>
      <c r="D27" s="56"/>
      <c r="E27" s="56"/>
      <c r="F27" s="19">
        <f t="shared" si="5"/>
        <v>0</v>
      </c>
      <c r="G27" s="22">
        <f ca="1" t="shared" si="3"/>
        <v>0</v>
      </c>
      <c r="H27" s="22">
        <f ca="1" t="shared" si="1"/>
        <v>0</v>
      </c>
      <c r="I27" s="56"/>
      <c r="J27" s="61"/>
      <c r="K27" s="19">
        <f t="shared" si="6"/>
        <v>0</v>
      </c>
    </row>
    <row r="28" spans="1:11" ht="15" customHeight="1">
      <c r="A28" s="49">
        <f t="shared" si="4"/>
        <v>43885</v>
      </c>
      <c r="B28" s="47" t="str">
        <f t="shared" si="0"/>
        <v>月</v>
      </c>
      <c r="C28" s="22">
        <f ca="1" t="shared" si="2"/>
        <v>0</v>
      </c>
      <c r="D28" s="56"/>
      <c r="E28" s="56"/>
      <c r="F28" s="19">
        <f t="shared" si="5"/>
        <v>0</v>
      </c>
      <c r="G28" s="22">
        <f ca="1" t="shared" si="3"/>
        <v>0</v>
      </c>
      <c r="H28" s="22">
        <f ca="1" t="shared" si="1"/>
        <v>0</v>
      </c>
      <c r="I28" s="56"/>
      <c r="J28" s="61"/>
      <c r="K28" s="19">
        <f t="shared" si="6"/>
        <v>0</v>
      </c>
    </row>
    <row r="29" spans="1:11" ht="15" customHeight="1">
      <c r="A29" s="49">
        <f t="shared" si="4"/>
        <v>43886</v>
      </c>
      <c r="B29" s="47" t="str">
        <f t="shared" si="0"/>
        <v>火</v>
      </c>
      <c r="C29" s="22">
        <f ca="1" t="shared" si="2"/>
        <v>0</v>
      </c>
      <c r="D29" s="56"/>
      <c r="E29" s="56"/>
      <c r="F29" s="19">
        <f t="shared" si="5"/>
        <v>0</v>
      </c>
      <c r="G29" s="22">
        <f ca="1" t="shared" si="3"/>
        <v>0</v>
      </c>
      <c r="H29" s="22">
        <f ca="1" t="shared" si="1"/>
        <v>0</v>
      </c>
      <c r="I29" s="64"/>
      <c r="J29" s="65"/>
      <c r="K29" s="19">
        <f t="shared" si="6"/>
        <v>0</v>
      </c>
    </row>
    <row r="30" spans="1:11" ht="15" customHeight="1">
      <c r="A30" s="49">
        <f t="shared" si="4"/>
        <v>43887</v>
      </c>
      <c r="B30" s="47" t="str">
        <f t="shared" si="0"/>
        <v>水</v>
      </c>
      <c r="C30" s="22">
        <f ca="1" t="shared" si="2"/>
        <v>0</v>
      </c>
      <c r="D30" s="56"/>
      <c r="E30" s="56"/>
      <c r="F30" s="19">
        <f t="shared" si="5"/>
        <v>0</v>
      </c>
      <c r="G30" s="22">
        <f ca="1" t="shared" si="3"/>
        <v>0</v>
      </c>
      <c r="H30" s="22">
        <f ca="1" t="shared" si="1"/>
        <v>0</v>
      </c>
      <c r="I30" s="64"/>
      <c r="J30" s="65"/>
      <c r="K30" s="19">
        <f t="shared" si="6"/>
        <v>0</v>
      </c>
    </row>
    <row r="31" spans="1:11" ht="15" customHeight="1">
      <c r="A31" s="49">
        <f t="shared" si="4"/>
        <v>43888</v>
      </c>
      <c r="B31" s="47" t="str">
        <f t="shared" si="0"/>
        <v>木</v>
      </c>
      <c r="C31" s="22">
        <f ca="1" t="shared" si="2"/>
        <v>0</v>
      </c>
      <c r="D31" s="56"/>
      <c r="E31" s="56"/>
      <c r="F31" s="19">
        <f t="shared" si="5"/>
        <v>0</v>
      </c>
      <c r="G31" s="22">
        <f ca="1" t="shared" si="3"/>
        <v>0</v>
      </c>
      <c r="H31" s="22">
        <f ca="1" t="shared" si="1"/>
        <v>0</v>
      </c>
      <c r="I31" s="64"/>
      <c r="J31" s="65"/>
      <c r="K31" s="19">
        <f t="shared" si="6"/>
        <v>0</v>
      </c>
    </row>
    <row r="32" spans="1:11" ht="15" customHeight="1">
      <c r="A32" s="49">
        <f t="shared" si="4"/>
        <v>43889</v>
      </c>
      <c r="B32" s="47" t="str">
        <f t="shared" si="0"/>
        <v>金</v>
      </c>
      <c r="C32" s="22">
        <f ca="1" t="shared" si="2"/>
        <v>0</v>
      </c>
      <c r="D32" s="56"/>
      <c r="E32" s="56"/>
      <c r="F32" s="19">
        <f t="shared" si="5"/>
        <v>0</v>
      </c>
      <c r="G32" s="22">
        <f ca="1" t="shared" si="3"/>
        <v>0</v>
      </c>
      <c r="H32" s="22">
        <f ca="1" t="shared" si="1"/>
        <v>0</v>
      </c>
      <c r="I32" s="64"/>
      <c r="J32" s="65"/>
      <c r="K32" s="19">
        <f t="shared" si="6"/>
        <v>0</v>
      </c>
    </row>
    <row r="33" spans="1:11" ht="15" customHeight="1">
      <c r="A33" s="50">
        <f>IF(MOD('設定'!C3,4)=0,A32+1,"")</f>
        <v>43890</v>
      </c>
      <c r="B33" s="51" t="str">
        <f>IF(A33="","",CHOOSE(WEEKDAY(A33),"日","月","火","水","木","金","土"))</f>
        <v>土</v>
      </c>
      <c r="C33" s="22">
        <f ca="1">IF(A33="","",IF(A33&gt;TODAY(),"",F32))</f>
        <v>0</v>
      </c>
      <c r="D33" s="56"/>
      <c r="E33" s="56"/>
      <c r="F33" s="19">
        <f t="shared" si="5"/>
        <v>0</v>
      </c>
      <c r="G33" s="22">
        <f ca="1">IF(A33="","",IF(A33&gt;TODAY(),"",K32))</f>
        <v>0</v>
      </c>
      <c r="H33" s="22">
        <f ca="1">IF(A33="","",IF(A33&gt;TODAY(),"",E33*0.9))</f>
        <v>0</v>
      </c>
      <c r="I33" s="64"/>
      <c r="J33" s="65"/>
      <c r="K33" s="19">
        <f t="shared" si="6"/>
        <v>0</v>
      </c>
    </row>
    <row r="34" spans="1:11" ht="15" customHeight="1">
      <c r="A34" s="13"/>
      <c r="B34" s="30"/>
      <c r="C34" s="23"/>
      <c r="D34" s="57"/>
      <c r="E34" s="57"/>
      <c r="F34" s="19"/>
      <c r="G34" s="23"/>
      <c r="H34" s="23"/>
      <c r="I34" s="66"/>
      <c r="J34" s="67"/>
      <c r="K34" s="19"/>
    </row>
    <row r="35" spans="1:11" ht="15" customHeight="1">
      <c r="A35" s="13"/>
      <c r="B35" s="30"/>
      <c r="C35" s="24"/>
      <c r="D35" s="58"/>
      <c r="E35" s="59"/>
      <c r="F35" s="20"/>
      <c r="G35" s="24"/>
      <c r="H35" s="24"/>
      <c r="I35" s="58"/>
      <c r="J35" s="59"/>
      <c r="K35" s="20"/>
    </row>
    <row r="36" spans="1:11" ht="18" customHeight="1" thickBot="1">
      <c r="A36" s="106" t="s">
        <v>9</v>
      </c>
      <c r="B36" s="107"/>
      <c r="C36" s="6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G3:K3"/>
    <mergeCell ref="C3:F3"/>
    <mergeCell ref="A36:B36"/>
    <mergeCell ref="A3:A4"/>
    <mergeCell ref="B3:B4"/>
    <mergeCell ref="A1:B1"/>
    <mergeCell ref="A2:C2"/>
  </mergeCells>
  <conditionalFormatting sqref="A5:A32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3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conditionalFormatting sqref="A33">
    <cfRule type="expression" priority="5" dxfId="54" stopIfTrue="1">
      <formula>COUNTIF(祝日,A33)&gt;0</formula>
    </cfRule>
    <cfRule type="expression" priority="6" dxfId="54" stopIfTrue="1">
      <formula>WEEKDAY(A33)=1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'設定'!C3&amp;"年3月分"</f>
        <v>2020年3月分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DATEVALUE('設定'!C3&amp;"/3/1")</f>
        <v>43891</v>
      </c>
      <c r="B5" s="47" t="str">
        <f aca="true" t="shared" si="0" ref="B5:B35">CHOOSE(WEEKDAY(A5),"日","月","火","水","木","金","土")</f>
        <v>日</v>
      </c>
      <c r="C5" s="21">
        <f>IF('２月'!A33="",'２月'!F32,'２月'!F33)</f>
        <v>0</v>
      </c>
      <c r="D5" s="55"/>
      <c r="E5" s="55"/>
      <c r="F5" s="17">
        <f>IF(C5="","",SUM(C5:D5)-E5)</f>
        <v>0</v>
      </c>
      <c r="G5" s="26">
        <f>IF('２月'!A33="",'２月'!K32,'２月'!K33)</f>
        <v>0</v>
      </c>
      <c r="H5" s="21">
        <f aca="true" ca="1" t="shared" si="1" ref="H5:H35">IF(A5&gt;TODAY(),"",E5*0.9)</f>
        <v>0</v>
      </c>
      <c r="I5" s="55"/>
      <c r="J5" s="60"/>
      <c r="K5" s="52">
        <f>IF(G5="","",SUM(G5:H5)-SUM(I5:J5))</f>
        <v>0</v>
      </c>
    </row>
    <row r="6" spans="1:11" ht="15" customHeight="1">
      <c r="A6" s="49">
        <f>A5+1</f>
        <v>43892</v>
      </c>
      <c r="B6" s="47" t="str">
        <f t="shared" si="0"/>
        <v>月</v>
      </c>
      <c r="C6" s="22">
        <f aca="true" ca="1" t="shared" si="2" ref="C6:C35">IF(A6&gt;TODAY(),"",F5)</f>
        <v>0</v>
      </c>
      <c r="D6" s="56"/>
      <c r="E6" s="56"/>
      <c r="F6" s="19">
        <f>IF(C6="","",SUM(C6:D6)-E6)</f>
        <v>0</v>
      </c>
      <c r="G6" s="22">
        <f aca="true" ca="1" t="shared" si="3" ref="G6:G35">IF(A6&gt;TODAY(),"",K5)</f>
        <v>0</v>
      </c>
      <c r="H6" s="22">
        <f ca="1" t="shared" si="1"/>
        <v>0</v>
      </c>
      <c r="I6" s="56"/>
      <c r="J6" s="61"/>
      <c r="K6" s="18">
        <f>IF(G6="","",SUM(G6:H6)-SUM(I6:J6))</f>
        <v>0</v>
      </c>
    </row>
    <row r="7" spans="1:11" ht="15" customHeight="1">
      <c r="A7" s="49">
        <f aca="true" t="shared" si="4" ref="A7:A35">A6+1</f>
        <v>43893</v>
      </c>
      <c r="B7" s="47" t="str">
        <f t="shared" si="0"/>
        <v>火</v>
      </c>
      <c r="C7" s="22">
        <f ca="1" t="shared" si="2"/>
        <v>0</v>
      </c>
      <c r="D7" s="57"/>
      <c r="E7" s="56"/>
      <c r="F7" s="19">
        <f aca="true" t="shared" si="5" ref="F7:F35">IF(C7="","",SUM(C7:D7)-E7)</f>
        <v>0</v>
      </c>
      <c r="G7" s="22">
        <f ca="1" t="shared" si="3"/>
        <v>0</v>
      </c>
      <c r="H7" s="22">
        <f ca="1" t="shared" si="1"/>
        <v>0</v>
      </c>
      <c r="I7" s="56"/>
      <c r="J7" s="61"/>
      <c r="K7" s="18">
        <f aca="true" t="shared" si="6" ref="K7:K35">IF(G7="","",SUM(G7:H7)-SUM(I7:J7))</f>
        <v>0</v>
      </c>
    </row>
    <row r="8" spans="1:11" ht="15" customHeight="1">
      <c r="A8" s="49">
        <f t="shared" si="4"/>
        <v>43894</v>
      </c>
      <c r="B8" s="47" t="str">
        <f t="shared" si="0"/>
        <v>水</v>
      </c>
      <c r="C8" s="22">
        <f ca="1" t="shared" si="2"/>
        <v>0</v>
      </c>
      <c r="D8" s="56"/>
      <c r="E8" s="56"/>
      <c r="F8" s="19">
        <f t="shared" si="5"/>
        <v>0</v>
      </c>
      <c r="G8" s="22">
        <f ca="1" t="shared" si="3"/>
        <v>0</v>
      </c>
      <c r="H8" s="22">
        <f ca="1" t="shared" si="1"/>
        <v>0</v>
      </c>
      <c r="I8" s="56"/>
      <c r="J8" s="61"/>
      <c r="K8" s="18">
        <f t="shared" si="6"/>
        <v>0</v>
      </c>
    </row>
    <row r="9" spans="1:13" ht="15" customHeight="1">
      <c r="A9" s="49">
        <f t="shared" si="4"/>
        <v>43895</v>
      </c>
      <c r="B9" s="47" t="str">
        <f t="shared" si="0"/>
        <v>木</v>
      </c>
      <c r="C9" s="22">
        <f ca="1">IF(A9&gt;TODAY(),"",F8)</f>
        <v>0</v>
      </c>
      <c r="D9" s="56"/>
      <c r="E9" s="56"/>
      <c r="F9" s="19">
        <f t="shared" si="5"/>
        <v>0</v>
      </c>
      <c r="G9" s="22">
        <f ca="1" t="shared" si="3"/>
        <v>0</v>
      </c>
      <c r="H9" s="22">
        <f ca="1" t="shared" si="1"/>
        <v>0</v>
      </c>
      <c r="I9" s="56"/>
      <c r="J9" s="61"/>
      <c r="K9" s="18">
        <f t="shared" si="6"/>
        <v>0</v>
      </c>
      <c r="M9" s="8"/>
    </row>
    <row r="10" spans="1:13" ht="15" customHeight="1">
      <c r="A10" s="49">
        <f t="shared" si="4"/>
        <v>43896</v>
      </c>
      <c r="B10" s="47" t="str">
        <f t="shared" si="0"/>
        <v>金</v>
      </c>
      <c r="C10" s="22">
        <f ca="1" t="shared" si="2"/>
        <v>0</v>
      </c>
      <c r="D10" s="56"/>
      <c r="E10" s="56"/>
      <c r="F10" s="19">
        <f t="shared" si="5"/>
        <v>0</v>
      </c>
      <c r="G10" s="22">
        <f ca="1" t="shared" si="3"/>
        <v>0</v>
      </c>
      <c r="H10" s="22">
        <f ca="1" t="shared" si="1"/>
        <v>0</v>
      </c>
      <c r="I10" s="56"/>
      <c r="J10" s="61"/>
      <c r="K10" s="18">
        <f t="shared" si="6"/>
        <v>0</v>
      </c>
      <c r="M10" s="9"/>
    </row>
    <row r="11" spans="1:13" ht="15" customHeight="1">
      <c r="A11" s="49">
        <f t="shared" si="4"/>
        <v>43897</v>
      </c>
      <c r="B11" s="47" t="str">
        <f t="shared" si="0"/>
        <v>土</v>
      </c>
      <c r="C11" s="22">
        <f ca="1" t="shared" si="2"/>
        <v>0</v>
      </c>
      <c r="D11" s="56"/>
      <c r="E11" s="56"/>
      <c r="F11" s="19">
        <f t="shared" si="5"/>
        <v>0</v>
      </c>
      <c r="G11" s="22">
        <f ca="1" t="shared" si="3"/>
        <v>0</v>
      </c>
      <c r="H11" s="22">
        <f ca="1" t="shared" si="1"/>
        <v>0</v>
      </c>
      <c r="I11" s="56"/>
      <c r="J11" s="61"/>
      <c r="K11" s="18">
        <f t="shared" si="6"/>
        <v>0</v>
      </c>
      <c r="M11" s="9"/>
    </row>
    <row r="12" spans="1:13" ht="15" customHeight="1">
      <c r="A12" s="49">
        <f t="shared" si="4"/>
        <v>43898</v>
      </c>
      <c r="B12" s="47" t="str">
        <f t="shared" si="0"/>
        <v>日</v>
      </c>
      <c r="C12" s="22">
        <f ca="1" t="shared" si="2"/>
        <v>0</v>
      </c>
      <c r="D12" s="56"/>
      <c r="E12" s="56"/>
      <c r="F12" s="19">
        <f t="shared" si="5"/>
        <v>0</v>
      </c>
      <c r="G12" s="22">
        <f ca="1" t="shared" si="3"/>
        <v>0</v>
      </c>
      <c r="H12" s="22">
        <f ca="1" t="shared" si="1"/>
        <v>0</v>
      </c>
      <c r="I12" s="56"/>
      <c r="J12" s="61"/>
      <c r="K12" s="18">
        <f t="shared" si="6"/>
        <v>0</v>
      </c>
      <c r="M12" s="9"/>
    </row>
    <row r="13" spans="1:13" ht="15" customHeight="1">
      <c r="A13" s="49">
        <f t="shared" si="4"/>
        <v>43899</v>
      </c>
      <c r="B13" s="47" t="str">
        <f t="shared" si="0"/>
        <v>月</v>
      </c>
      <c r="C13" s="22">
        <f ca="1" t="shared" si="2"/>
        <v>0</v>
      </c>
      <c r="D13" s="56"/>
      <c r="E13" s="56"/>
      <c r="F13" s="19">
        <f t="shared" si="5"/>
        <v>0</v>
      </c>
      <c r="G13" s="22">
        <f ca="1" t="shared" si="3"/>
        <v>0</v>
      </c>
      <c r="H13" s="22">
        <f ca="1" t="shared" si="1"/>
        <v>0</v>
      </c>
      <c r="I13" s="56"/>
      <c r="J13" s="61"/>
      <c r="K13" s="18">
        <f t="shared" si="6"/>
        <v>0</v>
      </c>
      <c r="M13" s="9"/>
    </row>
    <row r="14" spans="1:13" ht="15" customHeight="1">
      <c r="A14" s="49">
        <f t="shared" si="4"/>
        <v>43900</v>
      </c>
      <c r="B14" s="47" t="str">
        <f t="shared" si="0"/>
        <v>火</v>
      </c>
      <c r="C14" s="22">
        <f ca="1" t="shared" si="2"/>
        <v>0</v>
      </c>
      <c r="D14" s="56"/>
      <c r="E14" s="56"/>
      <c r="F14" s="19">
        <f t="shared" si="5"/>
        <v>0</v>
      </c>
      <c r="G14" s="22">
        <f ca="1" t="shared" si="3"/>
        <v>0</v>
      </c>
      <c r="H14" s="22">
        <f ca="1" t="shared" si="1"/>
        <v>0</v>
      </c>
      <c r="I14" s="56"/>
      <c r="J14" s="61"/>
      <c r="K14" s="18">
        <f t="shared" si="6"/>
        <v>0</v>
      </c>
      <c r="M14" s="9"/>
    </row>
    <row r="15" spans="1:13" ht="15" customHeight="1">
      <c r="A15" s="49">
        <f t="shared" si="4"/>
        <v>43901</v>
      </c>
      <c r="B15" s="47" t="str">
        <f t="shared" si="0"/>
        <v>水</v>
      </c>
      <c r="C15" s="22">
        <f ca="1" t="shared" si="2"/>
        <v>0</v>
      </c>
      <c r="D15" s="56"/>
      <c r="E15" s="56"/>
      <c r="F15" s="19">
        <f t="shared" si="5"/>
        <v>0</v>
      </c>
      <c r="G15" s="22">
        <f ca="1" t="shared" si="3"/>
        <v>0</v>
      </c>
      <c r="H15" s="22">
        <f ca="1" t="shared" si="1"/>
        <v>0</v>
      </c>
      <c r="I15" s="56"/>
      <c r="J15" s="61"/>
      <c r="K15" s="18">
        <f t="shared" si="6"/>
        <v>0</v>
      </c>
      <c r="M15" s="9"/>
    </row>
    <row r="16" spans="1:13" ht="15" customHeight="1">
      <c r="A16" s="49">
        <f t="shared" si="4"/>
        <v>43902</v>
      </c>
      <c r="B16" s="47" t="str">
        <f t="shared" si="0"/>
        <v>木</v>
      </c>
      <c r="C16" s="22">
        <f ca="1" t="shared" si="2"/>
        <v>0</v>
      </c>
      <c r="D16" s="56"/>
      <c r="E16" s="56"/>
      <c r="F16" s="19">
        <f t="shared" si="5"/>
        <v>0</v>
      </c>
      <c r="G16" s="22">
        <f ca="1" t="shared" si="3"/>
        <v>0</v>
      </c>
      <c r="H16" s="27">
        <f ca="1" t="shared" si="1"/>
        <v>0</v>
      </c>
      <c r="I16" s="56"/>
      <c r="J16" s="62"/>
      <c r="K16" s="18">
        <f t="shared" si="6"/>
        <v>0</v>
      </c>
      <c r="M16" s="9"/>
    </row>
    <row r="17" spans="1:13" ht="15" customHeight="1">
      <c r="A17" s="49">
        <f t="shared" si="4"/>
        <v>43903</v>
      </c>
      <c r="B17" s="47" t="str">
        <f t="shared" si="0"/>
        <v>金</v>
      </c>
      <c r="C17" s="22">
        <f ca="1" t="shared" si="2"/>
        <v>0</v>
      </c>
      <c r="D17" s="56"/>
      <c r="E17" s="56"/>
      <c r="F17" s="19">
        <f t="shared" si="5"/>
        <v>0</v>
      </c>
      <c r="G17" s="22">
        <f ca="1" t="shared" si="3"/>
        <v>0</v>
      </c>
      <c r="H17" s="22">
        <f ca="1" t="shared" si="1"/>
        <v>0</v>
      </c>
      <c r="I17" s="56"/>
      <c r="J17" s="61"/>
      <c r="K17" s="18">
        <f t="shared" si="6"/>
        <v>0</v>
      </c>
      <c r="M17" s="9"/>
    </row>
    <row r="18" spans="1:13" ht="15" customHeight="1">
      <c r="A18" s="49">
        <f t="shared" si="4"/>
        <v>43904</v>
      </c>
      <c r="B18" s="47" t="str">
        <f t="shared" si="0"/>
        <v>土</v>
      </c>
      <c r="C18" s="22">
        <f ca="1" t="shared" si="2"/>
        <v>0</v>
      </c>
      <c r="D18" s="56"/>
      <c r="E18" s="56"/>
      <c r="F18" s="19">
        <f t="shared" si="5"/>
        <v>0</v>
      </c>
      <c r="G18" s="22">
        <f ca="1" t="shared" si="3"/>
        <v>0</v>
      </c>
      <c r="H18" s="22">
        <f ca="1" t="shared" si="1"/>
        <v>0</v>
      </c>
      <c r="I18" s="56"/>
      <c r="J18" s="61"/>
      <c r="K18" s="18">
        <f t="shared" si="6"/>
        <v>0</v>
      </c>
      <c r="M18" s="9"/>
    </row>
    <row r="19" spans="1:13" ht="15" customHeight="1">
      <c r="A19" s="49">
        <f t="shared" si="4"/>
        <v>43905</v>
      </c>
      <c r="B19" s="47" t="str">
        <f t="shared" si="0"/>
        <v>日</v>
      </c>
      <c r="C19" s="22">
        <f ca="1" t="shared" si="2"/>
        <v>0</v>
      </c>
      <c r="D19" s="56"/>
      <c r="E19" s="56"/>
      <c r="F19" s="19">
        <f t="shared" si="5"/>
        <v>0</v>
      </c>
      <c r="G19" s="22">
        <f ca="1" t="shared" si="3"/>
        <v>0</v>
      </c>
      <c r="H19" s="22">
        <f ca="1" t="shared" si="1"/>
        <v>0</v>
      </c>
      <c r="I19" s="56"/>
      <c r="J19" s="61"/>
      <c r="K19" s="18">
        <f t="shared" si="6"/>
        <v>0</v>
      </c>
      <c r="M19" s="9"/>
    </row>
    <row r="20" spans="1:13" ht="15" customHeight="1">
      <c r="A20" s="49">
        <f t="shared" si="4"/>
        <v>43906</v>
      </c>
      <c r="B20" s="47" t="str">
        <f t="shared" si="0"/>
        <v>月</v>
      </c>
      <c r="C20" s="22">
        <f ca="1" t="shared" si="2"/>
        <v>0</v>
      </c>
      <c r="D20" s="56"/>
      <c r="E20" s="56"/>
      <c r="F20" s="19">
        <f t="shared" si="5"/>
        <v>0</v>
      </c>
      <c r="G20" s="22">
        <f ca="1" t="shared" si="3"/>
        <v>0</v>
      </c>
      <c r="H20" s="22">
        <f ca="1" t="shared" si="1"/>
        <v>0</v>
      </c>
      <c r="I20" s="56"/>
      <c r="J20" s="61"/>
      <c r="K20" s="18">
        <f t="shared" si="6"/>
        <v>0</v>
      </c>
      <c r="M20" s="9"/>
    </row>
    <row r="21" spans="1:13" ht="15" customHeight="1">
      <c r="A21" s="49">
        <f t="shared" si="4"/>
        <v>43907</v>
      </c>
      <c r="B21" s="47" t="str">
        <f t="shared" si="0"/>
        <v>火</v>
      </c>
      <c r="C21" s="22">
        <f ca="1" t="shared" si="2"/>
        <v>0</v>
      </c>
      <c r="D21" s="56"/>
      <c r="E21" s="56"/>
      <c r="F21" s="19">
        <f t="shared" si="5"/>
        <v>0</v>
      </c>
      <c r="G21" s="22">
        <f ca="1" t="shared" si="3"/>
        <v>0</v>
      </c>
      <c r="H21" s="22">
        <f ca="1" t="shared" si="1"/>
        <v>0</v>
      </c>
      <c r="I21" s="56"/>
      <c r="J21" s="61"/>
      <c r="K21" s="18">
        <f t="shared" si="6"/>
        <v>0</v>
      </c>
      <c r="M21" s="9"/>
    </row>
    <row r="22" spans="1:13" ht="15" customHeight="1">
      <c r="A22" s="49">
        <f t="shared" si="4"/>
        <v>43908</v>
      </c>
      <c r="B22" s="47" t="str">
        <f t="shared" si="0"/>
        <v>水</v>
      </c>
      <c r="C22" s="22">
        <f ca="1" t="shared" si="2"/>
        <v>0</v>
      </c>
      <c r="D22" s="56"/>
      <c r="E22" s="56"/>
      <c r="F22" s="19">
        <f t="shared" si="5"/>
        <v>0</v>
      </c>
      <c r="G22" s="22">
        <f ca="1" t="shared" si="3"/>
        <v>0</v>
      </c>
      <c r="H22" s="22">
        <f ca="1" t="shared" si="1"/>
        <v>0</v>
      </c>
      <c r="I22" s="56"/>
      <c r="J22" s="61"/>
      <c r="K22" s="18">
        <f t="shared" si="6"/>
        <v>0</v>
      </c>
      <c r="M22" s="9"/>
    </row>
    <row r="23" spans="1:11" ht="15" customHeight="1">
      <c r="A23" s="49">
        <f t="shared" si="4"/>
        <v>43909</v>
      </c>
      <c r="B23" s="47" t="str">
        <f t="shared" si="0"/>
        <v>木</v>
      </c>
      <c r="C23" s="22">
        <f ca="1" t="shared" si="2"/>
        <v>0</v>
      </c>
      <c r="D23" s="56"/>
      <c r="E23" s="56"/>
      <c r="F23" s="19">
        <f t="shared" si="5"/>
        <v>0</v>
      </c>
      <c r="G23" s="22">
        <f ca="1" t="shared" si="3"/>
        <v>0</v>
      </c>
      <c r="H23" s="22">
        <f ca="1" t="shared" si="1"/>
        <v>0</v>
      </c>
      <c r="I23" s="56"/>
      <c r="J23" s="61"/>
      <c r="K23" s="18">
        <f t="shared" si="6"/>
        <v>0</v>
      </c>
    </row>
    <row r="24" spans="1:11" ht="15" customHeight="1">
      <c r="A24" s="49">
        <f t="shared" si="4"/>
        <v>43910</v>
      </c>
      <c r="B24" s="47" t="str">
        <f t="shared" si="0"/>
        <v>金</v>
      </c>
      <c r="C24" s="22">
        <f ca="1" t="shared" si="2"/>
        <v>0</v>
      </c>
      <c r="D24" s="56"/>
      <c r="E24" s="56"/>
      <c r="F24" s="19">
        <f t="shared" si="5"/>
        <v>0</v>
      </c>
      <c r="G24" s="22">
        <f ca="1" t="shared" si="3"/>
        <v>0</v>
      </c>
      <c r="H24" s="22">
        <f ca="1" t="shared" si="1"/>
        <v>0</v>
      </c>
      <c r="I24" s="56"/>
      <c r="J24" s="61"/>
      <c r="K24" s="18">
        <f t="shared" si="6"/>
        <v>0</v>
      </c>
    </row>
    <row r="25" spans="1:11" ht="15" customHeight="1">
      <c r="A25" s="49">
        <f t="shared" si="4"/>
        <v>43911</v>
      </c>
      <c r="B25" s="47" t="str">
        <f t="shared" si="0"/>
        <v>土</v>
      </c>
      <c r="C25" s="22">
        <f ca="1" t="shared" si="2"/>
        <v>0</v>
      </c>
      <c r="D25" s="56"/>
      <c r="E25" s="56"/>
      <c r="F25" s="19">
        <f t="shared" si="5"/>
        <v>0</v>
      </c>
      <c r="G25" s="22">
        <f ca="1" t="shared" si="3"/>
        <v>0</v>
      </c>
      <c r="H25" s="22">
        <f ca="1" t="shared" si="1"/>
        <v>0</v>
      </c>
      <c r="I25" s="56"/>
      <c r="J25" s="61"/>
      <c r="K25" s="18">
        <f t="shared" si="6"/>
        <v>0</v>
      </c>
    </row>
    <row r="26" spans="1:11" ht="15" customHeight="1">
      <c r="A26" s="49">
        <f t="shared" si="4"/>
        <v>43912</v>
      </c>
      <c r="B26" s="47" t="str">
        <f t="shared" si="0"/>
        <v>日</v>
      </c>
      <c r="C26" s="22">
        <f ca="1" t="shared" si="2"/>
        <v>0</v>
      </c>
      <c r="D26" s="56"/>
      <c r="E26" s="56"/>
      <c r="F26" s="19">
        <f t="shared" si="5"/>
        <v>0</v>
      </c>
      <c r="G26" s="22">
        <f ca="1" t="shared" si="3"/>
        <v>0</v>
      </c>
      <c r="H26" s="22">
        <f ca="1" t="shared" si="1"/>
        <v>0</v>
      </c>
      <c r="I26" s="64"/>
      <c r="J26" s="65"/>
      <c r="K26" s="18">
        <f t="shared" si="6"/>
        <v>0</v>
      </c>
    </row>
    <row r="27" spans="1:11" ht="15" customHeight="1">
      <c r="A27" s="49">
        <f t="shared" si="4"/>
        <v>43913</v>
      </c>
      <c r="B27" s="47" t="str">
        <f t="shared" si="0"/>
        <v>月</v>
      </c>
      <c r="C27" s="22">
        <f ca="1" t="shared" si="2"/>
        <v>0</v>
      </c>
      <c r="D27" s="56"/>
      <c r="E27" s="56"/>
      <c r="F27" s="19">
        <f t="shared" si="5"/>
        <v>0</v>
      </c>
      <c r="G27" s="22">
        <f ca="1" t="shared" si="3"/>
        <v>0</v>
      </c>
      <c r="H27" s="22">
        <f ca="1" t="shared" si="1"/>
        <v>0</v>
      </c>
      <c r="I27" s="56"/>
      <c r="J27" s="61"/>
      <c r="K27" s="18">
        <f t="shared" si="6"/>
        <v>0</v>
      </c>
    </row>
    <row r="28" spans="1:11" ht="15" customHeight="1">
      <c r="A28" s="49">
        <f t="shared" si="4"/>
        <v>43914</v>
      </c>
      <c r="B28" s="47" t="str">
        <f t="shared" si="0"/>
        <v>火</v>
      </c>
      <c r="C28" s="22">
        <f ca="1" t="shared" si="2"/>
        <v>0</v>
      </c>
      <c r="D28" s="56"/>
      <c r="E28" s="56"/>
      <c r="F28" s="19">
        <f t="shared" si="5"/>
        <v>0</v>
      </c>
      <c r="G28" s="22">
        <f ca="1" t="shared" si="3"/>
        <v>0</v>
      </c>
      <c r="H28" s="22">
        <f ca="1" t="shared" si="1"/>
        <v>0</v>
      </c>
      <c r="I28" s="56"/>
      <c r="J28" s="61"/>
      <c r="K28" s="18">
        <f t="shared" si="6"/>
        <v>0</v>
      </c>
    </row>
    <row r="29" spans="1:11" ht="15" customHeight="1">
      <c r="A29" s="49">
        <f t="shared" si="4"/>
        <v>43915</v>
      </c>
      <c r="B29" s="47" t="str">
        <f t="shared" si="0"/>
        <v>水</v>
      </c>
      <c r="C29" s="22">
        <f ca="1" t="shared" si="2"/>
        <v>0</v>
      </c>
      <c r="D29" s="56"/>
      <c r="E29" s="56"/>
      <c r="F29" s="19">
        <f t="shared" si="5"/>
        <v>0</v>
      </c>
      <c r="G29" s="22">
        <f ca="1" t="shared" si="3"/>
        <v>0</v>
      </c>
      <c r="H29" s="22">
        <f ca="1" t="shared" si="1"/>
        <v>0</v>
      </c>
      <c r="I29" s="64"/>
      <c r="J29" s="65"/>
      <c r="K29" s="18">
        <f t="shared" si="6"/>
        <v>0</v>
      </c>
    </row>
    <row r="30" spans="1:11" ht="15" customHeight="1">
      <c r="A30" s="49">
        <f t="shared" si="4"/>
        <v>43916</v>
      </c>
      <c r="B30" s="47" t="str">
        <f t="shared" si="0"/>
        <v>木</v>
      </c>
      <c r="C30" s="22">
        <f ca="1" t="shared" si="2"/>
        <v>0</v>
      </c>
      <c r="D30" s="56"/>
      <c r="E30" s="56"/>
      <c r="F30" s="19">
        <f t="shared" si="5"/>
        <v>0</v>
      </c>
      <c r="G30" s="22">
        <f ca="1" t="shared" si="3"/>
        <v>0</v>
      </c>
      <c r="H30" s="22">
        <f ca="1" t="shared" si="1"/>
        <v>0</v>
      </c>
      <c r="I30" s="64"/>
      <c r="J30" s="65"/>
      <c r="K30" s="18">
        <f t="shared" si="6"/>
        <v>0</v>
      </c>
    </row>
    <row r="31" spans="1:11" ht="15" customHeight="1">
      <c r="A31" s="49">
        <f t="shared" si="4"/>
        <v>43917</v>
      </c>
      <c r="B31" s="47" t="str">
        <f t="shared" si="0"/>
        <v>金</v>
      </c>
      <c r="C31" s="22">
        <f ca="1" t="shared" si="2"/>
        <v>0</v>
      </c>
      <c r="D31" s="56"/>
      <c r="E31" s="56"/>
      <c r="F31" s="19">
        <f t="shared" si="5"/>
        <v>0</v>
      </c>
      <c r="G31" s="22">
        <f ca="1" t="shared" si="3"/>
        <v>0</v>
      </c>
      <c r="H31" s="22">
        <f ca="1" t="shared" si="1"/>
        <v>0</v>
      </c>
      <c r="I31" s="64"/>
      <c r="J31" s="65"/>
      <c r="K31" s="18">
        <f t="shared" si="6"/>
        <v>0</v>
      </c>
    </row>
    <row r="32" spans="1:11" ht="15" customHeight="1">
      <c r="A32" s="49">
        <f t="shared" si="4"/>
        <v>43918</v>
      </c>
      <c r="B32" s="47" t="str">
        <f t="shared" si="0"/>
        <v>土</v>
      </c>
      <c r="C32" s="22">
        <f ca="1" t="shared" si="2"/>
        <v>0</v>
      </c>
      <c r="D32" s="56"/>
      <c r="E32" s="56"/>
      <c r="F32" s="19">
        <f t="shared" si="5"/>
        <v>0</v>
      </c>
      <c r="G32" s="22">
        <f ca="1" t="shared" si="3"/>
        <v>0</v>
      </c>
      <c r="H32" s="22">
        <f ca="1" t="shared" si="1"/>
        <v>0</v>
      </c>
      <c r="I32" s="64"/>
      <c r="J32" s="65"/>
      <c r="K32" s="18">
        <f t="shared" si="6"/>
        <v>0</v>
      </c>
    </row>
    <row r="33" spans="1:11" ht="15" customHeight="1">
      <c r="A33" s="49">
        <f t="shared" si="4"/>
        <v>43919</v>
      </c>
      <c r="B33" s="47" t="str">
        <f t="shared" si="0"/>
        <v>日</v>
      </c>
      <c r="C33" s="22">
        <f ca="1" t="shared" si="2"/>
        <v>0</v>
      </c>
      <c r="D33" s="56"/>
      <c r="E33" s="56"/>
      <c r="F33" s="19">
        <f t="shared" si="5"/>
        <v>0</v>
      </c>
      <c r="G33" s="22">
        <f ca="1" t="shared" si="3"/>
        <v>0</v>
      </c>
      <c r="H33" s="22">
        <f ca="1" t="shared" si="1"/>
        <v>0</v>
      </c>
      <c r="I33" s="64"/>
      <c r="J33" s="65"/>
      <c r="K33" s="18">
        <f t="shared" si="6"/>
        <v>0</v>
      </c>
    </row>
    <row r="34" spans="1:11" ht="15" customHeight="1">
      <c r="A34" s="49">
        <f t="shared" si="4"/>
        <v>43920</v>
      </c>
      <c r="B34" s="47" t="str">
        <f t="shared" si="0"/>
        <v>月</v>
      </c>
      <c r="C34" s="23">
        <f ca="1" t="shared" si="2"/>
        <v>0</v>
      </c>
      <c r="D34" s="57"/>
      <c r="E34" s="57"/>
      <c r="F34" s="19">
        <f t="shared" si="5"/>
        <v>0</v>
      </c>
      <c r="G34" s="23">
        <f ca="1" t="shared" si="3"/>
        <v>0</v>
      </c>
      <c r="H34" s="23">
        <f ca="1" t="shared" si="1"/>
        <v>0</v>
      </c>
      <c r="I34" s="66"/>
      <c r="J34" s="67"/>
      <c r="K34" s="18">
        <f t="shared" si="6"/>
        <v>0</v>
      </c>
    </row>
    <row r="35" spans="1:11" ht="15" customHeight="1">
      <c r="A35" s="49">
        <f t="shared" si="4"/>
        <v>43921</v>
      </c>
      <c r="B35" s="47" t="str">
        <f t="shared" si="0"/>
        <v>火</v>
      </c>
      <c r="C35" s="24">
        <f ca="1" t="shared" si="2"/>
        <v>0</v>
      </c>
      <c r="D35" s="58"/>
      <c r="E35" s="59"/>
      <c r="F35" s="19">
        <f t="shared" si="5"/>
        <v>0</v>
      </c>
      <c r="G35" s="24">
        <f ca="1" t="shared" si="3"/>
        <v>0</v>
      </c>
      <c r="H35" s="24">
        <f ca="1" t="shared" si="1"/>
        <v>0</v>
      </c>
      <c r="I35" s="58"/>
      <c r="J35" s="59"/>
      <c r="K35" s="18">
        <f t="shared" si="6"/>
        <v>0</v>
      </c>
    </row>
    <row r="36" spans="1:11" ht="18" customHeight="1" thickBot="1">
      <c r="A36" s="106" t="s">
        <v>9</v>
      </c>
      <c r="B36" s="107"/>
      <c r="C36" s="6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G3:K3"/>
    <mergeCell ref="C3:F3"/>
    <mergeCell ref="A36:B36"/>
    <mergeCell ref="A3:A4"/>
    <mergeCell ref="B3:B4"/>
    <mergeCell ref="A1:B1"/>
    <mergeCell ref="A2:C2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'設定'!C3&amp;"年4月分"</f>
        <v>2020年4月分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DATEVALUE('設定'!C3&amp;"/4/1")</f>
        <v>43922</v>
      </c>
      <c r="B5" s="47" t="str">
        <f aca="true" t="shared" si="0" ref="B5:B34">CHOOSE(WEEKDAY(A5),"日","月","火","水","木","金","土")</f>
        <v>水</v>
      </c>
      <c r="C5" s="21">
        <f>'３月'!F35</f>
        <v>0</v>
      </c>
      <c r="D5" s="55"/>
      <c r="E5" s="55"/>
      <c r="F5" s="52">
        <f>IF(C5="","",SUM(C5:D5)-E5)</f>
        <v>0</v>
      </c>
      <c r="G5" s="26">
        <f>'３月'!K35</f>
        <v>0</v>
      </c>
      <c r="H5" s="21">
        <f aca="true" ca="1" t="shared" si="1" ref="H5:H34">IF(A5&gt;TODAY(),"",E5*0.9)</f>
        <v>0</v>
      </c>
      <c r="I5" s="55"/>
      <c r="J5" s="60"/>
      <c r="K5" s="52">
        <f>IF(G5="","",SUM(G5:H5)-SUM(I5:J5))</f>
        <v>0</v>
      </c>
    </row>
    <row r="6" spans="1:11" ht="15" customHeight="1">
      <c r="A6" s="49">
        <f>A5+1</f>
        <v>43923</v>
      </c>
      <c r="B6" s="47" t="str">
        <f t="shared" si="0"/>
        <v>木</v>
      </c>
      <c r="C6" s="22">
        <f aca="true" ca="1" t="shared" si="2" ref="C6:C34">IF(A6&gt;TODAY(),"",F5)</f>
        <v>0</v>
      </c>
      <c r="D6" s="56"/>
      <c r="E6" s="56"/>
      <c r="F6" s="18">
        <f>IF(C6="","",SUM(C6:D6)-E6)</f>
        <v>0</v>
      </c>
      <c r="G6" s="22">
        <f aca="true" ca="1" t="shared" si="3" ref="G6:G34">IF(A6&gt;TODAY(),"",K5)</f>
        <v>0</v>
      </c>
      <c r="H6" s="22">
        <f ca="1" t="shared" si="1"/>
        <v>0</v>
      </c>
      <c r="I6" s="56"/>
      <c r="J6" s="61"/>
      <c r="K6" s="18">
        <f>IF(G6="","",SUM(G6:H6)-SUM(I6:J6))</f>
        <v>0</v>
      </c>
    </row>
    <row r="7" spans="1:11" ht="15" customHeight="1">
      <c r="A7" s="49">
        <f aca="true" t="shared" si="4" ref="A7:A34">A6+1</f>
        <v>43924</v>
      </c>
      <c r="B7" s="47" t="str">
        <f t="shared" si="0"/>
        <v>金</v>
      </c>
      <c r="C7" s="22">
        <f ca="1" t="shared" si="2"/>
        <v>0</v>
      </c>
      <c r="D7" s="56"/>
      <c r="E7" s="56"/>
      <c r="F7" s="18">
        <f aca="true" t="shared" si="5" ref="F7:F34">IF(C7="","",SUM(C7:D7)-E7)</f>
        <v>0</v>
      </c>
      <c r="G7" s="22">
        <f ca="1" t="shared" si="3"/>
        <v>0</v>
      </c>
      <c r="H7" s="22">
        <f ca="1" t="shared" si="1"/>
        <v>0</v>
      </c>
      <c r="I7" s="56"/>
      <c r="J7" s="61"/>
      <c r="K7" s="18">
        <f aca="true" t="shared" si="6" ref="K7:K34">IF(G7="","",SUM(G7:H7)-SUM(I7:J7))</f>
        <v>0</v>
      </c>
    </row>
    <row r="8" spans="1:11" ht="15" customHeight="1">
      <c r="A8" s="49">
        <f t="shared" si="4"/>
        <v>43925</v>
      </c>
      <c r="B8" s="47" t="str">
        <f t="shared" si="0"/>
        <v>土</v>
      </c>
      <c r="C8" s="22">
        <f ca="1" t="shared" si="2"/>
        <v>0</v>
      </c>
      <c r="D8" s="56"/>
      <c r="E8" s="56"/>
      <c r="F8" s="18">
        <f t="shared" si="5"/>
        <v>0</v>
      </c>
      <c r="G8" s="22">
        <f ca="1" t="shared" si="3"/>
        <v>0</v>
      </c>
      <c r="H8" s="22">
        <f ca="1" t="shared" si="1"/>
        <v>0</v>
      </c>
      <c r="I8" s="56"/>
      <c r="J8" s="61"/>
      <c r="K8" s="18">
        <f t="shared" si="6"/>
        <v>0</v>
      </c>
    </row>
    <row r="9" spans="1:13" ht="15" customHeight="1">
      <c r="A9" s="49">
        <f t="shared" si="4"/>
        <v>43926</v>
      </c>
      <c r="B9" s="47" t="str">
        <f t="shared" si="0"/>
        <v>日</v>
      </c>
      <c r="C9" s="22">
        <f ca="1" t="shared" si="2"/>
        <v>0</v>
      </c>
      <c r="D9" s="56"/>
      <c r="E9" s="56"/>
      <c r="F9" s="18">
        <f t="shared" si="5"/>
        <v>0</v>
      </c>
      <c r="G9" s="22">
        <f ca="1" t="shared" si="3"/>
        <v>0</v>
      </c>
      <c r="H9" s="22">
        <f ca="1" t="shared" si="1"/>
        <v>0</v>
      </c>
      <c r="I9" s="56"/>
      <c r="J9" s="61"/>
      <c r="K9" s="18">
        <f t="shared" si="6"/>
        <v>0</v>
      </c>
      <c r="M9" s="8"/>
    </row>
    <row r="10" spans="1:13" ht="15" customHeight="1">
      <c r="A10" s="49">
        <f t="shared" si="4"/>
        <v>43927</v>
      </c>
      <c r="B10" s="47" t="str">
        <f t="shared" si="0"/>
        <v>月</v>
      </c>
      <c r="C10" s="22">
        <f ca="1" t="shared" si="2"/>
        <v>0</v>
      </c>
      <c r="D10" s="56"/>
      <c r="E10" s="56"/>
      <c r="F10" s="18">
        <f t="shared" si="5"/>
        <v>0</v>
      </c>
      <c r="G10" s="22">
        <f ca="1" t="shared" si="3"/>
        <v>0</v>
      </c>
      <c r="H10" s="22">
        <f ca="1" t="shared" si="1"/>
        <v>0</v>
      </c>
      <c r="I10" s="56"/>
      <c r="J10" s="61"/>
      <c r="K10" s="18">
        <f t="shared" si="6"/>
        <v>0</v>
      </c>
      <c r="M10" s="9"/>
    </row>
    <row r="11" spans="1:13" ht="15" customHeight="1">
      <c r="A11" s="49">
        <f t="shared" si="4"/>
        <v>43928</v>
      </c>
      <c r="B11" s="47" t="str">
        <f t="shared" si="0"/>
        <v>火</v>
      </c>
      <c r="C11" s="22">
        <f ca="1" t="shared" si="2"/>
        <v>0</v>
      </c>
      <c r="D11" s="56"/>
      <c r="E11" s="56"/>
      <c r="F11" s="18">
        <f t="shared" si="5"/>
        <v>0</v>
      </c>
      <c r="G11" s="22">
        <f ca="1" t="shared" si="3"/>
        <v>0</v>
      </c>
      <c r="H11" s="22">
        <f ca="1" t="shared" si="1"/>
        <v>0</v>
      </c>
      <c r="I11" s="56"/>
      <c r="J11" s="61"/>
      <c r="K11" s="18">
        <f t="shared" si="6"/>
        <v>0</v>
      </c>
      <c r="M11" s="9"/>
    </row>
    <row r="12" spans="1:13" ht="15" customHeight="1">
      <c r="A12" s="49">
        <f t="shared" si="4"/>
        <v>43929</v>
      </c>
      <c r="B12" s="47" t="str">
        <f t="shared" si="0"/>
        <v>水</v>
      </c>
      <c r="C12" s="22">
        <f ca="1" t="shared" si="2"/>
        <v>0</v>
      </c>
      <c r="D12" s="56"/>
      <c r="E12" s="56"/>
      <c r="F12" s="18">
        <f t="shared" si="5"/>
        <v>0</v>
      </c>
      <c r="G12" s="22">
        <f ca="1" t="shared" si="3"/>
        <v>0</v>
      </c>
      <c r="H12" s="22">
        <f ca="1" t="shared" si="1"/>
        <v>0</v>
      </c>
      <c r="I12" s="56"/>
      <c r="J12" s="61"/>
      <c r="K12" s="18">
        <f t="shared" si="6"/>
        <v>0</v>
      </c>
      <c r="M12" s="9"/>
    </row>
    <row r="13" spans="1:13" ht="15" customHeight="1">
      <c r="A13" s="49">
        <f t="shared" si="4"/>
        <v>43930</v>
      </c>
      <c r="B13" s="47" t="str">
        <f t="shared" si="0"/>
        <v>木</v>
      </c>
      <c r="C13" s="22">
        <f ca="1" t="shared" si="2"/>
        <v>0</v>
      </c>
      <c r="D13" s="56"/>
      <c r="E13" s="56"/>
      <c r="F13" s="18">
        <f t="shared" si="5"/>
        <v>0</v>
      </c>
      <c r="G13" s="22">
        <f ca="1" t="shared" si="3"/>
        <v>0</v>
      </c>
      <c r="H13" s="22">
        <f ca="1" t="shared" si="1"/>
        <v>0</v>
      </c>
      <c r="I13" s="56"/>
      <c r="J13" s="61"/>
      <c r="K13" s="18">
        <f t="shared" si="6"/>
        <v>0</v>
      </c>
      <c r="M13" s="9"/>
    </row>
    <row r="14" spans="1:13" ht="15" customHeight="1">
      <c r="A14" s="49">
        <f t="shared" si="4"/>
        <v>43931</v>
      </c>
      <c r="B14" s="47" t="str">
        <f t="shared" si="0"/>
        <v>金</v>
      </c>
      <c r="C14" s="22">
        <f ca="1" t="shared" si="2"/>
        <v>0</v>
      </c>
      <c r="D14" s="56"/>
      <c r="E14" s="56"/>
      <c r="F14" s="18">
        <f t="shared" si="5"/>
        <v>0</v>
      </c>
      <c r="G14" s="22">
        <f ca="1" t="shared" si="3"/>
        <v>0</v>
      </c>
      <c r="H14" s="22">
        <f ca="1" t="shared" si="1"/>
        <v>0</v>
      </c>
      <c r="I14" s="56"/>
      <c r="J14" s="61"/>
      <c r="K14" s="18">
        <f t="shared" si="6"/>
        <v>0</v>
      </c>
      <c r="M14" s="9"/>
    </row>
    <row r="15" spans="1:13" ht="15" customHeight="1">
      <c r="A15" s="49">
        <f t="shared" si="4"/>
        <v>43932</v>
      </c>
      <c r="B15" s="47" t="str">
        <f t="shared" si="0"/>
        <v>土</v>
      </c>
      <c r="C15" s="22">
        <f ca="1" t="shared" si="2"/>
        <v>0</v>
      </c>
      <c r="D15" s="56"/>
      <c r="E15" s="56"/>
      <c r="F15" s="18">
        <f t="shared" si="5"/>
        <v>0</v>
      </c>
      <c r="G15" s="22">
        <f ca="1" t="shared" si="3"/>
        <v>0</v>
      </c>
      <c r="H15" s="22">
        <f ca="1" t="shared" si="1"/>
        <v>0</v>
      </c>
      <c r="I15" s="56"/>
      <c r="J15" s="61"/>
      <c r="K15" s="18">
        <f t="shared" si="6"/>
        <v>0</v>
      </c>
      <c r="M15" s="9"/>
    </row>
    <row r="16" spans="1:13" ht="15" customHeight="1">
      <c r="A16" s="49">
        <f t="shared" si="4"/>
        <v>43933</v>
      </c>
      <c r="B16" s="47" t="str">
        <f t="shared" si="0"/>
        <v>日</v>
      </c>
      <c r="C16" s="22">
        <f ca="1" t="shared" si="2"/>
        <v>0</v>
      </c>
      <c r="D16" s="56"/>
      <c r="E16" s="56"/>
      <c r="F16" s="18">
        <f t="shared" si="5"/>
        <v>0</v>
      </c>
      <c r="G16" s="22">
        <f ca="1" t="shared" si="3"/>
        <v>0</v>
      </c>
      <c r="H16" s="27">
        <f ca="1" t="shared" si="1"/>
        <v>0</v>
      </c>
      <c r="I16" s="56"/>
      <c r="J16" s="62"/>
      <c r="K16" s="18">
        <f t="shared" si="6"/>
        <v>0</v>
      </c>
      <c r="M16" s="9"/>
    </row>
    <row r="17" spans="1:13" ht="15" customHeight="1">
      <c r="A17" s="49">
        <f t="shared" si="4"/>
        <v>43934</v>
      </c>
      <c r="B17" s="47" t="str">
        <f t="shared" si="0"/>
        <v>月</v>
      </c>
      <c r="C17" s="22">
        <f ca="1" t="shared" si="2"/>
        <v>0</v>
      </c>
      <c r="D17" s="56"/>
      <c r="E17" s="56"/>
      <c r="F17" s="18">
        <f t="shared" si="5"/>
        <v>0</v>
      </c>
      <c r="G17" s="22">
        <f ca="1" t="shared" si="3"/>
        <v>0</v>
      </c>
      <c r="H17" s="22">
        <f ca="1" t="shared" si="1"/>
        <v>0</v>
      </c>
      <c r="I17" s="56"/>
      <c r="J17" s="61"/>
      <c r="K17" s="18">
        <f t="shared" si="6"/>
        <v>0</v>
      </c>
      <c r="M17" s="9"/>
    </row>
    <row r="18" spans="1:13" ht="15" customHeight="1">
      <c r="A18" s="49">
        <f t="shared" si="4"/>
        <v>43935</v>
      </c>
      <c r="B18" s="47" t="str">
        <f t="shared" si="0"/>
        <v>火</v>
      </c>
      <c r="C18" s="22">
        <f ca="1" t="shared" si="2"/>
        <v>0</v>
      </c>
      <c r="D18" s="56"/>
      <c r="E18" s="56"/>
      <c r="F18" s="18">
        <f t="shared" si="5"/>
        <v>0</v>
      </c>
      <c r="G18" s="22">
        <f ca="1" t="shared" si="3"/>
        <v>0</v>
      </c>
      <c r="H18" s="22">
        <f ca="1" t="shared" si="1"/>
        <v>0</v>
      </c>
      <c r="I18" s="56"/>
      <c r="J18" s="61"/>
      <c r="K18" s="18">
        <f t="shared" si="6"/>
        <v>0</v>
      </c>
      <c r="M18" s="9"/>
    </row>
    <row r="19" spans="1:13" ht="15" customHeight="1">
      <c r="A19" s="49">
        <f t="shared" si="4"/>
        <v>43936</v>
      </c>
      <c r="B19" s="47" t="str">
        <f t="shared" si="0"/>
        <v>水</v>
      </c>
      <c r="C19" s="22">
        <f ca="1" t="shared" si="2"/>
        <v>0</v>
      </c>
      <c r="D19" s="56"/>
      <c r="E19" s="56"/>
      <c r="F19" s="18">
        <f t="shared" si="5"/>
        <v>0</v>
      </c>
      <c r="G19" s="22">
        <f ca="1" t="shared" si="3"/>
        <v>0</v>
      </c>
      <c r="H19" s="22">
        <f ca="1" t="shared" si="1"/>
        <v>0</v>
      </c>
      <c r="I19" s="56"/>
      <c r="J19" s="61"/>
      <c r="K19" s="18">
        <f t="shared" si="6"/>
        <v>0</v>
      </c>
      <c r="M19" s="9"/>
    </row>
    <row r="20" spans="1:13" ht="15" customHeight="1">
      <c r="A20" s="49">
        <f t="shared" si="4"/>
        <v>43937</v>
      </c>
      <c r="B20" s="47" t="str">
        <f t="shared" si="0"/>
        <v>木</v>
      </c>
      <c r="C20" s="22">
        <f ca="1" t="shared" si="2"/>
        <v>0</v>
      </c>
      <c r="D20" s="56"/>
      <c r="E20" s="56"/>
      <c r="F20" s="18">
        <f t="shared" si="5"/>
        <v>0</v>
      </c>
      <c r="G20" s="22">
        <f ca="1" t="shared" si="3"/>
        <v>0</v>
      </c>
      <c r="H20" s="22">
        <f ca="1" t="shared" si="1"/>
        <v>0</v>
      </c>
      <c r="I20" s="56"/>
      <c r="J20" s="61"/>
      <c r="K20" s="18">
        <f t="shared" si="6"/>
        <v>0</v>
      </c>
      <c r="M20" s="9"/>
    </row>
    <row r="21" spans="1:13" ht="15" customHeight="1">
      <c r="A21" s="49">
        <f t="shared" si="4"/>
        <v>43938</v>
      </c>
      <c r="B21" s="47" t="str">
        <f t="shared" si="0"/>
        <v>金</v>
      </c>
      <c r="C21" s="22">
        <f ca="1" t="shared" si="2"/>
        <v>0</v>
      </c>
      <c r="D21" s="56"/>
      <c r="E21" s="56"/>
      <c r="F21" s="18">
        <f t="shared" si="5"/>
        <v>0</v>
      </c>
      <c r="G21" s="22">
        <f ca="1" t="shared" si="3"/>
        <v>0</v>
      </c>
      <c r="H21" s="22">
        <f ca="1" t="shared" si="1"/>
        <v>0</v>
      </c>
      <c r="I21" s="56"/>
      <c r="J21" s="61"/>
      <c r="K21" s="18">
        <f t="shared" si="6"/>
        <v>0</v>
      </c>
      <c r="M21" s="9"/>
    </row>
    <row r="22" spans="1:13" ht="15" customHeight="1">
      <c r="A22" s="49">
        <f t="shared" si="4"/>
        <v>43939</v>
      </c>
      <c r="B22" s="47" t="str">
        <f t="shared" si="0"/>
        <v>土</v>
      </c>
      <c r="C22" s="22">
        <f ca="1" t="shared" si="2"/>
        <v>0</v>
      </c>
      <c r="D22" s="56"/>
      <c r="E22" s="56"/>
      <c r="F22" s="18">
        <f t="shared" si="5"/>
        <v>0</v>
      </c>
      <c r="G22" s="22">
        <f ca="1" t="shared" si="3"/>
        <v>0</v>
      </c>
      <c r="H22" s="22">
        <f ca="1" t="shared" si="1"/>
        <v>0</v>
      </c>
      <c r="I22" s="56"/>
      <c r="J22" s="61"/>
      <c r="K22" s="18">
        <f t="shared" si="6"/>
        <v>0</v>
      </c>
      <c r="M22" s="9"/>
    </row>
    <row r="23" spans="1:11" ht="15" customHeight="1">
      <c r="A23" s="49">
        <f t="shared" si="4"/>
        <v>43940</v>
      </c>
      <c r="B23" s="47" t="str">
        <f t="shared" si="0"/>
        <v>日</v>
      </c>
      <c r="C23" s="22">
        <f ca="1" t="shared" si="2"/>
        <v>0</v>
      </c>
      <c r="D23" s="56"/>
      <c r="E23" s="56"/>
      <c r="F23" s="18">
        <f t="shared" si="5"/>
        <v>0</v>
      </c>
      <c r="G23" s="22">
        <f ca="1" t="shared" si="3"/>
        <v>0</v>
      </c>
      <c r="H23" s="22">
        <f ca="1" t="shared" si="1"/>
        <v>0</v>
      </c>
      <c r="I23" s="56"/>
      <c r="J23" s="61"/>
      <c r="K23" s="18">
        <f t="shared" si="6"/>
        <v>0</v>
      </c>
    </row>
    <row r="24" spans="1:11" ht="15" customHeight="1">
      <c r="A24" s="49">
        <f t="shared" si="4"/>
        <v>43941</v>
      </c>
      <c r="B24" s="47" t="str">
        <f t="shared" si="0"/>
        <v>月</v>
      </c>
      <c r="C24" s="22">
        <f ca="1" t="shared" si="2"/>
        <v>0</v>
      </c>
      <c r="D24" s="56"/>
      <c r="E24" s="56"/>
      <c r="F24" s="18">
        <f t="shared" si="5"/>
        <v>0</v>
      </c>
      <c r="G24" s="22">
        <f ca="1" t="shared" si="3"/>
        <v>0</v>
      </c>
      <c r="H24" s="22">
        <f ca="1" t="shared" si="1"/>
        <v>0</v>
      </c>
      <c r="I24" s="56"/>
      <c r="J24" s="61"/>
      <c r="K24" s="18">
        <f t="shared" si="6"/>
        <v>0</v>
      </c>
    </row>
    <row r="25" spans="1:11" ht="15" customHeight="1">
      <c r="A25" s="49">
        <f t="shared" si="4"/>
        <v>43942</v>
      </c>
      <c r="B25" s="47" t="str">
        <f t="shared" si="0"/>
        <v>火</v>
      </c>
      <c r="C25" s="22">
        <f ca="1" t="shared" si="2"/>
        <v>0</v>
      </c>
      <c r="D25" s="56"/>
      <c r="E25" s="56"/>
      <c r="F25" s="18">
        <f t="shared" si="5"/>
        <v>0</v>
      </c>
      <c r="G25" s="22">
        <f ca="1" t="shared" si="3"/>
        <v>0</v>
      </c>
      <c r="H25" s="22">
        <f ca="1" t="shared" si="1"/>
        <v>0</v>
      </c>
      <c r="I25" s="56"/>
      <c r="J25" s="61"/>
      <c r="K25" s="18">
        <f t="shared" si="6"/>
        <v>0</v>
      </c>
    </row>
    <row r="26" spans="1:11" ht="15" customHeight="1">
      <c r="A26" s="49">
        <f t="shared" si="4"/>
        <v>43943</v>
      </c>
      <c r="B26" s="47" t="str">
        <f t="shared" si="0"/>
        <v>水</v>
      </c>
      <c r="C26" s="22">
        <f ca="1" t="shared" si="2"/>
        <v>0</v>
      </c>
      <c r="D26" s="56"/>
      <c r="E26" s="56"/>
      <c r="F26" s="18">
        <f t="shared" si="5"/>
        <v>0</v>
      </c>
      <c r="G26" s="22">
        <f ca="1" t="shared" si="3"/>
        <v>0</v>
      </c>
      <c r="H26" s="22">
        <f ca="1" t="shared" si="1"/>
        <v>0</v>
      </c>
      <c r="I26" s="64"/>
      <c r="J26" s="65"/>
      <c r="K26" s="18">
        <f t="shared" si="6"/>
        <v>0</v>
      </c>
    </row>
    <row r="27" spans="1:11" ht="15" customHeight="1">
      <c r="A27" s="49">
        <f t="shared" si="4"/>
        <v>43944</v>
      </c>
      <c r="B27" s="47" t="str">
        <f t="shared" si="0"/>
        <v>木</v>
      </c>
      <c r="C27" s="22">
        <f ca="1" t="shared" si="2"/>
        <v>0</v>
      </c>
      <c r="D27" s="56"/>
      <c r="E27" s="56"/>
      <c r="F27" s="18">
        <f t="shared" si="5"/>
        <v>0</v>
      </c>
      <c r="G27" s="22">
        <f ca="1" t="shared" si="3"/>
        <v>0</v>
      </c>
      <c r="H27" s="22">
        <f ca="1" t="shared" si="1"/>
        <v>0</v>
      </c>
      <c r="I27" s="56"/>
      <c r="J27" s="61"/>
      <c r="K27" s="18">
        <f t="shared" si="6"/>
        <v>0</v>
      </c>
    </row>
    <row r="28" spans="1:11" ht="15" customHeight="1">
      <c r="A28" s="49">
        <f t="shared" si="4"/>
        <v>43945</v>
      </c>
      <c r="B28" s="47" t="str">
        <f t="shared" si="0"/>
        <v>金</v>
      </c>
      <c r="C28" s="22">
        <f ca="1" t="shared" si="2"/>
        <v>0</v>
      </c>
      <c r="D28" s="56"/>
      <c r="E28" s="56"/>
      <c r="F28" s="18">
        <f t="shared" si="5"/>
        <v>0</v>
      </c>
      <c r="G28" s="22">
        <f ca="1" t="shared" si="3"/>
        <v>0</v>
      </c>
      <c r="H28" s="22">
        <f ca="1" t="shared" si="1"/>
        <v>0</v>
      </c>
      <c r="I28" s="56"/>
      <c r="J28" s="61"/>
      <c r="K28" s="18">
        <f t="shared" si="6"/>
        <v>0</v>
      </c>
    </row>
    <row r="29" spans="1:11" ht="15" customHeight="1">
      <c r="A29" s="49">
        <f t="shared" si="4"/>
        <v>43946</v>
      </c>
      <c r="B29" s="47" t="str">
        <f t="shared" si="0"/>
        <v>土</v>
      </c>
      <c r="C29" s="22">
        <f ca="1" t="shared" si="2"/>
        <v>0</v>
      </c>
      <c r="D29" s="56"/>
      <c r="E29" s="69"/>
      <c r="F29" s="18">
        <f t="shared" si="5"/>
        <v>0</v>
      </c>
      <c r="G29" s="22">
        <f ca="1" t="shared" si="3"/>
        <v>0</v>
      </c>
      <c r="H29" s="22">
        <f ca="1" t="shared" si="1"/>
        <v>0</v>
      </c>
      <c r="I29" s="64"/>
      <c r="J29" s="65"/>
      <c r="K29" s="18">
        <f t="shared" si="6"/>
        <v>0</v>
      </c>
    </row>
    <row r="30" spans="1:11" ht="15" customHeight="1">
      <c r="A30" s="49">
        <f t="shared" si="4"/>
        <v>43947</v>
      </c>
      <c r="B30" s="47" t="str">
        <f t="shared" si="0"/>
        <v>日</v>
      </c>
      <c r="C30" s="22">
        <f ca="1" t="shared" si="2"/>
        <v>0</v>
      </c>
      <c r="D30" s="56"/>
      <c r="E30" s="56"/>
      <c r="F30" s="18">
        <f t="shared" si="5"/>
        <v>0</v>
      </c>
      <c r="G30" s="22">
        <f ca="1" t="shared" si="3"/>
        <v>0</v>
      </c>
      <c r="H30" s="22">
        <f ca="1" t="shared" si="1"/>
        <v>0</v>
      </c>
      <c r="I30" s="64"/>
      <c r="J30" s="65"/>
      <c r="K30" s="18">
        <f t="shared" si="6"/>
        <v>0</v>
      </c>
    </row>
    <row r="31" spans="1:11" ht="15" customHeight="1">
      <c r="A31" s="49">
        <f t="shared" si="4"/>
        <v>43948</v>
      </c>
      <c r="B31" s="47" t="str">
        <f t="shared" si="0"/>
        <v>月</v>
      </c>
      <c r="C31" s="22">
        <f ca="1" t="shared" si="2"/>
        <v>0</v>
      </c>
      <c r="D31" s="56"/>
      <c r="E31" s="56"/>
      <c r="F31" s="18">
        <f t="shared" si="5"/>
        <v>0</v>
      </c>
      <c r="G31" s="22">
        <f ca="1" t="shared" si="3"/>
        <v>0</v>
      </c>
      <c r="H31" s="22">
        <f ca="1" t="shared" si="1"/>
        <v>0</v>
      </c>
      <c r="I31" s="64"/>
      <c r="J31" s="65"/>
      <c r="K31" s="18">
        <f t="shared" si="6"/>
        <v>0</v>
      </c>
    </row>
    <row r="32" spans="1:11" ht="15" customHeight="1">
      <c r="A32" s="49">
        <f t="shared" si="4"/>
        <v>43949</v>
      </c>
      <c r="B32" s="47" t="str">
        <f t="shared" si="0"/>
        <v>火</v>
      </c>
      <c r="C32" s="22">
        <f ca="1" t="shared" si="2"/>
        <v>0</v>
      </c>
      <c r="D32" s="56"/>
      <c r="E32" s="56"/>
      <c r="F32" s="18">
        <f t="shared" si="5"/>
        <v>0</v>
      </c>
      <c r="G32" s="22">
        <f ca="1" t="shared" si="3"/>
        <v>0</v>
      </c>
      <c r="H32" s="22">
        <f ca="1" t="shared" si="1"/>
        <v>0</v>
      </c>
      <c r="I32" s="64"/>
      <c r="J32" s="65"/>
      <c r="K32" s="18">
        <f t="shared" si="6"/>
        <v>0</v>
      </c>
    </row>
    <row r="33" spans="1:11" ht="15" customHeight="1">
      <c r="A33" s="49">
        <f t="shared" si="4"/>
        <v>43950</v>
      </c>
      <c r="B33" s="47" t="str">
        <f t="shared" si="0"/>
        <v>水</v>
      </c>
      <c r="C33" s="22">
        <f ca="1" t="shared" si="2"/>
        <v>0</v>
      </c>
      <c r="D33" s="56"/>
      <c r="E33" s="56"/>
      <c r="F33" s="18">
        <f t="shared" si="5"/>
        <v>0</v>
      </c>
      <c r="G33" s="22">
        <f ca="1" t="shared" si="3"/>
        <v>0</v>
      </c>
      <c r="H33" s="22">
        <f ca="1" t="shared" si="1"/>
        <v>0</v>
      </c>
      <c r="I33" s="64"/>
      <c r="J33" s="65"/>
      <c r="K33" s="18">
        <f t="shared" si="6"/>
        <v>0</v>
      </c>
    </row>
    <row r="34" spans="1:11" ht="15" customHeight="1">
      <c r="A34" s="49">
        <f t="shared" si="4"/>
        <v>43951</v>
      </c>
      <c r="B34" s="47" t="str">
        <f t="shared" si="0"/>
        <v>木</v>
      </c>
      <c r="C34" s="23">
        <f ca="1" t="shared" si="2"/>
        <v>0</v>
      </c>
      <c r="D34" s="57"/>
      <c r="E34" s="57"/>
      <c r="F34" s="18">
        <f t="shared" si="5"/>
        <v>0</v>
      </c>
      <c r="G34" s="23">
        <f ca="1" t="shared" si="3"/>
        <v>0</v>
      </c>
      <c r="H34" s="23">
        <f ca="1" t="shared" si="1"/>
        <v>0</v>
      </c>
      <c r="I34" s="66"/>
      <c r="J34" s="67"/>
      <c r="K34" s="18">
        <f t="shared" si="6"/>
        <v>0</v>
      </c>
    </row>
    <row r="35" spans="1:11" ht="15" customHeight="1">
      <c r="A35" s="35"/>
      <c r="B35" s="31"/>
      <c r="C35" s="24"/>
      <c r="D35" s="58"/>
      <c r="E35" s="59"/>
      <c r="F35" s="15"/>
      <c r="G35" s="24"/>
      <c r="H35" s="24"/>
      <c r="I35" s="58"/>
      <c r="J35" s="59"/>
      <c r="K35" s="16"/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G3:K3"/>
    <mergeCell ref="C3:F3"/>
    <mergeCell ref="A36:B36"/>
    <mergeCell ref="A3:A4"/>
    <mergeCell ref="B3:B4"/>
    <mergeCell ref="A1:B1"/>
    <mergeCell ref="A2:C2"/>
  </mergeCells>
  <conditionalFormatting sqref="A5:A34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4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11" ht="13.5">
      <c r="A1" s="124" t="str">
        <f>'設定'!C3&amp;"年5月分"</f>
        <v>2020年5月分</v>
      </c>
      <c r="B1" s="124"/>
      <c r="C1" s="70"/>
      <c r="D1" s="70"/>
      <c r="E1" s="70"/>
      <c r="F1" s="70"/>
      <c r="G1" s="70"/>
      <c r="H1" s="70"/>
      <c r="I1" s="70"/>
      <c r="J1" s="70"/>
      <c r="K1" s="70"/>
    </row>
    <row r="2" spans="1:11" ht="42.75" customHeight="1" thickBot="1">
      <c r="A2" s="125"/>
      <c r="B2" s="125"/>
      <c r="C2" s="125"/>
      <c r="D2" s="70"/>
      <c r="E2" s="70"/>
      <c r="F2" s="70"/>
      <c r="G2" s="70"/>
      <c r="H2" s="70"/>
      <c r="I2" s="71"/>
      <c r="J2" s="70"/>
      <c r="K2" s="70"/>
    </row>
    <row r="3" spans="1:11" ht="17.25" customHeight="1">
      <c r="A3" s="120" t="s">
        <v>0</v>
      </c>
      <c r="B3" s="122" t="s">
        <v>1</v>
      </c>
      <c r="C3" s="115" t="s">
        <v>10</v>
      </c>
      <c r="D3" s="116"/>
      <c r="E3" s="116"/>
      <c r="F3" s="117"/>
      <c r="G3" s="112" t="s">
        <v>11</v>
      </c>
      <c r="H3" s="113"/>
      <c r="I3" s="113"/>
      <c r="J3" s="113"/>
      <c r="K3" s="114"/>
    </row>
    <row r="4" spans="1:11" ht="17.25" customHeight="1">
      <c r="A4" s="121"/>
      <c r="B4" s="123"/>
      <c r="C4" s="72" t="s">
        <v>2</v>
      </c>
      <c r="D4" s="72" t="s">
        <v>3</v>
      </c>
      <c r="E4" s="72" t="s">
        <v>4</v>
      </c>
      <c r="F4" s="73" t="s">
        <v>5</v>
      </c>
      <c r="G4" s="74" t="s">
        <v>2</v>
      </c>
      <c r="H4" s="75" t="s">
        <v>6</v>
      </c>
      <c r="I4" s="75" t="s">
        <v>7</v>
      </c>
      <c r="J4" s="76" t="s">
        <v>8</v>
      </c>
      <c r="K4" s="77" t="s">
        <v>5</v>
      </c>
    </row>
    <row r="5" spans="1:11" ht="15" customHeight="1">
      <c r="A5" s="78">
        <f>DATEVALUE('設定'!C3&amp;"/5/1")</f>
        <v>43952</v>
      </c>
      <c r="B5" s="47" t="str">
        <f aca="true" t="shared" si="0" ref="B5:B35">CHOOSE(WEEKDAY(A5),"日","月","火","水","木","金","土")</f>
        <v>金</v>
      </c>
      <c r="C5" s="79">
        <f>'４月'!F34</f>
        <v>0</v>
      </c>
      <c r="D5" s="55"/>
      <c r="E5" s="55"/>
      <c r="F5" s="80">
        <f>IF(C5="","",SUM(C5:D5)-E5)</f>
        <v>0</v>
      </c>
      <c r="G5" s="81">
        <f>'４月'!K34</f>
        <v>0</v>
      </c>
      <c r="H5" s="79">
        <f aca="true" ca="1" t="shared" si="1" ref="H5:H35">IF(A5&gt;TODAY(),"",E5*0.9)</f>
        <v>0</v>
      </c>
      <c r="I5" s="55"/>
      <c r="J5" s="60"/>
      <c r="K5" s="80">
        <f>IF(G5="","",SUM(G5:H5)-SUM(I5:J5))</f>
        <v>0</v>
      </c>
    </row>
    <row r="6" spans="1:11" ht="15" customHeight="1">
      <c r="A6" s="78">
        <f>A5+1</f>
        <v>43953</v>
      </c>
      <c r="B6" s="47" t="str">
        <f t="shared" si="0"/>
        <v>土</v>
      </c>
      <c r="C6" s="82">
        <f aca="true" ca="1" t="shared" si="2" ref="C6:C35">IF(A6&gt;TODAY(),"",F5)</f>
        <v>0</v>
      </c>
      <c r="D6" s="56"/>
      <c r="E6" s="56"/>
      <c r="F6" s="83">
        <f>IF(C6="","",SUM(C6:D6)-E6)</f>
        <v>0</v>
      </c>
      <c r="G6" s="82">
        <f aca="true" ca="1" t="shared" si="3" ref="G6:G35">IF(A6&gt;TODAY(),"",K5)</f>
        <v>0</v>
      </c>
      <c r="H6" s="82">
        <f ca="1" t="shared" si="1"/>
        <v>0</v>
      </c>
      <c r="I6" s="56"/>
      <c r="J6" s="61"/>
      <c r="K6" s="83">
        <f>IF(G6="","",SUM(G6:H6)-SUM(I6:J6))</f>
        <v>0</v>
      </c>
    </row>
    <row r="7" spans="1:11" ht="15" customHeight="1">
      <c r="A7" s="78">
        <f aca="true" t="shared" si="4" ref="A7:A35">A6+1</f>
        <v>43954</v>
      </c>
      <c r="B7" s="47" t="str">
        <f t="shared" si="0"/>
        <v>日</v>
      </c>
      <c r="C7" s="82">
        <f ca="1" t="shared" si="2"/>
      </c>
      <c r="D7" s="56"/>
      <c r="E7" s="56"/>
      <c r="F7" s="83">
        <f aca="true" t="shared" si="5" ref="F7:F35">IF(C7="","",SUM(C7:D7)-E7)</f>
      </c>
      <c r="G7" s="82">
        <f ca="1" t="shared" si="3"/>
      </c>
      <c r="H7" s="82">
        <f ca="1" t="shared" si="1"/>
      </c>
      <c r="I7" s="56"/>
      <c r="J7" s="61"/>
      <c r="K7" s="83">
        <f aca="true" t="shared" si="6" ref="K7:K35">IF(G7="","",SUM(G7:H7)-SUM(I7:J7))</f>
      </c>
    </row>
    <row r="8" spans="1:11" ht="15" customHeight="1">
      <c r="A8" s="78">
        <f t="shared" si="4"/>
        <v>43955</v>
      </c>
      <c r="B8" s="47" t="str">
        <f t="shared" si="0"/>
        <v>月</v>
      </c>
      <c r="C8" s="82">
        <f ca="1" t="shared" si="2"/>
      </c>
      <c r="D8" s="56"/>
      <c r="E8" s="56"/>
      <c r="F8" s="83">
        <f t="shared" si="5"/>
      </c>
      <c r="G8" s="82">
        <f ca="1" t="shared" si="3"/>
      </c>
      <c r="H8" s="82">
        <f ca="1" t="shared" si="1"/>
      </c>
      <c r="I8" s="56"/>
      <c r="J8" s="61"/>
      <c r="K8" s="83">
        <f t="shared" si="6"/>
      </c>
    </row>
    <row r="9" spans="1:13" ht="15" customHeight="1">
      <c r="A9" s="78">
        <f t="shared" si="4"/>
        <v>43956</v>
      </c>
      <c r="B9" s="47" t="str">
        <f t="shared" si="0"/>
        <v>火</v>
      </c>
      <c r="C9" s="82">
        <f ca="1" t="shared" si="2"/>
      </c>
      <c r="D9" s="56"/>
      <c r="E9" s="56"/>
      <c r="F9" s="83">
        <f t="shared" si="5"/>
      </c>
      <c r="G9" s="82">
        <f ca="1" t="shared" si="3"/>
      </c>
      <c r="H9" s="82">
        <f ca="1" t="shared" si="1"/>
      </c>
      <c r="I9" s="56"/>
      <c r="J9" s="61"/>
      <c r="K9" s="83">
        <f t="shared" si="6"/>
      </c>
      <c r="M9" s="8"/>
    </row>
    <row r="10" spans="1:13" ht="15" customHeight="1">
      <c r="A10" s="78">
        <f t="shared" si="4"/>
        <v>43957</v>
      </c>
      <c r="B10" s="47" t="str">
        <f t="shared" si="0"/>
        <v>水</v>
      </c>
      <c r="C10" s="82">
        <f ca="1" t="shared" si="2"/>
      </c>
      <c r="D10" s="56"/>
      <c r="E10" s="56"/>
      <c r="F10" s="83">
        <f t="shared" si="5"/>
      </c>
      <c r="G10" s="82">
        <f ca="1" t="shared" si="3"/>
      </c>
      <c r="H10" s="82">
        <f ca="1" t="shared" si="1"/>
      </c>
      <c r="I10" s="56"/>
      <c r="J10" s="61"/>
      <c r="K10" s="83">
        <f t="shared" si="6"/>
      </c>
      <c r="M10" s="9"/>
    </row>
    <row r="11" spans="1:13" ht="15" customHeight="1">
      <c r="A11" s="78">
        <f t="shared" si="4"/>
        <v>43958</v>
      </c>
      <c r="B11" s="47" t="str">
        <f t="shared" si="0"/>
        <v>木</v>
      </c>
      <c r="C11" s="82">
        <f ca="1" t="shared" si="2"/>
      </c>
      <c r="D11" s="56"/>
      <c r="E11" s="56"/>
      <c r="F11" s="83">
        <f t="shared" si="5"/>
      </c>
      <c r="G11" s="82">
        <f ca="1" t="shared" si="3"/>
      </c>
      <c r="H11" s="82">
        <f ca="1" t="shared" si="1"/>
      </c>
      <c r="I11" s="56"/>
      <c r="J11" s="61"/>
      <c r="K11" s="83">
        <f t="shared" si="6"/>
      </c>
      <c r="M11" s="9"/>
    </row>
    <row r="12" spans="1:13" ht="15" customHeight="1">
      <c r="A12" s="78">
        <f t="shared" si="4"/>
        <v>43959</v>
      </c>
      <c r="B12" s="47" t="str">
        <f t="shared" si="0"/>
        <v>金</v>
      </c>
      <c r="C12" s="82">
        <f ca="1" t="shared" si="2"/>
      </c>
      <c r="D12" s="56"/>
      <c r="E12" s="56"/>
      <c r="F12" s="83">
        <f t="shared" si="5"/>
      </c>
      <c r="G12" s="82">
        <f ca="1" t="shared" si="3"/>
      </c>
      <c r="H12" s="82">
        <f ca="1" t="shared" si="1"/>
      </c>
      <c r="I12" s="56"/>
      <c r="J12" s="61"/>
      <c r="K12" s="83">
        <f t="shared" si="6"/>
      </c>
      <c r="M12" s="9"/>
    </row>
    <row r="13" spans="1:13" ht="15" customHeight="1">
      <c r="A13" s="78">
        <f t="shared" si="4"/>
        <v>43960</v>
      </c>
      <c r="B13" s="47" t="str">
        <f t="shared" si="0"/>
        <v>土</v>
      </c>
      <c r="C13" s="82">
        <f ca="1" t="shared" si="2"/>
      </c>
      <c r="D13" s="56"/>
      <c r="E13" s="56"/>
      <c r="F13" s="83">
        <f t="shared" si="5"/>
      </c>
      <c r="G13" s="82">
        <f ca="1" t="shared" si="3"/>
      </c>
      <c r="H13" s="82">
        <f ca="1" t="shared" si="1"/>
      </c>
      <c r="I13" s="56"/>
      <c r="J13" s="61"/>
      <c r="K13" s="83">
        <f t="shared" si="6"/>
      </c>
      <c r="M13" s="9"/>
    </row>
    <row r="14" spans="1:13" ht="15" customHeight="1">
      <c r="A14" s="78">
        <f t="shared" si="4"/>
        <v>43961</v>
      </c>
      <c r="B14" s="47" t="str">
        <f t="shared" si="0"/>
        <v>日</v>
      </c>
      <c r="C14" s="82">
        <f ca="1" t="shared" si="2"/>
      </c>
      <c r="D14" s="56"/>
      <c r="E14" s="56"/>
      <c r="F14" s="83">
        <f t="shared" si="5"/>
      </c>
      <c r="G14" s="82">
        <f ca="1" t="shared" si="3"/>
      </c>
      <c r="H14" s="82">
        <f ca="1" t="shared" si="1"/>
      </c>
      <c r="I14" s="56"/>
      <c r="J14" s="61"/>
      <c r="K14" s="83">
        <f t="shared" si="6"/>
      </c>
      <c r="M14" s="9"/>
    </row>
    <row r="15" spans="1:13" ht="15" customHeight="1">
      <c r="A15" s="78">
        <f t="shared" si="4"/>
        <v>43962</v>
      </c>
      <c r="B15" s="47" t="str">
        <f t="shared" si="0"/>
        <v>月</v>
      </c>
      <c r="C15" s="82">
        <f ca="1" t="shared" si="2"/>
      </c>
      <c r="D15" s="56"/>
      <c r="E15" s="56"/>
      <c r="F15" s="83">
        <f t="shared" si="5"/>
      </c>
      <c r="G15" s="82">
        <f ca="1" t="shared" si="3"/>
      </c>
      <c r="H15" s="82">
        <f ca="1" t="shared" si="1"/>
      </c>
      <c r="I15" s="56"/>
      <c r="J15" s="61"/>
      <c r="K15" s="83">
        <f t="shared" si="6"/>
      </c>
      <c r="M15" s="9"/>
    </row>
    <row r="16" spans="1:13" ht="15" customHeight="1">
      <c r="A16" s="78">
        <f t="shared" si="4"/>
        <v>43963</v>
      </c>
      <c r="B16" s="47" t="str">
        <f t="shared" si="0"/>
        <v>火</v>
      </c>
      <c r="C16" s="82">
        <f ca="1" t="shared" si="2"/>
      </c>
      <c r="D16" s="56"/>
      <c r="E16" s="56"/>
      <c r="F16" s="83">
        <f t="shared" si="5"/>
      </c>
      <c r="G16" s="82">
        <f ca="1" t="shared" si="3"/>
      </c>
      <c r="H16" s="84">
        <f ca="1" t="shared" si="1"/>
      </c>
      <c r="I16" s="56"/>
      <c r="J16" s="62"/>
      <c r="K16" s="83">
        <f t="shared" si="6"/>
      </c>
      <c r="M16" s="9"/>
    </row>
    <row r="17" spans="1:13" ht="15" customHeight="1">
      <c r="A17" s="78">
        <f t="shared" si="4"/>
        <v>43964</v>
      </c>
      <c r="B17" s="47" t="str">
        <f t="shared" si="0"/>
        <v>水</v>
      </c>
      <c r="C17" s="82">
        <f ca="1" t="shared" si="2"/>
      </c>
      <c r="D17" s="56"/>
      <c r="E17" s="56"/>
      <c r="F17" s="83">
        <f t="shared" si="5"/>
      </c>
      <c r="G17" s="82">
        <f ca="1" t="shared" si="3"/>
      </c>
      <c r="H17" s="82">
        <f ca="1" t="shared" si="1"/>
      </c>
      <c r="I17" s="56"/>
      <c r="J17" s="61"/>
      <c r="K17" s="83">
        <f t="shared" si="6"/>
      </c>
      <c r="M17" s="9"/>
    </row>
    <row r="18" spans="1:13" ht="15" customHeight="1">
      <c r="A18" s="78">
        <f t="shared" si="4"/>
        <v>43965</v>
      </c>
      <c r="B18" s="47" t="str">
        <f t="shared" si="0"/>
        <v>木</v>
      </c>
      <c r="C18" s="82">
        <f ca="1" t="shared" si="2"/>
      </c>
      <c r="D18" s="56"/>
      <c r="E18" s="56"/>
      <c r="F18" s="83">
        <f t="shared" si="5"/>
      </c>
      <c r="G18" s="82">
        <f ca="1" t="shared" si="3"/>
      </c>
      <c r="H18" s="82">
        <f ca="1" t="shared" si="1"/>
      </c>
      <c r="I18" s="56"/>
      <c r="J18" s="61"/>
      <c r="K18" s="83">
        <f t="shared" si="6"/>
      </c>
      <c r="M18" s="9"/>
    </row>
    <row r="19" spans="1:13" ht="15" customHeight="1">
      <c r="A19" s="78">
        <f t="shared" si="4"/>
        <v>43966</v>
      </c>
      <c r="B19" s="47" t="str">
        <f t="shared" si="0"/>
        <v>金</v>
      </c>
      <c r="C19" s="82">
        <f ca="1" t="shared" si="2"/>
      </c>
      <c r="D19" s="56"/>
      <c r="E19" s="56"/>
      <c r="F19" s="83">
        <f t="shared" si="5"/>
      </c>
      <c r="G19" s="82">
        <f ca="1" t="shared" si="3"/>
      </c>
      <c r="H19" s="82">
        <f ca="1" t="shared" si="1"/>
      </c>
      <c r="I19" s="56"/>
      <c r="J19" s="61"/>
      <c r="K19" s="83">
        <f t="shared" si="6"/>
      </c>
      <c r="M19" s="9"/>
    </row>
    <row r="20" spans="1:13" ht="15" customHeight="1">
      <c r="A20" s="78">
        <f t="shared" si="4"/>
        <v>43967</v>
      </c>
      <c r="B20" s="47" t="str">
        <f t="shared" si="0"/>
        <v>土</v>
      </c>
      <c r="C20" s="82">
        <f ca="1" t="shared" si="2"/>
      </c>
      <c r="D20" s="56"/>
      <c r="E20" s="56"/>
      <c r="F20" s="83">
        <f t="shared" si="5"/>
      </c>
      <c r="G20" s="82">
        <f ca="1" t="shared" si="3"/>
      </c>
      <c r="H20" s="82">
        <f ca="1" t="shared" si="1"/>
      </c>
      <c r="I20" s="56"/>
      <c r="J20" s="61"/>
      <c r="K20" s="83">
        <f t="shared" si="6"/>
      </c>
      <c r="M20" s="9"/>
    </row>
    <row r="21" spans="1:13" ht="15" customHeight="1">
      <c r="A21" s="78">
        <f t="shared" si="4"/>
        <v>43968</v>
      </c>
      <c r="B21" s="47" t="str">
        <f t="shared" si="0"/>
        <v>日</v>
      </c>
      <c r="C21" s="82">
        <f ca="1" t="shared" si="2"/>
      </c>
      <c r="D21" s="56"/>
      <c r="E21" s="56"/>
      <c r="F21" s="83">
        <f t="shared" si="5"/>
      </c>
      <c r="G21" s="82">
        <f ca="1" t="shared" si="3"/>
      </c>
      <c r="H21" s="82">
        <f ca="1" t="shared" si="1"/>
      </c>
      <c r="I21" s="56"/>
      <c r="J21" s="61"/>
      <c r="K21" s="83">
        <f t="shared" si="6"/>
      </c>
      <c r="M21" s="9"/>
    </row>
    <row r="22" spans="1:13" ht="15" customHeight="1">
      <c r="A22" s="78">
        <f t="shared" si="4"/>
        <v>43969</v>
      </c>
      <c r="B22" s="47" t="str">
        <f t="shared" si="0"/>
        <v>月</v>
      </c>
      <c r="C22" s="82">
        <f ca="1" t="shared" si="2"/>
      </c>
      <c r="D22" s="56"/>
      <c r="E22" s="56"/>
      <c r="F22" s="83">
        <f t="shared" si="5"/>
      </c>
      <c r="G22" s="82">
        <f ca="1" t="shared" si="3"/>
      </c>
      <c r="H22" s="82">
        <f ca="1" t="shared" si="1"/>
      </c>
      <c r="I22" s="56"/>
      <c r="J22" s="61"/>
      <c r="K22" s="83">
        <f t="shared" si="6"/>
      </c>
      <c r="M22" s="9"/>
    </row>
    <row r="23" spans="1:11" ht="15" customHeight="1">
      <c r="A23" s="78">
        <f t="shared" si="4"/>
        <v>43970</v>
      </c>
      <c r="B23" s="47" t="str">
        <f t="shared" si="0"/>
        <v>火</v>
      </c>
      <c r="C23" s="82">
        <f ca="1" t="shared" si="2"/>
      </c>
      <c r="D23" s="56"/>
      <c r="E23" s="56"/>
      <c r="F23" s="83">
        <f t="shared" si="5"/>
      </c>
      <c r="G23" s="82">
        <f ca="1" t="shared" si="3"/>
      </c>
      <c r="H23" s="82">
        <f ca="1" t="shared" si="1"/>
      </c>
      <c r="I23" s="56"/>
      <c r="J23" s="61"/>
      <c r="K23" s="83">
        <f t="shared" si="6"/>
      </c>
    </row>
    <row r="24" spans="1:11" ht="15" customHeight="1">
      <c r="A24" s="78">
        <f t="shared" si="4"/>
        <v>43971</v>
      </c>
      <c r="B24" s="47" t="str">
        <f t="shared" si="0"/>
        <v>水</v>
      </c>
      <c r="C24" s="82">
        <f ca="1" t="shared" si="2"/>
      </c>
      <c r="D24" s="56"/>
      <c r="E24" s="56"/>
      <c r="F24" s="83">
        <f t="shared" si="5"/>
      </c>
      <c r="G24" s="82">
        <f ca="1" t="shared" si="3"/>
      </c>
      <c r="H24" s="82">
        <f ca="1" t="shared" si="1"/>
      </c>
      <c r="I24" s="56"/>
      <c r="J24" s="61"/>
      <c r="K24" s="83">
        <f t="shared" si="6"/>
      </c>
    </row>
    <row r="25" spans="1:11" ht="15" customHeight="1">
      <c r="A25" s="78">
        <f t="shared" si="4"/>
        <v>43972</v>
      </c>
      <c r="B25" s="47" t="str">
        <f t="shared" si="0"/>
        <v>木</v>
      </c>
      <c r="C25" s="82">
        <f ca="1" t="shared" si="2"/>
      </c>
      <c r="D25" s="56"/>
      <c r="E25" s="56"/>
      <c r="F25" s="83">
        <f t="shared" si="5"/>
      </c>
      <c r="G25" s="82">
        <f ca="1" t="shared" si="3"/>
      </c>
      <c r="H25" s="82">
        <f ca="1" t="shared" si="1"/>
      </c>
      <c r="I25" s="56"/>
      <c r="J25" s="61"/>
      <c r="K25" s="83">
        <f t="shared" si="6"/>
      </c>
    </row>
    <row r="26" spans="1:11" ht="15" customHeight="1">
      <c r="A26" s="78">
        <f t="shared" si="4"/>
        <v>43973</v>
      </c>
      <c r="B26" s="47" t="str">
        <f t="shared" si="0"/>
        <v>金</v>
      </c>
      <c r="C26" s="82">
        <f ca="1" t="shared" si="2"/>
      </c>
      <c r="D26" s="56"/>
      <c r="E26" s="56"/>
      <c r="F26" s="83">
        <f t="shared" si="5"/>
      </c>
      <c r="G26" s="82">
        <f ca="1" t="shared" si="3"/>
      </c>
      <c r="H26" s="82">
        <f ca="1" t="shared" si="1"/>
      </c>
      <c r="I26" s="64"/>
      <c r="J26" s="65"/>
      <c r="K26" s="83">
        <f t="shared" si="6"/>
      </c>
    </row>
    <row r="27" spans="1:11" ht="15" customHeight="1">
      <c r="A27" s="78">
        <f t="shared" si="4"/>
        <v>43974</v>
      </c>
      <c r="B27" s="47" t="str">
        <f t="shared" si="0"/>
        <v>土</v>
      </c>
      <c r="C27" s="82">
        <f ca="1" t="shared" si="2"/>
      </c>
      <c r="D27" s="56"/>
      <c r="E27" s="56"/>
      <c r="F27" s="83">
        <f t="shared" si="5"/>
      </c>
      <c r="G27" s="82">
        <f ca="1" t="shared" si="3"/>
      </c>
      <c r="H27" s="82">
        <f ca="1" t="shared" si="1"/>
      </c>
      <c r="I27" s="56"/>
      <c r="J27" s="61"/>
      <c r="K27" s="83">
        <f t="shared" si="6"/>
      </c>
    </row>
    <row r="28" spans="1:11" ht="15" customHeight="1">
      <c r="A28" s="78">
        <f t="shared" si="4"/>
        <v>43975</v>
      </c>
      <c r="B28" s="47" t="str">
        <f t="shared" si="0"/>
        <v>日</v>
      </c>
      <c r="C28" s="82">
        <f ca="1" t="shared" si="2"/>
      </c>
      <c r="D28" s="56"/>
      <c r="E28" s="56"/>
      <c r="F28" s="83">
        <f t="shared" si="5"/>
      </c>
      <c r="G28" s="82">
        <f ca="1" t="shared" si="3"/>
      </c>
      <c r="H28" s="82">
        <f ca="1" t="shared" si="1"/>
      </c>
      <c r="I28" s="56"/>
      <c r="J28" s="61"/>
      <c r="K28" s="83">
        <f t="shared" si="6"/>
      </c>
    </row>
    <row r="29" spans="1:11" ht="15" customHeight="1">
      <c r="A29" s="78">
        <f t="shared" si="4"/>
        <v>43976</v>
      </c>
      <c r="B29" s="47" t="str">
        <f t="shared" si="0"/>
        <v>月</v>
      </c>
      <c r="C29" s="82">
        <f ca="1" t="shared" si="2"/>
      </c>
      <c r="D29" s="56"/>
      <c r="E29" s="56"/>
      <c r="F29" s="83">
        <f t="shared" si="5"/>
      </c>
      <c r="G29" s="82">
        <f ca="1" t="shared" si="3"/>
      </c>
      <c r="H29" s="82">
        <f ca="1" t="shared" si="1"/>
      </c>
      <c r="I29" s="64"/>
      <c r="J29" s="65"/>
      <c r="K29" s="83">
        <f t="shared" si="6"/>
      </c>
    </row>
    <row r="30" spans="1:11" ht="15" customHeight="1">
      <c r="A30" s="78">
        <f t="shared" si="4"/>
        <v>43977</v>
      </c>
      <c r="B30" s="47" t="str">
        <f t="shared" si="0"/>
        <v>火</v>
      </c>
      <c r="C30" s="82">
        <f ca="1" t="shared" si="2"/>
      </c>
      <c r="D30" s="56"/>
      <c r="E30" s="56"/>
      <c r="F30" s="83">
        <f t="shared" si="5"/>
      </c>
      <c r="G30" s="82">
        <f ca="1" t="shared" si="3"/>
      </c>
      <c r="H30" s="82">
        <f ca="1" t="shared" si="1"/>
      </c>
      <c r="I30" s="64"/>
      <c r="J30" s="65"/>
      <c r="K30" s="83">
        <f t="shared" si="6"/>
      </c>
    </row>
    <row r="31" spans="1:11" ht="15" customHeight="1">
      <c r="A31" s="78">
        <f t="shared" si="4"/>
        <v>43978</v>
      </c>
      <c r="B31" s="47" t="str">
        <f t="shared" si="0"/>
        <v>水</v>
      </c>
      <c r="C31" s="82">
        <f ca="1" t="shared" si="2"/>
      </c>
      <c r="D31" s="56"/>
      <c r="E31" s="56"/>
      <c r="F31" s="83">
        <f t="shared" si="5"/>
      </c>
      <c r="G31" s="82">
        <f ca="1" t="shared" si="3"/>
      </c>
      <c r="H31" s="82">
        <f ca="1" t="shared" si="1"/>
      </c>
      <c r="I31" s="64"/>
      <c r="J31" s="65"/>
      <c r="K31" s="83">
        <f t="shared" si="6"/>
      </c>
    </row>
    <row r="32" spans="1:11" ht="15" customHeight="1">
      <c r="A32" s="78">
        <f t="shared" si="4"/>
        <v>43979</v>
      </c>
      <c r="B32" s="47" t="str">
        <f t="shared" si="0"/>
        <v>木</v>
      </c>
      <c r="C32" s="82">
        <f ca="1" t="shared" si="2"/>
      </c>
      <c r="D32" s="56"/>
      <c r="E32" s="56"/>
      <c r="F32" s="83">
        <f t="shared" si="5"/>
      </c>
      <c r="G32" s="82">
        <f ca="1" t="shared" si="3"/>
      </c>
      <c r="H32" s="82">
        <f ca="1" t="shared" si="1"/>
      </c>
      <c r="I32" s="64"/>
      <c r="J32" s="65"/>
      <c r="K32" s="83">
        <f t="shared" si="6"/>
      </c>
    </row>
    <row r="33" spans="1:11" ht="15" customHeight="1">
      <c r="A33" s="78">
        <f t="shared" si="4"/>
        <v>43980</v>
      </c>
      <c r="B33" s="47" t="str">
        <f t="shared" si="0"/>
        <v>金</v>
      </c>
      <c r="C33" s="85">
        <f ca="1" t="shared" si="2"/>
      </c>
      <c r="D33" s="56"/>
      <c r="E33" s="56"/>
      <c r="F33" s="83">
        <f t="shared" si="5"/>
      </c>
      <c r="G33" s="82">
        <f ca="1" t="shared" si="3"/>
      </c>
      <c r="H33" s="82">
        <f ca="1" t="shared" si="1"/>
      </c>
      <c r="I33" s="64"/>
      <c r="J33" s="65"/>
      <c r="K33" s="83">
        <f t="shared" si="6"/>
      </c>
    </row>
    <row r="34" spans="1:11" ht="15" customHeight="1">
      <c r="A34" s="78">
        <f t="shared" si="4"/>
        <v>43981</v>
      </c>
      <c r="B34" s="47" t="str">
        <f t="shared" si="0"/>
        <v>土</v>
      </c>
      <c r="C34" s="86">
        <f ca="1" t="shared" si="2"/>
      </c>
      <c r="D34" s="57"/>
      <c r="E34" s="57"/>
      <c r="F34" s="83">
        <f t="shared" si="5"/>
      </c>
      <c r="G34" s="86">
        <f ca="1" t="shared" si="3"/>
      </c>
      <c r="H34" s="86">
        <f ca="1" t="shared" si="1"/>
      </c>
      <c r="I34" s="66"/>
      <c r="J34" s="67"/>
      <c r="K34" s="83">
        <f t="shared" si="6"/>
      </c>
    </row>
    <row r="35" spans="1:11" ht="15" customHeight="1">
      <c r="A35" s="78">
        <f t="shared" si="4"/>
        <v>43982</v>
      </c>
      <c r="B35" s="47" t="str">
        <f t="shared" si="0"/>
        <v>日</v>
      </c>
      <c r="C35" s="86">
        <f ca="1" t="shared" si="2"/>
      </c>
      <c r="D35" s="58"/>
      <c r="E35" s="59"/>
      <c r="F35" s="83">
        <f t="shared" si="5"/>
      </c>
      <c r="G35" s="86">
        <f ca="1" t="shared" si="3"/>
      </c>
      <c r="H35" s="86">
        <f ca="1" t="shared" si="1"/>
      </c>
      <c r="I35" s="58"/>
      <c r="J35" s="59"/>
      <c r="K35" s="83">
        <f t="shared" si="6"/>
      </c>
    </row>
    <row r="36" spans="1:11" ht="18" customHeight="1" thickBot="1">
      <c r="A36" s="118" t="s">
        <v>9</v>
      </c>
      <c r="B36" s="119"/>
      <c r="C36" s="87"/>
      <c r="D36" s="87">
        <f>SUM(D5:D35)</f>
        <v>0</v>
      </c>
      <c r="E36" s="87">
        <f>SUM(E5:E35)</f>
        <v>0</v>
      </c>
      <c r="F36" s="88"/>
      <c r="G36" s="89"/>
      <c r="H36" s="87">
        <f>SUM(H5:H35)</f>
        <v>0</v>
      </c>
      <c r="I36" s="87">
        <f>SUM(I5:I35)</f>
        <v>0</v>
      </c>
      <c r="J36" s="87">
        <f>SUM(J5:J35)</f>
        <v>0</v>
      </c>
      <c r="K36" s="90"/>
    </row>
    <row r="38" ht="13.5">
      <c r="C38" s="14"/>
    </row>
  </sheetData>
  <sheetProtection sheet="1" objects="1" scenarios="1" formatCells="0" formatColumns="0" formatRows="0"/>
  <mergeCells count="7">
    <mergeCell ref="G3:K3"/>
    <mergeCell ref="C3:F3"/>
    <mergeCell ref="A36:B36"/>
    <mergeCell ref="A3:A4"/>
    <mergeCell ref="B3:B4"/>
    <mergeCell ref="A1:B1"/>
    <mergeCell ref="A2:C2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'設定'!C3&amp;"年6月分"</f>
        <v>2020年6月分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DATEVALUE('設定'!C3&amp;"/6/1")</f>
        <v>43983</v>
      </c>
      <c r="B5" s="47" t="str">
        <f aca="true" t="shared" si="0" ref="B5:B34">CHOOSE(WEEKDAY(A5),"日","月","火","水","木","金","土")</f>
        <v>月</v>
      </c>
      <c r="C5" s="21">
        <f>'５月'!F35</f>
      </c>
      <c r="D5" s="55"/>
      <c r="E5" s="55"/>
      <c r="F5" s="17">
        <f>IF(C5="","",SUM(C5:D5)-E5)</f>
      </c>
      <c r="G5" s="26">
        <f>'５月'!K35</f>
      </c>
      <c r="H5" s="21">
        <f aca="true" ca="1" t="shared" si="1" ref="H5:H34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43984</v>
      </c>
      <c r="B6" s="47" t="str">
        <f t="shared" si="0"/>
        <v>火</v>
      </c>
      <c r="C6" s="22">
        <f aca="true" ca="1" t="shared" si="2" ref="C6:C34">IF(A6&gt;TODAY(),"",F5)</f>
      </c>
      <c r="D6" s="56"/>
      <c r="E6" s="56"/>
      <c r="F6" s="18">
        <f>IF(C6="","",SUM(C6:D6)-E6)</f>
      </c>
      <c r="G6" s="22">
        <f aca="true" ca="1" t="shared" si="3" ref="G6:G34">IF(A6&gt;TODAY(),"",K5)</f>
      </c>
      <c r="H6" s="22">
        <f ca="1" t="shared" si="1"/>
      </c>
      <c r="I6" s="56"/>
      <c r="J6" s="61"/>
      <c r="K6" s="18">
        <f>IF(G6="","",SUM(G6:H6)-SUM(I6:J6))</f>
      </c>
    </row>
    <row r="7" spans="1:11" ht="15" customHeight="1">
      <c r="A7" s="49">
        <f aca="true" t="shared" si="4" ref="A7:A34">A6+1</f>
        <v>43985</v>
      </c>
      <c r="B7" s="47" t="str">
        <f t="shared" si="0"/>
        <v>水</v>
      </c>
      <c r="C7" s="22">
        <f ca="1" t="shared" si="2"/>
      </c>
      <c r="D7" s="56"/>
      <c r="E7" s="56"/>
      <c r="F7" s="18">
        <f aca="true" t="shared" si="5" ref="F7:F34">IF(C7="","",SUM(C7:D7)-E7)</f>
      </c>
      <c r="G7" s="22">
        <f ca="1" t="shared" si="3"/>
      </c>
      <c r="H7" s="22">
        <f ca="1" t="shared" si="1"/>
      </c>
      <c r="I7" s="56"/>
      <c r="J7" s="61"/>
      <c r="K7" s="18">
        <f aca="true" t="shared" si="6" ref="K7:K34">IF(G7="","",SUM(G7:H7)-SUM(I7:J7))</f>
      </c>
    </row>
    <row r="8" spans="1:11" ht="15" customHeight="1">
      <c r="A8" s="49">
        <f t="shared" si="4"/>
        <v>43986</v>
      </c>
      <c r="B8" s="47" t="str">
        <f t="shared" si="0"/>
        <v>木</v>
      </c>
      <c r="C8" s="22">
        <f ca="1" t="shared" si="2"/>
      </c>
      <c r="D8" s="56"/>
      <c r="E8" s="56"/>
      <c r="F8" s="18">
        <f t="shared" si="5"/>
      </c>
      <c r="G8" s="22">
        <f ca="1" t="shared" si="3"/>
      </c>
      <c r="H8" s="22">
        <f ca="1" t="shared" si="1"/>
      </c>
      <c r="I8" s="56"/>
      <c r="J8" s="61"/>
      <c r="K8" s="18">
        <f t="shared" si="6"/>
      </c>
    </row>
    <row r="9" spans="1:13" ht="15" customHeight="1">
      <c r="A9" s="49">
        <f t="shared" si="4"/>
        <v>43987</v>
      </c>
      <c r="B9" s="47" t="str">
        <f t="shared" si="0"/>
        <v>金</v>
      </c>
      <c r="C9" s="22">
        <f ca="1" t="shared" si="2"/>
      </c>
      <c r="D9" s="56"/>
      <c r="E9" s="56"/>
      <c r="F9" s="18">
        <f t="shared" si="5"/>
      </c>
      <c r="G9" s="22">
        <f ca="1" t="shared" si="3"/>
      </c>
      <c r="H9" s="22">
        <f ca="1" t="shared" si="1"/>
      </c>
      <c r="I9" s="56"/>
      <c r="J9" s="61"/>
      <c r="K9" s="18">
        <f t="shared" si="6"/>
      </c>
      <c r="M9" s="8"/>
    </row>
    <row r="10" spans="1:13" ht="15" customHeight="1">
      <c r="A10" s="49">
        <f t="shared" si="4"/>
        <v>43988</v>
      </c>
      <c r="B10" s="47" t="str">
        <f t="shared" si="0"/>
        <v>土</v>
      </c>
      <c r="C10" s="22">
        <f ca="1" t="shared" si="2"/>
      </c>
      <c r="D10" s="56"/>
      <c r="E10" s="56"/>
      <c r="F10" s="18">
        <f t="shared" si="5"/>
      </c>
      <c r="G10" s="22">
        <f ca="1" t="shared" si="3"/>
      </c>
      <c r="H10" s="22">
        <f ca="1" t="shared" si="1"/>
      </c>
      <c r="I10" s="56"/>
      <c r="J10" s="61"/>
      <c r="K10" s="18">
        <f t="shared" si="6"/>
      </c>
      <c r="M10" s="9"/>
    </row>
    <row r="11" spans="1:13" ht="15" customHeight="1">
      <c r="A11" s="49">
        <f t="shared" si="4"/>
        <v>43989</v>
      </c>
      <c r="B11" s="47" t="str">
        <f t="shared" si="0"/>
        <v>日</v>
      </c>
      <c r="C11" s="22">
        <f ca="1" t="shared" si="2"/>
      </c>
      <c r="D11" s="56"/>
      <c r="E11" s="56"/>
      <c r="F11" s="18">
        <f t="shared" si="5"/>
      </c>
      <c r="G11" s="22">
        <f ca="1" t="shared" si="3"/>
      </c>
      <c r="H11" s="22">
        <f ca="1" t="shared" si="1"/>
      </c>
      <c r="I11" s="56"/>
      <c r="J11" s="61"/>
      <c r="K11" s="18">
        <f t="shared" si="6"/>
      </c>
      <c r="M11" s="9"/>
    </row>
    <row r="12" spans="1:13" ht="15" customHeight="1">
      <c r="A12" s="49">
        <f t="shared" si="4"/>
        <v>43990</v>
      </c>
      <c r="B12" s="47" t="str">
        <f t="shared" si="0"/>
        <v>月</v>
      </c>
      <c r="C12" s="22">
        <f ca="1" t="shared" si="2"/>
      </c>
      <c r="D12" s="56"/>
      <c r="E12" s="56"/>
      <c r="F12" s="18">
        <f t="shared" si="5"/>
      </c>
      <c r="G12" s="22">
        <f ca="1" t="shared" si="3"/>
      </c>
      <c r="H12" s="22">
        <f ca="1" t="shared" si="1"/>
      </c>
      <c r="I12" s="56"/>
      <c r="J12" s="61"/>
      <c r="K12" s="18">
        <f t="shared" si="6"/>
      </c>
      <c r="M12" s="9"/>
    </row>
    <row r="13" spans="1:13" ht="15" customHeight="1">
      <c r="A13" s="49">
        <f t="shared" si="4"/>
        <v>43991</v>
      </c>
      <c r="B13" s="47" t="str">
        <f t="shared" si="0"/>
        <v>火</v>
      </c>
      <c r="C13" s="22">
        <f ca="1" t="shared" si="2"/>
      </c>
      <c r="D13" s="56"/>
      <c r="E13" s="56"/>
      <c r="F13" s="18">
        <f t="shared" si="5"/>
      </c>
      <c r="G13" s="22">
        <f ca="1" t="shared" si="3"/>
      </c>
      <c r="H13" s="22">
        <f ca="1" t="shared" si="1"/>
      </c>
      <c r="I13" s="56"/>
      <c r="J13" s="61"/>
      <c r="K13" s="18">
        <f t="shared" si="6"/>
      </c>
      <c r="M13" s="9"/>
    </row>
    <row r="14" spans="1:13" ht="15" customHeight="1">
      <c r="A14" s="49">
        <f t="shared" si="4"/>
        <v>43992</v>
      </c>
      <c r="B14" s="47" t="str">
        <f t="shared" si="0"/>
        <v>水</v>
      </c>
      <c r="C14" s="22">
        <f ca="1" t="shared" si="2"/>
      </c>
      <c r="D14" s="56"/>
      <c r="E14" s="56"/>
      <c r="F14" s="18">
        <f t="shared" si="5"/>
      </c>
      <c r="G14" s="22">
        <f ca="1" t="shared" si="3"/>
      </c>
      <c r="H14" s="22">
        <f ca="1" t="shared" si="1"/>
      </c>
      <c r="I14" s="56"/>
      <c r="J14" s="61"/>
      <c r="K14" s="18">
        <f t="shared" si="6"/>
      </c>
      <c r="M14" s="9"/>
    </row>
    <row r="15" spans="1:13" ht="15" customHeight="1">
      <c r="A15" s="49">
        <f t="shared" si="4"/>
        <v>43993</v>
      </c>
      <c r="B15" s="47" t="str">
        <f t="shared" si="0"/>
        <v>木</v>
      </c>
      <c r="C15" s="22">
        <f ca="1" t="shared" si="2"/>
      </c>
      <c r="D15" s="56"/>
      <c r="E15" s="56"/>
      <c r="F15" s="18">
        <f t="shared" si="5"/>
      </c>
      <c r="G15" s="22">
        <f ca="1" t="shared" si="3"/>
      </c>
      <c r="H15" s="22">
        <f ca="1" t="shared" si="1"/>
      </c>
      <c r="I15" s="56"/>
      <c r="J15" s="61"/>
      <c r="K15" s="18">
        <f t="shared" si="6"/>
      </c>
      <c r="M15" s="9"/>
    </row>
    <row r="16" spans="1:13" ht="15" customHeight="1">
      <c r="A16" s="49">
        <f t="shared" si="4"/>
        <v>43994</v>
      </c>
      <c r="B16" s="47" t="str">
        <f t="shared" si="0"/>
        <v>金</v>
      </c>
      <c r="C16" s="22">
        <f ca="1" t="shared" si="2"/>
      </c>
      <c r="D16" s="56"/>
      <c r="E16" s="56"/>
      <c r="F16" s="18">
        <f t="shared" si="5"/>
      </c>
      <c r="G16" s="22">
        <f ca="1" t="shared" si="3"/>
      </c>
      <c r="H16" s="27">
        <f ca="1" t="shared" si="1"/>
      </c>
      <c r="I16" s="56"/>
      <c r="J16" s="62"/>
      <c r="K16" s="18">
        <f t="shared" si="6"/>
      </c>
      <c r="M16" s="9"/>
    </row>
    <row r="17" spans="1:13" ht="15" customHeight="1">
      <c r="A17" s="49">
        <f t="shared" si="4"/>
        <v>43995</v>
      </c>
      <c r="B17" s="47" t="str">
        <f t="shared" si="0"/>
        <v>土</v>
      </c>
      <c r="C17" s="22">
        <f ca="1" t="shared" si="2"/>
      </c>
      <c r="D17" s="56"/>
      <c r="E17" s="56"/>
      <c r="F17" s="18">
        <f t="shared" si="5"/>
      </c>
      <c r="G17" s="22">
        <f ca="1" t="shared" si="3"/>
      </c>
      <c r="H17" s="22">
        <f ca="1" t="shared" si="1"/>
      </c>
      <c r="I17" s="56"/>
      <c r="J17" s="61"/>
      <c r="K17" s="18">
        <f t="shared" si="6"/>
      </c>
      <c r="M17" s="9"/>
    </row>
    <row r="18" spans="1:13" ht="15" customHeight="1">
      <c r="A18" s="49">
        <f t="shared" si="4"/>
        <v>43996</v>
      </c>
      <c r="B18" s="47" t="str">
        <f t="shared" si="0"/>
        <v>日</v>
      </c>
      <c r="C18" s="22">
        <f ca="1" t="shared" si="2"/>
      </c>
      <c r="D18" s="56"/>
      <c r="E18" s="56"/>
      <c r="F18" s="18">
        <f t="shared" si="5"/>
      </c>
      <c r="G18" s="22">
        <f ca="1" t="shared" si="3"/>
      </c>
      <c r="H18" s="22">
        <f ca="1" t="shared" si="1"/>
      </c>
      <c r="I18" s="56"/>
      <c r="J18" s="61"/>
      <c r="K18" s="18">
        <f t="shared" si="6"/>
      </c>
      <c r="M18" s="9"/>
    </row>
    <row r="19" spans="1:13" ht="15" customHeight="1">
      <c r="A19" s="49">
        <f t="shared" si="4"/>
        <v>43997</v>
      </c>
      <c r="B19" s="47" t="str">
        <f t="shared" si="0"/>
        <v>月</v>
      </c>
      <c r="C19" s="22">
        <f ca="1" t="shared" si="2"/>
      </c>
      <c r="D19" s="56"/>
      <c r="E19" s="56"/>
      <c r="F19" s="18">
        <f t="shared" si="5"/>
      </c>
      <c r="G19" s="22">
        <f ca="1" t="shared" si="3"/>
      </c>
      <c r="H19" s="22">
        <f ca="1" t="shared" si="1"/>
      </c>
      <c r="I19" s="56"/>
      <c r="J19" s="61"/>
      <c r="K19" s="18">
        <f t="shared" si="6"/>
      </c>
      <c r="M19" s="9"/>
    </row>
    <row r="20" spans="1:13" ht="15" customHeight="1">
      <c r="A20" s="49">
        <f t="shared" si="4"/>
        <v>43998</v>
      </c>
      <c r="B20" s="47" t="str">
        <f t="shared" si="0"/>
        <v>火</v>
      </c>
      <c r="C20" s="22">
        <f ca="1" t="shared" si="2"/>
      </c>
      <c r="D20" s="56"/>
      <c r="E20" s="56"/>
      <c r="F20" s="18">
        <f t="shared" si="5"/>
      </c>
      <c r="G20" s="22">
        <f ca="1" t="shared" si="3"/>
      </c>
      <c r="H20" s="22">
        <f ca="1" t="shared" si="1"/>
      </c>
      <c r="I20" s="56"/>
      <c r="J20" s="61"/>
      <c r="K20" s="18">
        <f t="shared" si="6"/>
      </c>
      <c r="M20" s="9"/>
    </row>
    <row r="21" spans="1:13" ht="15" customHeight="1">
      <c r="A21" s="49">
        <f t="shared" si="4"/>
        <v>43999</v>
      </c>
      <c r="B21" s="47" t="str">
        <f t="shared" si="0"/>
        <v>水</v>
      </c>
      <c r="C21" s="22">
        <f ca="1" t="shared" si="2"/>
      </c>
      <c r="D21" s="56"/>
      <c r="E21" s="56"/>
      <c r="F21" s="18">
        <f t="shared" si="5"/>
      </c>
      <c r="G21" s="22">
        <f ca="1" t="shared" si="3"/>
      </c>
      <c r="H21" s="22">
        <f ca="1" t="shared" si="1"/>
      </c>
      <c r="I21" s="56"/>
      <c r="J21" s="61"/>
      <c r="K21" s="18">
        <f t="shared" si="6"/>
      </c>
      <c r="M21" s="9"/>
    </row>
    <row r="22" spans="1:13" ht="15" customHeight="1">
      <c r="A22" s="49">
        <f t="shared" si="4"/>
        <v>44000</v>
      </c>
      <c r="B22" s="47" t="str">
        <f t="shared" si="0"/>
        <v>木</v>
      </c>
      <c r="C22" s="22">
        <f ca="1" t="shared" si="2"/>
      </c>
      <c r="D22" s="56"/>
      <c r="E22" s="56"/>
      <c r="F22" s="18">
        <f t="shared" si="5"/>
      </c>
      <c r="G22" s="22">
        <f ca="1" t="shared" si="3"/>
      </c>
      <c r="H22" s="22">
        <f ca="1" t="shared" si="1"/>
      </c>
      <c r="I22" s="56"/>
      <c r="J22" s="61"/>
      <c r="K22" s="18">
        <f t="shared" si="6"/>
      </c>
      <c r="M22" s="9"/>
    </row>
    <row r="23" spans="1:11" ht="15" customHeight="1">
      <c r="A23" s="49">
        <f t="shared" si="4"/>
        <v>44001</v>
      </c>
      <c r="B23" s="47" t="str">
        <f t="shared" si="0"/>
        <v>金</v>
      </c>
      <c r="C23" s="22">
        <f ca="1" t="shared" si="2"/>
      </c>
      <c r="D23" s="56"/>
      <c r="E23" s="56"/>
      <c r="F23" s="18">
        <f t="shared" si="5"/>
      </c>
      <c r="G23" s="22">
        <f ca="1" t="shared" si="3"/>
      </c>
      <c r="H23" s="22">
        <f ca="1" t="shared" si="1"/>
      </c>
      <c r="I23" s="56"/>
      <c r="J23" s="61"/>
      <c r="K23" s="18">
        <f t="shared" si="6"/>
      </c>
    </row>
    <row r="24" spans="1:11" ht="15" customHeight="1">
      <c r="A24" s="49">
        <f t="shared" si="4"/>
        <v>44002</v>
      </c>
      <c r="B24" s="47" t="str">
        <f t="shared" si="0"/>
        <v>土</v>
      </c>
      <c r="C24" s="22">
        <f ca="1" t="shared" si="2"/>
      </c>
      <c r="D24" s="56"/>
      <c r="E24" s="56"/>
      <c r="F24" s="18">
        <f t="shared" si="5"/>
      </c>
      <c r="G24" s="22">
        <f ca="1" t="shared" si="3"/>
      </c>
      <c r="H24" s="22">
        <f ca="1" t="shared" si="1"/>
      </c>
      <c r="I24" s="56"/>
      <c r="J24" s="61"/>
      <c r="K24" s="18">
        <f t="shared" si="6"/>
      </c>
    </row>
    <row r="25" spans="1:11" ht="15" customHeight="1">
      <c r="A25" s="49">
        <f t="shared" si="4"/>
        <v>44003</v>
      </c>
      <c r="B25" s="47" t="str">
        <f t="shared" si="0"/>
        <v>日</v>
      </c>
      <c r="C25" s="22">
        <f ca="1" t="shared" si="2"/>
      </c>
      <c r="D25" s="56"/>
      <c r="E25" s="56"/>
      <c r="F25" s="18">
        <f t="shared" si="5"/>
      </c>
      <c r="G25" s="22">
        <f ca="1" t="shared" si="3"/>
      </c>
      <c r="H25" s="22">
        <f ca="1" t="shared" si="1"/>
      </c>
      <c r="I25" s="56"/>
      <c r="J25" s="61"/>
      <c r="K25" s="18">
        <f t="shared" si="6"/>
      </c>
    </row>
    <row r="26" spans="1:11" ht="15" customHeight="1">
      <c r="A26" s="49">
        <f t="shared" si="4"/>
        <v>44004</v>
      </c>
      <c r="B26" s="47" t="str">
        <f t="shared" si="0"/>
        <v>月</v>
      </c>
      <c r="C26" s="22">
        <f ca="1" t="shared" si="2"/>
      </c>
      <c r="D26" s="56"/>
      <c r="E26" s="56"/>
      <c r="F26" s="18">
        <f t="shared" si="5"/>
      </c>
      <c r="G26" s="22">
        <f ca="1" t="shared" si="3"/>
      </c>
      <c r="H26" s="22">
        <f ca="1" t="shared" si="1"/>
      </c>
      <c r="I26" s="64"/>
      <c r="J26" s="65"/>
      <c r="K26" s="18">
        <f t="shared" si="6"/>
      </c>
    </row>
    <row r="27" spans="1:11" ht="15" customHeight="1">
      <c r="A27" s="49">
        <f t="shared" si="4"/>
        <v>44005</v>
      </c>
      <c r="B27" s="47" t="str">
        <f t="shared" si="0"/>
        <v>火</v>
      </c>
      <c r="C27" s="22">
        <f ca="1" t="shared" si="2"/>
      </c>
      <c r="D27" s="56"/>
      <c r="E27" s="56"/>
      <c r="F27" s="18">
        <f t="shared" si="5"/>
      </c>
      <c r="G27" s="22">
        <f ca="1" t="shared" si="3"/>
      </c>
      <c r="H27" s="22">
        <f ca="1" t="shared" si="1"/>
      </c>
      <c r="I27" s="56"/>
      <c r="J27" s="61"/>
      <c r="K27" s="18">
        <f t="shared" si="6"/>
      </c>
    </row>
    <row r="28" spans="1:11" ht="15" customHeight="1">
      <c r="A28" s="49">
        <f t="shared" si="4"/>
        <v>44006</v>
      </c>
      <c r="B28" s="47" t="str">
        <f t="shared" si="0"/>
        <v>水</v>
      </c>
      <c r="C28" s="22">
        <f ca="1" t="shared" si="2"/>
      </c>
      <c r="D28" s="56"/>
      <c r="E28" s="56"/>
      <c r="F28" s="18">
        <f t="shared" si="5"/>
      </c>
      <c r="G28" s="22">
        <f ca="1" t="shared" si="3"/>
      </c>
      <c r="H28" s="22">
        <f ca="1" t="shared" si="1"/>
      </c>
      <c r="I28" s="56"/>
      <c r="J28" s="61"/>
      <c r="K28" s="18">
        <f t="shared" si="6"/>
      </c>
    </row>
    <row r="29" spans="1:11" ht="15" customHeight="1">
      <c r="A29" s="49">
        <f t="shared" si="4"/>
        <v>44007</v>
      </c>
      <c r="B29" s="47" t="str">
        <f t="shared" si="0"/>
        <v>木</v>
      </c>
      <c r="C29" s="22">
        <f ca="1" t="shared" si="2"/>
      </c>
      <c r="D29" s="56"/>
      <c r="E29" s="56"/>
      <c r="F29" s="18">
        <f t="shared" si="5"/>
      </c>
      <c r="G29" s="22">
        <f ca="1" t="shared" si="3"/>
      </c>
      <c r="H29" s="22">
        <f ca="1" t="shared" si="1"/>
      </c>
      <c r="I29" s="64"/>
      <c r="J29" s="65"/>
      <c r="K29" s="18">
        <f t="shared" si="6"/>
      </c>
    </row>
    <row r="30" spans="1:11" ht="15" customHeight="1">
      <c r="A30" s="49">
        <f t="shared" si="4"/>
        <v>44008</v>
      </c>
      <c r="B30" s="47" t="str">
        <f t="shared" si="0"/>
        <v>金</v>
      </c>
      <c r="C30" s="22">
        <f ca="1" t="shared" si="2"/>
      </c>
      <c r="D30" s="56"/>
      <c r="E30" s="56"/>
      <c r="F30" s="18">
        <f t="shared" si="5"/>
      </c>
      <c r="G30" s="22">
        <f ca="1" t="shared" si="3"/>
      </c>
      <c r="H30" s="22">
        <f ca="1" t="shared" si="1"/>
      </c>
      <c r="I30" s="64"/>
      <c r="J30" s="65"/>
      <c r="K30" s="18">
        <f t="shared" si="6"/>
      </c>
    </row>
    <row r="31" spans="1:11" ht="15" customHeight="1">
      <c r="A31" s="49">
        <f t="shared" si="4"/>
        <v>44009</v>
      </c>
      <c r="B31" s="47" t="str">
        <f t="shared" si="0"/>
        <v>土</v>
      </c>
      <c r="C31" s="22">
        <f ca="1" t="shared" si="2"/>
      </c>
      <c r="D31" s="56"/>
      <c r="E31" s="56"/>
      <c r="F31" s="18">
        <f t="shared" si="5"/>
      </c>
      <c r="G31" s="22">
        <f ca="1" t="shared" si="3"/>
      </c>
      <c r="H31" s="22">
        <f ca="1" t="shared" si="1"/>
      </c>
      <c r="I31" s="64"/>
      <c r="J31" s="65"/>
      <c r="K31" s="18">
        <f t="shared" si="6"/>
      </c>
    </row>
    <row r="32" spans="1:11" ht="15" customHeight="1">
      <c r="A32" s="49">
        <f t="shared" si="4"/>
        <v>44010</v>
      </c>
      <c r="B32" s="47" t="str">
        <f t="shared" si="0"/>
        <v>日</v>
      </c>
      <c r="C32" s="22">
        <f ca="1" t="shared" si="2"/>
      </c>
      <c r="D32" s="56"/>
      <c r="E32" s="56"/>
      <c r="F32" s="18">
        <f t="shared" si="5"/>
      </c>
      <c r="G32" s="22">
        <f ca="1" t="shared" si="3"/>
      </c>
      <c r="H32" s="22">
        <f ca="1" t="shared" si="1"/>
      </c>
      <c r="I32" s="64"/>
      <c r="J32" s="65"/>
      <c r="K32" s="18">
        <f t="shared" si="6"/>
      </c>
    </row>
    <row r="33" spans="1:11" ht="15" customHeight="1">
      <c r="A33" s="49">
        <f t="shared" si="4"/>
        <v>44011</v>
      </c>
      <c r="B33" s="47" t="str">
        <f t="shared" si="0"/>
        <v>月</v>
      </c>
      <c r="C33" s="22">
        <f ca="1" t="shared" si="2"/>
      </c>
      <c r="D33" s="56"/>
      <c r="E33" s="56"/>
      <c r="F33" s="18">
        <f t="shared" si="5"/>
      </c>
      <c r="G33" s="22">
        <f ca="1" t="shared" si="3"/>
      </c>
      <c r="H33" s="22">
        <f ca="1" t="shared" si="1"/>
      </c>
      <c r="I33" s="64"/>
      <c r="J33" s="65"/>
      <c r="K33" s="18">
        <f t="shared" si="6"/>
      </c>
    </row>
    <row r="34" spans="1:11" ht="15" customHeight="1">
      <c r="A34" s="49">
        <f t="shared" si="4"/>
        <v>44012</v>
      </c>
      <c r="B34" s="47" t="str">
        <f t="shared" si="0"/>
        <v>火</v>
      </c>
      <c r="C34" s="23">
        <f ca="1" t="shared" si="2"/>
      </c>
      <c r="D34" s="57"/>
      <c r="E34" s="57"/>
      <c r="F34" s="18">
        <f t="shared" si="5"/>
      </c>
      <c r="G34" s="23">
        <f ca="1" t="shared" si="3"/>
      </c>
      <c r="H34" s="23">
        <f ca="1" t="shared" si="1"/>
      </c>
      <c r="I34" s="66"/>
      <c r="J34" s="67"/>
      <c r="K34" s="18">
        <f t="shared" si="6"/>
      </c>
    </row>
    <row r="35" spans="1:11" ht="15" customHeight="1">
      <c r="A35" s="35"/>
      <c r="B35" s="29"/>
      <c r="C35" s="24"/>
      <c r="D35" s="58"/>
      <c r="E35" s="59"/>
      <c r="F35" s="15"/>
      <c r="G35" s="24"/>
      <c r="H35" s="24"/>
      <c r="I35" s="58"/>
      <c r="J35" s="59"/>
      <c r="K35" s="16"/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G3:K3"/>
    <mergeCell ref="C3:F3"/>
    <mergeCell ref="A36:B36"/>
    <mergeCell ref="A3:A4"/>
    <mergeCell ref="B3:B4"/>
    <mergeCell ref="A1:B1"/>
    <mergeCell ref="A2:C2"/>
  </mergeCells>
  <conditionalFormatting sqref="A5:A34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4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'設定'!C3&amp;"年7月分"</f>
        <v>2020年7月分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DATEVALUE('設定'!C3&amp;"/7/1")</f>
        <v>44013</v>
      </c>
      <c r="B5" s="47" t="str">
        <f aca="true" t="shared" si="0" ref="B5:B35">CHOOSE(WEEKDAY(A5),"日","月","火","水","木","金","土")</f>
        <v>水</v>
      </c>
      <c r="C5" s="21">
        <f>'６月'!F34</f>
      </c>
      <c r="D5" s="55"/>
      <c r="E5" s="55"/>
      <c r="F5" s="17">
        <f>IF(C5="","",SUM(C5:D5)-E5)</f>
      </c>
      <c r="G5" s="26">
        <f>'６月'!K34</f>
      </c>
      <c r="H5" s="21">
        <f aca="true" ca="1" t="shared" si="1" ref="H5:H35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44014</v>
      </c>
      <c r="B6" s="47" t="str">
        <f t="shared" si="0"/>
        <v>木</v>
      </c>
      <c r="C6" s="22">
        <f aca="true" ca="1" t="shared" si="2" ref="C6:C35">IF(A6&gt;TODAY(),"",F5)</f>
      </c>
      <c r="D6" s="56"/>
      <c r="E6" s="56"/>
      <c r="F6" s="18">
        <f aca="true" t="shared" si="3" ref="F6:F35">IF(C6="","",SUM(C6:D6)-E6)</f>
      </c>
      <c r="G6" s="36">
        <f aca="true" ca="1" t="shared" si="4" ref="G6:G35">IF(A6&gt;TODAY(),"",K5)</f>
      </c>
      <c r="H6" s="22">
        <f ca="1" t="shared" si="1"/>
      </c>
      <c r="I6" s="56"/>
      <c r="J6" s="61"/>
      <c r="K6" s="19">
        <f>IF(G6="","",SUM(G6:H6)-SUM(I6:J6))</f>
      </c>
    </row>
    <row r="7" spans="1:11" ht="15" customHeight="1">
      <c r="A7" s="49">
        <f aca="true" t="shared" si="5" ref="A7:A34">A6+1</f>
        <v>44015</v>
      </c>
      <c r="B7" s="47" t="str">
        <f t="shared" si="0"/>
        <v>金</v>
      </c>
      <c r="C7" s="22">
        <f ca="1" t="shared" si="2"/>
      </c>
      <c r="D7" s="56"/>
      <c r="E7" s="56"/>
      <c r="F7" s="18">
        <f t="shared" si="3"/>
      </c>
      <c r="G7" s="36">
        <f ca="1" t="shared" si="4"/>
      </c>
      <c r="H7" s="22">
        <f ca="1" t="shared" si="1"/>
      </c>
      <c r="I7" s="56"/>
      <c r="J7" s="61"/>
      <c r="K7" s="19">
        <f aca="true" t="shared" si="6" ref="K7:K35">IF(G7="","",SUM(G7:H7)-SUM(I7:J7))</f>
      </c>
    </row>
    <row r="8" spans="1:11" ht="15" customHeight="1">
      <c r="A8" s="49">
        <f t="shared" si="5"/>
        <v>44016</v>
      </c>
      <c r="B8" s="47" t="str">
        <f t="shared" si="0"/>
        <v>土</v>
      </c>
      <c r="C8" s="22">
        <f ca="1" t="shared" si="2"/>
      </c>
      <c r="D8" s="56"/>
      <c r="E8" s="56"/>
      <c r="F8" s="53">
        <f t="shared" si="3"/>
      </c>
      <c r="G8" s="36">
        <f ca="1" t="shared" si="4"/>
      </c>
      <c r="H8" s="22">
        <f ca="1" t="shared" si="1"/>
      </c>
      <c r="I8" s="56"/>
      <c r="J8" s="61"/>
      <c r="K8" s="19">
        <f t="shared" si="6"/>
      </c>
    </row>
    <row r="9" spans="1:13" ht="15" customHeight="1">
      <c r="A9" s="49">
        <f t="shared" si="5"/>
        <v>44017</v>
      </c>
      <c r="B9" s="47" t="str">
        <f t="shared" si="0"/>
        <v>日</v>
      </c>
      <c r="C9" s="22">
        <f ca="1" t="shared" si="2"/>
      </c>
      <c r="D9" s="56"/>
      <c r="E9" s="56"/>
      <c r="F9" s="54">
        <f t="shared" si="3"/>
      </c>
      <c r="G9" s="36">
        <f ca="1" t="shared" si="4"/>
      </c>
      <c r="H9" s="22">
        <f ca="1" t="shared" si="1"/>
      </c>
      <c r="I9" s="56"/>
      <c r="J9" s="61"/>
      <c r="K9" s="19">
        <f t="shared" si="6"/>
      </c>
      <c r="M9" s="8"/>
    </row>
    <row r="10" spans="1:13" ht="15" customHeight="1">
      <c r="A10" s="49">
        <f t="shared" si="5"/>
        <v>44018</v>
      </c>
      <c r="B10" s="47" t="str">
        <f t="shared" si="0"/>
        <v>月</v>
      </c>
      <c r="C10" s="22">
        <f ca="1" t="shared" si="2"/>
      </c>
      <c r="D10" s="56"/>
      <c r="E10" s="56"/>
      <c r="F10" s="54">
        <f t="shared" si="3"/>
      </c>
      <c r="G10" s="36">
        <f ca="1" t="shared" si="4"/>
      </c>
      <c r="H10" s="22">
        <f ca="1" t="shared" si="1"/>
      </c>
      <c r="I10" s="56"/>
      <c r="J10" s="61"/>
      <c r="K10" s="19">
        <f t="shared" si="6"/>
      </c>
      <c r="M10" s="9"/>
    </row>
    <row r="11" spans="1:13" ht="15" customHeight="1">
      <c r="A11" s="49">
        <f t="shared" si="5"/>
        <v>44019</v>
      </c>
      <c r="B11" s="47" t="str">
        <f t="shared" si="0"/>
        <v>火</v>
      </c>
      <c r="C11" s="22">
        <f ca="1" t="shared" si="2"/>
      </c>
      <c r="D11" s="56"/>
      <c r="E11" s="56"/>
      <c r="F11" s="18">
        <f t="shared" si="3"/>
      </c>
      <c r="G11" s="36">
        <f ca="1" t="shared" si="4"/>
      </c>
      <c r="H11" s="22">
        <f ca="1" t="shared" si="1"/>
      </c>
      <c r="I11" s="56"/>
      <c r="J11" s="61"/>
      <c r="K11" s="19">
        <f t="shared" si="6"/>
      </c>
      <c r="M11" s="9"/>
    </row>
    <row r="12" spans="1:13" ht="15" customHeight="1">
      <c r="A12" s="49">
        <f t="shared" si="5"/>
        <v>44020</v>
      </c>
      <c r="B12" s="47" t="str">
        <f t="shared" si="0"/>
        <v>水</v>
      </c>
      <c r="C12" s="22">
        <f ca="1" t="shared" si="2"/>
      </c>
      <c r="D12" s="56"/>
      <c r="E12" s="56"/>
      <c r="F12" s="54">
        <f t="shared" si="3"/>
      </c>
      <c r="G12" s="36">
        <f ca="1" t="shared" si="4"/>
      </c>
      <c r="H12" s="22">
        <f ca="1" t="shared" si="1"/>
      </c>
      <c r="I12" s="56"/>
      <c r="J12" s="61"/>
      <c r="K12" s="19">
        <f t="shared" si="6"/>
      </c>
      <c r="M12" s="9"/>
    </row>
    <row r="13" spans="1:13" ht="15" customHeight="1">
      <c r="A13" s="49">
        <f t="shared" si="5"/>
        <v>44021</v>
      </c>
      <c r="B13" s="47" t="str">
        <f t="shared" si="0"/>
        <v>木</v>
      </c>
      <c r="C13" s="22">
        <f ca="1" t="shared" si="2"/>
      </c>
      <c r="D13" s="56"/>
      <c r="E13" s="56"/>
      <c r="F13" s="54">
        <f t="shared" si="3"/>
      </c>
      <c r="G13" s="36">
        <f ca="1" t="shared" si="4"/>
      </c>
      <c r="H13" s="22">
        <f ca="1" t="shared" si="1"/>
      </c>
      <c r="I13" s="56"/>
      <c r="J13" s="61"/>
      <c r="K13" s="19">
        <f t="shared" si="6"/>
      </c>
      <c r="M13" s="9"/>
    </row>
    <row r="14" spans="1:13" ht="15" customHeight="1">
      <c r="A14" s="49">
        <f t="shared" si="5"/>
        <v>44022</v>
      </c>
      <c r="B14" s="47" t="str">
        <f t="shared" si="0"/>
        <v>金</v>
      </c>
      <c r="C14" s="22">
        <f ca="1" t="shared" si="2"/>
      </c>
      <c r="D14" s="56"/>
      <c r="E14" s="56"/>
      <c r="F14" s="54">
        <f t="shared" si="3"/>
      </c>
      <c r="G14" s="36">
        <f ca="1" t="shared" si="4"/>
      </c>
      <c r="H14" s="22">
        <f ca="1" t="shared" si="1"/>
      </c>
      <c r="I14" s="56"/>
      <c r="J14" s="61"/>
      <c r="K14" s="19">
        <f t="shared" si="6"/>
      </c>
      <c r="M14" s="9"/>
    </row>
    <row r="15" spans="1:13" ht="15" customHeight="1">
      <c r="A15" s="49">
        <f t="shared" si="5"/>
        <v>44023</v>
      </c>
      <c r="B15" s="47" t="str">
        <f t="shared" si="0"/>
        <v>土</v>
      </c>
      <c r="C15" s="22">
        <f ca="1" t="shared" si="2"/>
      </c>
      <c r="D15" s="56"/>
      <c r="E15" s="56"/>
      <c r="F15" s="54">
        <f t="shared" si="3"/>
      </c>
      <c r="G15" s="36">
        <f ca="1" t="shared" si="4"/>
      </c>
      <c r="H15" s="22">
        <f ca="1" t="shared" si="1"/>
      </c>
      <c r="I15" s="56"/>
      <c r="J15" s="61"/>
      <c r="K15" s="19">
        <f t="shared" si="6"/>
      </c>
      <c r="M15" s="9"/>
    </row>
    <row r="16" spans="1:13" ht="15" customHeight="1">
      <c r="A16" s="49">
        <f t="shared" si="5"/>
        <v>44024</v>
      </c>
      <c r="B16" s="47" t="str">
        <f t="shared" si="0"/>
        <v>日</v>
      </c>
      <c r="C16" s="22">
        <f ca="1" t="shared" si="2"/>
      </c>
      <c r="D16" s="56"/>
      <c r="E16" s="56"/>
      <c r="F16" s="54">
        <f t="shared" si="3"/>
      </c>
      <c r="G16" s="36">
        <f ca="1" t="shared" si="4"/>
      </c>
      <c r="H16" s="27">
        <f ca="1" t="shared" si="1"/>
      </c>
      <c r="I16" s="56"/>
      <c r="J16" s="62"/>
      <c r="K16" s="19">
        <f t="shared" si="6"/>
      </c>
      <c r="M16" s="9"/>
    </row>
    <row r="17" spans="1:13" ht="15" customHeight="1">
      <c r="A17" s="49">
        <f t="shared" si="5"/>
        <v>44025</v>
      </c>
      <c r="B17" s="47" t="str">
        <f t="shared" si="0"/>
        <v>月</v>
      </c>
      <c r="C17" s="22">
        <f ca="1" t="shared" si="2"/>
      </c>
      <c r="D17" s="56"/>
      <c r="E17" s="56"/>
      <c r="F17" s="54">
        <f t="shared" si="3"/>
      </c>
      <c r="G17" s="36">
        <f ca="1" t="shared" si="4"/>
      </c>
      <c r="H17" s="22">
        <f ca="1" t="shared" si="1"/>
      </c>
      <c r="I17" s="56"/>
      <c r="J17" s="61"/>
      <c r="K17" s="19">
        <f t="shared" si="6"/>
      </c>
      <c r="M17" s="9"/>
    </row>
    <row r="18" spans="1:13" ht="15" customHeight="1">
      <c r="A18" s="49">
        <f t="shared" si="5"/>
        <v>44026</v>
      </c>
      <c r="B18" s="47" t="str">
        <f t="shared" si="0"/>
        <v>火</v>
      </c>
      <c r="C18" s="22">
        <f ca="1" t="shared" si="2"/>
      </c>
      <c r="D18" s="56"/>
      <c r="E18" s="56"/>
      <c r="F18" s="18">
        <f t="shared" si="3"/>
      </c>
      <c r="G18" s="36">
        <f ca="1" t="shared" si="4"/>
      </c>
      <c r="H18" s="22">
        <f ca="1" t="shared" si="1"/>
      </c>
      <c r="I18" s="56"/>
      <c r="J18" s="61"/>
      <c r="K18" s="19">
        <f t="shared" si="6"/>
      </c>
      <c r="M18" s="9"/>
    </row>
    <row r="19" spans="1:13" ht="15" customHeight="1">
      <c r="A19" s="49">
        <f t="shared" si="5"/>
        <v>44027</v>
      </c>
      <c r="B19" s="47" t="str">
        <f t="shared" si="0"/>
        <v>水</v>
      </c>
      <c r="C19" s="22">
        <f ca="1" t="shared" si="2"/>
      </c>
      <c r="D19" s="56"/>
      <c r="E19" s="56"/>
      <c r="F19" s="53">
        <f t="shared" si="3"/>
      </c>
      <c r="G19" s="36">
        <f ca="1" t="shared" si="4"/>
      </c>
      <c r="H19" s="22">
        <f ca="1" t="shared" si="1"/>
      </c>
      <c r="I19" s="56"/>
      <c r="J19" s="61"/>
      <c r="K19" s="19">
        <f t="shared" si="6"/>
      </c>
      <c r="M19" s="9"/>
    </row>
    <row r="20" spans="1:13" ht="15" customHeight="1">
      <c r="A20" s="49">
        <f t="shared" si="5"/>
        <v>44028</v>
      </c>
      <c r="B20" s="47" t="str">
        <f t="shared" si="0"/>
        <v>木</v>
      </c>
      <c r="C20" s="22">
        <f ca="1" t="shared" si="2"/>
      </c>
      <c r="D20" s="56"/>
      <c r="E20" s="56"/>
      <c r="F20" s="54">
        <f t="shared" si="3"/>
      </c>
      <c r="G20" s="36">
        <f ca="1" t="shared" si="4"/>
      </c>
      <c r="H20" s="22">
        <f ca="1" t="shared" si="1"/>
      </c>
      <c r="I20" s="56"/>
      <c r="J20" s="61"/>
      <c r="K20" s="19">
        <f t="shared" si="6"/>
      </c>
      <c r="M20" s="9"/>
    </row>
    <row r="21" spans="1:13" ht="15" customHeight="1">
      <c r="A21" s="49">
        <f t="shared" si="5"/>
        <v>44029</v>
      </c>
      <c r="B21" s="47" t="str">
        <f t="shared" si="0"/>
        <v>金</v>
      </c>
      <c r="C21" s="22">
        <f ca="1" t="shared" si="2"/>
      </c>
      <c r="D21" s="56"/>
      <c r="E21" s="56"/>
      <c r="F21" s="54">
        <f t="shared" si="3"/>
      </c>
      <c r="G21" s="36">
        <f ca="1" t="shared" si="4"/>
      </c>
      <c r="H21" s="22">
        <f ca="1" t="shared" si="1"/>
      </c>
      <c r="I21" s="56"/>
      <c r="J21" s="61"/>
      <c r="K21" s="19">
        <f t="shared" si="6"/>
      </c>
      <c r="M21" s="9"/>
    </row>
    <row r="22" spans="1:13" ht="15" customHeight="1">
      <c r="A22" s="49">
        <f t="shared" si="5"/>
        <v>44030</v>
      </c>
      <c r="B22" s="47" t="str">
        <f t="shared" si="0"/>
        <v>土</v>
      </c>
      <c r="C22" s="22">
        <f ca="1" t="shared" si="2"/>
      </c>
      <c r="D22" s="56"/>
      <c r="E22" s="56"/>
      <c r="F22" s="18">
        <f t="shared" si="3"/>
      </c>
      <c r="G22" s="36">
        <f ca="1" t="shared" si="4"/>
      </c>
      <c r="H22" s="22">
        <f ca="1" t="shared" si="1"/>
      </c>
      <c r="I22" s="56"/>
      <c r="J22" s="61"/>
      <c r="K22" s="19">
        <f t="shared" si="6"/>
      </c>
      <c r="M22" s="9"/>
    </row>
    <row r="23" spans="1:11" ht="15" customHeight="1">
      <c r="A23" s="49">
        <f t="shared" si="5"/>
        <v>44031</v>
      </c>
      <c r="B23" s="47" t="str">
        <f t="shared" si="0"/>
        <v>日</v>
      </c>
      <c r="C23" s="22">
        <f ca="1" t="shared" si="2"/>
      </c>
      <c r="D23" s="56"/>
      <c r="E23" s="56"/>
      <c r="F23" s="18">
        <f t="shared" si="3"/>
      </c>
      <c r="G23" s="36">
        <f ca="1" t="shared" si="4"/>
      </c>
      <c r="H23" s="22">
        <f ca="1" t="shared" si="1"/>
      </c>
      <c r="I23" s="56"/>
      <c r="J23" s="61"/>
      <c r="K23" s="19">
        <f t="shared" si="6"/>
      </c>
    </row>
    <row r="24" spans="1:11" ht="15" customHeight="1">
      <c r="A24" s="49">
        <f t="shared" si="5"/>
        <v>44032</v>
      </c>
      <c r="B24" s="47" t="str">
        <f t="shared" si="0"/>
        <v>月</v>
      </c>
      <c r="C24" s="22">
        <f ca="1" t="shared" si="2"/>
      </c>
      <c r="D24" s="56"/>
      <c r="E24" s="56"/>
      <c r="F24" s="53">
        <f t="shared" si="3"/>
      </c>
      <c r="G24" s="36">
        <f ca="1" t="shared" si="4"/>
      </c>
      <c r="H24" s="22">
        <f ca="1" t="shared" si="1"/>
      </c>
      <c r="I24" s="56"/>
      <c r="J24" s="61"/>
      <c r="K24" s="19">
        <f t="shared" si="6"/>
      </c>
    </row>
    <row r="25" spans="1:11" ht="15" customHeight="1">
      <c r="A25" s="49">
        <f t="shared" si="5"/>
        <v>44033</v>
      </c>
      <c r="B25" s="47" t="str">
        <f t="shared" si="0"/>
        <v>火</v>
      </c>
      <c r="C25" s="22">
        <f ca="1" t="shared" si="2"/>
      </c>
      <c r="D25" s="56"/>
      <c r="E25" s="56"/>
      <c r="F25" s="54">
        <f t="shared" si="3"/>
      </c>
      <c r="G25" s="36">
        <f ca="1" t="shared" si="4"/>
      </c>
      <c r="H25" s="22">
        <f ca="1" t="shared" si="1"/>
      </c>
      <c r="I25" s="56"/>
      <c r="J25" s="61"/>
      <c r="K25" s="19">
        <f t="shared" si="6"/>
      </c>
    </row>
    <row r="26" spans="1:11" ht="15" customHeight="1">
      <c r="A26" s="49">
        <f t="shared" si="5"/>
        <v>44034</v>
      </c>
      <c r="B26" s="47" t="str">
        <f t="shared" si="0"/>
        <v>水</v>
      </c>
      <c r="C26" s="22">
        <f ca="1" t="shared" si="2"/>
      </c>
      <c r="D26" s="56"/>
      <c r="E26" s="56"/>
      <c r="F26" s="18">
        <f t="shared" si="3"/>
      </c>
      <c r="G26" s="36">
        <f ca="1" t="shared" si="4"/>
      </c>
      <c r="H26" s="22">
        <f ca="1" t="shared" si="1"/>
      </c>
      <c r="I26" s="64"/>
      <c r="J26" s="65"/>
      <c r="K26" s="19">
        <f t="shared" si="6"/>
      </c>
    </row>
    <row r="27" spans="1:11" ht="15" customHeight="1">
      <c r="A27" s="49">
        <f t="shared" si="5"/>
        <v>44035</v>
      </c>
      <c r="B27" s="47" t="str">
        <f t="shared" si="0"/>
        <v>木</v>
      </c>
      <c r="C27" s="22">
        <f ca="1" t="shared" si="2"/>
      </c>
      <c r="D27" s="56"/>
      <c r="E27" s="56"/>
      <c r="F27" s="53">
        <f t="shared" si="3"/>
      </c>
      <c r="G27" s="36">
        <f ca="1" t="shared" si="4"/>
      </c>
      <c r="H27" s="22">
        <f ca="1" t="shared" si="1"/>
      </c>
      <c r="I27" s="56"/>
      <c r="J27" s="61"/>
      <c r="K27" s="19">
        <f t="shared" si="6"/>
      </c>
    </row>
    <row r="28" spans="1:11" ht="15" customHeight="1">
      <c r="A28" s="49">
        <f t="shared" si="5"/>
        <v>44036</v>
      </c>
      <c r="B28" s="47" t="str">
        <f t="shared" si="0"/>
        <v>金</v>
      </c>
      <c r="C28" s="22">
        <f ca="1" t="shared" si="2"/>
      </c>
      <c r="D28" s="56"/>
      <c r="E28" s="56"/>
      <c r="F28" s="18">
        <f t="shared" si="3"/>
      </c>
      <c r="G28" s="36">
        <f ca="1" t="shared" si="4"/>
      </c>
      <c r="H28" s="22">
        <f ca="1" t="shared" si="1"/>
      </c>
      <c r="I28" s="56"/>
      <c r="J28" s="61"/>
      <c r="K28" s="19">
        <f t="shared" si="6"/>
      </c>
    </row>
    <row r="29" spans="1:11" ht="15" customHeight="1">
      <c r="A29" s="49">
        <f t="shared" si="5"/>
        <v>44037</v>
      </c>
      <c r="B29" s="47" t="str">
        <f t="shared" si="0"/>
        <v>土</v>
      </c>
      <c r="C29" s="22">
        <f ca="1" t="shared" si="2"/>
      </c>
      <c r="D29" s="56"/>
      <c r="E29" s="56"/>
      <c r="F29" s="53">
        <f t="shared" si="3"/>
      </c>
      <c r="G29" s="36">
        <f ca="1" t="shared" si="4"/>
      </c>
      <c r="H29" s="22">
        <f ca="1" t="shared" si="1"/>
      </c>
      <c r="I29" s="64"/>
      <c r="J29" s="65"/>
      <c r="K29" s="19">
        <f t="shared" si="6"/>
      </c>
    </row>
    <row r="30" spans="1:11" ht="15" customHeight="1">
      <c r="A30" s="49">
        <f t="shared" si="5"/>
        <v>44038</v>
      </c>
      <c r="B30" s="47" t="str">
        <f t="shared" si="0"/>
        <v>日</v>
      </c>
      <c r="C30" s="22">
        <f ca="1" t="shared" si="2"/>
      </c>
      <c r="D30" s="56"/>
      <c r="E30" s="56"/>
      <c r="F30" s="54">
        <f t="shared" si="3"/>
      </c>
      <c r="G30" s="36">
        <f ca="1" t="shared" si="4"/>
      </c>
      <c r="H30" s="22">
        <f ca="1" t="shared" si="1"/>
      </c>
      <c r="I30" s="64"/>
      <c r="J30" s="65"/>
      <c r="K30" s="19">
        <f t="shared" si="6"/>
      </c>
    </row>
    <row r="31" spans="1:11" ht="15" customHeight="1">
      <c r="A31" s="49">
        <f t="shared" si="5"/>
        <v>44039</v>
      </c>
      <c r="B31" s="47" t="str">
        <f t="shared" si="0"/>
        <v>月</v>
      </c>
      <c r="C31" s="22">
        <f ca="1" t="shared" si="2"/>
      </c>
      <c r="D31" s="56"/>
      <c r="E31" s="56"/>
      <c r="F31" s="54">
        <f t="shared" si="3"/>
      </c>
      <c r="G31" s="36">
        <f ca="1" t="shared" si="4"/>
      </c>
      <c r="H31" s="22">
        <f ca="1" t="shared" si="1"/>
      </c>
      <c r="I31" s="64"/>
      <c r="J31" s="65"/>
      <c r="K31" s="19">
        <f t="shared" si="6"/>
      </c>
    </row>
    <row r="32" spans="1:11" ht="15" customHeight="1">
      <c r="A32" s="49">
        <f t="shared" si="5"/>
        <v>44040</v>
      </c>
      <c r="B32" s="47" t="str">
        <f t="shared" si="0"/>
        <v>火</v>
      </c>
      <c r="C32" s="22">
        <f ca="1" t="shared" si="2"/>
      </c>
      <c r="D32" s="56"/>
      <c r="E32" s="56"/>
      <c r="F32" s="54">
        <f t="shared" si="3"/>
      </c>
      <c r="G32" s="36">
        <f ca="1" t="shared" si="4"/>
      </c>
      <c r="H32" s="22">
        <f ca="1" t="shared" si="1"/>
      </c>
      <c r="I32" s="64"/>
      <c r="J32" s="65"/>
      <c r="K32" s="19">
        <f t="shared" si="6"/>
      </c>
    </row>
    <row r="33" spans="1:11" ht="15" customHeight="1">
      <c r="A33" s="49">
        <f t="shared" si="5"/>
        <v>44041</v>
      </c>
      <c r="B33" s="47" t="str">
        <f t="shared" si="0"/>
        <v>水</v>
      </c>
      <c r="C33" s="22">
        <f ca="1" t="shared" si="2"/>
      </c>
      <c r="D33" s="56"/>
      <c r="E33" s="56"/>
      <c r="F33" s="18">
        <f t="shared" si="3"/>
      </c>
      <c r="G33" s="36">
        <f ca="1" t="shared" si="4"/>
      </c>
      <c r="H33" s="22">
        <f ca="1" t="shared" si="1"/>
      </c>
      <c r="I33" s="64"/>
      <c r="J33" s="65"/>
      <c r="K33" s="19">
        <f t="shared" si="6"/>
      </c>
    </row>
    <row r="34" spans="1:11" ht="15" customHeight="1">
      <c r="A34" s="49">
        <f t="shared" si="5"/>
        <v>44042</v>
      </c>
      <c r="B34" s="47" t="str">
        <f t="shared" si="0"/>
        <v>木</v>
      </c>
      <c r="C34" s="23">
        <f ca="1" t="shared" si="2"/>
      </c>
      <c r="D34" s="57"/>
      <c r="E34" s="57"/>
      <c r="F34" s="53">
        <f t="shared" si="3"/>
      </c>
      <c r="G34" s="37">
        <f ca="1" t="shared" si="4"/>
      </c>
      <c r="H34" s="23">
        <f ca="1" t="shared" si="1"/>
      </c>
      <c r="I34" s="66"/>
      <c r="J34" s="67"/>
      <c r="K34" s="19">
        <f t="shared" si="6"/>
      </c>
    </row>
    <row r="35" spans="1:11" ht="15" customHeight="1">
      <c r="A35" s="49">
        <f>A34+1</f>
        <v>44043</v>
      </c>
      <c r="B35" s="47" t="str">
        <f t="shared" si="0"/>
        <v>金</v>
      </c>
      <c r="C35" s="23">
        <f ca="1" t="shared" si="2"/>
      </c>
      <c r="D35" s="58"/>
      <c r="E35" s="59"/>
      <c r="F35" s="20">
        <f t="shared" si="3"/>
      </c>
      <c r="G35" s="37">
        <f ca="1" t="shared" si="4"/>
      </c>
      <c r="H35" s="23">
        <f ca="1" t="shared" si="1"/>
      </c>
      <c r="I35" s="58"/>
      <c r="J35" s="59"/>
      <c r="K35" s="19">
        <f t="shared" si="6"/>
      </c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9.75390625" style="0" customWidth="1"/>
    <col min="2" max="2" width="3.625" style="0" customWidth="1"/>
    <col min="3" max="11" width="11.625" style="0" customWidth="1"/>
  </cols>
  <sheetData>
    <row r="1" spans="1:2" ht="13.5">
      <c r="A1" s="98" t="str">
        <f>'設定'!C3&amp;"年8月分"</f>
        <v>2020年8月分</v>
      </c>
      <c r="B1" s="98"/>
    </row>
    <row r="2" spans="1:9" ht="42.75" customHeight="1" thickBot="1">
      <c r="A2" s="99"/>
      <c r="B2" s="99"/>
      <c r="C2" s="99"/>
      <c r="I2" s="10"/>
    </row>
    <row r="3" spans="1:11" ht="17.25" customHeight="1">
      <c r="A3" s="108" t="s">
        <v>0</v>
      </c>
      <c r="B3" s="110" t="s">
        <v>1</v>
      </c>
      <c r="C3" s="103" t="s">
        <v>10</v>
      </c>
      <c r="D3" s="104"/>
      <c r="E3" s="104"/>
      <c r="F3" s="105"/>
      <c r="G3" s="100" t="s">
        <v>11</v>
      </c>
      <c r="H3" s="101"/>
      <c r="I3" s="101"/>
      <c r="J3" s="101"/>
      <c r="K3" s="102"/>
    </row>
    <row r="4" spans="1:11" ht="17.25" customHeight="1">
      <c r="A4" s="109"/>
      <c r="B4" s="111"/>
      <c r="C4" s="1" t="s">
        <v>2</v>
      </c>
      <c r="D4" s="1" t="s">
        <v>3</v>
      </c>
      <c r="E4" s="1" t="s">
        <v>4</v>
      </c>
      <c r="F4" s="7" t="s">
        <v>5</v>
      </c>
      <c r="G4" s="5" t="s">
        <v>2</v>
      </c>
      <c r="H4" s="2" t="s">
        <v>6</v>
      </c>
      <c r="I4" s="2" t="s">
        <v>7</v>
      </c>
      <c r="J4" s="3" t="s">
        <v>8</v>
      </c>
      <c r="K4" s="4" t="s">
        <v>5</v>
      </c>
    </row>
    <row r="5" spans="1:11" ht="15" customHeight="1">
      <c r="A5" s="49">
        <f>DATEVALUE('設定'!C3&amp;"/8/1")</f>
        <v>44044</v>
      </c>
      <c r="B5" s="47" t="str">
        <f aca="true" t="shared" si="0" ref="B5:B35">CHOOSE(WEEKDAY(A5),"日","月","火","水","木","金","土")</f>
        <v>土</v>
      </c>
      <c r="C5" s="21">
        <f>'７月'!F35</f>
      </c>
      <c r="D5" s="55"/>
      <c r="E5" s="55"/>
      <c r="F5" s="17">
        <f>IF(C5="","",SUM(C5:D5)-E5)</f>
      </c>
      <c r="G5" s="26">
        <f>'７月'!K35</f>
      </c>
      <c r="H5" s="21">
        <f aca="true" ca="1" t="shared" si="1" ref="H5:H35">IF(A5&gt;TODAY(),"",E5*0.9)</f>
      </c>
      <c r="I5" s="55"/>
      <c r="J5" s="60"/>
      <c r="K5" s="17">
        <f>IF(G5="","",SUM(G5:H5)-SUM(I5:J5))</f>
      </c>
    </row>
    <row r="6" spans="1:11" ht="15" customHeight="1">
      <c r="A6" s="49">
        <f>A5+1</f>
        <v>44045</v>
      </c>
      <c r="B6" s="47" t="str">
        <f t="shared" si="0"/>
        <v>日</v>
      </c>
      <c r="C6" s="22">
        <f aca="true" ca="1" t="shared" si="2" ref="C6:C35">IF(A6&gt;TODAY(),"",F5)</f>
      </c>
      <c r="D6" s="56"/>
      <c r="E6" s="56"/>
      <c r="F6" s="18">
        <f aca="true" t="shared" si="3" ref="F6:F35">IF(C6="","",SUM(C6:D6)-E6)</f>
      </c>
      <c r="G6" s="22">
        <f aca="true" ca="1" t="shared" si="4" ref="G6:G35">IF(A6&gt;TODAY(),"",K5)</f>
      </c>
      <c r="H6" s="22">
        <f ca="1" t="shared" si="1"/>
      </c>
      <c r="I6" s="56"/>
      <c r="J6" s="61"/>
      <c r="K6" s="19">
        <f>IF(G6="","",SUM(G6:H6)-SUM(I6:J6))</f>
      </c>
    </row>
    <row r="7" spans="1:11" ht="15" customHeight="1">
      <c r="A7" s="49">
        <f aca="true" t="shared" si="5" ref="A7:A35">A6+1</f>
        <v>44046</v>
      </c>
      <c r="B7" s="47" t="str">
        <f t="shared" si="0"/>
        <v>月</v>
      </c>
      <c r="C7" s="22">
        <f ca="1" t="shared" si="2"/>
      </c>
      <c r="D7" s="56"/>
      <c r="E7" s="56"/>
      <c r="F7" s="18">
        <f t="shared" si="3"/>
      </c>
      <c r="G7" s="22">
        <f ca="1" t="shared" si="4"/>
      </c>
      <c r="H7" s="22">
        <f ca="1" t="shared" si="1"/>
      </c>
      <c r="I7" s="56"/>
      <c r="J7" s="61"/>
      <c r="K7" s="19">
        <f aca="true" t="shared" si="6" ref="K7:K35">IF(G7="","",SUM(G7:H7)-SUM(I7:J7))</f>
      </c>
    </row>
    <row r="8" spans="1:11" ht="15" customHeight="1">
      <c r="A8" s="49">
        <f t="shared" si="5"/>
        <v>44047</v>
      </c>
      <c r="B8" s="47" t="str">
        <f t="shared" si="0"/>
        <v>火</v>
      </c>
      <c r="C8" s="22">
        <f ca="1" t="shared" si="2"/>
      </c>
      <c r="D8" s="56"/>
      <c r="E8" s="56"/>
      <c r="F8" s="18">
        <f t="shared" si="3"/>
      </c>
      <c r="G8" s="22">
        <f ca="1" t="shared" si="4"/>
      </c>
      <c r="H8" s="22">
        <f ca="1" t="shared" si="1"/>
      </c>
      <c r="I8" s="56"/>
      <c r="J8" s="61"/>
      <c r="K8" s="19">
        <f t="shared" si="6"/>
      </c>
    </row>
    <row r="9" spans="1:13" ht="15" customHeight="1">
      <c r="A9" s="49">
        <f t="shared" si="5"/>
        <v>44048</v>
      </c>
      <c r="B9" s="47" t="str">
        <f t="shared" si="0"/>
        <v>水</v>
      </c>
      <c r="C9" s="22">
        <f ca="1" t="shared" si="2"/>
      </c>
      <c r="D9" s="56"/>
      <c r="E9" s="56"/>
      <c r="F9" s="18">
        <f t="shared" si="3"/>
      </c>
      <c r="G9" s="22">
        <f ca="1" t="shared" si="4"/>
      </c>
      <c r="H9" s="22">
        <f ca="1" t="shared" si="1"/>
      </c>
      <c r="I9" s="56"/>
      <c r="J9" s="61"/>
      <c r="K9" s="19">
        <f t="shared" si="6"/>
      </c>
      <c r="M9" s="8"/>
    </row>
    <row r="10" spans="1:13" ht="15" customHeight="1">
      <c r="A10" s="49">
        <f t="shared" si="5"/>
        <v>44049</v>
      </c>
      <c r="B10" s="47" t="str">
        <f t="shared" si="0"/>
        <v>木</v>
      </c>
      <c r="C10" s="22">
        <f ca="1" t="shared" si="2"/>
      </c>
      <c r="D10" s="56"/>
      <c r="E10" s="56"/>
      <c r="F10" s="18">
        <f t="shared" si="3"/>
      </c>
      <c r="G10" s="22">
        <f ca="1" t="shared" si="4"/>
      </c>
      <c r="H10" s="22">
        <f ca="1" t="shared" si="1"/>
      </c>
      <c r="I10" s="56"/>
      <c r="J10" s="61"/>
      <c r="K10" s="19">
        <f t="shared" si="6"/>
      </c>
      <c r="M10" s="9"/>
    </row>
    <row r="11" spans="1:13" ht="15" customHeight="1">
      <c r="A11" s="49">
        <f t="shared" si="5"/>
        <v>44050</v>
      </c>
      <c r="B11" s="47" t="str">
        <f t="shared" si="0"/>
        <v>金</v>
      </c>
      <c r="C11" s="22">
        <f ca="1" t="shared" si="2"/>
      </c>
      <c r="D11" s="56"/>
      <c r="E11" s="56"/>
      <c r="F11" s="18">
        <f t="shared" si="3"/>
      </c>
      <c r="G11" s="22">
        <f ca="1" t="shared" si="4"/>
      </c>
      <c r="H11" s="22">
        <f ca="1" t="shared" si="1"/>
      </c>
      <c r="I11" s="56"/>
      <c r="J11" s="61"/>
      <c r="K11" s="19">
        <f t="shared" si="6"/>
      </c>
      <c r="M11" s="9"/>
    </row>
    <row r="12" spans="1:13" ht="15" customHeight="1">
      <c r="A12" s="49">
        <f t="shared" si="5"/>
        <v>44051</v>
      </c>
      <c r="B12" s="47" t="str">
        <f t="shared" si="0"/>
        <v>土</v>
      </c>
      <c r="C12" s="22">
        <f ca="1" t="shared" si="2"/>
      </c>
      <c r="D12" s="56"/>
      <c r="E12" s="56"/>
      <c r="F12" s="18">
        <f t="shared" si="3"/>
      </c>
      <c r="G12" s="22">
        <f ca="1" t="shared" si="4"/>
      </c>
      <c r="H12" s="22">
        <f ca="1" t="shared" si="1"/>
      </c>
      <c r="I12" s="56"/>
      <c r="J12" s="61"/>
      <c r="K12" s="19">
        <f t="shared" si="6"/>
      </c>
      <c r="M12" s="9"/>
    </row>
    <row r="13" spans="1:13" ht="15" customHeight="1">
      <c r="A13" s="49">
        <f t="shared" si="5"/>
        <v>44052</v>
      </c>
      <c r="B13" s="47" t="str">
        <f t="shared" si="0"/>
        <v>日</v>
      </c>
      <c r="C13" s="22">
        <f ca="1" t="shared" si="2"/>
      </c>
      <c r="D13" s="56"/>
      <c r="E13" s="56"/>
      <c r="F13" s="18">
        <f t="shared" si="3"/>
      </c>
      <c r="G13" s="22">
        <f ca="1" t="shared" si="4"/>
      </c>
      <c r="H13" s="22">
        <f ca="1" t="shared" si="1"/>
      </c>
      <c r="I13" s="56"/>
      <c r="J13" s="61"/>
      <c r="K13" s="19">
        <f t="shared" si="6"/>
      </c>
      <c r="M13" s="9"/>
    </row>
    <row r="14" spans="1:13" ht="15" customHeight="1">
      <c r="A14" s="49">
        <f t="shared" si="5"/>
        <v>44053</v>
      </c>
      <c r="B14" s="47" t="str">
        <f t="shared" si="0"/>
        <v>月</v>
      </c>
      <c r="C14" s="22">
        <f ca="1" t="shared" si="2"/>
      </c>
      <c r="D14" s="56"/>
      <c r="E14" s="56"/>
      <c r="F14" s="18">
        <f t="shared" si="3"/>
      </c>
      <c r="G14" s="22">
        <f ca="1" t="shared" si="4"/>
      </c>
      <c r="H14" s="22">
        <f ca="1" t="shared" si="1"/>
      </c>
      <c r="I14" s="56"/>
      <c r="J14" s="61"/>
      <c r="K14" s="19">
        <f t="shared" si="6"/>
      </c>
      <c r="M14" s="9"/>
    </row>
    <row r="15" spans="1:13" ht="15" customHeight="1">
      <c r="A15" s="49">
        <f t="shared" si="5"/>
        <v>44054</v>
      </c>
      <c r="B15" s="47" t="str">
        <f t="shared" si="0"/>
        <v>火</v>
      </c>
      <c r="C15" s="22">
        <f ca="1" t="shared" si="2"/>
      </c>
      <c r="D15" s="56"/>
      <c r="E15" s="56"/>
      <c r="F15" s="18">
        <f t="shared" si="3"/>
      </c>
      <c r="G15" s="22">
        <f ca="1" t="shared" si="4"/>
      </c>
      <c r="H15" s="22">
        <f ca="1" t="shared" si="1"/>
      </c>
      <c r="I15" s="56"/>
      <c r="J15" s="61"/>
      <c r="K15" s="19">
        <f t="shared" si="6"/>
      </c>
      <c r="M15" s="9"/>
    </row>
    <row r="16" spans="1:13" ht="15" customHeight="1">
      <c r="A16" s="49">
        <f t="shared" si="5"/>
        <v>44055</v>
      </c>
      <c r="B16" s="47" t="str">
        <f t="shared" si="0"/>
        <v>水</v>
      </c>
      <c r="C16" s="22">
        <f ca="1" t="shared" si="2"/>
      </c>
      <c r="D16" s="56"/>
      <c r="E16" s="56"/>
      <c r="F16" s="18">
        <f t="shared" si="3"/>
      </c>
      <c r="G16" s="22">
        <f ca="1" t="shared" si="4"/>
      </c>
      <c r="H16" s="27">
        <f ca="1" t="shared" si="1"/>
      </c>
      <c r="I16" s="56"/>
      <c r="J16" s="62"/>
      <c r="K16" s="19">
        <f t="shared" si="6"/>
      </c>
      <c r="M16" s="9"/>
    </row>
    <row r="17" spans="1:13" ht="15" customHeight="1">
      <c r="A17" s="49">
        <f t="shared" si="5"/>
        <v>44056</v>
      </c>
      <c r="B17" s="47" t="str">
        <f t="shared" si="0"/>
        <v>木</v>
      </c>
      <c r="C17" s="22">
        <f ca="1" t="shared" si="2"/>
      </c>
      <c r="D17" s="56"/>
      <c r="E17" s="56"/>
      <c r="F17" s="18">
        <f t="shared" si="3"/>
      </c>
      <c r="G17" s="22">
        <f ca="1" t="shared" si="4"/>
      </c>
      <c r="H17" s="22">
        <f ca="1" t="shared" si="1"/>
      </c>
      <c r="I17" s="56"/>
      <c r="J17" s="61"/>
      <c r="K17" s="19">
        <f t="shared" si="6"/>
      </c>
      <c r="M17" s="9"/>
    </row>
    <row r="18" spans="1:13" ht="15" customHeight="1">
      <c r="A18" s="49">
        <f t="shared" si="5"/>
        <v>44057</v>
      </c>
      <c r="B18" s="47" t="str">
        <f t="shared" si="0"/>
        <v>金</v>
      </c>
      <c r="C18" s="22">
        <f ca="1" t="shared" si="2"/>
      </c>
      <c r="D18" s="56"/>
      <c r="E18" s="56"/>
      <c r="F18" s="18">
        <f t="shared" si="3"/>
      </c>
      <c r="G18" s="22">
        <f ca="1" t="shared" si="4"/>
      </c>
      <c r="H18" s="22">
        <f ca="1" t="shared" si="1"/>
      </c>
      <c r="I18" s="56"/>
      <c r="J18" s="61"/>
      <c r="K18" s="19">
        <f t="shared" si="6"/>
      </c>
      <c r="M18" s="9"/>
    </row>
    <row r="19" spans="1:13" ht="15" customHeight="1">
      <c r="A19" s="49">
        <f t="shared" si="5"/>
        <v>44058</v>
      </c>
      <c r="B19" s="47" t="str">
        <f t="shared" si="0"/>
        <v>土</v>
      </c>
      <c r="C19" s="22">
        <f ca="1" t="shared" si="2"/>
      </c>
      <c r="D19" s="56"/>
      <c r="E19" s="56"/>
      <c r="F19" s="18">
        <f t="shared" si="3"/>
      </c>
      <c r="G19" s="22">
        <f ca="1" t="shared" si="4"/>
      </c>
      <c r="H19" s="22">
        <f ca="1" t="shared" si="1"/>
      </c>
      <c r="I19" s="56"/>
      <c r="J19" s="61"/>
      <c r="K19" s="19">
        <f t="shared" si="6"/>
      </c>
      <c r="M19" s="9"/>
    </row>
    <row r="20" spans="1:13" ht="15" customHeight="1">
      <c r="A20" s="49">
        <f t="shared" si="5"/>
        <v>44059</v>
      </c>
      <c r="B20" s="47" t="str">
        <f t="shared" si="0"/>
        <v>日</v>
      </c>
      <c r="C20" s="22">
        <f ca="1" t="shared" si="2"/>
      </c>
      <c r="D20" s="56"/>
      <c r="E20" s="56"/>
      <c r="F20" s="18">
        <f t="shared" si="3"/>
      </c>
      <c r="G20" s="22">
        <f ca="1" t="shared" si="4"/>
      </c>
      <c r="H20" s="22">
        <f ca="1" t="shared" si="1"/>
      </c>
      <c r="I20" s="56"/>
      <c r="J20" s="61"/>
      <c r="K20" s="19">
        <f t="shared" si="6"/>
      </c>
      <c r="M20" s="9"/>
    </row>
    <row r="21" spans="1:13" ht="15" customHeight="1">
      <c r="A21" s="49">
        <f t="shared" si="5"/>
        <v>44060</v>
      </c>
      <c r="B21" s="47" t="str">
        <f t="shared" si="0"/>
        <v>月</v>
      </c>
      <c r="C21" s="22">
        <f ca="1" t="shared" si="2"/>
      </c>
      <c r="D21" s="56"/>
      <c r="E21" s="56"/>
      <c r="F21" s="18">
        <f t="shared" si="3"/>
      </c>
      <c r="G21" s="22">
        <f ca="1" t="shared" si="4"/>
      </c>
      <c r="H21" s="22">
        <f ca="1" t="shared" si="1"/>
      </c>
      <c r="I21" s="56"/>
      <c r="J21" s="61"/>
      <c r="K21" s="19">
        <f t="shared" si="6"/>
      </c>
      <c r="M21" s="9"/>
    </row>
    <row r="22" spans="1:13" ht="15" customHeight="1">
      <c r="A22" s="49">
        <f t="shared" si="5"/>
        <v>44061</v>
      </c>
      <c r="B22" s="47" t="str">
        <f t="shared" si="0"/>
        <v>火</v>
      </c>
      <c r="C22" s="22">
        <f ca="1" t="shared" si="2"/>
      </c>
      <c r="D22" s="56"/>
      <c r="E22" s="56"/>
      <c r="F22" s="18">
        <f t="shared" si="3"/>
      </c>
      <c r="G22" s="22">
        <f ca="1" t="shared" si="4"/>
      </c>
      <c r="H22" s="22">
        <f ca="1" t="shared" si="1"/>
      </c>
      <c r="I22" s="56"/>
      <c r="J22" s="61"/>
      <c r="K22" s="19">
        <f t="shared" si="6"/>
      </c>
      <c r="M22" s="9"/>
    </row>
    <row r="23" spans="1:11" ht="15" customHeight="1">
      <c r="A23" s="49">
        <f t="shared" si="5"/>
        <v>44062</v>
      </c>
      <c r="B23" s="47" t="str">
        <f t="shared" si="0"/>
        <v>水</v>
      </c>
      <c r="C23" s="22">
        <f ca="1" t="shared" si="2"/>
      </c>
      <c r="D23" s="56"/>
      <c r="E23" s="56"/>
      <c r="F23" s="18">
        <f t="shared" si="3"/>
      </c>
      <c r="G23" s="22">
        <f ca="1" t="shared" si="4"/>
      </c>
      <c r="H23" s="22">
        <f ca="1" t="shared" si="1"/>
      </c>
      <c r="I23" s="56"/>
      <c r="J23" s="61"/>
      <c r="K23" s="19">
        <f t="shared" si="6"/>
      </c>
    </row>
    <row r="24" spans="1:11" ht="15" customHeight="1">
      <c r="A24" s="49">
        <f t="shared" si="5"/>
        <v>44063</v>
      </c>
      <c r="B24" s="47" t="str">
        <f t="shared" si="0"/>
        <v>木</v>
      </c>
      <c r="C24" s="22">
        <f ca="1" t="shared" si="2"/>
      </c>
      <c r="D24" s="56"/>
      <c r="E24" s="56"/>
      <c r="F24" s="18">
        <f t="shared" si="3"/>
      </c>
      <c r="G24" s="22">
        <f ca="1" t="shared" si="4"/>
      </c>
      <c r="H24" s="22">
        <f ca="1" t="shared" si="1"/>
      </c>
      <c r="I24" s="56"/>
      <c r="J24" s="61"/>
      <c r="K24" s="19">
        <f t="shared" si="6"/>
      </c>
    </row>
    <row r="25" spans="1:11" ht="15" customHeight="1">
      <c r="A25" s="49">
        <f t="shared" si="5"/>
        <v>44064</v>
      </c>
      <c r="B25" s="47" t="str">
        <f t="shared" si="0"/>
        <v>金</v>
      </c>
      <c r="C25" s="22">
        <f ca="1" t="shared" si="2"/>
      </c>
      <c r="D25" s="56"/>
      <c r="E25" s="56"/>
      <c r="F25" s="18">
        <f t="shared" si="3"/>
      </c>
      <c r="G25" s="22">
        <f ca="1" t="shared" si="4"/>
      </c>
      <c r="H25" s="22">
        <f ca="1" t="shared" si="1"/>
      </c>
      <c r="I25" s="56"/>
      <c r="J25" s="61"/>
      <c r="K25" s="19">
        <f t="shared" si="6"/>
      </c>
    </row>
    <row r="26" spans="1:11" ht="15" customHeight="1">
      <c r="A26" s="49">
        <f t="shared" si="5"/>
        <v>44065</v>
      </c>
      <c r="B26" s="47" t="str">
        <f t="shared" si="0"/>
        <v>土</v>
      </c>
      <c r="C26" s="22">
        <f ca="1" t="shared" si="2"/>
      </c>
      <c r="D26" s="56"/>
      <c r="E26" s="56"/>
      <c r="F26" s="18">
        <f t="shared" si="3"/>
      </c>
      <c r="G26" s="22">
        <f ca="1" t="shared" si="4"/>
      </c>
      <c r="H26" s="22">
        <f ca="1" t="shared" si="1"/>
      </c>
      <c r="I26" s="64"/>
      <c r="J26" s="65"/>
      <c r="K26" s="19">
        <f t="shared" si="6"/>
      </c>
    </row>
    <row r="27" spans="1:11" ht="15" customHeight="1">
      <c r="A27" s="49">
        <f t="shared" si="5"/>
        <v>44066</v>
      </c>
      <c r="B27" s="47" t="str">
        <f t="shared" si="0"/>
        <v>日</v>
      </c>
      <c r="C27" s="22">
        <f ca="1" t="shared" si="2"/>
      </c>
      <c r="D27" s="56"/>
      <c r="E27" s="56"/>
      <c r="F27" s="18">
        <f t="shared" si="3"/>
      </c>
      <c r="G27" s="22">
        <f ca="1" t="shared" si="4"/>
      </c>
      <c r="H27" s="22">
        <f ca="1" t="shared" si="1"/>
      </c>
      <c r="I27" s="56"/>
      <c r="J27" s="61"/>
      <c r="K27" s="19">
        <f t="shared" si="6"/>
      </c>
    </row>
    <row r="28" spans="1:11" ht="15" customHeight="1">
      <c r="A28" s="49">
        <f t="shared" si="5"/>
        <v>44067</v>
      </c>
      <c r="B28" s="47" t="str">
        <f t="shared" si="0"/>
        <v>月</v>
      </c>
      <c r="C28" s="22">
        <f ca="1" t="shared" si="2"/>
      </c>
      <c r="D28" s="56"/>
      <c r="E28" s="56"/>
      <c r="F28" s="18">
        <f t="shared" si="3"/>
      </c>
      <c r="G28" s="22">
        <f ca="1" t="shared" si="4"/>
      </c>
      <c r="H28" s="22">
        <f ca="1" t="shared" si="1"/>
      </c>
      <c r="I28" s="56"/>
      <c r="J28" s="61"/>
      <c r="K28" s="19">
        <f t="shared" si="6"/>
      </c>
    </row>
    <row r="29" spans="1:11" ht="15" customHeight="1">
      <c r="A29" s="49">
        <f t="shared" si="5"/>
        <v>44068</v>
      </c>
      <c r="B29" s="47" t="str">
        <f t="shared" si="0"/>
        <v>火</v>
      </c>
      <c r="C29" s="22">
        <f ca="1" t="shared" si="2"/>
      </c>
      <c r="D29" s="56"/>
      <c r="E29" s="56"/>
      <c r="F29" s="18">
        <f t="shared" si="3"/>
      </c>
      <c r="G29" s="22">
        <f ca="1" t="shared" si="4"/>
      </c>
      <c r="H29" s="22">
        <f ca="1" t="shared" si="1"/>
      </c>
      <c r="I29" s="64"/>
      <c r="J29" s="65"/>
      <c r="K29" s="19">
        <f t="shared" si="6"/>
      </c>
    </row>
    <row r="30" spans="1:11" ht="15" customHeight="1">
      <c r="A30" s="49">
        <f t="shared" si="5"/>
        <v>44069</v>
      </c>
      <c r="B30" s="47" t="str">
        <f t="shared" si="0"/>
        <v>水</v>
      </c>
      <c r="C30" s="22">
        <f ca="1" t="shared" si="2"/>
      </c>
      <c r="D30" s="56"/>
      <c r="E30" s="56"/>
      <c r="F30" s="18">
        <f t="shared" si="3"/>
      </c>
      <c r="G30" s="22">
        <f ca="1" t="shared" si="4"/>
      </c>
      <c r="H30" s="22">
        <f ca="1" t="shared" si="1"/>
      </c>
      <c r="I30" s="64"/>
      <c r="J30" s="65"/>
      <c r="K30" s="19">
        <f t="shared" si="6"/>
      </c>
    </row>
    <row r="31" spans="1:11" ht="15" customHeight="1">
      <c r="A31" s="49">
        <f t="shared" si="5"/>
        <v>44070</v>
      </c>
      <c r="B31" s="47" t="str">
        <f t="shared" si="0"/>
        <v>木</v>
      </c>
      <c r="C31" s="22">
        <f ca="1" t="shared" si="2"/>
      </c>
      <c r="D31" s="56"/>
      <c r="E31" s="56"/>
      <c r="F31" s="18">
        <f t="shared" si="3"/>
      </c>
      <c r="G31" s="22">
        <f ca="1" t="shared" si="4"/>
      </c>
      <c r="H31" s="22">
        <f ca="1" t="shared" si="1"/>
      </c>
      <c r="I31" s="64"/>
      <c r="J31" s="65"/>
      <c r="K31" s="19">
        <f t="shared" si="6"/>
      </c>
    </row>
    <row r="32" spans="1:11" ht="15" customHeight="1">
      <c r="A32" s="49">
        <f t="shared" si="5"/>
        <v>44071</v>
      </c>
      <c r="B32" s="47" t="str">
        <f t="shared" si="0"/>
        <v>金</v>
      </c>
      <c r="C32" s="22">
        <f ca="1" t="shared" si="2"/>
      </c>
      <c r="D32" s="56"/>
      <c r="E32" s="56"/>
      <c r="F32" s="18">
        <f t="shared" si="3"/>
      </c>
      <c r="G32" s="22">
        <f ca="1" t="shared" si="4"/>
      </c>
      <c r="H32" s="22">
        <f ca="1" t="shared" si="1"/>
      </c>
      <c r="I32" s="64"/>
      <c r="J32" s="65"/>
      <c r="K32" s="19">
        <f t="shared" si="6"/>
      </c>
    </row>
    <row r="33" spans="1:11" ht="15" customHeight="1">
      <c r="A33" s="49">
        <f t="shared" si="5"/>
        <v>44072</v>
      </c>
      <c r="B33" s="47" t="str">
        <f t="shared" si="0"/>
        <v>土</v>
      </c>
      <c r="C33" s="22">
        <f ca="1" t="shared" si="2"/>
      </c>
      <c r="D33" s="56"/>
      <c r="E33" s="56"/>
      <c r="F33" s="18">
        <f t="shared" si="3"/>
      </c>
      <c r="G33" s="22">
        <f ca="1" t="shared" si="4"/>
      </c>
      <c r="H33" s="22">
        <f ca="1" t="shared" si="1"/>
      </c>
      <c r="I33" s="64"/>
      <c r="J33" s="65"/>
      <c r="K33" s="19">
        <f t="shared" si="6"/>
      </c>
    </row>
    <row r="34" spans="1:11" ht="15" customHeight="1">
      <c r="A34" s="49">
        <f t="shared" si="5"/>
        <v>44073</v>
      </c>
      <c r="B34" s="47" t="str">
        <f t="shared" si="0"/>
        <v>日</v>
      </c>
      <c r="C34" s="23">
        <f ca="1" t="shared" si="2"/>
      </c>
      <c r="D34" s="57"/>
      <c r="E34" s="57"/>
      <c r="F34" s="18">
        <f t="shared" si="3"/>
      </c>
      <c r="G34" s="23">
        <f ca="1" t="shared" si="4"/>
      </c>
      <c r="H34" s="23">
        <f ca="1" t="shared" si="1"/>
      </c>
      <c r="I34" s="66"/>
      <c r="J34" s="67"/>
      <c r="K34" s="19">
        <f t="shared" si="6"/>
      </c>
    </row>
    <row r="35" spans="1:11" ht="15" customHeight="1">
      <c r="A35" s="49">
        <f t="shared" si="5"/>
        <v>44074</v>
      </c>
      <c r="B35" s="47" t="str">
        <f t="shared" si="0"/>
        <v>月</v>
      </c>
      <c r="C35" s="23">
        <f ca="1" t="shared" si="2"/>
      </c>
      <c r="D35" s="58"/>
      <c r="E35" s="59"/>
      <c r="F35" s="18">
        <f t="shared" si="3"/>
      </c>
      <c r="G35" s="23">
        <f ca="1" t="shared" si="4"/>
      </c>
      <c r="H35" s="23">
        <f ca="1" t="shared" si="1"/>
      </c>
      <c r="I35" s="58"/>
      <c r="J35" s="59"/>
      <c r="K35" s="19">
        <f t="shared" si="6"/>
      </c>
    </row>
    <row r="36" spans="1:11" ht="18" customHeight="1" thickBot="1">
      <c r="A36" s="106" t="s">
        <v>9</v>
      </c>
      <c r="B36" s="107"/>
      <c r="C36" s="25"/>
      <c r="D36" s="25">
        <f>SUM(D5:D35)</f>
        <v>0</v>
      </c>
      <c r="E36" s="25">
        <f>SUM(E5:E35)</f>
        <v>0</v>
      </c>
      <c r="F36" s="11"/>
      <c r="G36" s="28"/>
      <c r="H36" s="25">
        <f>SUM(H5:H35)</f>
        <v>0</v>
      </c>
      <c r="I36" s="25">
        <f>SUM(I5:I35)</f>
        <v>0</v>
      </c>
      <c r="J36" s="25">
        <f>SUM(J5:J35)</f>
        <v>0</v>
      </c>
      <c r="K36" s="12"/>
    </row>
    <row r="38" ht="13.5">
      <c r="C38" s="14"/>
    </row>
  </sheetData>
  <sheetProtection sheet="1" objects="1" scenarios="1" formatCells="0" formatColumns="0" formatRows="0"/>
  <mergeCells count="7">
    <mergeCell ref="A36:B36"/>
    <mergeCell ref="A3:A4"/>
    <mergeCell ref="B3:B4"/>
    <mergeCell ref="A1:B1"/>
    <mergeCell ref="A2:C2"/>
    <mergeCell ref="G3:K3"/>
    <mergeCell ref="C3:F3"/>
  </mergeCells>
  <conditionalFormatting sqref="A5:A35">
    <cfRule type="expression" priority="1" dxfId="54" stopIfTrue="1">
      <formula>COUNTIF(祝日,A5)&gt;0</formula>
    </cfRule>
    <cfRule type="expression" priority="2" dxfId="54" stopIfTrue="1">
      <formula>WEEKDAY(A5)=1</formula>
    </cfRule>
  </conditionalFormatting>
  <conditionalFormatting sqref="B5:B35">
    <cfRule type="expression" priority="3" dxfId="54" stopIfTrue="1">
      <formula>COUNTIF(祝日,A5)&gt;0</formula>
    </cfRule>
    <cfRule type="expression" priority="4" dxfId="54" stopIfTrue="1">
      <formula>WEEKDAY(A5)=1</formula>
    </cfRule>
  </conditionalFormatting>
  <printOptions/>
  <pageMargins left="1.11" right="0.98" top="0.5" bottom="0" header="0.34" footer="0.3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小名山　克弘</dc:creator>
  <cp:keywords/>
  <dc:description/>
  <cp:lastModifiedBy>小名山克弘</cp:lastModifiedBy>
  <cp:lastPrinted>2002-01-20T08:11:49Z</cp:lastPrinted>
  <dcterms:created xsi:type="dcterms:W3CDTF">2001-04-04T00:58:02Z</dcterms:created>
  <dcterms:modified xsi:type="dcterms:W3CDTF">2020-05-02T00:58:26Z</dcterms:modified>
  <cp:category/>
  <cp:version/>
  <cp:contentType/>
  <cp:contentStatus/>
</cp:coreProperties>
</file>