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ichValueRel.xml" ContentType="application/vnd.ms-excel.richvaluerel+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hidePivotFieldList="1"/>
  <xr:revisionPtr revIDLastSave="0" documentId="13_ncr:1_{3F541363-583B-41CF-9C84-353F44F536D2}" xr6:coauthVersionLast="47" xr6:coauthVersionMax="47" xr10:uidLastSave="{00000000-0000-0000-0000-000000000000}"/>
  <bookViews>
    <workbookView xWindow="-108" yWindow="-108" windowWidth="23256" windowHeight="12456" tabRatio="615" firstSheet="7" activeTab="9" xr2:uid="{00000000-000D-0000-FFFF-FFFF00000000}"/>
  </bookViews>
  <sheets>
    <sheet name="ヘッドライン" sheetId="78" state="hidden" r:id="rId1"/>
    <sheet name="スポンサー公告 " sheetId="252" r:id="rId2"/>
    <sheet name="51　ノロウイルス関連情報 " sheetId="101" r:id="rId3"/>
    <sheet name="50  衛生訓話 " sheetId="295" r:id="rId4"/>
    <sheet name="50　食中毒記事等 " sheetId="29" r:id="rId5"/>
    <sheet name="50 海外情報" sheetId="123" r:id="rId6"/>
    <sheet name="49　国内感染症情報" sheetId="124" r:id="rId7"/>
    <sheet name="51　感染症統計" sheetId="240" r:id="rId8"/>
    <sheet name="51　食品回収" sheetId="60" r:id="rId9"/>
    <sheet name="Sheet1" sheetId="209" r:id="rId10"/>
    <sheet name="50　残留農薬など" sheetId="293" r:id="rId11"/>
    <sheet name="50　食品表示" sheetId="294" r:id="rId12"/>
  </sheets>
  <definedNames>
    <definedName name="_xlnm._FilterDatabase" localSheetId="4" hidden="1">'50　食中毒記事等 '!#REF!</definedName>
    <definedName name="_xlnm._FilterDatabase" localSheetId="11" hidden="1">'50　食品表示'!$A$1:$C$1</definedName>
    <definedName name="_xlnm._FilterDatabase" localSheetId="2" hidden="1">'51　ノロウイルス関連情報 '!$A$22:$G$75</definedName>
    <definedName name="_xlnm._FilterDatabase" localSheetId="8" hidden="1">'51　食品回収'!$A$1:$E$52</definedName>
    <definedName name="_xlnm.Print_Area" localSheetId="6">'49　国内感染症情報'!$A$1:$D$34</definedName>
    <definedName name="_xlnm.Print_Area" localSheetId="3">'50  衛生訓話 '!$A$1:$N$24</definedName>
    <definedName name="_xlnm.Print_Area" localSheetId="5">'50 海外情報'!$A$1:$C$32</definedName>
    <definedName name="_xlnm.Print_Area" localSheetId="10">'50　残留農薬など'!$A$1:$N$21</definedName>
    <definedName name="_xlnm.Print_Area" localSheetId="4">'50　食中毒記事等 '!$A$2:$D$27</definedName>
    <definedName name="_xlnm.Print_Area" localSheetId="11">'50　食品表示'!$A$1:$C$30</definedName>
    <definedName name="_xlnm.Print_Area" localSheetId="2">'51　ノロウイルス関連情報 '!$A$19:$N$84</definedName>
    <definedName name="_xlnm.Print_Area" localSheetId="7">'51　感染症統計'!$A$1:$AC$39</definedName>
    <definedName name="_xlnm.Print_Area" localSheetId="8">'51　食品回収'!$A$1:$E$56</definedName>
    <definedName name="_xlnm.Print_Area" localSheetId="1">'スポンサー公告 '!$A$1:$U$14</definedName>
    <definedName name="_xlnm.Print_Titles" localSheetId="4">'50　食中毒記事等 '!#REF!</definedName>
    <definedName name="_xlnm.Print_Titles" localSheetId="11">'50　食品表示'!$1:$1</definedName>
    <definedName name="x__Hlk126489292" localSheetId="9">#REF!</definedName>
    <definedName name="x__Hlk126489292">#REF!</definedName>
  </definedNames>
  <calcPr calcId="191029" calcMode="manual" iterate="1" iterateCount="1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209" l="1"/>
  <c r="H5" i="209"/>
  <c r="E5" i="209"/>
  <c r="M5" i="209" s="1"/>
  <c r="J5" i="209"/>
  <c r="I5" i="209"/>
  <c r="G5" i="209"/>
  <c r="F5" i="209"/>
  <c r="M4" i="209"/>
  <c r="N71" i="101"/>
  <c r="M75" i="101" s="1"/>
  <c r="M71" i="101"/>
  <c r="G75" i="101"/>
  <c r="F75" i="101" s="1"/>
  <c r="G74" i="101"/>
  <c r="G73" i="101"/>
  <c r="G70" i="101"/>
  <c r="I73" i="101" s="1"/>
  <c r="G69" i="101"/>
  <c r="G68" i="101"/>
  <c r="G67" i="101"/>
  <c r="G66" i="101"/>
  <c r="G65" i="101"/>
  <c r="G64" i="101"/>
  <c r="G63" i="101"/>
  <c r="G62" i="101"/>
  <c r="G61" i="101"/>
  <c r="G60" i="101"/>
  <c r="G59" i="101"/>
  <c r="G58" i="101"/>
  <c r="G57" i="101"/>
  <c r="G56" i="101"/>
  <c r="G55" i="101"/>
  <c r="G54" i="101"/>
  <c r="G53" i="101"/>
  <c r="G51" i="101"/>
  <c r="G50" i="101"/>
  <c r="G49" i="101"/>
  <c r="G48" i="101"/>
  <c r="G47" i="101"/>
  <c r="G46" i="101"/>
  <c r="G45" i="101"/>
  <c r="G44" i="101"/>
  <c r="G43" i="101"/>
  <c r="G42" i="101"/>
  <c r="G41" i="101"/>
  <c r="G40" i="101"/>
  <c r="G39" i="101"/>
  <c r="G38" i="101"/>
  <c r="G37" i="101"/>
  <c r="G36" i="101"/>
  <c r="G35" i="101"/>
  <c r="G52" i="101"/>
  <c r="G33" i="101"/>
  <c r="G32" i="101"/>
  <c r="G31" i="101"/>
  <c r="G30" i="101"/>
  <c r="G29" i="101"/>
  <c r="G28" i="101"/>
  <c r="G27" i="101"/>
  <c r="G26" i="101"/>
  <c r="G25" i="101"/>
  <c r="G24" i="101"/>
  <c r="B24" i="101" s="1"/>
  <c r="B15" i="78"/>
  <c r="B14" i="78"/>
  <c r="B13" i="78"/>
  <c r="B12" i="78"/>
  <c r="B18" i="78"/>
  <c r="S13" i="209"/>
  <c r="R13" i="209"/>
  <c r="P13" i="209"/>
  <c r="O13" i="209"/>
  <c r="N13" i="209"/>
  <c r="N25" i="209" s="1"/>
  <c r="S20" i="209"/>
  <c r="R20" i="209"/>
  <c r="Q20" i="209"/>
  <c r="P20" i="209"/>
  <c r="P25" i="209" s="1"/>
  <c r="O20" i="209"/>
  <c r="N20" i="209"/>
  <c r="R25" i="209" l="1"/>
  <c r="S25" i="209"/>
  <c r="O25" i="209"/>
  <c r="K75" i="101"/>
  <c r="M4" i="240"/>
  <c r="AA4" i="240"/>
  <c r="B10" i="78" l="1"/>
  <c r="L4" i="240" l="1"/>
  <c r="D2" i="124" l="1"/>
  <c r="B61" i="101"/>
  <c r="J4" i="240" l="1"/>
  <c r="K4" i="240"/>
  <c r="Y4" i="240"/>
  <c r="Z4" i="240"/>
  <c r="B11" i="78" l="1"/>
  <c r="X4" i="240" l="1"/>
  <c r="G23" i="101" l="1"/>
  <c r="V4" i="240" l="1"/>
  <c r="G4" i="240"/>
  <c r="H4" i="240"/>
  <c r="W4" i="240"/>
  <c r="F4" i="240" l="1"/>
  <c r="U4" i="240"/>
  <c r="B16" i="78" l="1"/>
  <c r="B52" i="101" l="1"/>
  <c r="P23" i="240"/>
  <c r="AC21" i="240"/>
  <c r="N21" i="240"/>
  <c r="AC20" i="240"/>
  <c r="N20" i="240"/>
  <c r="AC19" i="240"/>
  <c r="N19" i="240"/>
  <c r="AC18" i="240"/>
  <c r="N18" i="240"/>
  <c r="AC17" i="240"/>
  <c r="N17" i="240"/>
  <c r="AC16" i="240"/>
  <c r="N16" i="240"/>
  <c r="AC15" i="240"/>
  <c r="N15" i="240"/>
  <c r="AC14" i="240"/>
  <c r="N14" i="240"/>
  <c r="AC13" i="240"/>
  <c r="N13" i="240"/>
  <c r="AC12" i="240"/>
  <c r="N12" i="240"/>
  <c r="AC11" i="240"/>
  <c r="N11" i="240"/>
  <c r="AC10" i="240"/>
  <c r="N10" i="240"/>
  <c r="AC9" i="240"/>
  <c r="N9" i="240"/>
  <c r="AC8" i="240"/>
  <c r="N8" i="240"/>
  <c r="AC7" i="240"/>
  <c r="N7" i="240"/>
  <c r="AB4" i="240"/>
  <c r="T4" i="240"/>
  <c r="S4" i="240"/>
  <c r="R4" i="240"/>
  <c r="Q4" i="240"/>
  <c r="P4" i="240"/>
  <c r="I4" i="240"/>
  <c r="E4" i="240"/>
  <c r="D4" i="240"/>
  <c r="C4" i="240"/>
  <c r="B4" i="240"/>
  <c r="N4" i="240" l="1"/>
  <c r="AC4" i="240"/>
  <c r="B25" i="101" l="1"/>
  <c r="B26" i="101"/>
  <c r="B70" i="101" l="1"/>
  <c r="B27" i="101" l="1"/>
  <c r="B28" i="101"/>
  <c r="B29" i="101"/>
  <c r="B30" i="101"/>
  <c r="B31" i="101"/>
  <c r="B32" i="101"/>
  <c r="B33" i="101"/>
  <c r="B34" i="101"/>
  <c r="B35" i="101"/>
  <c r="B36" i="101"/>
  <c r="B37" i="101"/>
  <c r="B38" i="101"/>
  <c r="B39" i="101"/>
  <c r="B40" i="101"/>
  <c r="B41" i="101"/>
  <c r="B42" i="101"/>
  <c r="B43" i="101"/>
  <c r="B44" i="101"/>
  <c r="B45" i="101"/>
  <c r="B46" i="101"/>
  <c r="B47" i="101"/>
  <c r="B48" i="101"/>
  <c r="B49" i="101"/>
  <c r="B50" i="101"/>
  <c r="B51" i="101"/>
  <c r="B53" i="101"/>
  <c r="B54" i="101"/>
  <c r="B55" i="101"/>
  <c r="B56" i="101"/>
  <c r="B57" i="101"/>
  <c r="B58" i="101"/>
  <c r="B59" i="101"/>
  <c r="B60" i="101"/>
  <c r="B62" i="101"/>
  <c r="B63" i="101"/>
  <c r="B64" i="101"/>
  <c r="B65" i="101"/>
  <c r="B66" i="101"/>
  <c r="B67" i="101"/>
  <c r="B68" i="101"/>
  <c r="B69" i="101"/>
  <c r="B23" i="101"/>
  <c r="B17" i="78" l="1"/>
  <c r="G11" i="78" l="1"/>
  <c r="F11" i="78" l="1"/>
  <c r="I74" i="101" l="1"/>
  <c r="H11" i="78"/>
  <c r="D9" i="294" a="1"/>
  <c r="D9" i="294"/>
  <c r="Q13" i="209"/>
  <c r="X13" i="209"/>
  <c r="Q25" i="20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tc={E21493BA-FFB7-4199-8009-DCC0D5B1D7CB}</author>
  </authors>
  <commentList>
    <comment ref="O1" authorId="0" shapeId="0" xr:uid="{E21493BA-FFB7-4199-8009-DCC0D5B1D7C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もうすぐ終了します</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75" authorId="0" shapeId="0" xr:uid="{D8D00398-BF89-4102-92A6-D677FA949437}">
      <text>
        <r>
          <rPr>
            <b/>
            <sz val="9"/>
            <color indexed="81"/>
            <rFont val="MS P ゴシック"/>
            <family val="2"/>
          </rPr>
          <t xml:space="preserve">作成者: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10" authorId="0" shapeId="0" xr:uid="{EB2F2F72-B6C7-4C76-B268-7F746CB481E2}">
      <text>
        <r>
          <rPr>
            <b/>
            <sz val="9"/>
            <color indexed="81"/>
            <rFont val="ＭＳ Ｐゴシック"/>
            <family val="3"/>
            <charset val="128"/>
          </rPr>
          <t>作成者:</t>
        </r>
        <r>
          <rPr>
            <sz val="9"/>
            <color indexed="81"/>
            <rFont val="ＭＳ Ｐゴシック"/>
            <family val="3"/>
            <charset val="128"/>
          </rPr>
          <t xml:space="preserve">
コロナ流行時期</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8DD1B03B-2109-4577-B6D1-8E0F23CAF9AE}">
      <text>
        <r>
          <rPr>
            <b/>
            <sz val="9"/>
            <color indexed="81"/>
            <rFont val="MS P ゴシック"/>
            <family val="2"/>
          </rPr>
          <t>作成者:</t>
        </r>
        <r>
          <rPr>
            <sz val="9"/>
            <color indexed="81"/>
            <rFont val="MS P ゴシック"/>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2">
    <bk>
      <extLst>
        <ext uri="{3e2802c4-a4d2-4d8b-9148-e3be6c30e623}">
          <xlrd:rvb i="0"/>
        </ext>
      </extLst>
    </bk>
    <bk>
      <extLst>
        <ext uri="{3e2802c4-a4d2-4d8b-9148-e3be6c30e623}">
          <xlrd:rvb i="1"/>
        </ext>
      </extLst>
    </bk>
  </futureMetadata>
  <futureMetadata name="XLDAPR" count="1">
    <bk>
      <extLst>
        <ext uri="{bdbb8cdc-fa1e-496e-a857-3c3f30c029c3}">
          <xda:dynamicArrayProperties fDynamic="1" fCollapsed="0"/>
        </ext>
      </extLst>
    </bk>
  </futureMetadata>
  <cellMetadata count="1">
    <bk>
      <rc t="2" v="0"/>
    </bk>
  </cellMetadata>
  <valueMetadata count="2">
    <bk>
      <rc t="1" v="0"/>
    </bk>
    <bk>
      <rc t="1" v="1"/>
    </bk>
  </valueMetadata>
</metadata>
</file>

<file path=xl/sharedStrings.xml><?xml version="1.0" encoding="utf-8"?>
<sst xmlns="http://schemas.openxmlformats.org/spreadsheetml/2006/main" count="625" uniqueCount="405">
  <si>
    <t>皆様  週刊情報2024-10(9)を配信いたします</t>
    <phoneticPr fontId="5"/>
  </si>
  <si>
    <t>l</t>
    <phoneticPr fontId="28"/>
  </si>
  <si>
    <t>　　　　◆商業的目的を理由とする無断転用を禁止します</t>
    <phoneticPr fontId="5"/>
  </si>
  <si>
    <t xml:space="preserve"> </t>
    <phoneticPr fontId="5"/>
  </si>
  <si>
    <t>　　　　フード・セーフティー　http://www7b.biglobe.ne.jp/~food-safty/　　更新2023/12/10</t>
    <phoneticPr fontId="5"/>
  </si>
  <si>
    <t>　　　　◆配信停止・お客様情報の変更◆ 本メールへの返信でご連絡ください</t>
    <phoneticPr fontId="5"/>
  </si>
  <si>
    <t xml:space="preserve">　　週刊情報の概要 </t>
    <phoneticPr fontId="5"/>
  </si>
  <si>
    <t>************************************************************************</t>
    <phoneticPr fontId="5"/>
  </si>
  <si>
    <t>1.　食中毒</t>
    <rPh sb="3" eb="6">
      <t>ショクチュウドク</t>
    </rPh>
    <phoneticPr fontId="28"/>
  </si>
  <si>
    <t>2.　ノロウイルス</t>
    <phoneticPr fontId="28"/>
  </si>
  <si>
    <t xml:space="preserve"> 全国指数</t>
    <phoneticPr fontId="5"/>
  </si>
  <si>
    <t xml:space="preserve">3．残留農薬等  　　         </t>
    <phoneticPr fontId="5"/>
  </si>
  <si>
    <t xml:space="preserve">4．食品表示 　　   　      </t>
    <phoneticPr fontId="5"/>
  </si>
  <si>
    <t>5．海外情報              　</t>
    <phoneticPr fontId="5"/>
  </si>
  <si>
    <t>　　　　　　　　　　　　　=+'44　海外情報'!B18</t>
    <phoneticPr fontId="5"/>
  </si>
  <si>
    <t>　</t>
    <phoneticPr fontId="28"/>
  </si>
  <si>
    <t xml:space="preserve">6．感染症統計        </t>
    <phoneticPr fontId="5"/>
  </si>
  <si>
    <t>　</t>
    <phoneticPr fontId="5"/>
  </si>
  <si>
    <t>7．感染症情報       　    　</t>
    <phoneticPr fontId="5"/>
  </si>
  <si>
    <t>8．衛生訓話</t>
    <rPh sb="2" eb="4">
      <t>エイセイ</t>
    </rPh>
    <rPh sb="4" eb="6">
      <t>クンワ</t>
    </rPh>
    <phoneticPr fontId="5"/>
  </si>
  <si>
    <t>9．スポンサー広告</t>
    <rPh sb="7" eb="9">
      <t>コウコク</t>
    </rPh>
    <phoneticPr fontId="5"/>
  </si>
  <si>
    <t>　</t>
  </si>
  <si>
    <t>以下に貼り付け</t>
    <rPh sb="0" eb="2">
      <t>イカ</t>
    </rPh>
    <rPh sb="3" eb="4">
      <t>ハ</t>
    </rPh>
    <rPh sb="5" eb="6">
      <t>ツ</t>
    </rPh>
    <phoneticPr fontId="5"/>
  </si>
  <si>
    <t xml:space="preserve"> </t>
    <phoneticPr fontId="28"/>
  </si>
  <si>
    <t>飲食店で食中毒が発生したらどうなる？実際に起こりうるトラブル</t>
  </si>
  <si>
    <t>トップページ ＞ 食中毒が発生したらどうなる</t>
  </si>
  <si>
    <t>食中毒の危険性はどこでもあるもの</t>
  </si>
  <si>
    <r>
      <rPr>
        <sz val="12"/>
        <color rgb="FF333333"/>
        <rFont val="ＭＳ Ｐゴシック"/>
        <family val="3"/>
        <charset val="128"/>
      </rPr>
      <t>飲食店経営者ならば誰でも</t>
    </r>
    <r>
      <rPr>
        <b/>
        <sz val="12"/>
        <color rgb="FFFF0A0A"/>
        <rFont val="ＭＳ Ｐゴシック"/>
        <family val="3"/>
        <charset val="128"/>
      </rPr>
      <t>食中毒</t>
    </r>
    <r>
      <rPr>
        <sz val="12"/>
        <color rgb="FF333333"/>
        <rFont val="ＭＳ Ｐゴシック"/>
        <family val="3"/>
        <charset val="128"/>
      </rPr>
      <t>を危惧しているものです。しかし、生魚、生野菜、生肉以外にも焼き鳥やハンバーガーなど</t>
    </r>
    <r>
      <rPr>
        <sz val="12"/>
        <color rgb="FF333333"/>
        <rFont val="&amp;quot"/>
        <family val="2"/>
      </rPr>
      <t>…</t>
    </r>
    <r>
      <rPr>
        <sz val="12"/>
        <color rgb="FF333333"/>
        <rFont val="ＭＳ Ｐゴシック"/>
        <family val="3"/>
        <charset val="128"/>
      </rPr>
      <t>様々な飲食店から食中毒は散見されます。どのような食材、調理方法でも確実に防げるというわけではない病気であるだけに、</t>
    </r>
    <r>
      <rPr>
        <sz val="12"/>
        <color rgb="FF333333"/>
        <rFont val="&amp;quot"/>
        <family val="2"/>
      </rPr>
      <t>24</t>
    </r>
    <r>
      <rPr>
        <sz val="12"/>
        <color rgb="FF333333"/>
        <rFont val="ＭＳ Ｐゴシック"/>
        <family val="3"/>
        <charset val="128"/>
      </rPr>
      <t>時間</t>
    </r>
    <r>
      <rPr>
        <sz val="12"/>
        <color rgb="FF333333"/>
        <rFont val="&amp;quot"/>
        <family val="2"/>
      </rPr>
      <t>365</t>
    </r>
    <r>
      <rPr>
        <sz val="12"/>
        <color rgb="FF333333"/>
        <rFont val="ＭＳ Ｐゴシック"/>
        <family val="3"/>
        <charset val="128"/>
      </rPr>
      <t>日の間、経営者は常に食中毒に注意を払わなくてはいけないのです。</t>
    </r>
    <phoneticPr fontId="28"/>
  </si>
  <si>
    <t>食中毒が発生したらどうなるのか</t>
  </si>
  <si>
    <r>
      <t>食中毒を発生させた店舗には一度も経験したことのないような</t>
    </r>
    <r>
      <rPr>
        <b/>
        <sz val="12"/>
        <color rgb="FF333333"/>
        <rFont val="&amp;quot"/>
        <family val="2"/>
      </rPr>
      <t>イレギュラーな業務</t>
    </r>
    <r>
      <rPr>
        <sz val="12"/>
        <color rgb="FF333333"/>
        <rFont val="&amp;quot"/>
        <family val="2"/>
      </rPr>
      <t>が発生します。経営者は</t>
    </r>
    <r>
      <rPr>
        <b/>
        <sz val="12"/>
        <color rgb="FF333333"/>
        <rFont val="&amp;quot"/>
        <family val="2"/>
      </rPr>
      <t>従業員に必要以上の負担をかけない</t>
    </r>
    <r>
      <rPr>
        <sz val="12"/>
        <color rgb="FF333333"/>
        <rFont val="&amp;quot"/>
        <family val="2"/>
      </rPr>
      <t>ためにも、どのような事態が起こりうるかしっかりと確認しておきましょう。</t>
    </r>
  </si>
  <si>
    <t>クレームや質問が大量に押し寄せる</t>
  </si>
  <si>
    <t>食中毒が発生したことが公にされれば、該当する飲食店を利用したお客様は自分が食中毒を発生させた料理を口にしてないか心配になります。そのため、店舗に対してお客様の不安を直接反映させた厳しいクレームが多量に押し寄せることになるでしょう。想定外の事態に従業員側の戸惑いも大きいかもしれませんが、冷静に対処できるように想定質問等を考えておくと良いです。</t>
    <phoneticPr fontId="28"/>
  </si>
  <si>
    <t>保健所の検査が入る</t>
  </si>
  <si>
    <r>
      <rPr>
        <sz val="12"/>
        <color rgb="FF333333"/>
        <rFont val="ＭＳ Ｐゴシック"/>
        <family val="3"/>
        <charset val="128"/>
      </rPr>
      <t>保健所は、</t>
    </r>
    <r>
      <rPr>
        <b/>
        <sz val="12"/>
        <color rgb="FF333333"/>
        <rFont val="ＭＳ Ｐゴシック"/>
        <family val="3"/>
        <charset val="128"/>
      </rPr>
      <t>各地域の住民の健康や住まい環境などを快適なものへ</t>
    </r>
    <r>
      <rPr>
        <sz val="12"/>
        <color rgb="FF333333"/>
        <rFont val="ＭＳ Ｐゴシック"/>
        <family val="3"/>
        <charset val="128"/>
      </rPr>
      <t>と推進するために全国に設置された行政機関です。中には疾病の予防や保険・衛生環境について取り扱う業務もあるため、食中毒が発生すれば保健所が飲食店に対して立入検査をすることになります。検査においては資料提出が求められることもあるので、食中毒が発生したらスムーズに検査が行われるように書類を準備しておきましょう。</t>
    </r>
    <phoneticPr fontId="28"/>
  </si>
  <si>
    <t>営業停止からの店舗閉鎖</t>
  </si>
  <si>
    <r>
      <t>食中毒が起これば飲食店は</t>
    </r>
    <r>
      <rPr>
        <b/>
        <sz val="12"/>
        <color rgb="FFFF0A0A"/>
        <rFont val="&amp;quot"/>
        <family val="2"/>
      </rPr>
      <t>店舗閉鎖</t>
    </r>
    <r>
      <rPr>
        <sz val="12"/>
        <color rgb="FF333333"/>
        <rFont val="&amp;quot"/>
        <family val="2"/>
      </rPr>
      <t>を行うべきとされています。</t>
    </r>
  </si>
  <si>
    <r>
      <rPr>
        <sz val="12"/>
        <color rgb="FF333333"/>
        <rFont val="ＭＳ Ｐゴシック"/>
        <family val="3"/>
        <charset val="128"/>
      </rPr>
      <t>チェーン店の場合は同一のマニュアルで調理が実行されることが多いため、原因が究明されるまでは被害の拡大を防ぐ意味でも全国に展開する</t>
    </r>
    <r>
      <rPr>
        <b/>
        <sz val="12"/>
        <color rgb="FF333333"/>
        <rFont val="ＭＳ Ｐゴシック"/>
        <family val="3"/>
        <charset val="128"/>
      </rPr>
      <t>すべての系列店舗が一時休業</t>
    </r>
    <r>
      <rPr>
        <sz val="12"/>
        <color rgb="FF333333"/>
        <rFont val="ＭＳ Ｐゴシック"/>
        <family val="3"/>
        <charset val="128"/>
      </rPr>
      <t>を余儀なくされることも考えられるでしょう。経営者側としてはその間非常に忙しい時期に入ります。店舗を維持するため、そして従業員の休業期間の給与を確保するための対応を行うことが必要になるでしょう。お客様に対して真摯な対応をするとともに、従業員にも配慮を怠らないようにしなくてはいけません。</t>
    </r>
    <phoneticPr fontId="28"/>
  </si>
  <si>
    <t>原因を知って予防することが重要</t>
  </si>
  <si>
    <t>食中毒は「サルモネラ菌」「腸炎ビブリオ菌」「カンピロバクター」などの、十分に加熱していない食材や生の食材が原因で発生する菌をはじめ、「黄色ブドウ球菌」などの人の皮膚にいる菌が付着して損害を与える場合が考えられます。それらは調理方法を工夫したり、手洗いを徹底したりすることで防げる場合が大多数です。常日頃から食中毒発生防止の意識を従業員に徹底するためにも、調理時や調理前のマニュアルをしっかりと見直して予防策を練っておくことが大切になるのではないでしょうか。</t>
    <phoneticPr fontId="28"/>
  </si>
  <si>
    <t>ノロウイルス指数平年同等　散発事故発生</t>
    <rPh sb="6" eb="8">
      <t>シスウ</t>
    </rPh>
    <rPh sb="8" eb="10">
      <t>ヘイネン</t>
    </rPh>
    <rPh sb="10" eb="12">
      <t>ドウトウ</t>
    </rPh>
    <rPh sb="13" eb="15">
      <t>サンパツ</t>
    </rPh>
    <rPh sb="15" eb="17">
      <t>ジコ</t>
    </rPh>
    <rPh sb="17" eb="19">
      <t>ハッセイ</t>
    </rPh>
    <phoneticPr fontId="5"/>
  </si>
  <si>
    <t>出典:東京都感染症情報センター</t>
    <rPh sb="0" eb="2">
      <t>シュッテン</t>
    </rPh>
    <rPh sb="3" eb="6">
      <t>トウキョウト</t>
    </rPh>
    <rPh sb="6" eb="9">
      <t>カンセンショウ</t>
    </rPh>
    <rPh sb="9" eb="11">
      <t>ジョウホウ</t>
    </rPh>
    <phoneticPr fontId="5"/>
  </si>
  <si>
    <t xml:space="preserve"> </t>
    <phoneticPr fontId="80"/>
  </si>
  <si>
    <t>　　　　レベル5</t>
    <phoneticPr fontId="5"/>
  </si>
  <si>
    <t>　　　　レベル4</t>
    <phoneticPr fontId="5"/>
  </si>
  <si>
    <t>　　　　レベル3</t>
    <phoneticPr fontId="5"/>
  </si>
  <si>
    <r>
      <t xml:space="preserve">　    </t>
    </r>
    <r>
      <rPr>
        <sz val="9"/>
        <rFont val="ＭＳ Ｐゴシック"/>
        <family val="3"/>
        <charset val="128"/>
      </rPr>
      <t>レベル2</t>
    </r>
    <phoneticPr fontId="5"/>
  </si>
  <si>
    <r>
      <t xml:space="preserve">       </t>
    </r>
    <r>
      <rPr>
        <sz val="9"/>
        <rFont val="ＭＳ Ｐゴシック"/>
        <family val="3"/>
        <charset val="128"/>
      </rPr>
      <t xml:space="preserve"> レベル1</t>
    </r>
    <phoneticPr fontId="5"/>
  </si>
  <si>
    <t>地方衛生研究所情報</t>
    <rPh sb="0" eb="2">
      <t>チホウ</t>
    </rPh>
    <rPh sb="2" eb="4">
      <t>エイセイ</t>
    </rPh>
    <rPh sb="4" eb="6">
      <t>ケンキュウ</t>
    </rPh>
    <rPh sb="6" eb="7">
      <t>ショ</t>
    </rPh>
    <rPh sb="7" eb="9">
      <t>ジョウホウ</t>
    </rPh>
    <phoneticPr fontId="5"/>
  </si>
  <si>
    <t>傾向</t>
    <rPh sb="0" eb="2">
      <t>ケイコウ</t>
    </rPh>
    <phoneticPr fontId="5"/>
  </si>
  <si>
    <t>出典：地方衛生研究所ネットワーク</t>
    <rPh sb="0" eb="2">
      <t>シュッテン</t>
    </rPh>
    <rPh sb="3" eb="5">
      <t>チホウ</t>
    </rPh>
    <rPh sb="5" eb="7">
      <t>エイセイ</t>
    </rPh>
    <rPh sb="7" eb="9">
      <t>ケンキュウ</t>
    </rPh>
    <rPh sb="9" eb="10">
      <t>ジョ</t>
    </rPh>
    <phoneticPr fontId="5"/>
  </si>
  <si>
    <t>http://idsc.tokyo-eiken.go.jp/diseases/gastro/gastro/</t>
    <phoneticPr fontId="5"/>
  </si>
  <si>
    <t>流行警報</t>
    <rPh sb="0" eb="2">
      <t>リュウコウ</t>
    </rPh>
    <rPh sb="2" eb="4">
      <t>ケイホウ</t>
    </rPh>
    <phoneticPr fontId="5"/>
  </si>
  <si>
    <t>警戒警報</t>
    <rPh sb="0" eb="2">
      <t>ケイカイ</t>
    </rPh>
    <rPh sb="2" eb="4">
      <t>ケイホウ</t>
    </rPh>
    <phoneticPr fontId="5"/>
  </si>
  <si>
    <t>低散発</t>
    <rPh sb="0" eb="1">
      <t>テイ</t>
    </rPh>
    <rPh sb="1" eb="3">
      <t>サンパツ</t>
    </rPh>
    <phoneticPr fontId="5"/>
  </si>
  <si>
    <t>定点観測値</t>
    <rPh sb="0" eb="2">
      <t>テイテン</t>
    </rPh>
    <rPh sb="2" eb="4">
      <t>カンソク</t>
    </rPh>
    <rPh sb="4" eb="5">
      <t>アタイ</t>
    </rPh>
    <phoneticPr fontId="5"/>
  </si>
  <si>
    <t>▲:減少</t>
    <rPh sb="2" eb="4">
      <t>ゲンショウ</t>
    </rPh>
    <phoneticPr fontId="5"/>
  </si>
  <si>
    <t>都道府県名</t>
  </si>
  <si>
    <t>流行　　☆増加　★減少☆★1つで約1ポイント</t>
    <rPh sb="0" eb="2">
      <t>リュウコウ</t>
    </rPh>
    <rPh sb="5" eb="7">
      <t>ゾウカ</t>
    </rPh>
    <rPh sb="9" eb="11">
      <t>ゲンショウ</t>
    </rPh>
    <phoneticPr fontId="5"/>
  </si>
  <si>
    <r>
      <t>大量発症事故（業種／内容）　　</t>
    </r>
    <r>
      <rPr>
        <b/>
        <sz val="12"/>
        <color indexed="53"/>
        <rFont val="ＭＳ Ｐゴシック"/>
        <family val="3"/>
        <charset val="128"/>
      </rPr>
      <t>今週 　, 　</t>
    </r>
    <r>
      <rPr>
        <b/>
        <sz val="12"/>
        <rFont val="ＭＳ Ｐゴシック"/>
        <family val="3"/>
        <charset val="128"/>
      </rPr>
      <t>先週</t>
    </r>
    <rPh sb="0" eb="2">
      <t>タイリョウ</t>
    </rPh>
    <rPh sb="2" eb="4">
      <t>ハッショウ</t>
    </rPh>
    <rPh sb="4" eb="6">
      <t>ジコ</t>
    </rPh>
    <rPh sb="7" eb="9">
      <t>ギョウシュ</t>
    </rPh>
    <rPh sb="10" eb="12">
      <t>ナイヨウ</t>
    </rPh>
    <rPh sb="15" eb="17">
      <t>コンシュウ</t>
    </rPh>
    <rPh sb="22" eb="24">
      <t>センシュウ</t>
    </rPh>
    <phoneticPr fontId="5"/>
  </si>
  <si>
    <t>ニュースソース</t>
  </si>
  <si>
    <t>日時</t>
    <rPh sb="0" eb="2">
      <t>ニチジ</t>
    </rPh>
    <phoneticPr fontId="5"/>
  </si>
  <si>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</si>
  <si>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</si>
  <si>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</si>
  <si>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</si>
  <si>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</si>
  <si>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</si>
  <si>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</si>
  <si>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</si>
  <si>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</si>
  <si>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</si>
  <si>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</si>
  <si>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</si>
  <si>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</si>
  <si>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</si>
  <si>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</si>
  <si>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</si>
  <si>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</si>
  <si>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</si>
  <si>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</si>
  <si>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</si>
  <si>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</si>
  <si>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</si>
  <si>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</si>
  <si>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</si>
  <si>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</si>
  <si>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</si>
  <si>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</si>
  <si>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</si>
  <si>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</si>
  <si>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</si>
  <si>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</si>
  <si>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</si>
  <si>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</si>
  <si>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</si>
  <si>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</si>
  <si>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</si>
  <si>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</si>
  <si>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</si>
  <si>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</si>
  <si>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</si>
  <si>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</si>
  <si>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</si>
  <si>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</si>
  <si>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</si>
  <si>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</si>
  <si>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</si>
  <si>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全国</t>
  </si>
  <si>
    <t>今週</t>
    <rPh sb="0" eb="2">
      <t>コンシュウ</t>
    </rPh>
    <phoneticPr fontId="5"/>
  </si>
  <si>
    <t>先週に比べて全国平均は</t>
    <phoneticPr fontId="5"/>
  </si>
  <si>
    <t>　：先週より</t>
  </si>
  <si>
    <t>東京都は</t>
  </si>
  <si>
    <t>　：先週より</t>
    <phoneticPr fontId="5"/>
  </si>
  <si>
    <t>最高指数は</t>
    <phoneticPr fontId="5"/>
  </si>
  <si>
    <t>全国で10.00を超える都道府県数は</t>
    <rPh sb="0" eb="2">
      <t>ゼンコク</t>
    </rPh>
    <rPh sb="9" eb="10">
      <t>コ</t>
    </rPh>
    <rPh sb="12" eb="16">
      <t>トドウフケン</t>
    </rPh>
    <rPh sb="16" eb="17">
      <t>スウ</t>
    </rPh>
    <phoneticPr fontId="5"/>
  </si>
  <si>
    <t>増減</t>
    <rPh sb="0" eb="2">
      <t>ゾウゲン</t>
    </rPh>
    <phoneticPr fontId="5"/>
  </si>
  <si>
    <t>　　　　　　　　　　　　　　　　　　　　　　　　　　　　　　　　　　　　</t>
    <phoneticPr fontId="5"/>
  </si>
  <si>
    <t>発生</t>
    <rPh sb="0" eb="2">
      <t>ハッセイ</t>
    </rPh>
    <phoneticPr fontId="5"/>
  </si>
  <si>
    <t>ソース</t>
    <phoneticPr fontId="5"/>
  </si>
  <si>
    <t>日付</t>
    <rPh sb="0" eb="2">
      <t>ヒヅケ</t>
    </rPh>
    <phoneticPr fontId="5"/>
  </si>
  <si>
    <t xml:space="preserve">                        </t>
    <phoneticPr fontId="5"/>
  </si>
  <si>
    <t>1類感染症</t>
  </si>
  <si>
    <t>報告なし</t>
    <rPh sb="0" eb="2">
      <t>ホウコク</t>
    </rPh>
    <phoneticPr fontId="5"/>
  </si>
  <si>
    <t>2類感染症</t>
    <phoneticPr fontId="5"/>
  </si>
  <si>
    <t>指定感染症 新型コロナウイルス感染症</t>
    <phoneticPr fontId="5"/>
  </si>
  <si>
    <t>厚生労働省：国内の発生状況など
https://www.mhlw.go.jp/stf/covid-19/kokunainohasseijoukyou.html#h2_1
厚生労働省：データからわかる－新型コロナウイルス感染症情報－
https：//covid19.mhlw.go.jp/</t>
    <phoneticPr fontId="80"/>
  </si>
  <si>
    <t>https://www.mhlw.go.jp/stf/covid-19/kokunainohasseijoukyou.html#h2_1</t>
    <phoneticPr fontId="80"/>
  </si>
  <si>
    <t>厚生労働省：データからわかる－新型コロナウイルス感染症情報－</t>
    <phoneticPr fontId="80"/>
  </si>
  <si>
    <t>https：//covid19.mhlw.go.jp/</t>
    <phoneticPr fontId="80"/>
  </si>
  <si>
    <t>腸管出血性大腸菌感染症</t>
    <phoneticPr fontId="5"/>
  </si>
  <si>
    <t>4類感染症</t>
    <phoneticPr fontId="80"/>
  </si>
  <si>
    <t>インフルエンザ
と
新型コロナ</t>
    <rPh sb="10" eb="12">
      <t>シンガタ</t>
    </rPh>
    <phoneticPr fontId="80"/>
  </si>
  <si>
    <t>注意</t>
    <rPh sb="0" eb="2">
      <t>チュウイ</t>
    </rPh>
    <phoneticPr fontId="80"/>
  </si>
  <si>
    <t>国・地域</t>
    <rPh sb="0" eb="1">
      <t>クニ</t>
    </rPh>
    <rPh sb="2" eb="4">
      <t>チイキ</t>
    </rPh>
    <phoneticPr fontId="5"/>
  </si>
  <si>
    <t>届出感染症　第三類　細菌性赤痢菌</t>
    <rPh sb="0" eb="2">
      <t>トドケデ</t>
    </rPh>
    <rPh sb="2" eb="4">
      <t>カンセン</t>
    </rPh>
    <rPh sb="4" eb="5">
      <t>ショウ</t>
    </rPh>
    <rPh sb="6" eb="7">
      <t>ダイ</t>
    </rPh>
    <rPh sb="7" eb="8">
      <t>サン</t>
    </rPh>
    <rPh sb="8" eb="9">
      <t>タグイ</t>
    </rPh>
    <rPh sb="10" eb="13">
      <t>サイキンセイ</t>
    </rPh>
    <rPh sb="13" eb="15">
      <t>セキリ</t>
    </rPh>
    <rPh sb="15" eb="16">
      <t>キン</t>
    </rPh>
    <phoneticPr fontId="5"/>
  </si>
  <si>
    <r>
      <t>全国 報告数推移　　　　　　</t>
    </r>
    <r>
      <rPr>
        <b/>
        <sz val="11"/>
        <rFont val="ＭＳ Ｐゴシック"/>
        <family val="3"/>
        <charset val="128"/>
      </rPr>
      <t>届出患者数（人）</t>
    </r>
    <rPh sb="14" eb="16">
      <t>トドケデ</t>
    </rPh>
    <rPh sb="16" eb="19">
      <t>カンジャスウ</t>
    </rPh>
    <rPh sb="20" eb="21">
      <t>ニン</t>
    </rPh>
    <phoneticPr fontId="5"/>
  </si>
  <si>
    <t>1月</t>
    <rPh sb="1" eb="2">
      <t>ガツ</t>
    </rPh>
    <phoneticPr fontId="80"/>
  </si>
  <si>
    <t>2月</t>
  </si>
  <si>
    <t>3月</t>
  </si>
  <si>
    <t>4月</t>
  </si>
  <si>
    <t>5月</t>
  </si>
  <si>
    <t>6月</t>
  </si>
  <si>
    <t>7月</t>
  </si>
  <si>
    <t>8月</t>
  </si>
  <si>
    <t>9月</t>
  </si>
  <si>
    <t>10月</t>
  </si>
  <si>
    <t>11月</t>
  </si>
  <si>
    <t>12月</t>
  </si>
  <si>
    <t>合計</t>
    <rPh sb="0" eb="2">
      <t>ゴウケイ</t>
    </rPh>
    <phoneticPr fontId="5"/>
  </si>
  <si>
    <t>合計</t>
  </si>
  <si>
    <t>今週</t>
    <rPh sb="0" eb="2">
      <t>コンシュウ</t>
    </rPh>
    <phoneticPr fontId="80"/>
  </si>
  <si>
    <t>2024年</t>
    <rPh sb="4" eb="5">
      <t>ネン</t>
    </rPh>
    <phoneticPr fontId="80"/>
  </si>
  <si>
    <t>2023年</t>
    <phoneticPr fontId="5"/>
  </si>
  <si>
    <t>2022年</t>
    <phoneticPr fontId="5"/>
  </si>
  <si>
    <t>2021年</t>
  </si>
  <si>
    <t>2020年</t>
    <phoneticPr fontId="5"/>
  </si>
  <si>
    <t>2019年</t>
    <phoneticPr fontId="5"/>
  </si>
  <si>
    <t>2019年</t>
    <rPh sb="4" eb="5">
      <t>ネン</t>
    </rPh>
    <phoneticPr fontId="5"/>
  </si>
  <si>
    <t>2018年</t>
    <phoneticPr fontId="5"/>
  </si>
  <si>
    <t>2017年</t>
    <phoneticPr fontId="5"/>
  </si>
  <si>
    <t>2016年</t>
    <phoneticPr fontId="5"/>
  </si>
  <si>
    <t>2015年</t>
    <phoneticPr fontId="5"/>
  </si>
  <si>
    <t>2014年</t>
    <phoneticPr fontId="5"/>
  </si>
  <si>
    <t>2013年</t>
    <phoneticPr fontId="5"/>
  </si>
  <si>
    <t>2012年</t>
    <phoneticPr fontId="5"/>
  </si>
  <si>
    <t>2011年</t>
  </si>
  <si>
    <t>腸管出血性大腸菌</t>
    <rPh sb="0" eb="2">
      <t>チョウカン</t>
    </rPh>
    <rPh sb="2" eb="5">
      <t>シュッケツセイ</t>
    </rPh>
    <rPh sb="5" eb="8">
      <t>ダイチョウキン</t>
    </rPh>
    <phoneticPr fontId="5"/>
  </si>
  <si>
    <t>赤痢</t>
    <rPh sb="0" eb="2">
      <t>セキリ</t>
    </rPh>
    <phoneticPr fontId="5"/>
  </si>
  <si>
    <t>※2023年 第11週（3/13～3/19）  現在</t>
    <phoneticPr fontId="80"/>
  </si>
  <si>
    <t>腸管系感染症は新型コロナウイルス予防の手洗い、手指消毒で</t>
    <rPh sb="0" eb="2">
      <t>チョウカン</t>
    </rPh>
    <rPh sb="2" eb="3">
      <t>ケイ</t>
    </rPh>
    <rPh sb="3" eb="6">
      <t>カンセンショウ</t>
    </rPh>
    <rPh sb="7" eb="9">
      <t>シンガタ</t>
    </rPh>
    <rPh sb="16" eb="18">
      <t>ヨボウ</t>
    </rPh>
    <rPh sb="19" eb="21">
      <t>テアラ</t>
    </rPh>
    <rPh sb="23" eb="24">
      <t>テ</t>
    </rPh>
    <rPh sb="24" eb="25">
      <t>ユビ</t>
    </rPh>
    <rPh sb="25" eb="27">
      <t>ショウドク</t>
    </rPh>
    <phoneticPr fontId="5"/>
  </si>
  <si>
    <t>圧倒的に感染防御できている</t>
    <rPh sb="0" eb="3">
      <t>アットウテキ</t>
    </rPh>
    <rPh sb="4" eb="6">
      <t>カンセン</t>
    </rPh>
    <rPh sb="6" eb="8">
      <t>ボウギョ</t>
    </rPh>
    <phoneticPr fontId="5"/>
  </si>
  <si>
    <t>発表</t>
    <rPh sb="0" eb="2">
      <t>ハッピョウ</t>
    </rPh>
    <phoneticPr fontId="5"/>
  </si>
  <si>
    <t>掲載日</t>
    <rPh sb="0" eb="3">
      <t>ケイサイビ</t>
    </rPh>
    <phoneticPr fontId="5"/>
  </si>
  <si>
    <t>注意　本件は「リコールプラス」「リコールナビ」のホームページより引用しています。詳細に関してはリンク先ＨＰよりご確認ください。</t>
    <rPh sb="0" eb="2">
      <t>チュウイ</t>
    </rPh>
    <phoneticPr fontId="5"/>
  </si>
  <si>
    <t>なお、情報提供ページは提供者側により短期間で削除される場合もあります。予めご了解ください。</t>
    <rPh sb="3" eb="5">
      <t>ジョウホウ</t>
    </rPh>
    <rPh sb="5" eb="7">
      <t>テイキョウ</t>
    </rPh>
    <rPh sb="11" eb="14">
      <t>テイキョウシャ</t>
    </rPh>
    <rPh sb="14" eb="15">
      <t>ガワ</t>
    </rPh>
    <rPh sb="18" eb="21">
      <t>タンキカン</t>
    </rPh>
    <rPh sb="22" eb="24">
      <t>サクジョ</t>
    </rPh>
    <rPh sb="27" eb="29">
      <t>バアイ</t>
    </rPh>
    <rPh sb="35" eb="36">
      <t>アラカジ</t>
    </rPh>
    <rPh sb="38" eb="40">
      <t>リョウカイ</t>
    </rPh>
    <phoneticPr fontId="5"/>
  </si>
  <si>
    <t xml:space="preserve">業者
 </t>
    <rPh sb="0" eb="2">
      <t>ギョウシャ</t>
    </rPh>
    <phoneticPr fontId="5"/>
  </si>
  <si>
    <t>★数年間では、平均的比率でノロウイルス継続</t>
    <rPh sb="0" eb="21">
      <t>ヘイキンテキヒリツケイゾク</t>
    </rPh>
    <phoneticPr fontId="5"/>
  </si>
  <si>
    <t>　</t>
    <phoneticPr fontId="80"/>
  </si>
  <si>
    <t>静岡県</t>
    <phoneticPr fontId="80"/>
  </si>
  <si>
    <t>2024年</t>
    <phoneticPr fontId="5"/>
  </si>
  <si>
    <t>届出感染症　第三類　</t>
    <rPh sb="0" eb="2">
      <t>トドケデ</t>
    </rPh>
    <rPh sb="2" eb="4">
      <t>カンセン</t>
    </rPh>
    <rPh sb="4" eb="5">
      <t>ショウ</t>
    </rPh>
    <rPh sb="6" eb="7">
      <t>ダイ</t>
    </rPh>
    <rPh sb="7" eb="8">
      <t>サン</t>
    </rPh>
    <rPh sb="8" eb="9">
      <t>タグイ</t>
    </rPh>
    <phoneticPr fontId="5"/>
  </si>
  <si>
    <t>賞味</t>
    <rPh sb="0" eb="2">
      <t>ショウミ</t>
    </rPh>
    <phoneticPr fontId="80"/>
  </si>
  <si>
    <t>アレルゲン</t>
    <phoneticPr fontId="80"/>
  </si>
  <si>
    <t>残留</t>
    <rPh sb="0" eb="2">
      <t>ザンリュウ</t>
    </rPh>
    <phoneticPr fontId="80"/>
  </si>
  <si>
    <t>異物</t>
    <rPh sb="0" eb="2">
      <t>イブツ</t>
    </rPh>
    <phoneticPr fontId="80"/>
  </si>
  <si>
    <t>細菌</t>
    <rPh sb="0" eb="2">
      <t>サイキン</t>
    </rPh>
    <phoneticPr fontId="80"/>
  </si>
  <si>
    <t>表示</t>
    <rPh sb="0" eb="2">
      <t>ヒョウジ</t>
    </rPh>
    <phoneticPr fontId="80"/>
  </si>
  <si>
    <t>その他</t>
    <rPh sb="2" eb="3">
      <t>タ</t>
    </rPh>
    <phoneticPr fontId="80"/>
  </si>
  <si>
    <t>インフルエンザ新型</t>
    <rPh sb="7" eb="9">
      <t>シンガタ</t>
    </rPh>
    <phoneticPr fontId="80"/>
  </si>
  <si>
    <t>コロナウイルス感染症</t>
    <rPh sb="7" eb="10">
      <t>カンセンショウ</t>
    </rPh>
    <phoneticPr fontId="80"/>
  </si>
  <si>
    <t>報告数</t>
    <rPh sb="0" eb="3">
      <t>ホウコクスウ</t>
    </rPh>
    <phoneticPr fontId="80"/>
  </si>
  <si>
    <t>総数</t>
    <rPh sb="0" eb="2">
      <t>ソウスウ</t>
    </rPh>
    <phoneticPr fontId="80"/>
  </si>
  <si>
    <t>男性</t>
    <rPh sb="0" eb="2">
      <t>ダンセイ</t>
    </rPh>
    <phoneticPr fontId="80"/>
  </si>
  <si>
    <t>女性</t>
    <rPh sb="0" eb="2">
      <t>ジョセイ</t>
    </rPh>
    <phoneticPr fontId="80"/>
  </si>
  <si>
    <r>
      <rPr>
        <sz val="11"/>
        <color rgb="FFFFC000"/>
        <rFont val="ＭＳ Ｐゴシック"/>
        <family val="3"/>
        <charset val="128"/>
        <scheme val="minor"/>
      </rPr>
      <t xml:space="preserve">  ■</t>
    </r>
    <r>
      <rPr>
        <sz val="9"/>
        <color theme="1"/>
        <rFont val="ＭＳ Ｐゴシック"/>
        <family val="3"/>
        <charset val="128"/>
        <scheme val="minor"/>
      </rPr>
      <t>賞味消費期限</t>
    </r>
    <r>
      <rPr>
        <sz val="11"/>
        <color theme="1"/>
        <rFont val="ＭＳ Ｐゴシック"/>
        <family val="3"/>
        <charset val="128"/>
        <scheme val="minor"/>
      </rPr>
      <t>　</t>
    </r>
    <r>
      <rPr>
        <sz val="11"/>
        <color rgb="FF6EF729"/>
        <rFont val="ＭＳ Ｐゴシック"/>
        <family val="3"/>
        <charset val="128"/>
        <scheme val="minor"/>
      </rPr>
      <t>■</t>
    </r>
    <r>
      <rPr>
        <sz val="9"/>
        <color theme="1"/>
        <rFont val="ＭＳ Ｐゴシック"/>
        <family val="3"/>
        <charset val="128"/>
        <scheme val="minor"/>
      </rPr>
      <t>アレルギー</t>
    </r>
    <r>
      <rPr>
        <sz val="11"/>
        <color theme="5" tint="0.39997558519241921"/>
        <rFont val="ＭＳ Ｐゴシック"/>
        <family val="3"/>
        <charset val="128"/>
        <scheme val="minor"/>
      </rPr>
      <t>■</t>
    </r>
    <r>
      <rPr>
        <sz val="7"/>
        <color theme="1"/>
        <rFont val="ＭＳ Ｐゴシック"/>
        <family val="3"/>
        <charset val="128"/>
        <scheme val="minor"/>
      </rPr>
      <t>残留添加物・農薬</t>
    </r>
    <r>
      <rPr>
        <sz val="11"/>
        <color theme="1"/>
        <rFont val="ＭＳ Ｐゴシック"/>
        <family val="3"/>
        <charset val="128"/>
        <scheme val="minor"/>
      </rPr>
      <t xml:space="preserve">  </t>
    </r>
    <r>
      <rPr>
        <sz val="11"/>
        <color theme="0" tint="-0.14999847407452621"/>
        <rFont val="ＭＳ Ｐゴシック"/>
        <family val="3"/>
        <charset val="128"/>
        <scheme val="minor"/>
      </rPr>
      <t>■</t>
    </r>
    <r>
      <rPr>
        <sz val="11"/>
        <color theme="1"/>
        <rFont val="ＭＳ Ｐゴシック"/>
        <family val="3"/>
        <charset val="128"/>
        <scheme val="minor"/>
      </rPr>
      <t>異物　</t>
    </r>
    <r>
      <rPr>
        <sz val="11"/>
        <color theme="7" tint="0.39997558519241921"/>
        <rFont val="ＭＳ Ｐゴシック"/>
        <family val="3"/>
        <charset val="128"/>
        <scheme val="minor"/>
      </rPr>
      <t>　■</t>
    </r>
    <r>
      <rPr>
        <sz val="11"/>
        <color theme="1"/>
        <rFont val="ＭＳ Ｐゴシック"/>
        <family val="3"/>
        <charset val="128"/>
        <scheme val="minor"/>
      </rPr>
      <t>細菌　　</t>
    </r>
    <r>
      <rPr>
        <sz val="11"/>
        <color indexed="40"/>
        <rFont val="ＭＳ Ｐゴシック"/>
        <family val="3"/>
        <charset val="128"/>
        <scheme val="minor"/>
      </rPr>
      <t>■</t>
    </r>
    <r>
      <rPr>
        <sz val="11"/>
        <color theme="1"/>
        <rFont val="ＭＳ Ｐゴシック"/>
        <family val="3"/>
        <charset val="128"/>
        <scheme val="minor"/>
      </rPr>
      <t>表示ミス     □</t>
    </r>
    <r>
      <rPr>
        <b/>
        <sz val="11"/>
        <color theme="1"/>
        <rFont val="ＭＳ Ｐゴシック"/>
        <family val="3"/>
        <charset val="128"/>
        <scheme val="minor"/>
      </rPr>
      <t>その他</t>
    </r>
    <phoneticPr fontId="5"/>
  </si>
  <si>
    <t>（最近５年間の週値の比較） ノロウイルスの感染周期は4年ですね　やや感染度合いが低い!</t>
    <rPh sb="1" eb="3">
      <t>サイキン</t>
    </rPh>
    <rPh sb="3" eb="6">
      <t>ゴネンカン</t>
    </rPh>
    <rPh sb="7" eb="8">
      <t>シュウ</t>
    </rPh>
    <rPh sb="8" eb="9">
      <t>アタイ</t>
    </rPh>
    <rPh sb="10" eb="12">
      <t>ヒカク</t>
    </rPh>
    <rPh sb="21" eb="25">
      <t>カンセンシュウキ</t>
    </rPh>
    <rPh sb="27" eb="28">
      <t>ネン</t>
    </rPh>
    <rPh sb="34" eb="36">
      <t>カンセン</t>
    </rPh>
    <rPh sb="36" eb="38">
      <t>ドア</t>
    </rPh>
    <rPh sb="40" eb="41">
      <t>ヒク</t>
    </rPh>
    <phoneticPr fontId="5"/>
  </si>
  <si>
    <t>2025年</t>
    <phoneticPr fontId="5"/>
  </si>
  <si>
    <t>計</t>
    <rPh sb="0" eb="1">
      <t>ケイ</t>
    </rPh>
    <phoneticPr fontId="5"/>
  </si>
  <si>
    <t>食品表示 (2/17-2/24)</t>
  </si>
  <si>
    <t>日付</t>
    <rPh sb="0" eb="2">
      <t>ヒヅケ</t>
    </rPh>
    <phoneticPr fontId="80"/>
  </si>
  <si>
    <t>.</t>
    <phoneticPr fontId="80"/>
  </si>
  <si>
    <t>-</t>
    <phoneticPr fontId="80"/>
  </si>
  <si>
    <t xml:space="preserve"> 5類感染症</t>
    <phoneticPr fontId="5"/>
  </si>
  <si>
    <t>福島県</t>
    <rPh sb="0" eb="2">
      <t>フクシマ</t>
    </rPh>
    <phoneticPr fontId="80"/>
  </si>
  <si>
    <t xml:space="preserve"> </t>
    <phoneticPr fontId="80"/>
  </si>
  <si>
    <t>　　　</t>
  </si>
  <si>
    <t>全国警戒ランク2に減少</t>
    <rPh sb="0" eb="2">
      <t>ゼンコク</t>
    </rPh>
    <rPh sb="2" eb="4">
      <t>ケイカイ</t>
    </rPh>
    <rPh sb="9" eb="11">
      <t>ゲンショウ</t>
    </rPh>
    <phoneticPr fontId="80"/>
  </si>
  <si>
    <t xml:space="preserve">
3類感染症
細菌性赤痢</t>
    <phoneticPr fontId="5"/>
  </si>
  <si>
    <t>腸チフス1例‌</t>
    <phoneticPr fontId="80"/>
  </si>
  <si>
    <t>　</t>
    <phoneticPr fontId="25"/>
  </si>
  <si>
    <t>毎週　　ひとつ　　覚えていきましょう</t>
    <phoneticPr fontId="5"/>
  </si>
  <si>
    <t>　↓　職場の先輩は以下のことを理解して　わかり易く　指導しましょう　↓</t>
    <phoneticPr fontId="5"/>
  </si>
  <si>
    <t>年末限定　年内販売終了商品　さわやか除菌装置</t>
    <rPh sb="0" eb="4">
      <t>ネンマツゲンテイ</t>
    </rPh>
    <rPh sb="5" eb="7">
      <t>ネンナイ</t>
    </rPh>
    <rPh sb="7" eb="11">
      <t>ハンバイシュウリョウ</t>
    </rPh>
    <rPh sb="11" eb="13">
      <t>ショウヒン</t>
    </rPh>
    <rPh sb="18" eb="22">
      <t>ジョキンソウチ</t>
    </rPh>
    <phoneticPr fontId="28"/>
  </si>
  <si>
    <t>やや多い</t>
    <rPh sb="2" eb="3">
      <t>オオ</t>
    </rPh>
    <phoneticPr fontId="80"/>
  </si>
  <si>
    <t>2025年第48週</t>
    <rPh sb="4" eb="5">
      <t>ネン</t>
    </rPh>
    <rPh sb="5" eb="6">
      <t>ダイ</t>
    </rPh>
    <rPh sb="8" eb="9">
      <t>シュウ</t>
    </rPh>
    <phoneticPr fontId="80"/>
  </si>
  <si>
    <t>2025/50週</t>
  </si>
  <si>
    <t>食品表示  (12/15-12/21)</t>
    <phoneticPr fontId="5"/>
  </si>
  <si>
    <t>残留農薬  (12/15-12/21)</t>
    <phoneticPr fontId="5"/>
  </si>
  <si>
    <t>堺市保健所は12月16日、堺市東区の飲食店「一作鮨」で食事をした客らが下痢や嘔吐などの症状を訴え、ノロウイルスによる食中毒が発生したと発表した。市保健所によると、すしや天ぷらを食べた10～50歳代の男女14人が体調不良を訴え、このうち客11人と調理従事者2人の便からノロウイルスが検出された。重症者はおらず、全員が快方に向かっているという。</t>
    <phoneticPr fontId="80"/>
  </si>
  <si>
    <t>讀賣新聞</t>
    <rPh sb="0" eb="2">
      <t>ヨミウリ</t>
    </rPh>
    <rPh sb="2" eb="4">
      <t>シンブン</t>
    </rPh>
    <phoneticPr fontId="80"/>
  </si>
  <si>
    <t>岩手めんこいテレビ</t>
    <rPh sb="0" eb="2">
      <t>イワテ</t>
    </rPh>
    <phoneticPr fontId="80"/>
  </si>
  <si>
    <t>　県生活衛生課は15日、周南市の焼き肉店で食中毒が発生したと発表した。5日にこの店で食事をした会社員17人のうち6人に下痢や発熱の症状が出たが、医療機関を受診し…</t>
    <phoneticPr fontId="80"/>
  </si>
  <si>
    <t>日刊新周南</t>
    <rPh sb="0" eb="2">
      <t>ニッカン</t>
    </rPh>
    <rPh sb="2" eb="3">
      <t>シン</t>
    </rPh>
    <rPh sb="3" eb="4">
      <t>シュウ</t>
    </rPh>
    <rPh sb="4" eb="5">
      <t>ナン</t>
    </rPh>
    <phoneticPr fontId="80"/>
  </si>
  <si>
    <t>静岡市は１６日、葵区の飲食店でノロウイルスによる食中毒が発生したと発表しました。
　静岡市保健所によりますと、７日に葵区の飲食店で肉寿司、ローストビーフ、からあげ、生ハムサラダ、馬刺し、だし巻き卵などを食べた２５歳から７３歳までの男女１１人が、下痢、発熱、嘔吐などの症状を訴えました。症状を訴えた患者は快方に向かっています。</t>
    <phoneticPr fontId="80"/>
  </si>
  <si>
    <t>静岡テレビ</t>
    <rPh sb="0" eb="2">
      <t>シズオカ</t>
    </rPh>
    <phoneticPr fontId="80"/>
  </si>
  <si>
    <t>埼玉新聞</t>
    <rPh sb="0" eb="2">
      <t>サイタマ</t>
    </rPh>
    <rPh sb="2" eb="4">
      <t>シンブン</t>
    </rPh>
    <phoneticPr fontId="80"/>
  </si>
  <si>
    <t>横浜市保健所の調査で、患者6人および調理従事者3人からノロウイルスが検出され、提供された食事が原因と断定された。給食を提供した業者（埼玉県川越市の株式会社ニフス）には12月19日に営業禁止処分が下され、12月18日からは代替食対応となっている。施設内の環境や食品からはノロウイルスは検出されなかったが、横浜市衛生研究所による検便結果では陽性反応が出たため、引き続き原因の詳細調査が行われている。</t>
    <phoneticPr fontId="80"/>
  </si>
  <si>
    <t>楽天ニュース</t>
    <rPh sb="0" eb="2">
      <t>ラクテン</t>
    </rPh>
    <phoneticPr fontId="80"/>
  </si>
  <si>
    <t>47NEWS</t>
    <phoneticPr fontId="80"/>
  </si>
  <si>
    <t xml:space="preserve">
　岐阜市は20日、市内の特別養護老人ホームで提供された給食を食べた20～90代の入居者や職員計40人が発熱、嘔吐（おうと）、下痢など食中毒の症状を訴え、複数人の便などからノロウイルスが検出されたと発表した.</t>
    <phoneticPr fontId="80"/>
  </si>
  <si>
    <t>12月12日、福島県南相馬市の飲食店が提供した刺身を食べた20～60代の男女計49人が、下痢や嘔吐などの症状を訴えました。で提供されたのは、同市の鮮魚店が調理したマグロやハマチ、サーモンなどの刺身ということです。患者や、刺身を調理した人の便からノロウイルスが検出され、県はこの刺身が原因の食中毒と断定しました。者ら49人は全員快方に向かっているということです。鮮魚店は、18日から3日間の営業停止処分となっています。</t>
    <phoneticPr fontId="80"/>
  </si>
  <si>
    <t>福島南相馬市</t>
    <phoneticPr fontId="80"/>
  </si>
  <si>
    <t>回収＆返金</t>
  </si>
  <si>
    <t>イオンリテール</t>
  </si>
  <si>
    <t>回収＆返金/交換</t>
  </si>
  <si>
    <t>回収</t>
  </si>
  <si>
    <t>オーケー</t>
  </si>
  <si>
    <t>回収＆交換</t>
  </si>
  <si>
    <t>西友</t>
  </si>
  <si>
    <t>ツルヤ</t>
  </si>
  <si>
    <t>ホクレン商事</t>
  </si>
  <si>
    <t>サミット</t>
  </si>
  <si>
    <t>たいらや</t>
  </si>
  <si>
    <t>2025年第49週（12月1日〜12月7日）</t>
    <phoneticPr fontId="80"/>
  </si>
  <si>
    <t>結核例　236例</t>
    <rPh sb="7" eb="8">
      <t>レイ</t>
    </rPh>
    <phoneticPr fontId="5"/>
  </si>
  <si>
    <t>細菌性赤痢2例‌
菌種：S. sonnei（D群）2例＿感染地域：‌‌東京都1例、国内・国外
不明1例</t>
    <phoneticPr fontId="80"/>
  </si>
  <si>
    <t xml:space="preserve">腸管出血性大腸菌感染症65例（有症者36例、うちHUS‌なし）
‌　感染地域：‌‌国内42例、韓国3例、カンボジア1例、国内・国外不明19例
　国内の感染地域：‌‌大阪府8例、福岡県6例、山形県5例、北海道3例、佐賀県3例、熊本県2例、鹿児島県2例、群馬県1例、埼玉県1例、東京都1例、新潟県1例、岐阜県1例、愛知県1例、京都府1例、広島県1例、
　宮城県/山形県/大阪府1例、国内（都道府県不明）4例
</t>
    <phoneticPr fontId="80"/>
  </si>
  <si>
    <t>年齢群：‌‌1歳（5 例 ）、2歳（4 例 ）、3歳（2 例 ）、4歳（1 例 ）、5歳（1 例 ）、6歳（ 1 例 ）、 7歳（ 1 例 ）、 9歳（ 1 例 ）、 10 代（ 6 例 ）、 20代（13例）、30 代（ 9 例 ）、 
40 代（ 4 例 ）、 50 代（ 5 例 ）、 60代（6例）、70 代（4 例 ）、80 代（1 例 ）、
90代以上（1例）</t>
    <phoneticPr fontId="80"/>
  </si>
  <si>
    <t>血清群・毒素型：‌‌O157‌VT1・VT2（26例）、O157‌VT2（7例）、O103‌VT1（5例）、O159‌VT2（4例）、O26‌VT1（4例）、
O115‌VT1（2例）、O111‌VT1・VT2（1例）、O111‌VT2（1例）、O126‌VT1‌（1例）、O136‌VT2（1例）、その他・不明（13例）
累積報告数：4,170例（有症者2,395例、うちHUS‌57例．死亡3例）</t>
    <phoneticPr fontId="80"/>
  </si>
  <si>
    <t>4類感染症
E型肝炎　　15例‌感染地域（感染源）：‌‌北海道1例（不明）、宮城県1例（豚ホルモン）、
　栃木県1例（不明）、東京都1例（不明）、神奈川県1例（不明）、新潟県1例（不明）、
　富山県1例（不明）、石川県1例（不明）、愛媛県1例（不明）、
　国内（都道府県不明）3例（肉類1例、焼き豚1例、不明1例）、
　国内・国外不明3例（猪肉/鹿肉1例、不明2例）　
A型肝炎2例‌　　感染地域：埼玉県1例、愛知県1例</t>
    <phoneticPr fontId="80"/>
  </si>
  <si>
    <t>レジオネラ症35例（肺炎型33例、ポンティアック熱型2例）
　感染地域：‌群馬県3例、静岡県3例、埼玉県2例、東京都2例、愛知県2例、大阪府2例、熊本県2例、北海道1例、山形県1例、福島県1例、千葉県1例、神奈川県1例、福井県1例、山梨県1例、滋賀県1例、兵庫県1例、岡山県1例、青森県/福島県1例、
国内（都道府県不明）2例、
国内・国外不明6例
‌
年齢群：‌20代（1例）、30代（1例）、50代（3例）、60代（5例）、70代（11例）、80代（7例）、90代以上（7例）
累積報告数：2,301例</t>
    <phoneticPr fontId="80"/>
  </si>
  <si>
    <t>アメーバ赤痢8例（腸管アメーバ症7例、腸管外アメーバ症1例）
‌感染地域：‌‌宮城県1例、大阪府1例、福岡県1例、佐賀県1例、鹿児島県1例、国内・国外不明3例
‌感染経路：‌‌性的 接 触 2 例（ 同 性 間 1 例 、 異性間・同性 間 不 明 1 例 ）、
経口感染1例、その他・不明5例</t>
    <phoneticPr fontId="80"/>
  </si>
  <si>
    <t>2025年第49週</t>
    <rPh sb="4" eb="5">
      <t>ネン</t>
    </rPh>
    <rPh sb="5" eb="6">
      <t>ダイ</t>
    </rPh>
    <rPh sb="8" eb="9">
      <t>シュウ</t>
    </rPh>
    <phoneticPr fontId="80"/>
  </si>
  <si>
    <r>
      <t xml:space="preserve">対前週
</t>
    </r>
    <r>
      <rPr>
        <b/>
        <sz val="14"/>
        <color rgb="FFFF0000"/>
        <rFont val="ＭＳ Ｐゴシック"/>
        <family val="3"/>
        <charset val="128"/>
      </rPr>
      <t>インフルエンザ 　　     　       　　-17%   減少</t>
    </r>
    <r>
      <rPr>
        <b/>
        <sz val="11"/>
        <color rgb="FFFF0000"/>
        <rFont val="ＭＳ Ｐゴシック"/>
        <family val="3"/>
        <charset val="128"/>
      </rPr>
      <t xml:space="preserve">
</t>
    </r>
    <r>
      <rPr>
        <b/>
        <sz val="14"/>
        <color rgb="FFFF0000"/>
        <rFont val="ＭＳ Ｐゴシック"/>
        <family val="3"/>
        <charset val="128"/>
      </rPr>
      <t>新型コロナウイルス          　  　 -30%　 減少</t>
    </r>
    <rPh sb="0" eb="3">
      <t>タイゼンシュウゾウカゾウカゲンショウ</t>
    </rPh>
    <rPh sb="36" eb="38">
      <t>ゲンショウ</t>
    </rPh>
    <rPh sb="69" eb="71">
      <t>ゲンショウ</t>
    </rPh>
    <phoneticPr fontId="80"/>
  </si>
  <si>
    <t>株式会社ユニオン　【回収後の対応】返金対応</t>
    <phoneticPr fontId="80"/>
  </si>
  <si>
    <t xml:space="preserve"> 輸入国：オーストラリア
回収の理由 	　食品衛生法違反
検疫所におけるモニタリング検査の結果、一部の商品で基準値0.01ppmを超えるプロピコナゾール（0.03ppm）が検出されたため
【回収情報の周知方法】
弊社にて文書を作成、1次販売先に直接連絡し自主回収の依頼をしております。</t>
    <phoneticPr fontId="80"/>
  </si>
  <si>
    <t>https://ifas.mhlw.go.jp/faspub/_link.do?i=IO_S020502&amp;p=RCL202503221</t>
    <phoneticPr fontId="80"/>
  </si>
  <si>
    <t>ブルーベリー中国産｜残留農薬プロシミドン検出</t>
    <phoneticPr fontId="80"/>
  </si>
  <si>
    <t xml:space="preserve">　厚生労働省は、中国から輸入されたブルーベリーから農薬「プロシミドン」が検出されたことを発表しました。
※プロシミドン 0.04 ppm検出（基準：0.01 ppm)
「プロシミドン」は、ジカルボキシイミド系の殺菌剤として用いられており、植物病原菌（灰色かび病、菌核病、灰星病、うり類のつる枯病など）に有効とされています。
動物による各種毒性試験結果では、プロシミドン投与による影響は、主に肝臓（小葉中心性肝細胞肥大等）及び精巣（間細胞過形成等）に認められています。
海外では中国、韓国、タイ、オーストラリア等、数十か国で登録が取得されています。
 </t>
    <phoneticPr fontId="80"/>
  </si>
  <si>
    <t xml:space="preserve">農産物中残留農薬の部位別濃度及び調理による消長について - 秋田県 </t>
    <phoneticPr fontId="80"/>
  </si>
  <si>
    <t>https://www.shokukanken.com/post-26502/</t>
    <phoneticPr fontId="80"/>
  </si>
  <si>
    <r>
      <t>　食品中の残留農薬の分析精度向上と調理による変化に関する研究（令和3～5年度） 
農産物中残留農薬の部位別濃度及び調理による消長について 
 松渕亜希子  古井真理子  珍田尚俊  藤井愛実*1 
　</t>
    </r>
    <r>
      <rPr>
        <b/>
        <sz val="14"/>
        <color rgb="FF000000"/>
        <rFont val="Segoe UI Emoji"/>
        <family val="3"/>
      </rPr>
      <t>🥬</t>
    </r>
    <r>
      <rPr>
        <b/>
        <sz val="14"/>
        <color rgb="FF000000"/>
        <rFont val="游ゴシック"/>
        <family val="3"/>
        <charset val="128"/>
      </rPr>
      <t xml:space="preserve"> ほうれんそう
農薬	　　　　　　　　洗浄5秒　　洗浄30秒	　ゆでる	炒める
シアゾファミド　　	　　100.0	　　68.7	　31.3　　　	67.2
イミダクロプリド　　　 92.4	　　85.9	　22.8	　　　68.5
テフルトリン	　　　　　96.0	　　100.0	　88.0　　　	64.0
________________________________________
</t>
    </r>
    <r>
      <rPr>
        <b/>
        <sz val="14"/>
        <color rgb="FF000000"/>
        <rFont val="Segoe UI Symbol"/>
        <family val="3"/>
      </rPr>
      <t>🍅</t>
    </r>
    <r>
      <rPr>
        <b/>
        <sz val="14"/>
        <color rgb="FF000000"/>
        <rFont val="游ゴシック"/>
        <family val="3"/>
        <charset val="128"/>
      </rPr>
      <t xml:space="preserve"> ミニトマト
農薬	　　　　　　洗浄5秒	　洗浄30秒	　　湯むき	　　煮る
アセタミプリド　　86.7	　　100.0	　　　80.0	　　　73.3
ボスカリド	　　　70.4	　　　83.1	　　　　11.3	　　98.6
シアゾファミド　	59.3	　　　47.0	　　　　0.0	　　　81.5
チアクロプリド　	89.1	　　　76.4	　　　　60.9 　　95.7　	
＊調理で農薬がなくなることは、ほとんどなさそうだ
</t>
    </r>
    <rPh sb="496" eb="498">
      <t>チョウリ</t>
    </rPh>
    <rPh sb="499" eb="501">
      <t>ノウヤク</t>
    </rPh>
    <phoneticPr fontId="80"/>
  </si>
  <si>
    <t>https://www.pref.akita.lg.jp/uploads/public/archive_0000057985_00/022_%E8%BE%B2%E7%94%A3%E7%89%A9%E4%B8%AD%E6%AE%8B%E7%95%99%E8%BE%B2%E8%96%AC%E3%81%AE%E9%83%A8%E4%BD%8D%E5%88%A5%E6%BF%83%E5%BA%A6%E5%8F%8A%E3%81%B3%E8%AA%BF%E7%90%86%E3%81%AB%E3%82%88%E3%82%8B%E6%B6%88%E9%95%B7%E3%81%AB%E3%81%A4%E3%81%84%E3%81%A6%EF%BC%88p56%EF%BD%9E59%EF%BC%89.pdf</t>
    <phoneticPr fontId="80"/>
  </si>
  <si>
    <t>アサヒG、独自の乳酸菌が世界的な評価　「CP2305ガセリ菌」が2つの食品原料見本市で賞を受賞</t>
    <phoneticPr fontId="80"/>
  </si>
  <si>
    <t>　アサヒグループ食品㈱（東京都墨田区、川原浩社長）はこのほど、独自の乳酸菌「CP2305ガセリ菌」が2つの食品原料見本市で賞を受賞したと発表した。
11月3日から5日にドバイで開催された「Gulfood Manufacturing 2025」で、「Functional Ingredient of the Year（機能性素材オブ・ザ・イヤー）」を受賞。審査員から、「CP2305ガセリ菌」の科学的信頼性、応用範囲の広さと、現代の健康志向の消費者のニーズに沿った素材であるということが高く評価されたという。
　また12月2日から4日にパリで開催された「Food Ingredients Europe 2025」で、「Health Innovation Award(健康イノベーション賞)」を受賞。審査員から、「日々の精神的ストレスの緩和」や「睡眠の質（眠りの深さ）向上」が科学的に検証されており、「腸内環境の改善」など消費者の関心の高まりに対応していることが評価されたという。
　同社では、今年3月から「CP2305ガセリ菌」をグループ外および海外に向けて販売を開始している。人々の健康意識の高まりや飲料・食品の多様化から、今後さらなる需要が見込まれる乳酸菌素材について、今回の受賞を機にさらなる事業強化を図るとしている。</t>
    <phoneticPr fontId="80"/>
  </si>
  <si>
    <t>https://wellness-news.co.jp/posts/%E3%82%A2%E3%82%B5%E3%83%92g%E3%80%81%E7%8B%AC%E8%87%AA%E3%81%AE%E4%B9%B3%E9%85%B8%E8%8F%8C%E3%81%8C%E4%B8%96%E7%95%8C%E7%9A%84%E3%81%AA%E8%A9%95%E4%BE%A1%E3%80%80%E3%80%8Ccp2305%E3%82%AC%E3%82%BB/</t>
    <phoneticPr fontId="80"/>
  </si>
  <si>
    <t xml:space="preserve">農薬残留基準改正案に意見19件 消費者庁、科学的評価に基づき告示 </t>
    <phoneticPr fontId="80"/>
  </si>
  <si>
    <t>　消費者庁は16日、「食品、添加物等の規格基準の一部を改正する告示（案）」に関するパブリックコメント（意見募集）の結果を公表した。エスプロカルブなど6品目の農薬について残留基準を改正する案を示し、今年9月16日～10月15日の間に意見募集を行ったところ、19件の意見が寄せられた。寄せられた意見の多くは、農薬や食品添加物に対する健康影響への強い懸念、残留基準の緩和に反対する立場、妊婦や子ども、生態系への影響を重視すべきだとする主張、日本で登録されていないと認識されている農薬や、輸入食品への不安などだった。
　これに対し消費者庁は、残留基準は内閣府食品安全委員会の食品健康影響評価を踏まえ、許容一日摂取量（ADI）を超えない範囲で設定していること、農薬を長期・短期に摂取した場合でも健康影響が生じないことを確認していること、農薬の使用や環境影響については、農林水産省や環境省の制度に基づき管理されていることなどを繰り返し説明し、今回の改正案が科学的評価に基づくものであるとの立場を示している。改正案の告示は同日付で官報に掲載された。</t>
    <phoneticPr fontId="80"/>
  </si>
  <si>
    <t>https://wellness-news.co.jp/posts/251217-3/</t>
    <phoneticPr fontId="80"/>
  </si>
  <si>
    <t xml:space="preserve">博多天ぷらたかおで産地誤表示 農水省、米トレーサビリティ法違反で弘商に勧告 </t>
    <phoneticPr fontId="80"/>
  </si>
  <si>
    <t>　農林水産省は16日、㈱弘商（福岡市南区、矢川貴之社長）が福岡および渋谷パルコ店で展開する飲食店「博多天ぷらたかお」において、米飯類の原料米穀の産地情報が事実と異なるかたちで一般消費者に伝達されていたとして、米穀等の取引等に係る情報の記録及び産地情報の伝達に関する法律（米トレーサビリティ法）に基づく勧告を行ったと発表した。約41万食提供、立入検査で違反認定
　同省によると、弘商が運営する「博多天ぷらたかお」21店舗では、福岡県産米と福岡県産米以外の米穀をブレンドして使用していたにもかかわらず、店内掲示のポスターにおいて「福岡県産米」と表示し、事実と異なる産地情報を伝達していたことを確認した。この不適正な産地情報の伝達は、少なくとも2025年3月3日～6月23日までの間に行われ、同期間中に41万9,364食（米飯量換算で83.824トン）が一般消費者に提供されていた。
　本件については、農林水産省関東農政局、東海農政局、近畿農政局、中国四国農政局、九州農政局および内閣府沖縄総合事務局が、同6月12日～11月25日までの間、米トレーサビリティ法第10条第1項に基づく立入検査等を実施。その結果、弘商による行為が、米穀等の産地情報の適正な伝達を義務付けた米トレーサビリティ法第8条第1項の規定に違反することが認定された。
管理体制と法令遵守意識の不備を指摘
　農水省は、米トレーサビリティ法第9条第1項の規定に基づき、弘商に対して勧告を行った。勧告では、まず、取引を行った米穀について、情報の記録が省令に基づき適正に行われているかを点検し、不適正な記録があった場合には速やかに是正するとともに、所定の期間保存することを求めた。
　また、運営する全店舗において提供する米飯類について、産地情報の伝達が命令に沿って適正に行われているかを点検し、不適正な伝達が確認された場合には速やかに是正することを求めた。
　さらに、不適正な産地情報の伝達が生じた主な原因として、正確な情報提供に対する意識、米トレーサビリティ制度への認識、法令遵守意識の欠如が考えられることに加え、管理体制や商品管理システムに不備があった可能性を指摘。これらの点について原因の究明および分析の徹底を求めている。その結果を踏まえ、米トレーサビリティ制度に関する責任の所在を明確にし、産地情報の伝達を確実に確認できる管理体制および商品管理システムを整備するなど、再発防止策を適切に実施すること。提供する米飯類について、今後は、同法に違反する不適正な産地情報の伝達を行わないことが求められている。　弘商は、これらの措置について報告書を取りまとめ、来年1月16日までに農林水産大臣宛てに提出しなければならない。</t>
    <phoneticPr fontId="80"/>
  </si>
  <si>
    <t>https://wellness-news.co.jp/posts/251217-1/</t>
    <phoneticPr fontId="80"/>
  </si>
  <si>
    <t xml:space="preserve">カシューナッツ、年度内にアレルギー表示義務化 ～ピスタチオは特定原材料に準ずるものに追加 </t>
    <phoneticPr fontId="80"/>
  </si>
  <si>
    <t>　消費者庁は、15日に第8回食物アレルギー表示に関するアドバイザー会議を開催。年度内にカシューナッツを特定原材料に移行し、アレルギー表示を義務付ける方向性を明らかにした。施行後、2年間の経過措置期間が設けられる。またカシューナッツと強い交差反応性があるピスタチオについても、カシューナッツの特定原材料移行と同時に、特定原材料に準ずるものに追加。カシューナッツと交差反応性があることを含め、可能な限り表示に努めるよう事務連絡等にて推奨する。カシューナッツの特定原材料移行については今年上旬にはすでに方針が示されていたが、このたび公定検査法の確立目途が立ったことで改めて発表がなされた。カシューナッツの検査法について、定量検査法※にてカシューナッツ由来のタンパク質を定量的に検出し、10μg/g以上検出した場合（陽性）に定性検査法を行い、カシューナッツ由来の遺伝子又はタンパク質の検出を確認する。
※検査特性の異なる２種の検査を実施
カシューナッツとピスタチオなど、極めて類似した成分をもつ近縁種同士の判別については、えびとかに、くるみとペカンと同様、ELISA法（抗原抗体検査）と定性検査法を組み合わせることで可能である。今後はパブリックコメントの募集、消費者委員会への諮問を経て法改正・施行となる見通し。</t>
    <phoneticPr fontId="80"/>
  </si>
  <si>
    <t>https://www.kenko-media.com/food_devlp/10689/</t>
    <phoneticPr fontId="80"/>
  </si>
  <si>
    <t xml:space="preserve">消費者庁の担当者が登壇！食品表示デジタル化に向けた取り組みに関する最新動向セミナーを12 ... ニコニコニュース </t>
    <phoneticPr fontId="80"/>
  </si>
  <si>
    <t>　食品表示をめぐる環境は、法制度の改正や消費者ニーズの多様化により、年々複雑化しています。
こうした中で、食品表示情報のデジタル化・標準化は、サプライチェーン全体における効率化と透明性の両立を実現するうえで、ますます重要なテーマとなっています。
本セミナーでは、消費者庁様を講師にお招きし、消費者向けの「食品表示におけるデジタルツール活用」に関する最新の検討状況についてご紹介いただきます。
また、こうした取り組みの進展を踏まえ、食関連企業が今後どのような準備を進めるべきか、さらに食品事業者が選択している商品情報管理システムの動向についても解説します。
みどころ
・消費者庁様で取り組まれている「食品表示デジタルツール活用」の詳細がわかります。
・業界で広く採用されている商品情報管理システムの動向がわかります。
プログラム
第1部：基調講演　14:10～15:00
「食品表示へのデジタルツール活用検討について」
登壇：消費者庁　食品表示課　衛生調査官　坊 英哲 氏
内容：
・食品表示へのデジタルツール活用について
・食品表示におけるデジタルツールの役割と活用のイメージ
第2部：食品業界で選ばれている商品情報管理システムのご紹介　15:00～15:25
「食品情報のデジタル化を支えるソリューションのご紹介」</t>
    <phoneticPr fontId="80"/>
  </si>
  <si>
    <t>https://lp.infomart.co.jp/kikaku/20251209_seminar?utm_source=news&amp;utm_medium=referral&amp;utm_campaign=release_202512</t>
    <phoneticPr fontId="80"/>
  </si>
  <si>
    <t>？</t>
    <phoneticPr fontId="80"/>
  </si>
  <si>
    <r>
      <t xml:space="preserve">■ホールを上手く回せない原因は　今、何をすべきか分かってない
</t>
    </r>
    <r>
      <rPr>
        <b/>
        <u/>
        <sz val="14"/>
        <color theme="0"/>
        <rFont val="ＭＳ Ｐゴシック"/>
        <family val="3"/>
        <charset val="128"/>
      </rPr>
      <t xml:space="preserve">役割分担をしっかりする　
</t>
    </r>
    <r>
      <rPr>
        <b/>
        <sz val="14"/>
        <color rgb="FFFFFF00"/>
        <rFont val="ＭＳ Ｐゴシック"/>
        <family val="3"/>
        <charset val="128"/>
      </rPr>
      <t>お客様に気持ちよく食事をしてもらうためには「お待たせしないこと」が大切。</t>
    </r>
    <r>
      <rPr>
        <b/>
        <sz val="14"/>
        <color theme="0"/>
        <rFont val="ＭＳ Ｐゴシック"/>
        <family val="3"/>
        <charset val="128"/>
      </rPr>
      <t xml:space="preserve">とくに待たされる気分になる場面は、　　　「オーダーを待っているとき」「料理を待っているとき」「会計を待っているとき」なので、
</t>
    </r>
    <r>
      <rPr>
        <b/>
        <sz val="14"/>
        <color rgb="FFFFFF00"/>
        <rFont val="ＭＳ Ｐゴシック"/>
        <family val="3"/>
        <charset val="128"/>
      </rPr>
      <t>オーダー・料理提供・会計を優先的に対応するとよいでしょう。</t>
    </r>
    <r>
      <rPr>
        <b/>
        <sz val="14"/>
        <color theme="0"/>
        <rFont val="ＭＳ Ｐゴシック"/>
        <family val="3"/>
        <charset val="128"/>
      </rPr>
      <t xml:space="preserve">
店によって役割分担はさまざまですが、とくにピーク時はお客様もスタッフも増えるため、役割分担を明確にすることが　重要です。ここでのポイントは、店のルールをしっかりと理解し、自分の役割をきっちりとこなすことです。　　　　　　　　　自分から動くことは大切ですが、ほかの人がするべきことに手を出すと、かえって自分の担当の仕事ができなくなるなど、ホールでのチームワークが乱れたりします。もしやりづらいことなどがあったら、自己流で解決しようとする前に店長やホールのリーダーに相談しましょう。</t>
    </r>
    <r>
      <rPr>
        <b/>
        <sz val="14"/>
        <color rgb="FFFFFF00"/>
        <rFont val="ＭＳ Ｐゴシック"/>
        <family val="3"/>
        <charset val="128"/>
      </rPr>
      <t>更にサービス業の基本に立ち返る教育は、（1）正しい言葉遣いをすることですね。</t>
    </r>
    <rPh sb="413" eb="414">
      <t>サラ</t>
    </rPh>
    <rPh sb="419" eb="420">
      <t>ギョウ</t>
    </rPh>
    <rPh sb="421" eb="423">
      <t>キホン</t>
    </rPh>
    <rPh sb="424" eb="425">
      <t>タ</t>
    </rPh>
    <rPh sb="426" eb="427">
      <t>カエ</t>
    </rPh>
    <rPh sb="428" eb="430">
      <t>キョウイク</t>
    </rPh>
    <phoneticPr fontId="80"/>
  </si>
  <si>
    <t>コロナで人員過剰となった労働力は小売販売業に流れたが、今この労働力が外食に戻らない　</t>
    <rPh sb="4" eb="8">
      <t>ジンインカジョウ</t>
    </rPh>
    <rPh sb="12" eb="15">
      <t>ロウドウリョク</t>
    </rPh>
    <rPh sb="16" eb="18">
      <t>コウ</t>
    </rPh>
    <rPh sb="18" eb="21">
      <t>ハンバイギョウ</t>
    </rPh>
    <rPh sb="22" eb="23">
      <t>ナガ</t>
    </rPh>
    <rPh sb="27" eb="28">
      <t>イマ</t>
    </rPh>
    <rPh sb="30" eb="33">
      <t>ロウドウリョク</t>
    </rPh>
    <rPh sb="34" eb="36">
      <t>ガイショク</t>
    </rPh>
    <rPh sb="37" eb="38">
      <t>モド</t>
    </rPh>
    <phoneticPr fontId="5"/>
  </si>
  <si>
    <r>
      <t>店内のサービスに問題が徐々に出でいる。
1.　ホール従業員が少ないために、すぐオーダーを取りに来ない。
2.　料理の提供に時間がかかる。(近頃遅いなー　この店!)
3.  オーダー方式のDX化に戸惑う顧客(イライラするなー!)
4.  客が出た後のテーブルの片付けがいつまでも行われない。
　　新しく着席したお客様の隣が、食べ終わりの食器と食べ残り品の 
    臭いで不快。
5.　すいませーん。お水ください。
　　→いまセルフなのでカウンターでどうぞ
6.　これでは家で自炊と変わりません。
　　</t>
    </r>
    <r>
      <rPr>
        <b/>
        <sz val="14"/>
        <rFont val="HG創英角ｺﾞｼｯｸUB"/>
        <family val="3"/>
        <charset val="128"/>
      </rPr>
      <t>こんな店には、二度と寄りません。</t>
    </r>
    <rPh sb="0" eb="2">
      <t>テンナイ</t>
    </rPh>
    <rPh sb="8" eb="10">
      <t>モンダイ</t>
    </rPh>
    <rPh sb="11" eb="13">
      <t>ジョジョ</t>
    </rPh>
    <rPh sb="14" eb="15">
      <t>デ</t>
    </rPh>
    <rPh sb="26" eb="29">
      <t>ジュウギョウイン</t>
    </rPh>
    <rPh sb="30" eb="31">
      <t>スク</t>
    </rPh>
    <rPh sb="44" eb="45">
      <t>ト</t>
    </rPh>
    <rPh sb="47" eb="48">
      <t>コ</t>
    </rPh>
    <rPh sb="55" eb="57">
      <t>リョウリ</t>
    </rPh>
    <rPh sb="58" eb="60">
      <t>テイキョウ</t>
    </rPh>
    <rPh sb="61" eb="63">
      <t>ジカン</t>
    </rPh>
    <rPh sb="69" eb="72">
      <t>チカゴロオソ</t>
    </rPh>
    <rPh sb="78" eb="79">
      <t>ミセ</t>
    </rPh>
    <rPh sb="90" eb="92">
      <t>ホウシキ</t>
    </rPh>
    <rPh sb="95" eb="96">
      <t>カ</t>
    </rPh>
    <rPh sb="97" eb="99">
      <t>トマド</t>
    </rPh>
    <rPh sb="100" eb="102">
      <t>コキャク</t>
    </rPh>
    <rPh sb="118" eb="119">
      <t>キャク</t>
    </rPh>
    <rPh sb="120" eb="121">
      <t>デ</t>
    </rPh>
    <rPh sb="122" eb="123">
      <t>アト</t>
    </rPh>
    <rPh sb="129" eb="131">
      <t>カタヅ</t>
    </rPh>
    <rPh sb="138" eb="139">
      <t>オコナ</t>
    </rPh>
    <rPh sb="147" eb="148">
      <t>アタラ</t>
    </rPh>
    <rPh sb="150" eb="152">
      <t>チャクセキ</t>
    </rPh>
    <rPh sb="155" eb="157">
      <t>キャクサマ</t>
    </rPh>
    <rPh sb="158" eb="159">
      <t>トナリ</t>
    </rPh>
    <rPh sb="161" eb="162">
      <t>タ</t>
    </rPh>
    <rPh sb="163" eb="164">
      <t>オ</t>
    </rPh>
    <rPh sb="167" eb="169">
      <t>ショッキ</t>
    </rPh>
    <rPh sb="170" eb="171">
      <t>タ</t>
    </rPh>
    <rPh sb="172" eb="173">
      <t>ノコ</t>
    </rPh>
    <rPh sb="174" eb="175">
      <t>ヒン</t>
    </rPh>
    <rPh sb="182" eb="183">
      <t>ニオ</t>
    </rPh>
    <rPh sb="185" eb="187">
      <t>フカイ</t>
    </rPh>
    <rPh sb="200" eb="201">
      <t>ミズ</t>
    </rPh>
    <rPh sb="235" eb="236">
      <t>イエ</t>
    </rPh>
    <rPh sb="237" eb="239">
      <t>ジスイ</t>
    </rPh>
    <rPh sb="240" eb="241">
      <t>カ</t>
    </rPh>
    <rPh sb="253" eb="254">
      <t>ミセ</t>
    </rPh>
    <rPh sb="257" eb="259">
      <t>ニド</t>
    </rPh>
    <rPh sb="260" eb="261">
      <t>ヨ</t>
    </rPh>
    <phoneticPr fontId="80"/>
  </si>
  <si>
    <t>外食店でもとりわけ回転率を重視してきた店舗で注意したいこと</t>
    <rPh sb="0" eb="3">
      <t>ガイショクテン</t>
    </rPh>
    <rPh sb="9" eb="12">
      <t>カイテンリツ</t>
    </rPh>
    <rPh sb="13" eb="15">
      <t>ジュウシ</t>
    </rPh>
    <rPh sb="19" eb="21">
      <t>テンポ</t>
    </rPh>
    <rPh sb="22" eb="24">
      <t>チュウイ</t>
    </rPh>
    <phoneticPr fontId="5"/>
  </si>
  <si>
    <t>Withコロナウイルスと繁盛店の基本を見直しませんか</t>
    <rPh sb="12" eb="15">
      <t>ハンジョウテン</t>
    </rPh>
    <rPh sb="16" eb="18">
      <t>キホン</t>
    </rPh>
    <rPh sb="19" eb="21">
      <t>ミナオ</t>
    </rPh>
    <phoneticPr fontId="5"/>
  </si>
  <si>
    <t>今週のお題( 調理施設の点検項目　基礎編とは)</t>
    <rPh sb="7" eb="11">
      <t>チョウリシセツ</t>
    </rPh>
    <rPh sb="12" eb="16">
      <t>テンケンコウモク</t>
    </rPh>
    <rPh sb="17" eb="19">
      <t>キソ</t>
    </rPh>
    <rPh sb="19" eb="20">
      <t>ヘン</t>
    </rPh>
    <phoneticPr fontId="5"/>
  </si>
  <si>
    <t>https://www.vietnam.vn/ja/cap-song-long-khong-lo-tai-khach-san-1-the-ky-o-tp-hcm</t>
    <phoneticPr fontId="80"/>
  </si>
  <si>
    <t>今週のニュース（Noroｖｉｒｕｓ） (12/22-12/27)</t>
    <rPh sb="0" eb="2">
      <t>コンシュウ</t>
    </rPh>
    <phoneticPr fontId="5"/>
  </si>
  <si>
    <t xml:space="preserve"> GⅡ51　0例</t>
    <rPh sb="7" eb="8">
      <t>レイ</t>
    </rPh>
    <phoneticPr fontId="5"/>
  </si>
  <si>
    <t>2025/51週</t>
  </si>
  <si>
    <t>管理レベル「3」　</t>
    <phoneticPr fontId="5"/>
  </si>
  <si>
    <t>　</t>
    <phoneticPr fontId="0"/>
  </si>
  <si>
    <r>
      <rPr>
        <b/>
        <sz val="14"/>
        <color rgb="FFFF0000"/>
        <rFont val="ＭＳ Ｐゴシック"/>
        <family val="3"/>
        <charset val="128"/>
      </rPr>
      <t xml:space="preserve">
【情報共有】業界・地域のニュースを掲示して、注意を促すｻ
【常設】（次亜塩素系消毒剤)、うがい薬(イソジン）ｻ
【行動】出勤時、休憩後、退社時に手洗いの指示と徹底
【体調管理】健康状態の聞き取り、対応記録　予防的検査の実施、健康保菌者への生活指導、待機指示
【訓練】嘔吐物処理の実施訓練
【お</t>
    </r>
    <r>
      <rPr>
        <b/>
        <sz val="16"/>
        <color indexed="10"/>
        <rFont val="ＭＳ Ｐゴシック"/>
        <family val="3"/>
        <charset val="128"/>
      </rPr>
      <t xml:space="preserve">客様・パートナー】客、納品業者に体調不良者がある場合には日報に記録
</t>
    </r>
    <phoneticPr fontId="80"/>
  </si>
  <si>
    <t>11月ー3月中
施設の所在市町村で　　　　　　　流行・食中毒が複数件報告される
定点観測値が5.00～10.00</t>
    <phoneticPr fontId="80"/>
  </si>
  <si>
    <t>食中毒情報  (12/22-12/27)</t>
    <rPh sb="0" eb="3">
      <t>ショクチュウドク</t>
    </rPh>
    <rPh sb="3" eb="5">
      <t>ジョウホウ</t>
    </rPh>
    <phoneticPr fontId="5"/>
  </si>
  <si>
    <t>海外情報  (12/22-12/27)</t>
    <rPh sb="0" eb="4">
      <t>カイガイジョウホウ</t>
    </rPh>
    <phoneticPr fontId="5"/>
  </si>
  <si>
    <t>船橋市保健所は２６日、同市本町４の飲食店「ＴＯＭＯＲＩ（ともり）船橋店」で飲食をした２０～５０代の３グループ１２人に発熱や下痢などの症状が出たと発表した。発症者や調理の従業員の便からノロウイルスが検出されたことなどから、同店の食事が原因の食中毒と断定し、同店を同日から３日間の営業停止とした。重症者はおらず、全員が回復傾向にある</t>
    <phoneticPr fontId="80"/>
  </si>
  <si>
    <t>千葉日報</t>
    <rPh sb="0" eb="2">
      <t>チバ</t>
    </rPh>
    <rPh sb="2" eb="4">
      <t>ニッポウ</t>
    </rPh>
    <phoneticPr fontId="80"/>
  </si>
  <si>
    <t>食中毒…ほっかほか弁当の客18人、嘔吐や下痢　唐揚げを食べた男女3グループ異変 店員からノロウイルス検出&gt;　同所によると、22～24日にかけて、同店で食事をした4グループから「吐き気や嘔吐（おうと）、下痢などの症状が出ている」と届けがあった。4グループ計11人は19、20日の昼間、同店で海鮮丼やねぎとろ丼、エビフライなどを食べた。検便などの調査の結果、26～87歳の客10人（男性4人、女性6人）と同店の調理人3人から食中毒の原因となるノロウイルスが検出された。</t>
    <phoneticPr fontId="80"/>
  </si>
  <si>
    <t>北海道・北見保健所は2025年12月22日、北見市内の飲食店で食中毒が発生したと発表しました。食中毒が発生したのは北見市北5条西2丁目の飲食店「居酒屋海賊」です。12月19日に飲食店で会食をした2団体23人のうち16人が、翌朝から下痢や吐き気などの症状を発症しました。有症者の便の検査から、保健所はノロウイルスによる食中毒だと断定しました。このうち2人が医療機関を受診しましたが、いずれも回復傾向にあります。当時この団体が店で食べたのは、カキポン、刺身、牛カットステーキなどだということです。</t>
    <phoneticPr fontId="80"/>
  </si>
  <si>
    <t>STV北海道</t>
    <phoneticPr fontId="80"/>
  </si>
  <si>
    <t>県によると、12月23日に県央保健所管内の教育・保育施設（園児75人・職員24人）から複数の園児や職員に嘔吐や下痢などの症状があると保健所へ連絡があり、調査した結果、12月14日から12月24日にかけて、園児12人と職員1人の合わせて13人に嘔吐や下痢などの症状があったことがわかった。</t>
    <phoneticPr fontId="80"/>
  </si>
  <si>
    <t>今月、宇都宮市内の児童福祉施設で子どもや職員あわせて４５人が下痢やおう吐などの症状を訴え、検査の結果ノロウイルスが検出されました。
全員快方に向かっているということですが、市はノロウイルスによる集団感染が発生したとして、施設に対して手洗いや消毒の徹底を指導しました。</t>
    <phoneticPr fontId="80"/>
  </si>
  <si>
    <t>NHK</t>
    <phoneticPr fontId="80"/>
  </si>
  <si>
    <t>福岡市の西区と城南区の保育施設で、23日までに園児あわせて27人が嘔吐や下痢などの症状を訴えました。ノロウイルスによる集団感染とみられています。
福岡市によると、西区内の保育施設では12月12日から23日までの間に1歳〜6歳までの園児あわせて15人が、嘔吐や下痢などの症状を訴えました。</t>
    <phoneticPr fontId="80"/>
  </si>
  <si>
    <t>RKB</t>
    <phoneticPr fontId="80"/>
  </si>
  <si>
    <t>松本市保健所によりますと、12月11日から14日にかけて、店で調理し提供された食事を食べた6グループ14人が、吐き気や腹痛、下痢などの症状を示しました。
県の検査で、患者の便からノロウイルスが検出されたことなどから、松本市保健所では、ノロウイルスによる食中毒と断定し、この店を24日まで3日間の営業停止としました。</t>
    <phoneticPr fontId="80"/>
  </si>
  <si>
    <t>SBC</t>
    <phoneticPr fontId="80"/>
  </si>
  <si>
    <t xml:space="preserve"> GⅡ　50週 0 例</t>
    <rPh sb="6" eb="7">
      <t>シュウ</t>
    </rPh>
    <phoneticPr fontId="5"/>
  </si>
  <si>
    <t xml:space="preserve">カキ大量死問題で 県内の生産者仲間が県漁連に緊急支援金 広島 </t>
    <phoneticPr fontId="15"/>
  </si>
  <si>
    <t xml:space="preserve">ｄメニューニュース - NTTドコモ </t>
    <phoneticPr fontId="15"/>
  </si>
  <si>
    <t>広島県</t>
    <rPh sb="0" eb="3">
      <t>ヒロシマケン</t>
    </rPh>
    <phoneticPr fontId="15"/>
  </si>
  <si>
    <t>https://tohttps://topics.smt.docomo.ne.jp/amp/article/rcc/region/rcc-2375015ics.smt.docomo.ne.jp/amp/article/rcc/region/rcc-2375015</t>
    <phoneticPr fontId="15"/>
  </si>
  <si>
    <t>12/007</t>
    <phoneticPr fontId="15"/>
  </si>
  <si>
    <t xml:space="preserve">  養殖カキの大量死を受け、26日、県漁連＝広島県漁業協同組合連合会に緊急の支援金が贈呈されました。緊急支援金250万円を県漁連に贈呈したのは、広島県内のJAや生協連など11の組織でつくる県協同組合連絡協議会と、広島県生協連、生協ひろしま、JA全農ひろしま、JA広島中央会の５者です。県内の一部の海域では養殖カキの9割が死ぬ被害が出ていて、養殖業者の存続や地域経済、雇用などへの影響が懸念されています。県協同組合連絡協議会　吉川清ニ会長　「異常気象によって、特に第一次産業、非常に色んな意味で悪影響を受けておる、という状況の中で、協同組合の仲間としてなんとか応援、元気をもってもらいたいと」
県漁連　米田輝隆会長　「大量斃死で、本当に我々牡蠣業界厳しい状況でございます。有効に活用させていただきたいと思います」
県漁連の米田輝隆会長は「養殖の環境を改善するために海底に撒くカキ殻の購入代金などに充てたい」と話しました。</t>
    <phoneticPr fontId="15"/>
  </si>
  <si>
    <t xml:space="preserve">食中毒の発生について（令和７年12月26日） - 保健福祉部健康安全局食品衛生課 - 北海道庁 </t>
    <phoneticPr fontId="15"/>
  </si>
  <si>
    <t>北海道</t>
    <rPh sb="0" eb="3">
      <t>ホッカイドウ</t>
    </rPh>
    <phoneticPr fontId="15"/>
  </si>
  <si>
    <t>道庁公表</t>
    <rPh sb="0" eb="2">
      <t>ドウチョウ</t>
    </rPh>
    <rPh sb="2" eb="4">
      <t>コウヒョウ</t>
    </rPh>
    <phoneticPr fontId="15"/>
  </si>
  <si>
    <t>　</t>
    <phoneticPr fontId="15"/>
  </si>
  <si>
    <t>食品表示
(12/22-12/27)</t>
    <rPh sb="0" eb="2">
      <t>ショクヒン</t>
    </rPh>
    <rPh sb="2" eb="4">
      <t>ヒョウジ</t>
    </rPh>
    <phoneticPr fontId="5"/>
  </si>
  <si>
    <t>サンリブ</t>
  </si>
  <si>
    <t>不知火店 塩数の子 薄皮むき 一部賞味期限誤記</t>
  </si>
  <si>
    <t>井口農場</t>
  </si>
  <si>
    <t>農場もち 一部賞味期限表示欠落</t>
  </si>
  <si>
    <t>東亜トレーディン...</t>
  </si>
  <si>
    <t>岩海苔キムチ 一部(小麦)表示欠落</t>
  </si>
  <si>
    <t>パエリア・ブイヤベースセット 一部(えび,いか)表示欠落</t>
  </si>
  <si>
    <t>富士伊豆農業協同...</t>
  </si>
  <si>
    <t>富士山ふところ育ち干し芋 130ｇ 一部カビ発生の恐れ</t>
  </si>
  <si>
    <t>JA全農ミートフ...</t>
  </si>
  <si>
    <t>浜竹店 ローストビーフブロック 一部賞味期限誤記</t>
  </si>
  <si>
    <t>宏施</t>
  </si>
  <si>
    <t>Oishiスナック菓子(エビ味) 一部TBHQ検出</t>
  </si>
  <si>
    <t>シーアンドエー</t>
  </si>
  <si>
    <t>エラスチンコラーゲングミ他 一部食品衛生法違反の恐れ</t>
  </si>
  <si>
    <t>ジェイアール西日...</t>
  </si>
  <si>
    <t>セブンイレブン ハートインエキマルシェ大阪店 5商品 冷蔵品を常温販売</t>
  </si>
  <si>
    <t>時のプリン</t>
  </si>
  <si>
    <t>時のプリン 極濃厚 一部賞味期限誤記</t>
  </si>
  <si>
    <t>ウミノ食品</t>
  </si>
  <si>
    <t>京丹後せんべい ちりめんじゃこ 一部異物(毛髪)混入の恐れ</t>
  </si>
  <si>
    <t>インターフレッシ...</t>
  </si>
  <si>
    <t>インドカレー パニールバターマサラ 一部未認可の酸化防止剤検出</t>
  </si>
  <si>
    <t>三都屋商事</t>
  </si>
  <si>
    <t>フライビンズ 10％増量 一部ピーナッツ誤封入</t>
  </si>
  <si>
    <t>ルピシア</t>
  </si>
  <si>
    <t>エルダーフラワー&amp;カモミールティーバッグ 一部(りんご)表示欠落</t>
  </si>
  <si>
    <t>よしわエッグファ...</t>
  </si>
  <si>
    <t>LM新・鮮・一・番(卵) 一部賞味期限誤記</t>
  </si>
  <si>
    <t>サンエー</t>
  </si>
  <si>
    <t>ガーリックローストチキンホール 一部消費期限誤記</t>
  </si>
  <si>
    <t>大創産業</t>
  </si>
  <si>
    <t>フライビンズ 10％増量 88ｇ 一部(ピーナッツ)誤封入</t>
  </si>
  <si>
    <t>サンキ商会</t>
  </si>
  <si>
    <t>ままかりの酢漬柚子入り 一部ラベル誤貼付で(小麦,大豆)表示欠落</t>
  </si>
  <si>
    <t>ほたて貝柱(生食用・解凍) 一部消費期限誤記</t>
  </si>
  <si>
    <t>トライト</t>
  </si>
  <si>
    <t>南海金剛店 レトロプリン 一部消費期限誤記</t>
  </si>
  <si>
    <t>東洋水産</t>
  </si>
  <si>
    <t>マルちゃん ソーセージＬ 4本束 一部配合量に誤り</t>
  </si>
  <si>
    <t>トロナジャパン</t>
  </si>
  <si>
    <t>おかず三昧 海老といかのひとくち揚げ 一部本来と異なる風味</t>
  </si>
  <si>
    <t>パークタワーホテ...</t>
  </si>
  <si>
    <t>クリスマスフルーツケーキ 一部賞味期限誤記</t>
  </si>
  <si>
    <t>小岩駅南口店 味つけバイ貝 一部保存温度逸脱</t>
  </si>
  <si>
    <t>古賀店 まとう鯛みりん干し他 一部賞味期限誤記</t>
  </si>
  <si>
    <t>いずみの農業協同...</t>
  </si>
  <si>
    <t>しゅんぎく 一部残留農薬基準超過</t>
  </si>
  <si>
    <t>神戸物産</t>
  </si>
  <si>
    <t>インスタントチャイ 一部未記載の着色料検出</t>
  </si>
  <si>
    <t>ビスキュイワッフル＆シュガースコーン 一部賞味期限誤記</t>
  </si>
  <si>
    <t>コープデリ生活協...</t>
  </si>
  <si>
    <t>ふわふわデニッシュロール他38種 一部食品表示欠落</t>
  </si>
  <si>
    <t>ニシキフード</t>
  </si>
  <si>
    <t>ボルシチ スープカレー 一部保存方法誤記</t>
  </si>
  <si>
    <t>マルタ食品 数の子わさび 一部ラベル誤貼付で豚肉表示欠落</t>
  </si>
  <si>
    <t>グルービー</t>
  </si>
  <si>
    <t>創作和菓子 雪だるま 一部消費期限誤記</t>
  </si>
  <si>
    <t>二方蒲鉾</t>
  </si>
  <si>
    <t>かに入りにぎりちくわ他 一部賞味期限誤記</t>
  </si>
  <si>
    <t>花福堂</t>
  </si>
  <si>
    <t>博多まっかな苺のアソートボックス 一部賞味期限誤記</t>
  </si>
  <si>
    <t>唐戸店 塩さば他 計5品目 一部消費期限誤記</t>
  </si>
  <si>
    <t>エフコープ生活協...</t>
  </si>
  <si>
    <t>味付けかずのこ醤油味 一部賞味期限誤記</t>
  </si>
  <si>
    <t>かに甲羅入りグラタン 一部(卵,鶏肉)表示欠落</t>
  </si>
  <si>
    <t>冷凍かき(加熱用) 一部生食用と誤記</t>
  </si>
  <si>
    <t>イオンビッグ</t>
  </si>
  <si>
    <t>長野東店 バケット 一部(卵,乳成分)表示欠落</t>
  </si>
  <si>
    <t>綿半ホームエイド...</t>
  </si>
  <si>
    <t>冷凍ボイルたらばがに 一部保存温度表示欠落</t>
  </si>
  <si>
    <t>赤魚半身(解凍) 一部ラベル誤貼付で賞味期限誤記</t>
  </si>
  <si>
    <t>ロンシャン洋菓子...</t>
  </si>
  <si>
    <t>フリアン 一部(卵白)表示欠落</t>
  </si>
  <si>
    <t>福砂屋</t>
  </si>
  <si>
    <t>福砂屋 カステラ 一部賞味期限誤記</t>
  </si>
  <si>
    <t>ユニオン</t>
  </si>
  <si>
    <t>生鮮マンゴー 一部残留農薬基準超過</t>
  </si>
  <si>
    <t>特定非営利活動法...</t>
  </si>
  <si>
    <t>アイスモナカバニラ＆コーヒー他 一部表示欠落</t>
  </si>
  <si>
    <t>ミニストップ</t>
  </si>
  <si>
    <t>みどり台駅前店 R-1ドリンクタイプ他 一部保存温度逸脱</t>
  </si>
  <si>
    <t>鹿島中央青果</t>
  </si>
  <si>
    <t>水郷園芸協同組合...</t>
  </si>
  <si>
    <t>　上位2種目(賞味期限・アレルギー表記ミス)で全体の　(64%)</t>
    <rPh sb="1" eb="3">
      <t>ジョウイ</t>
    </rPh>
    <rPh sb="4" eb="6">
      <t>シュモク</t>
    </rPh>
    <rPh sb="7" eb="11">
      <t>ショウミキゲン</t>
    </rPh>
    <rPh sb="17" eb="19">
      <t>ヒョウキ</t>
    </rPh>
    <rPh sb="23" eb="25">
      <t>ゼンタイ</t>
    </rPh>
    <phoneticPr fontId="5"/>
  </si>
  <si>
    <t>2025年 第51週（12/15～12/21）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</si>
</sst>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_ "/>
    <numFmt numFmtId="177" formatCode="#,##0_ "/>
    <numFmt numFmtId="178" formatCode="yyyy&quot;年&quot;m&quot;月&quot;d&quot;日&quot;;@"/>
    <numFmt numFmtId="179" formatCode="m&quot;月&quot;d&quot;日&quot;;@"/>
    <numFmt numFmtId="180" formatCode="0.00;&quot;▲ &quot;0.00"/>
    <numFmt numFmtId="181" formatCode="0&quot;ヶ&quot;&quot;所&quot;"/>
    <numFmt numFmtId="182" formatCode="&quot;+&quot;\ #,##0.00;&quot;-&quot;\ #,##0.00"/>
    <numFmt numFmtId="183" formatCode="0_);[Red]\(0\)"/>
    <numFmt numFmtId="184" formatCode="\+0;&quot;▲ &quot;0"/>
  </numFmts>
  <fonts count="212">
    <font>
      <sz val="11"/>
      <color theme="1"/>
      <name val="ＭＳ Ｐゴシック"/>
      <family val="3"/>
      <charset val="128"/>
      <scheme val="minor"/>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6"/>
      <name val="ＭＳ Ｐゴシック"/>
      <family val="3"/>
      <charset val="128"/>
    </font>
    <font>
      <sz val="11"/>
      <name val="ＭＳ Ｐゴシック"/>
      <family val="3"/>
      <charset val="128"/>
    </font>
    <font>
      <b/>
      <sz val="14"/>
      <color indexed="10"/>
      <name val="ＭＳ Ｐゴシック"/>
      <family val="3"/>
      <charset val="128"/>
    </font>
    <font>
      <u/>
      <sz val="11"/>
      <color indexed="12"/>
      <name val="ＭＳ Ｐゴシック"/>
      <family val="3"/>
      <charset val="128"/>
    </font>
    <font>
      <sz val="9"/>
      <name val="ＭＳ Ｐゴシック"/>
      <family val="3"/>
      <charset val="128"/>
    </font>
    <font>
      <sz val="12"/>
      <name val="ＭＳ Ｐゴシック"/>
      <family val="3"/>
      <charset val="128"/>
    </font>
    <font>
      <sz val="8"/>
      <name val="ＭＳ Ｐゴシック"/>
      <family val="3"/>
      <charset val="128"/>
    </font>
    <font>
      <b/>
      <sz val="12"/>
      <name val="ＭＳ Ｐゴシック"/>
      <family val="3"/>
      <charset val="128"/>
    </font>
    <font>
      <b/>
      <sz val="11"/>
      <color indexed="10"/>
      <name val="ＭＳ Ｐゴシック"/>
      <family val="3"/>
      <charset val="128"/>
    </font>
    <font>
      <sz val="11"/>
      <color indexed="10"/>
      <name val="ＭＳ Ｐゴシック"/>
      <family val="3"/>
      <charset val="128"/>
    </font>
    <font>
      <sz val="6"/>
      <name val="ＭＳ Ｐゴシック"/>
      <family val="3"/>
      <charset val="128"/>
    </font>
    <font>
      <sz val="11"/>
      <color indexed="9"/>
      <name val="ＭＳ Ｐゴシック"/>
      <family val="3"/>
      <charset val="128"/>
    </font>
    <font>
      <b/>
      <sz val="20"/>
      <name val="ＭＳ Ｐゴシック"/>
      <family val="3"/>
      <charset val="128"/>
    </font>
    <font>
      <sz val="16"/>
      <color indexed="18"/>
      <name val="ＭＳ Ｐゴシック"/>
      <family val="3"/>
      <charset val="128"/>
    </font>
    <font>
      <b/>
      <sz val="14.3"/>
      <color indexed="30"/>
      <name val="ＭＳ Ｐゴシック"/>
      <family val="3"/>
      <charset val="128"/>
    </font>
    <font>
      <b/>
      <sz val="11"/>
      <name val="ＭＳ Ｐゴシック"/>
      <family val="3"/>
      <charset val="128"/>
    </font>
    <font>
      <b/>
      <sz val="8"/>
      <name val="ＭＳ Ｐゴシック"/>
      <family val="3"/>
      <charset val="128"/>
    </font>
    <font>
      <sz val="14"/>
      <name val="ＭＳ Ｐゴシック"/>
      <family val="3"/>
      <charset val="128"/>
    </font>
    <font>
      <sz val="10"/>
      <name val="ＭＳ Ｐゴシック"/>
      <family val="3"/>
      <charset val="128"/>
    </font>
    <font>
      <sz val="18"/>
      <name val="ＭＳ Ｐゴシック"/>
      <family val="3"/>
      <charset val="128"/>
    </font>
    <font>
      <sz val="6"/>
      <name val="ＭＳ Ｐゴシック"/>
      <family val="3"/>
      <charset val="128"/>
    </font>
    <font>
      <sz val="9"/>
      <color indexed="8"/>
      <name val="Meiryo"/>
      <family val="3"/>
      <charset val="128"/>
    </font>
    <font>
      <b/>
      <sz val="18"/>
      <name val="ＭＳ Ｐゴシック"/>
      <family val="3"/>
      <charset val="128"/>
    </font>
    <font>
      <sz val="6"/>
      <name val="ＭＳ Ｐゴシック"/>
      <family val="3"/>
      <charset val="128"/>
    </font>
    <font>
      <b/>
      <sz val="14"/>
      <color indexed="9"/>
      <name val="ＭＳ Ｐゴシック"/>
      <family val="3"/>
      <charset val="128"/>
    </font>
    <font>
      <b/>
      <sz val="14"/>
      <name val="ＭＳ Ｐゴシック"/>
      <family val="3"/>
      <charset val="128"/>
    </font>
    <font>
      <sz val="10.75"/>
      <color indexed="63"/>
      <name val="ＭＳ ゴシック"/>
      <family val="3"/>
      <charset val="128"/>
    </font>
    <font>
      <b/>
      <sz val="12"/>
      <color indexed="8"/>
      <name val="ＭＳ Ｐゴシック"/>
      <family val="3"/>
      <charset val="128"/>
    </font>
    <font>
      <sz val="8"/>
      <color indexed="8"/>
      <name val="ＭＳ Ｐゴシック"/>
      <family val="3"/>
      <charset val="128"/>
    </font>
    <font>
      <sz val="11"/>
      <name val="メイリオ"/>
      <family val="3"/>
      <charset val="128"/>
    </font>
    <font>
      <sz val="10.1"/>
      <color indexed="22"/>
      <name val="メイリオ"/>
      <family val="3"/>
      <charset val="128"/>
    </font>
    <font>
      <sz val="11"/>
      <color indexed="23"/>
      <name val="ＭＳ Ｐゴシック"/>
      <family val="3"/>
      <charset val="128"/>
    </font>
    <font>
      <sz val="10.75"/>
      <color indexed="63"/>
      <name val="メイリオ"/>
      <family val="3"/>
      <charset val="128"/>
    </font>
    <font>
      <b/>
      <sz val="10"/>
      <color indexed="8"/>
      <name val="ＭＳ Ｐゴシック"/>
      <family val="3"/>
      <charset val="128"/>
    </font>
    <font>
      <sz val="9"/>
      <name val="Arial"/>
      <family val="2"/>
    </font>
    <font>
      <sz val="11"/>
      <name val="Arial"/>
      <family val="2"/>
    </font>
    <font>
      <sz val="11"/>
      <color indexed="22"/>
      <name val="ＭＳ Ｐゴシック"/>
      <family val="3"/>
      <charset val="128"/>
    </font>
    <font>
      <sz val="8"/>
      <color indexed="8"/>
      <name val="メイリオ"/>
      <family val="3"/>
      <charset val="128"/>
    </font>
    <font>
      <sz val="9"/>
      <color indexed="8"/>
      <name val="ＭＳ Ｐゴシック"/>
      <family val="3"/>
      <charset val="128"/>
    </font>
    <font>
      <sz val="9"/>
      <color indexed="10"/>
      <name val="ＭＳ Ｐゴシック"/>
      <family val="3"/>
      <charset val="128"/>
    </font>
    <font>
      <sz val="12"/>
      <color indexed="8"/>
      <name val="ＭＳ Ｐゴシック"/>
      <family val="3"/>
      <charset val="128"/>
    </font>
    <font>
      <b/>
      <sz val="12"/>
      <color indexed="9"/>
      <name val="ＭＳ Ｐゴシック"/>
      <family val="3"/>
      <charset val="128"/>
    </font>
    <font>
      <sz val="9"/>
      <color indexed="53"/>
      <name val="ＭＳ Ｐゴシック"/>
      <family val="3"/>
      <charset val="128"/>
    </font>
    <font>
      <sz val="9"/>
      <color indexed="60"/>
      <name val="ＭＳ Ｐゴシック"/>
      <family val="3"/>
      <charset val="128"/>
    </font>
    <font>
      <sz val="11"/>
      <color indexed="8"/>
      <name val="メイリオ"/>
      <family val="3"/>
      <charset val="128"/>
    </font>
    <font>
      <sz val="10"/>
      <color indexed="8"/>
      <name val="ＭＳ Ｐゴシック"/>
      <family val="3"/>
      <charset val="128"/>
    </font>
    <font>
      <b/>
      <sz val="12"/>
      <color indexed="53"/>
      <name val="ＭＳ Ｐゴシック"/>
      <family val="3"/>
      <charset val="128"/>
    </font>
    <font>
      <b/>
      <sz val="14"/>
      <color indexed="13"/>
      <name val="ＭＳ Ｐゴシック"/>
      <family val="3"/>
      <charset val="128"/>
    </font>
    <font>
      <b/>
      <sz val="20"/>
      <color indexed="10"/>
      <name val="ＭＳ Ｐゴシック"/>
      <family val="3"/>
      <charset val="128"/>
    </font>
    <font>
      <b/>
      <sz val="14"/>
      <color indexed="22"/>
      <name val="ＭＳ Ｐゴシック"/>
      <family val="3"/>
      <charset val="128"/>
    </font>
    <font>
      <b/>
      <sz val="18"/>
      <color indexed="10"/>
      <name val="ＭＳ Ｐゴシック"/>
      <family val="3"/>
      <charset val="128"/>
    </font>
    <font>
      <sz val="18"/>
      <color indexed="8"/>
      <name val="ＭＳ Ｐゴシック"/>
      <family val="3"/>
      <charset val="128"/>
    </font>
    <font>
      <b/>
      <sz val="18"/>
      <color indexed="16"/>
      <name val="ＭＳ Ｐゴシック"/>
      <family val="3"/>
      <charset val="128"/>
    </font>
    <font>
      <sz val="11"/>
      <color indexed="16"/>
      <name val="ＭＳ Ｐゴシック"/>
      <family val="3"/>
      <charset val="128"/>
    </font>
    <font>
      <b/>
      <sz val="16"/>
      <color indexed="16"/>
      <name val="ＭＳ Ｐゴシック"/>
      <family val="3"/>
      <charset val="128"/>
    </font>
    <font>
      <b/>
      <sz val="11"/>
      <color indexed="16"/>
      <name val="ＭＳ Ｐゴシック"/>
      <family val="3"/>
      <charset val="128"/>
    </font>
    <font>
      <b/>
      <sz val="18"/>
      <color indexed="60"/>
      <name val="ＭＳ Ｐゴシック"/>
      <family val="3"/>
      <charset val="128"/>
    </font>
    <font>
      <sz val="72"/>
      <color indexed="10"/>
      <name val="ＭＳ Ｐゴシック"/>
      <family val="3"/>
      <charset val="128"/>
    </font>
    <font>
      <b/>
      <sz val="16"/>
      <color indexed="10"/>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b/>
      <sz val="12"/>
      <color rgb="FFFF0000"/>
      <name val="ＭＳ Ｐゴシック"/>
      <family val="3"/>
      <charset val="128"/>
    </font>
    <font>
      <b/>
      <sz val="20"/>
      <color rgb="FFFFFFFF"/>
      <name val="&amp;quot"/>
      <family val="2"/>
    </font>
    <font>
      <sz val="12"/>
      <color rgb="FF333333"/>
      <name val="&amp;quot"/>
      <family val="2"/>
    </font>
    <font>
      <b/>
      <sz val="13.5"/>
      <color rgb="FF333333"/>
      <name val="&amp;quot"/>
      <family val="2"/>
    </font>
    <font>
      <b/>
      <sz val="12"/>
      <color rgb="FFFF0A0A"/>
      <name val="&amp;quot"/>
      <family val="2"/>
    </font>
    <font>
      <b/>
      <sz val="12"/>
      <color rgb="FF333333"/>
      <name val="&amp;quot"/>
      <family val="2"/>
    </font>
    <font>
      <sz val="12"/>
      <color rgb="FF333333"/>
      <name val="ＭＳ Ｐゴシック"/>
      <family val="3"/>
      <charset val="128"/>
    </font>
    <font>
      <b/>
      <sz val="12"/>
      <color rgb="FF333333"/>
      <name val="ＭＳ Ｐゴシック"/>
      <family val="3"/>
      <charset val="128"/>
    </font>
    <font>
      <b/>
      <sz val="12"/>
      <color rgb="FFFF0A0A"/>
      <name val="ＭＳ Ｐゴシック"/>
      <family val="3"/>
      <charset val="128"/>
    </font>
    <font>
      <b/>
      <sz val="11"/>
      <color rgb="FFFF0000"/>
      <name val="ＭＳ Ｐゴシック"/>
      <family val="3"/>
      <charset val="128"/>
    </font>
    <font>
      <b/>
      <sz val="12"/>
      <color rgb="FFFF0000"/>
      <name val="メイリオ"/>
      <family val="3"/>
      <charset val="128"/>
    </font>
    <font>
      <sz val="11"/>
      <color rgb="FFFF0000"/>
      <name val="ＭＳ Ｐゴシック"/>
      <family val="3"/>
      <charset val="128"/>
    </font>
    <font>
      <b/>
      <sz val="14"/>
      <color theme="4"/>
      <name val="ＭＳ Ｐゴシック"/>
      <family val="3"/>
      <charset val="128"/>
    </font>
    <font>
      <sz val="11"/>
      <color theme="1"/>
      <name val="Meiryo"/>
      <family val="3"/>
      <charset val="128"/>
    </font>
    <font>
      <sz val="6"/>
      <name val="ＭＳ Ｐゴシック"/>
      <family val="3"/>
      <charset val="128"/>
      <scheme val="minor"/>
    </font>
    <font>
      <b/>
      <sz val="16"/>
      <name val="ＭＳ Ｐゴシック"/>
      <family val="3"/>
      <charset val="128"/>
    </font>
    <font>
      <sz val="20"/>
      <name val="ＭＳ Ｐゴシック"/>
      <family val="3"/>
      <charset val="128"/>
    </font>
    <font>
      <b/>
      <sz val="22"/>
      <name val="ＭＳ Ｐゴシック"/>
      <family val="3"/>
      <charset val="128"/>
    </font>
    <font>
      <sz val="11"/>
      <name val="ＭＳ Ｐゴシック"/>
      <family val="3"/>
      <charset val="128"/>
      <scheme val="minor"/>
    </font>
    <font>
      <b/>
      <sz val="16"/>
      <color indexed="18"/>
      <name val="ＭＳ Ｐゴシック"/>
      <family val="3"/>
      <charset val="128"/>
    </font>
    <font>
      <b/>
      <sz val="14"/>
      <color indexed="18"/>
      <name val="ＭＳ Ｐゴシック"/>
      <family val="3"/>
      <charset val="128"/>
    </font>
    <font>
      <b/>
      <sz val="11"/>
      <color indexed="8"/>
      <name val="ＭＳ Ｐゴシック"/>
      <family val="3"/>
      <charset val="128"/>
    </font>
    <font>
      <b/>
      <sz val="11"/>
      <color indexed="63"/>
      <name val="ＭＳ Ｐゴシック"/>
      <family val="3"/>
      <charset val="128"/>
    </font>
    <font>
      <b/>
      <sz val="12"/>
      <color theme="0"/>
      <name val="ＭＳ Ｐゴシック"/>
      <family val="3"/>
      <charset val="128"/>
    </font>
    <font>
      <b/>
      <sz val="10"/>
      <color theme="0"/>
      <name val="ＭＳ Ｐゴシック"/>
      <family val="3"/>
      <charset val="128"/>
    </font>
    <font>
      <b/>
      <sz val="12"/>
      <name val="ＭＳ Ｐゴシック"/>
      <family val="3"/>
      <charset val="128"/>
      <scheme val="minor"/>
    </font>
    <font>
      <b/>
      <sz val="11"/>
      <color theme="1"/>
      <name val="ＭＳ Ｐゴシック"/>
      <family val="3"/>
      <charset val="128"/>
    </font>
    <font>
      <sz val="11"/>
      <color rgb="FF000000"/>
      <name val="ＭＳ Ｐゴシック"/>
      <family val="3"/>
      <charset val="128"/>
    </font>
    <font>
      <sz val="11"/>
      <color theme="1"/>
      <name val="ＭＳ Ｐゴシック"/>
      <family val="3"/>
      <charset val="128"/>
      <scheme val="major"/>
    </font>
    <font>
      <sz val="11"/>
      <name val="ＭＳ Ｐゴシック"/>
      <family val="3"/>
      <charset val="128"/>
      <scheme val="major"/>
    </font>
    <font>
      <b/>
      <sz val="11"/>
      <name val="游ゴシック"/>
      <family val="3"/>
      <charset val="128"/>
    </font>
    <font>
      <b/>
      <sz val="11"/>
      <color theme="1"/>
      <name val="游ゴシック"/>
      <family val="3"/>
      <charset val="128"/>
    </font>
    <font>
      <b/>
      <sz val="9"/>
      <color rgb="FFFF0000"/>
      <name val="ＭＳ Ｐゴシック"/>
      <family val="3"/>
      <charset val="128"/>
    </font>
    <font>
      <sz val="16"/>
      <color theme="0"/>
      <name val="ＭＳ Ｐゴシック"/>
      <family val="3"/>
      <charset val="128"/>
    </font>
    <font>
      <b/>
      <sz val="12"/>
      <color rgb="FF000000"/>
      <name val="ＭＳ Ｐゴシック"/>
      <family val="3"/>
      <charset val="128"/>
    </font>
    <font>
      <sz val="11"/>
      <color theme="1"/>
      <name val="ＭＳ Ｐゴシック"/>
      <family val="2"/>
      <scheme val="minor"/>
    </font>
    <font>
      <u/>
      <sz val="11"/>
      <color theme="10"/>
      <name val="ＭＳ Ｐゴシック"/>
      <family val="2"/>
      <scheme val="minor"/>
    </font>
    <font>
      <b/>
      <sz val="9"/>
      <name val="ＭＳ Ｐゴシック"/>
      <family val="3"/>
      <charset val="128"/>
    </font>
    <font>
      <b/>
      <sz val="11"/>
      <name val="ＭＳ Ｐゴシック"/>
      <family val="3"/>
      <charset val="128"/>
      <scheme val="minor"/>
    </font>
    <font>
      <b/>
      <sz val="16"/>
      <color indexed="18"/>
      <name val="游ゴシック"/>
      <family val="3"/>
      <charset val="128"/>
    </font>
    <font>
      <b/>
      <sz val="20"/>
      <color rgb="FF000000"/>
      <name val="ＭＳ Ｐゴシック"/>
      <family val="3"/>
      <charset val="128"/>
    </font>
    <font>
      <b/>
      <sz val="8"/>
      <color rgb="FFFF0000"/>
      <name val="メイリオ"/>
      <family val="3"/>
      <charset val="128"/>
    </font>
    <font>
      <b/>
      <sz val="8"/>
      <color rgb="FFFF0000"/>
      <name val="ＭＳ Ｐゴシック"/>
      <family val="3"/>
      <charset val="128"/>
    </font>
    <font>
      <sz val="9"/>
      <name val="Meiryo UI"/>
      <family val="3"/>
      <charset val="128"/>
    </font>
    <font>
      <sz val="9"/>
      <color theme="1"/>
      <name val="Meiryo"/>
      <family val="3"/>
      <charset val="128"/>
    </font>
    <font>
      <b/>
      <sz val="14"/>
      <name val="游ゴシック"/>
      <family val="3"/>
      <charset val="128"/>
    </font>
    <font>
      <b/>
      <sz val="14"/>
      <color rgb="FF000000"/>
      <name val="游ゴシック"/>
      <family val="3"/>
      <charset val="128"/>
    </font>
    <font>
      <sz val="14"/>
      <color rgb="FF000000"/>
      <name val="Meiryo"/>
      <family val="3"/>
      <charset val="128"/>
    </font>
    <font>
      <b/>
      <sz val="18"/>
      <color rgb="FF333333"/>
      <name val="メイリオ"/>
      <family val="3"/>
      <charset val="128"/>
    </font>
    <font>
      <b/>
      <sz val="9"/>
      <color indexed="81"/>
      <name val="ＭＳ Ｐゴシック"/>
      <family val="3"/>
      <charset val="128"/>
    </font>
    <font>
      <sz val="9"/>
      <color indexed="81"/>
      <name val="ＭＳ Ｐゴシック"/>
      <family val="3"/>
      <charset val="128"/>
    </font>
    <font>
      <b/>
      <sz val="14"/>
      <color rgb="FFFF0000"/>
      <name val="ＭＳ Ｐゴシック"/>
      <family val="3"/>
      <charset val="128"/>
    </font>
    <font>
      <b/>
      <sz val="20"/>
      <color rgb="FF333333"/>
      <name val="メイリオ"/>
      <family val="3"/>
      <charset val="128"/>
    </font>
    <font>
      <sz val="12"/>
      <name val="ＭＳ Ｐゴシック"/>
      <family val="3"/>
      <charset val="128"/>
      <scheme val="minor"/>
    </font>
    <font>
      <b/>
      <sz val="11"/>
      <color rgb="FF222324"/>
      <name val="ＭＳ Ｐゴシック"/>
      <family val="2"/>
      <charset val="128"/>
    </font>
    <font>
      <b/>
      <sz val="14"/>
      <color indexed="8"/>
      <name val="ＭＳ Ｐゴシック"/>
      <family val="3"/>
      <charset val="128"/>
    </font>
    <font>
      <b/>
      <u/>
      <sz val="11"/>
      <name val="ＭＳ Ｐゴシック"/>
      <family val="3"/>
      <charset val="128"/>
    </font>
    <font>
      <sz val="8"/>
      <color theme="1"/>
      <name val="ＭＳ Ｐゴシック"/>
      <family val="3"/>
      <charset val="128"/>
      <scheme val="minor"/>
    </font>
    <font>
      <sz val="11"/>
      <color rgb="FFFFC000"/>
      <name val="ＭＳ Ｐゴシック"/>
      <family val="3"/>
      <charset val="128"/>
      <scheme val="minor"/>
    </font>
    <font>
      <sz val="11"/>
      <color rgb="FF6EF729"/>
      <name val="ＭＳ Ｐゴシック"/>
      <family val="3"/>
      <charset val="128"/>
      <scheme val="minor"/>
    </font>
    <font>
      <sz val="11"/>
      <color theme="5" tint="0.39997558519241921"/>
      <name val="ＭＳ Ｐゴシック"/>
      <family val="3"/>
      <charset val="128"/>
      <scheme val="minor"/>
    </font>
    <font>
      <sz val="11"/>
      <color theme="0" tint="-0.14999847407452621"/>
      <name val="ＭＳ Ｐゴシック"/>
      <family val="3"/>
      <charset val="128"/>
      <scheme val="minor"/>
    </font>
    <font>
      <sz val="11"/>
      <color theme="7" tint="0.39997558519241921"/>
      <name val="ＭＳ Ｐゴシック"/>
      <family val="3"/>
      <charset val="128"/>
      <scheme val="minor"/>
    </font>
    <font>
      <sz val="11"/>
      <color indexed="40"/>
      <name val="ＭＳ Ｐゴシック"/>
      <family val="3"/>
      <charset val="128"/>
      <scheme val="minor"/>
    </font>
    <font>
      <sz val="9"/>
      <color theme="1"/>
      <name val="ＭＳ Ｐゴシック"/>
      <family val="3"/>
      <charset val="128"/>
      <scheme val="minor"/>
    </font>
    <font>
      <b/>
      <u/>
      <sz val="12"/>
      <name val="ＭＳ Ｐゴシック"/>
      <family val="3"/>
      <charset val="128"/>
    </font>
    <font>
      <u/>
      <sz val="11"/>
      <color theme="10"/>
      <name val="ＭＳ Ｐゴシック"/>
      <family val="3"/>
      <charset val="128"/>
      <scheme val="minor"/>
    </font>
    <font>
      <b/>
      <sz val="19"/>
      <color rgb="FF000000"/>
      <name val="メイリオ"/>
      <family val="3"/>
      <charset val="128"/>
    </font>
    <font>
      <b/>
      <sz val="14"/>
      <color indexed="10"/>
      <name val="HG創英ﾌﾟﾚｾﾞﾝｽEB"/>
      <family val="1"/>
      <charset val="128"/>
    </font>
    <font>
      <b/>
      <sz val="12"/>
      <color indexed="10"/>
      <name val="HG創英ﾌﾟﾚｾﾞﾝｽEB"/>
      <family val="1"/>
      <charset val="128"/>
    </font>
    <font>
      <sz val="11"/>
      <color rgb="FFFFFF00"/>
      <name val="ＭＳ Ｐゴシック"/>
      <family val="3"/>
      <charset val="128"/>
      <scheme val="minor"/>
    </font>
    <font>
      <b/>
      <sz val="10"/>
      <color theme="1"/>
      <name val="ＭＳ Ｐゴシック"/>
      <family val="3"/>
      <charset val="128"/>
      <scheme val="minor"/>
    </font>
    <font>
      <sz val="10"/>
      <color theme="1"/>
      <name val="ＭＳ Ｐゴシック"/>
      <family val="3"/>
      <charset val="128"/>
      <scheme val="minor"/>
    </font>
    <font>
      <sz val="7"/>
      <color theme="1"/>
      <name val="ＭＳ Ｐゴシック"/>
      <family val="3"/>
      <charset val="128"/>
      <scheme val="minor"/>
    </font>
    <font>
      <b/>
      <sz val="16"/>
      <name val="游ゴシック"/>
      <family val="3"/>
      <charset val="128"/>
    </font>
    <font>
      <b/>
      <sz val="16"/>
      <color rgb="FF000000"/>
      <name val="游ゴシック"/>
      <family val="3"/>
      <charset val="128"/>
    </font>
    <font>
      <b/>
      <sz val="10"/>
      <name val="ＭＳ Ｐゴシック"/>
      <family val="3"/>
      <charset val="128"/>
    </font>
    <font>
      <b/>
      <sz val="11"/>
      <color rgb="FF000000"/>
      <name val="ＭＳ Ｐゴシック"/>
      <family val="3"/>
      <charset val="128"/>
    </font>
    <font>
      <b/>
      <sz val="10"/>
      <color rgb="FFFF0000"/>
      <name val="ＭＳ Ｐゴシック"/>
      <family val="3"/>
      <charset val="128"/>
    </font>
    <font>
      <b/>
      <sz val="10"/>
      <color rgb="FF666666"/>
      <name val="ＭＳ Ｐゴシック"/>
      <family val="2"/>
      <charset val="128"/>
    </font>
    <font>
      <sz val="11"/>
      <color theme="1"/>
      <name val="Noto Sans JP"/>
      <family val="3"/>
      <charset val="128"/>
    </font>
    <font>
      <sz val="22"/>
      <color theme="1"/>
      <name val="AR Pゴシック体S"/>
      <family val="3"/>
      <charset val="128"/>
    </font>
    <font>
      <b/>
      <sz val="20"/>
      <color theme="0"/>
      <name val="ＭＳ Ｐゴシック"/>
      <family val="3"/>
      <charset val="128"/>
    </font>
    <font>
      <b/>
      <sz val="20"/>
      <color theme="1"/>
      <name val="ＭＳ Ｐゴシック"/>
      <family val="3"/>
      <charset val="128"/>
      <scheme val="minor"/>
    </font>
    <font>
      <b/>
      <i/>
      <sz val="14"/>
      <color indexed="10"/>
      <name val="ＭＳ Ｐゴシック"/>
      <family val="3"/>
      <charset val="128"/>
    </font>
    <font>
      <sz val="22"/>
      <name val="ＭＳ Ｐゴシック"/>
      <family val="3"/>
      <charset val="128"/>
    </font>
    <font>
      <b/>
      <sz val="12"/>
      <color theme="1"/>
      <name val="ＭＳ Ｐゴシック"/>
      <family val="3"/>
      <charset val="128"/>
      <scheme val="minor"/>
    </font>
    <font>
      <b/>
      <sz val="12"/>
      <color theme="1"/>
      <name val="メイリオ"/>
      <family val="3"/>
      <charset val="128"/>
    </font>
    <font>
      <b/>
      <sz val="20"/>
      <color theme="1"/>
      <name val="メイリオ"/>
      <family val="3"/>
      <charset val="128"/>
    </font>
    <font>
      <b/>
      <u/>
      <sz val="11"/>
      <color indexed="12"/>
      <name val="ＭＳ Ｐゴシック"/>
      <family val="3"/>
      <charset val="128"/>
    </font>
    <font>
      <sz val="14"/>
      <color theme="1"/>
      <name val="ＭＳ Ｐゴシック"/>
      <family val="3"/>
      <charset val="128"/>
      <scheme val="minor"/>
    </font>
    <font>
      <b/>
      <sz val="14"/>
      <color theme="1"/>
      <name val="メイリオ"/>
      <family val="3"/>
      <charset val="128"/>
    </font>
    <font>
      <b/>
      <sz val="18"/>
      <color theme="1"/>
      <name val="メイリオ"/>
      <family val="3"/>
      <charset val="128"/>
    </font>
    <font>
      <b/>
      <sz val="16"/>
      <color rgb="FFFFFF00"/>
      <name val="メイリオ"/>
      <family val="3"/>
      <charset val="128"/>
    </font>
    <font>
      <sz val="16"/>
      <name val="Arial"/>
      <family val="2"/>
    </font>
    <font>
      <sz val="22"/>
      <color theme="1"/>
      <name val="メイリオ"/>
      <family val="3"/>
      <charset val="128"/>
    </font>
    <font>
      <b/>
      <sz val="16"/>
      <color theme="1"/>
      <name val="ＭＳ Ｐゴシック"/>
      <family val="3"/>
      <charset val="128"/>
      <scheme val="minor"/>
    </font>
    <font>
      <b/>
      <sz val="11"/>
      <color theme="1"/>
      <name val="Courier New"/>
      <family val="3"/>
    </font>
    <font>
      <b/>
      <sz val="11"/>
      <color rgb="FFFF0000"/>
      <name val="游ゴシック"/>
      <family val="3"/>
      <charset val="128"/>
    </font>
    <font>
      <b/>
      <sz val="20"/>
      <color rgb="FF002060"/>
      <name val="Courier New"/>
      <family val="3"/>
    </font>
    <font>
      <b/>
      <sz val="16"/>
      <color rgb="FF7030A0"/>
      <name val="游ゴシック"/>
      <family val="3"/>
      <charset val="128"/>
    </font>
    <font>
      <sz val="16"/>
      <color rgb="FF7030A0"/>
      <name val="ＭＳ Ｐゴシック"/>
      <family val="3"/>
      <charset val="128"/>
      <scheme val="minor"/>
    </font>
    <font>
      <sz val="16"/>
      <color rgb="FF7030A0"/>
      <name val="AR Pゴシック体S"/>
      <family val="3"/>
      <charset val="128"/>
    </font>
    <font>
      <sz val="10"/>
      <color rgb="FF7030A0"/>
      <name val="メイリオ"/>
      <family val="3"/>
      <charset val="128"/>
    </font>
    <font>
      <sz val="10"/>
      <color rgb="FF7030A0"/>
      <name val="ＭＳ Ｐゴシック"/>
      <family val="3"/>
      <charset val="128"/>
      <scheme val="minor"/>
    </font>
    <font>
      <b/>
      <sz val="10"/>
      <color rgb="FF7030A0"/>
      <name val="メイリオ"/>
      <family val="3"/>
      <charset val="128"/>
    </font>
    <font>
      <b/>
      <sz val="16"/>
      <color rgb="FF7030A0"/>
      <name val="メイリオ"/>
      <family val="3"/>
      <charset val="128"/>
    </font>
    <font>
      <sz val="14"/>
      <color theme="1"/>
      <name val="メイリオ"/>
      <family val="3"/>
      <charset val="128"/>
    </font>
    <font>
      <b/>
      <sz val="14"/>
      <color rgb="FFFF0000"/>
      <name val="游ゴシック"/>
      <family val="3"/>
      <charset val="128"/>
    </font>
    <font>
      <b/>
      <sz val="24"/>
      <color theme="1"/>
      <name val="メイリオ"/>
      <family val="3"/>
      <charset val="128"/>
    </font>
    <font>
      <sz val="20"/>
      <color theme="1"/>
      <name val="ＭＳ Ｐゴシック"/>
      <family val="3"/>
      <charset val="128"/>
    </font>
    <font>
      <b/>
      <sz val="15.5"/>
      <color rgb="FF000000"/>
      <name val="游ゴシック"/>
      <family val="3"/>
      <charset val="128"/>
    </font>
    <font>
      <b/>
      <sz val="12"/>
      <color rgb="FFFFFF00"/>
      <name val="ＭＳ Ｐゴシック"/>
      <family val="3"/>
      <charset val="128"/>
    </font>
    <font>
      <b/>
      <u/>
      <sz val="14"/>
      <color indexed="12"/>
      <name val="HGP創英角ｺﾞｼｯｸUB"/>
      <family val="3"/>
      <charset val="128"/>
    </font>
    <font>
      <b/>
      <sz val="20"/>
      <name val="游ゴシック"/>
      <family val="3"/>
      <charset val="128"/>
    </font>
    <font>
      <b/>
      <sz val="14"/>
      <color rgb="FF333333"/>
      <name val="游ゴシック"/>
      <family val="3"/>
      <charset val="128"/>
    </font>
    <font>
      <b/>
      <sz val="14"/>
      <color theme="1"/>
      <name val="游ゴシック"/>
      <family val="3"/>
      <charset val="128"/>
    </font>
    <font>
      <sz val="20"/>
      <color indexed="9"/>
      <name val="ＭＳ Ｐゴシック"/>
      <family val="3"/>
      <charset val="128"/>
    </font>
    <font>
      <sz val="10"/>
      <name val="Arial"/>
      <family val="2"/>
    </font>
    <font>
      <b/>
      <sz val="14"/>
      <color indexed="53"/>
      <name val="ＭＳ Ｐゴシック"/>
      <family val="3"/>
      <charset val="128"/>
    </font>
    <font>
      <b/>
      <sz val="10"/>
      <color indexed="62"/>
      <name val="ＭＳ Ｐゴシック"/>
      <family val="3"/>
      <charset val="128"/>
    </font>
    <font>
      <sz val="10"/>
      <color indexed="62"/>
      <name val="ＭＳ Ｐゴシック"/>
      <family val="3"/>
      <charset val="128"/>
    </font>
    <font>
      <b/>
      <sz val="8"/>
      <color indexed="10"/>
      <name val="ＭＳ Ｐゴシック"/>
      <family val="3"/>
      <charset val="128"/>
    </font>
    <font>
      <b/>
      <sz val="10"/>
      <color indexed="9"/>
      <name val="ＭＳ Ｐゴシック"/>
      <family val="3"/>
      <charset val="128"/>
    </font>
    <font>
      <b/>
      <sz val="14"/>
      <color rgb="FFFFFF00"/>
      <name val="ＭＳ Ｐゴシック"/>
      <family val="3"/>
      <charset val="128"/>
    </font>
    <font>
      <b/>
      <sz val="12"/>
      <color rgb="FF000000"/>
      <name val="Segoe UI"/>
      <family val="2"/>
    </font>
    <font>
      <sz val="11"/>
      <color indexed="8"/>
      <name val="HGSｺﾞｼｯｸM"/>
      <family val="3"/>
      <charset val="128"/>
    </font>
    <font>
      <sz val="11"/>
      <color theme="1"/>
      <name val="HGSｺﾞｼｯｸM"/>
      <family val="3"/>
      <charset val="128"/>
    </font>
    <font>
      <b/>
      <sz val="10"/>
      <color rgb="FF000000"/>
      <name val="ＭＳ Ｐゴシック"/>
      <family val="3"/>
      <charset val="128"/>
    </font>
    <font>
      <b/>
      <sz val="10.5"/>
      <color rgb="FF000000"/>
      <name val="ＭＳ Ｐゴシック"/>
      <family val="3"/>
      <charset val="128"/>
    </font>
    <font>
      <b/>
      <sz val="10.5"/>
      <color indexed="8"/>
      <name val="ＭＳ Ｐゴシック"/>
      <family val="3"/>
      <charset val="128"/>
    </font>
    <font>
      <b/>
      <sz val="14"/>
      <color rgb="FF000000"/>
      <name val="Segoe UI Emoji"/>
      <family val="3"/>
    </font>
    <font>
      <b/>
      <sz val="14"/>
      <color rgb="FF000000"/>
      <name val="Segoe UI Symbol"/>
      <family val="3"/>
    </font>
    <font>
      <b/>
      <sz val="14"/>
      <color rgb="FF454545"/>
      <name val="游ゴシック"/>
      <family val="3"/>
      <charset val="128"/>
    </font>
    <font>
      <sz val="11"/>
      <color theme="9" tint="0.79998168889431442"/>
      <name val="ＭＳ Ｐゴシック"/>
      <family val="3"/>
      <charset val="128"/>
      <scheme val="minor"/>
    </font>
    <font>
      <b/>
      <sz val="14"/>
      <color theme="0"/>
      <name val="ＭＳ Ｐゴシック"/>
      <family val="3"/>
      <charset val="128"/>
    </font>
    <font>
      <b/>
      <u/>
      <sz val="14"/>
      <color theme="0"/>
      <name val="ＭＳ Ｐゴシック"/>
      <family val="3"/>
      <charset val="128"/>
    </font>
    <font>
      <b/>
      <sz val="12"/>
      <color theme="9" tint="0.79998168889431442"/>
      <name val="ＭＳ Ｐゴシック"/>
      <family val="3"/>
      <charset val="128"/>
    </font>
    <font>
      <b/>
      <sz val="14"/>
      <color indexed="51"/>
      <name val="ＭＳ Ｐゴシック"/>
      <family val="3"/>
      <charset val="128"/>
    </font>
    <font>
      <b/>
      <sz val="14"/>
      <name val="HG創英角ｺﾞｼｯｸUB"/>
      <family val="3"/>
      <charset val="128"/>
    </font>
    <font>
      <b/>
      <sz val="16"/>
      <color indexed="13"/>
      <name val="ＭＳ Ｐゴシック"/>
      <family val="3"/>
      <charset val="128"/>
    </font>
    <font>
      <sz val="16"/>
      <name val="ＭＳ Ｐゴシック"/>
      <family val="3"/>
      <charset val="128"/>
    </font>
    <font>
      <b/>
      <sz val="16"/>
      <color indexed="9"/>
      <name val="ＭＳ Ｐゴシック"/>
      <family val="3"/>
      <charset val="128"/>
    </font>
    <font>
      <b/>
      <sz val="9"/>
      <color indexed="81"/>
      <name val="MS P ゴシック"/>
      <family val="2"/>
    </font>
    <font>
      <b/>
      <sz val="15"/>
      <color rgb="FFFF0000"/>
      <name val="ＭＳ Ｐゴシック"/>
      <family val="3"/>
      <charset val="128"/>
    </font>
    <font>
      <sz val="9"/>
      <color indexed="81"/>
      <name val="MS P ゴシック"/>
      <family val="2"/>
    </font>
  </fonts>
  <fills count="48">
    <fill>
      <patternFill patternType="none"/>
    </fill>
    <fill>
      <patternFill patternType="gray125"/>
    </fill>
    <fill>
      <patternFill patternType="solid">
        <fgColor indexed="13"/>
        <bgColor indexed="64"/>
      </patternFill>
    </fill>
    <fill>
      <patternFill patternType="solid">
        <fgColor indexed="51"/>
        <bgColor indexed="64"/>
      </patternFill>
    </fill>
    <fill>
      <patternFill patternType="solid">
        <fgColor indexed="24"/>
        <bgColor indexed="64"/>
      </patternFill>
    </fill>
    <fill>
      <patternFill patternType="solid">
        <fgColor indexed="9"/>
        <bgColor indexed="64"/>
      </patternFill>
    </fill>
    <fill>
      <patternFill patternType="solid">
        <fgColor indexed="43"/>
        <bgColor indexed="64"/>
      </patternFill>
    </fill>
    <fill>
      <patternFill patternType="solid">
        <fgColor indexed="27"/>
        <bgColor indexed="64"/>
      </patternFill>
    </fill>
    <fill>
      <patternFill patternType="solid">
        <fgColor indexed="53"/>
        <bgColor indexed="64"/>
      </patternFill>
    </fill>
    <fill>
      <patternFill patternType="solid">
        <fgColor indexed="41"/>
        <bgColor indexed="64"/>
      </patternFill>
    </fill>
    <fill>
      <patternFill patternType="solid">
        <fgColor indexed="49"/>
        <bgColor indexed="64"/>
      </patternFill>
    </fill>
    <fill>
      <patternFill patternType="solid">
        <fgColor indexed="47"/>
        <bgColor indexed="64"/>
      </patternFill>
    </fill>
    <fill>
      <patternFill patternType="solid">
        <fgColor indexed="42"/>
        <bgColor indexed="64"/>
      </patternFill>
    </fill>
    <fill>
      <patternFill patternType="solid">
        <fgColor indexed="15"/>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rgb="FFFFFF66"/>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6EF729"/>
        <bgColor indexed="64"/>
      </patternFill>
    </fill>
    <fill>
      <patternFill patternType="solid">
        <fgColor theme="0" tint="-4.9989318521683403E-2"/>
        <bgColor indexed="64"/>
      </patternFill>
    </fill>
    <fill>
      <patternFill patternType="solid">
        <fgColor theme="2"/>
        <bgColor indexed="64"/>
      </patternFill>
    </fill>
    <fill>
      <patternFill patternType="solid">
        <fgColor rgb="FFFAFEC2"/>
        <bgColor indexed="64"/>
      </patternFill>
    </fill>
    <fill>
      <patternFill patternType="solid">
        <fgColor theme="7" tint="0.79998168889431442"/>
        <bgColor indexed="64"/>
      </patternFill>
    </fill>
    <fill>
      <patternFill patternType="solid">
        <fgColor rgb="FFD4FDC3"/>
        <bgColor indexed="64"/>
      </patternFill>
    </fill>
    <fill>
      <patternFill patternType="solid">
        <fgColor theme="2" tint="-9.9978637043366805E-2"/>
        <bgColor indexed="64"/>
      </patternFill>
    </fill>
    <fill>
      <patternFill patternType="solid">
        <fgColor rgb="FFFFCC99"/>
        <bgColor indexed="64"/>
      </patternFill>
    </fill>
    <fill>
      <patternFill patternType="solid">
        <fgColor rgb="FFFFFFCC"/>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95F963"/>
        <bgColor indexed="64"/>
      </patternFill>
    </fill>
    <fill>
      <patternFill patternType="solid">
        <fgColor rgb="FF6DDDF7"/>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rgb="FF3399FF"/>
        <bgColor indexed="64"/>
      </patternFill>
    </fill>
    <fill>
      <patternFill patternType="solid">
        <fgColor rgb="FF00B050"/>
        <bgColor indexed="64"/>
      </patternFill>
    </fill>
    <fill>
      <patternFill patternType="solid">
        <fgColor theme="0" tint="-0.249977111117893"/>
        <bgColor indexed="64"/>
      </patternFill>
    </fill>
    <fill>
      <patternFill patternType="solid">
        <fgColor theme="7" tint="-0.249977111117893"/>
        <bgColor indexed="64"/>
      </patternFill>
    </fill>
    <fill>
      <patternFill patternType="solid">
        <fgColor theme="1"/>
        <bgColor indexed="64"/>
      </patternFill>
    </fill>
    <fill>
      <patternFill patternType="solid">
        <fgColor theme="7"/>
        <bgColor indexed="64"/>
      </patternFill>
    </fill>
    <fill>
      <patternFill patternType="solid">
        <fgColor indexed="12"/>
        <bgColor indexed="64"/>
      </patternFill>
    </fill>
    <fill>
      <patternFill patternType="solid">
        <fgColor theme="5" tint="0.39997558519241921"/>
        <bgColor indexed="64"/>
      </patternFill>
    </fill>
    <fill>
      <patternFill patternType="solid">
        <fgColor theme="3" tint="-0.249977111117893"/>
        <bgColor indexed="64"/>
      </patternFill>
    </fill>
  </fills>
  <borders count="278">
    <border>
      <left/>
      <right/>
      <top/>
      <bottom/>
      <diagonal/>
    </border>
    <border>
      <left style="medium">
        <color indexed="12"/>
      </left>
      <right/>
      <top/>
      <bottom/>
      <diagonal/>
    </border>
    <border>
      <left style="medium">
        <color indexed="48"/>
      </left>
      <right/>
      <top/>
      <bottom/>
      <diagonal/>
    </border>
    <border>
      <left/>
      <right style="medium">
        <color indexed="48"/>
      </right>
      <top/>
      <bottom/>
      <diagonal/>
    </border>
    <border>
      <left/>
      <right style="medium">
        <color indexed="36"/>
      </right>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0"/>
      </left>
      <right/>
      <top style="thick">
        <color indexed="10"/>
      </top>
      <bottom/>
      <diagonal/>
    </border>
    <border>
      <left/>
      <right/>
      <top style="thick">
        <color indexed="10"/>
      </top>
      <bottom/>
      <diagonal/>
    </border>
    <border>
      <left/>
      <right style="medium">
        <color indexed="10"/>
      </right>
      <top style="thick">
        <color indexed="10"/>
      </top>
      <bottom/>
      <diagonal/>
    </border>
    <border>
      <left style="medium">
        <color indexed="10"/>
      </left>
      <right/>
      <top/>
      <bottom/>
      <diagonal/>
    </border>
    <border>
      <left/>
      <right style="medium">
        <color indexed="10"/>
      </right>
      <top/>
      <bottom/>
      <diagonal/>
    </border>
    <border>
      <left style="medium">
        <color indexed="10"/>
      </left>
      <right/>
      <top/>
      <bottom style="thick">
        <color indexed="10"/>
      </bottom>
      <diagonal/>
    </border>
    <border>
      <left/>
      <right/>
      <top/>
      <bottom style="thick">
        <color indexed="10"/>
      </bottom>
      <diagonal/>
    </border>
    <border>
      <left/>
      <right style="medium">
        <color indexed="10"/>
      </right>
      <top/>
      <bottom style="thick">
        <color indexed="10"/>
      </bottom>
      <diagonal/>
    </border>
    <border>
      <left style="thin">
        <color indexed="64"/>
      </left>
      <right style="thin">
        <color indexed="64"/>
      </right>
      <top/>
      <bottom style="thin">
        <color indexed="64"/>
      </bottom>
      <diagonal/>
    </border>
    <border>
      <left style="thick">
        <color indexed="10"/>
      </left>
      <right/>
      <top style="thick">
        <color indexed="10"/>
      </top>
      <bottom/>
      <diagonal/>
    </border>
    <border>
      <left style="thick">
        <color indexed="10"/>
      </left>
      <right/>
      <top/>
      <bottom/>
      <diagonal/>
    </border>
    <border>
      <left style="thick">
        <color indexed="10"/>
      </left>
      <right/>
      <top/>
      <bottom style="thick">
        <color indexed="10"/>
      </bottom>
      <diagonal/>
    </border>
    <border>
      <left/>
      <right style="thick">
        <color indexed="10"/>
      </right>
      <top/>
      <bottom/>
      <diagonal/>
    </border>
    <border>
      <left style="thin">
        <color indexed="64"/>
      </left>
      <right/>
      <top style="thick">
        <color indexed="10"/>
      </top>
      <bottom style="thin">
        <color indexed="64"/>
      </bottom>
      <diagonal/>
    </border>
    <border>
      <left/>
      <right/>
      <top style="thick">
        <color indexed="10"/>
      </top>
      <bottom style="thin">
        <color indexed="64"/>
      </bottom>
      <diagonal/>
    </border>
    <border>
      <left/>
      <right style="thin">
        <color indexed="64"/>
      </right>
      <top style="thick">
        <color indexed="10"/>
      </top>
      <bottom style="thin">
        <color indexed="64"/>
      </bottom>
      <diagonal/>
    </border>
    <border>
      <left style="thin">
        <color indexed="64"/>
      </left>
      <right/>
      <top style="thick">
        <color indexed="10"/>
      </top>
      <bottom/>
      <diagonal/>
    </border>
    <border>
      <left style="thin">
        <color indexed="64"/>
      </left>
      <right/>
      <top/>
      <bottom style="medium">
        <color indexed="23"/>
      </bottom>
      <diagonal/>
    </border>
    <border>
      <left/>
      <right/>
      <top/>
      <bottom style="medium">
        <color indexed="23"/>
      </bottom>
      <diagonal/>
    </border>
    <border>
      <left style="thin">
        <color indexed="64"/>
      </left>
      <right/>
      <top/>
      <bottom style="thick">
        <color indexed="23"/>
      </bottom>
      <diagonal/>
    </border>
    <border>
      <left/>
      <right/>
      <top/>
      <bottom style="thick">
        <color indexed="23"/>
      </bottom>
      <diagonal/>
    </border>
    <border>
      <left style="thin">
        <color indexed="64"/>
      </left>
      <right/>
      <top/>
      <bottom/>
      <diagonal/>
    </border>
    <border>
      <left/>
      <right style="thin">
        <color indexed="64"/>
      </right>
      <top/>
      <bottom/>
      <diagonal/>
    </border>
    <border>
      <left/>
      <right style="medium">
        <color indexed="12"/>
      </right>
      <top/>
      <bottom/>
      <diagonal/>
    </border>
    <border>
      <left/>
      <right/>
      <top style="thin">
        <color auto="1"/>
      </top>
      <bottom/>
      <diagonal/>
    </border>
    <border>
      <left style="thick">
        <color theme="6" tint="-0.499984740745262"/>
      </left>
      <right style="thin">
        <color indexed="64"/>
      </right>
      <top style="thick">
        <color theme="6" tint="-0.499984740745262"/>
      </top>
      <bottom/>
      <diagonal/>
    </border>
    <border>
      <left style="thin">
        <color indexed="64"/>
      </left>
      <right/>
      <top style="thick">
        <color theme="6" tint="-0.499984740745262"/>
      </top>
      <bottom/>
      <diagonal/>
    </border>
    <border>
      <left/>
      <right/>
      <top style="thick">
        <color theme="6" tint="-0.499984740745262"/>
      </top>
      <bottom/>
      <diagonal/>
    </border>
    <border>
      <left/>
      <right style="thin">
        <color indexed="64"/>
      </right>
      <top style="thick">
        <color theme="6" tint="-0.499984740745262"/>
      </top>
      <bottom/>
      <diagonal/>
    </border>
    <border>
      <left/>
      <right style="thick">
        <color theme="6" tint="-0.499984740745262"/>
      </right>
      <top style="thick">
        <color theme="6" tint="-0.499984740745262"/>
      </top>
      <bottom/>
      <diagonal/>
    </border>
    <border>
      <left style="thick">
        <color theme="6" tint="-0.499984740745262"/>
      </left>
      <right style="thin">
        <color indexed="64"/>
      </right>
      <top/>
      <bottom/>
      <diagonal/>
    </border>
    <border>
      <left/>
      <right style="thick">
        <color theme="6" tint="-0.499984740745262"/>
      </right>
      <top/>
      <bottom/>
      <diagonal/>
    </border>
    <border>
      <left style="thick">
        <color theme="6" tint="-0.499984740745262"/>
      </left>
      <right style="thin">
        <color indexed="64"/>
      </right>
      <top/>
      <bottom style="thick">
        <color theme="6" tint="-0.499984740745262"/>
      </bottom>
      <diagonal/>
    </border>
    <border>
      <left style="thin">
        <color indexed="64"/>
      </left>
      <right/>
      <top/>
      <bottom style="thick">
        <color theme="6" tint="-0.499984740745262"/>
      </bottom>
      <diagonal/>
    </border>
    <border>
      <left/>
      <right/>
      <top/>
      <bottom style="thick">
        <color theme="6" tint="-0.499984740745262"/>
      </bottom>
      <diagonal/>
    </border>
    <border>
      <left/>
      <right style="thin">
        <color indexed="64"/>
      </right>
      <top/>
      <bottom style="thick">
        <color theme="6" tint="-0.499984740745262"/>
      </bottom>
      <diagonal/>
    </border>
    <border>
      <left/>
      <right style="thick">
        <color theme="6" tint="-0.499984740745262"/>
      </right>
      <top/>
      <bottom style="thick">
        <color theme="6" tint="-0.499984740745262"/>
      </bottom>
      <diagonal/>
    </border>
    <border>
      <left/>
      <right style="medium">
        <color rgb="FF888888"/>
      </right>
      <top/>
      <bottom style="medium">
        <color rgb="FF888888"/>
      </bottom>
      <diagonal/>
    </border>
    <border>
      <left style="medium">
        <color indexed="55"/>
      </left>
      <right/>
      <top/>
      <bottom/>
      <diagonal/>
    </border>
    <border>
      <left style="thick">
        <color indexed="23"/>
      </left>
      <right/>
      <top style="thick">
        <color indexed="23"/>
      </top>
      <bottom/>
      <diagonal/>
    </border>
    <border>
      <left/>
      <right/>
      <top style="thick">
        <color indexed="23"/>
      </top>
      <bottom/>
      <diagonal/>
    </border>
    <border>
      <left/>
      <right style="thin">
        <color indexed="23"/>
      </right>
      <top style="thick">
        <color indexed="23"/>
      </top>
      <bottom/>
      <diagonal/>
    </border>
    <border>
      <left style="thin">
        <color indexed="23"/>
      </left>
      <right style="thin">
        <color indexed="23"/>
      </right>
      <top style="thick">
        <color indexed="23"/>
      </top>
      <bottom/>
      <diagonal/>
    </border>
    <border>
      <left style="thin">
        <color indexed="23"/>
      </left>
      <right style="thick">
        <color indexed="23"/>
      </right>
      <top style="thick">
        <color indexed="23"/>
      </top>
      <bottom/>
      <diagonal/>
    </border>
    <border>
      <left style="medium">
        <color indexed="23"/>
      </left>
      <right/>
      <top/>
      <bottom style="medium">
        <color indexed="55"/>
      </bottom>
      <diagonal/>
    </border>
    <border>
      <left style="medium">
        <color rgb="FF002060"/>
      </left>
      <right/>
      <top/>
      <bottom/>
      <diagonal/>
    </border>
    <border>
      <left/>
      <right style="medium">
        <color rgb="FF888888"/>
      </right>
      <top/>
      <bottom style="medium">
        <color rgb="FFD0D0D0"/>
      </bottom>
      <diagonal/>
    </border>
    <border>
      <left/>
      <right style="medium">
        <color indexed="55"/>
      </right>
      <top/>
      <bottom/>
      <diagonal/>
    </border>
    <border>
      <left style="medium">
        <color indexed="55"/>
      </left>
      <right/>
      <top/>
      <bottom style="medium">
        <color indexed="55"/>
      </bottom>
      <diagonal/>
    </border>
    <border>
      <left/>
      <right style="medium">
        <color indexed="55"/>
      </right>
      <top/>
      <bottom style="medium">
        <color indexed="55"/>
      </bottom>
      <diagonal/>
    </border>
    <border>
      <left/>
      <right/>
      <top style="medium">
        <color auto="1"/>
      </top>
      <bottom/>
      <diagonal/>
    </border>
    <border>
      <left/>
      <right style="medium">
        <color auto="1"/>
      </right>
      <top style="medium">
        <color auto="1"/>
      </top>
      <bottom/>
      <diagonal/>
    </border>
    <border>
      <left/>
      <right style="medium">
        <color rgb="FFD0D0D0"/>
      </right>
      <top/>
      <bottom style="medium">
        <color rgb="FFD0D0D0"/>
      </bottom>
      <diagonal/>
    </border>
    <border>
      <left/>
      <right style="thin">
        <color indexed="64"/>
      </right>
      <top/>
      <bottom style="thin">
        <color indexed="64"/>
      </bottom>
      <diagonal/>
    </border>
    <border>
      <left style="thin">
        <color indexed="64"/>
      </left>
      <right style="thin">
        <color indexed="64"/>
      </right>
      <top/>
      <bottom/>
      <diagonal/>
    </border>
    <border>
      <left style="medium">
        <color rgb="FF888888"/>
      </left>
      <right style="medium">
        <color rgb="FF888888"/>
      </right>
      <top style="medium">
        <color rgb="FF888888"/>
      </top>
      <bottom style="medium">
        <color rgb="FF888888"/>
      </bottom>
      <diagonal/>
    </border>
    <border>
      <left/>
      <right style="medium">
        <color indexed="23"/>
      </right>
      <top/>
      <bottom/>
      <diagonal/>
    </border>
    <border>
      <left style="medium">
        <color theme="0" tint="-0.499984740745262"/>
      </left>
      <right style="medium">
        <color theme="0" tint="-0.499984740745262"/>
      </right>
      <top/>
      <bottom style="medium">
        <color theme="0" tint="-0.499984740745262"/>
      </bottom>
      <diagonal/>
    </border>
    <border>
      <left style="medium">
        <color theme="3"/>
      </left>
      <right style="medium">
        <color theme="3"/>
      </right>
      <top style="medium">
        <color theme="3"/>
      </top>
      <bottom/>
      <diagonal/>
    </border>
    <border>
      <left style="medium">
        <color theme="3"/>
      </left>
      <right style="medium">
        <color theme="3"/>
      </right>
      <top/>
      <bottom/>
      <diagonal/>
    </border>
    <border>
      <left style="medium">
        <color theme="3"/>
      </left>
      <right style="medium">
        <color theme="3"/>
      </right>
      <top/>
      <bottom style="medium">
        <color theme="3"/>
      </bottom>
      <diagonal/>
    </border>
    <border>
      <left style="medium">
        <color theme="3"/>
      </left>
      <right style="medium">
        <color theme="3"/>
      </right>
      <top style="medium">
        <color theme="3"/>
      </top>
      <bottom style="thin">
        <color theme="3"/>
      </bottom>
      <diagonal/>
    </border>
    <border>
      <left style="medium">
        <color theme="3"/>
      </left>
      <right style="medium">
        <color theme="3"/>
      </right>
      <top style="thin">
        <color theme="3"/>
      </top>
      <bottom/>
      <diagonal/>
    </border>
    <border>
      <left/>
      <right/>
      <top style="medium">
        <color rgb="FF888888"/>
      </top>
      <bottom style="medium">
        <color rgb="FF888888"/>
      </bottom>
      <diagonal/>
    </border>
    <border>
      <left style="medium">
        <color rgb="FF888888"/>
      </left>
      <right style="medium">
        <color theme="0" tint="-0.24994659260841701"/>
      </right>
      <top style="medium">
        <color rgb="FF888888"/>
      </top>
      <bottom style="medium">
        <color rgb="FF888888"/>
      </bottom>
      <diagonal/>
    </border>
    <border>
      <left style="medium">
        <color theme="0" tint="-0.24994659260841701"/>
      </left>
      <right/>
      <top style="medium">
        <color rgb="FF888888"/>
      </top>
      <bottom style="medium">
        <color rgb="FF888888"/>
      </bottom>
      <diagonal/>
    </border>
    <border>
      <left/>
      <right style="medium">
        <color theme="0" tint="-0.24994659260841701"/>
      </right>
      <top style="medium">
        <color rgb="FF888888"/>
      </top>
      <bottom style="medium">
        <color rgb="FF888888"/>
      </bottom>
      <diagonal/>
    </border>
    <border>
      <left/>
      <right style="medium">
        <color theme="3"/>
      </right>
      <top/>
      <bottom/>
      <diagonal/>
    </border>
    <border>
      <left/>
      <right/>
      <top/>
      <bottom style="thin">
        <color indexed="64"/>
      </bottom>
      <diagonal/>
    </border>
    <border>
      <left style="thin">
        <color indexed="64"/>
      </left>
      <right/>
      <top style="thin">
        <color indexed="64"/>
      </top>
      <bottom style="medium">
        <color indexed="23"/>
      </bottom>
      <diagonal/>
    </border>
    <border>
      <left/>
      <right style="thin">
        <color indexed="64"/>
      </right>
      <top style="thin">
        <color indexed="64"/>
      </top>
      <bottom style="medium">
        <color indexed="23"/>
      </bottom>
      <diagonal/>
    </border>
    <border>
      <left style="thin">
        <color indexed="64"/>
      </left>
      <right style="thin">
        <color indexed="64"/>
      </right>
      <top style="thin">
        <color indexed="64"/>
      </top>
      <bottom/>
      <diagonal/>
    </border>
    <border>
      <left style="medium">
        <color indexed="23"/>
      </left>
      <right/>
      <top style="medium">
        <color indexed="23"/>
      </top>
      <bottom/>
      <diagonal/>
    </border>
    <border>
      <left style="thin">
        <color indexed="64"/>
      </left>
      <right/>
      <top style="medium">
        <color indexed="23"/>
      </top>
      <bottom/>
      <diagonal/>
    </border>
    <border>
      <left/>
      <right/>
      <top style="medium">
        <color indexed="23"/>
      </top>
      <bottom/>
      <diagonal/>
    </border>
    <border>
      <left/>
      <right style="medium">
        <color indexed="23"/>
      </right>
      <top style="medium">
        <color indexed="23"/>
      </top>
      <bottom/>
      <diagonal/>
    </border>
    <border>
      <left style="medium">
        <color indexed="23"/>
      </left>
      <right style="medium">
        <color indexed="23"/>
      </right>
      <top style="medium">
        <color indexed="23"/>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thick">
        <color indexed="23"/>
      </left>
      <right/>
      <top style="thin">
        <color indexed="23"/>
      </top>
      <bottom style="thin">
        <color indexed="23"/>
      </bottom>
      <diagonal/>
    </border>
    <border>
      <left style="medium">
        <color indexed="23"/>
      </left>
      <right/>
      <top style="medium">
        <color indexed="55"/>
      </top>
      <bottom style="medium">
        <color indexed="55"/>
      </bottom>
      <diagonal/>
    </border>
    <border>
      <left style="medium">
        <color indexed="23"/>
      </left>
      <right/>
      <top style="medium">
        <color indexed="55"/>
      </top>
      <bottom/>
      <diagonal/>
    </border>
    <border>
      <left style="medium">
        <color indexed="23"/>
      </left>
      <right/>
      <top style="medium">
        <color indexed="23"/>
      </top>
      <bottom style="thin">
        <color indexed="23"/>
      </bottom>
      <diagonal/>
    </border>
    <border>
      <left style="medium">
        <color indexed="23"/>
      </left>
      <right style="medium">
        <color theme="0" tint="-0.24994659260841701"/>
      </right>
      <top style="medium">
        <color indexed="55"/>
      </top>
      <bottom/>
      <diagonal/>
    </border>
    <border>
      <left style="thin">
        <color indexed="23"/>
      </left>
      <right style="thin">
        <color indexed="23"/>
      </right>
      <top style="thin">
        <color indexed="23"/>
      </top>
      <bottom style="medium">
        <color indexed="23"/>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12"/>
      </bottom>
      <diagonal/>
    </border>
    <border>
      <left/>
      <right style="medium">
        <color indexed="64"/>
      </right>
      <top style="medium">
        <color indexed="64"/>
      </top>
      <bottom/>
      <diagonal/>
    </border>
    <border>
      <left style="medium">
        <color indexed="12"/>
      </left>
      <right/>
      <top style="medium">
        <color indexed="12"/>
      </top>
      <bottom style="medium">
        <color indexed="16"/>
      </bottom>
      <diagonal/>
    </border>
    <border>
      <left/>
      <right/>
      <top style="medium">
        <color indexed="12"/>
      </top>
      <bottom style="medium">
        <color indexed="16"/>
      </bottom>
      <diagonal/>
    </border>
    <border>
      <left/>
      <right style="medium">
        <color indexed="12"/>
      </right>
      <top style="medium">
        <color indexed="12"/>
      </top>
      <bottom style="medium">
        <color indexed="16"/>
      </bottom>
      <diagonal/>
    </border>
    <border>
      <left style="medium">
        <color indexed="12"/>
      </left>
      <right style="medium">
        <color indexed="12"/>
      </right>
      <top style="medium">
        <color indexed="12"/>
      </top>
      <bottom/>
      <diagonal/>
    </border>
    <border>
      <left style="medium">
        <color indexed="16"/>
      </left>
      <right style="medium">
        <color indexed="16"/>
      </right>
      <top style="medium">
        <color indexed="16"/>
      </top>
      <bottom/>
      <diagonal/>
    </border>
    <border>
      <left style="medium">
        <color indexed="16"/>
      </left>
      <right style="medium">
        <color indexed="16"/>
      </right>
      <top style="medium">
        <color indexed="16"/>
      </top>
      <bottom style="medium">
        <color indexed="16"/>
      </bottom>
      <diagonal/>
    </border>
    <border>
      <left style="medium">
        <color indexed="16"/>
      </left>
      <right/>
      <top style="medium">
        <color indexed="16"/>
      </top>
      <bottom style="medium">
        <color indexed="16"/>
      </bottom>
      <diagonal/>
    </border>
    <border>
      <left/>
      <right style="medium">
        <color indexed="16"/>
      </right>
      <top style="medium">
        <color indexed="16"/>
      </top>
      <bottom style="medium">
        <color indexed="16"/>
      </bottom>
      <diagonal/>
    </border>
    <border>
      <left style="medium">
        <color auto="1"/>
      </left>
      <right/>
      <top style="medium">
        <color indexed="12"/>
      </top>
      <bottom style="thin">
        <color indexed="12"/>
      </bottom>
      <diagonal/>
    </border>
    <border>
      <left style="medium">
        <color indexed="55"/>
      </left>
      <right style="medium">
        <color indexed="55"/>
      </right>
      <top style="medium">
        <color indexed="55"/>
      </top>
      <bottom style="medium">
        <color indexed="55"/>
      </bottom>
      <diagonal/>
    </border>
    <border>
      <left/>
      <right style="medium">
        <color indexed="55"/>
      </right>
      <top style="medium">
        <color indexed="55"/>
      </top>
      <bottom style="medium">
        <color indexed="55"/>
      </bottom>
      <diagonal/>
    </border>
    <border>
      <left/>
      <right style="medium">
        <color indexed="55"/>
      </right>
      <top style="medium">
        <color indexed="55"/>
      </top>
      <bottom/>
      <diagonal/>
    </border>
    <border>
      <left style="medium">
        <color indexed="55"/>
      </left>
      <right/>
      <top style="medium">
        <color indexed="55"/>
      </top>
      <bottom/>
      <diagonal/>
    </border>
    <border>
      <left style="medium">
        <color indexed="55"/>
      </left>
      <right/>
      <top style="medium">
        <color indexed="55"/>
      </top>
      <bottom style="medium">
        <color indexed="55"/>
      </bottom>
      <diagonal/>
    </border>
    <border>
      <left style="medium">
        <color indexed="55"/>
      </left>
      <right style="medium">
        <color indexed="55"/>
      </right>
      <top style="medium">
        <color indexed="55"/>
      </top>
      <bottom/>
      <diagonal/>
    </border>
    <border>
      <left/>
      <right/>
      <top style="medium">
        <color indexed="55"/>
      </top>
      <bottom style="medium">
        <color indexed="55"/>
      </bottom>
      <diagonal/>
    </border>
    <border>
      <left style="medium">
        <color indexed="12"/>
      </left>
      <right style="thin">
        <color indexed="12"/>
      </right>
      <top style="medium">
        <color indexed="12"/>
      </top>
      <bottom style="medium">
        <color indexed="12"/>
      </bottom>
      <diagonal/>
    </border>
    <border>
      <left style="thin">
        <color indexed="12"/>
      </left>
      <right/>
      <top style="medium">
        <color indexed="12"/>
      </top>
      <bottom style="medium">
        <color indexed="12"/>
      </bottom>
      <diagonal/>
    </border>
    <border>
      <left style="medium">
        <color indexed="12"/>
      </left>
      <right/>
      <top style="medium">
        <color indexed="12"/>
      </top>
      <bottom style="medium">
        <color indexed="12"/>
      </bottom>
      <diagonal/>
    </border>
    <border>
      <left/>
      <right/>
      <top style="thin">
        <color indexed="64"/>
      </top>
      <bottom style="medium">
        <color indexed="64"/>
      </bottom>
      <diagonal/>
    </border>
    <border>
      <left/>
      <right style="medium">
        <color indexed="12"/>
      </right>
      <top style="medium">
        <color indexed="12"/>
      </top>
      <bottom/>
      <diagonal/>
    </border>
    <border>
      <left style="medium">
        <color auto="1"/>
      </left>
      <right style="medium">
        <color auto="1"/>
      </right>
      <top style="medium">
        <color auto="1"/>
      </top>
      <bottom/>
      <diagonal/>
    </border>
    <border>
      <left style="medium">
        <color auto="1"/>
      </left>
      <right style="medium">
        <color auto="1"/>
      </right>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medium">
        <color auto="1"/>
      </bottom>
      <diagonal/>
    </border>
    <border>
      <left style="medium">
        <color auto="1"/>
      </left>
      <right/>
      <top style="thin">
        <color indexed="12"/>
      </top>
      <bottom/>
      <diagonal/>
    </border>
    <border>
      <left style="thin">
        <color indexed="12"/>
      </left>
      <right style="medium">
        <color indexed="12"/>
      </right>
      <top style="thick">
        <color indexed="12"/>
      </top>
      <bottom/>
      <diagonal/>
    </border>
    <border>
      <left style="thin">
        <color indexed="12"/>
      </left>
      <right style="medium">
        <color indexed="12"/>
      </right>
      <top/>
      <bottom/>
      <diagonal/>
    </border>
    <border>
      <left style="thin">
        <color indexed="12"/>
      </left>
      <right style="medium">
        <color indexed="12"/>
      </right>
      <top/>
      <bottom style="thick">
        <color indexed="12"/>
      </bottom>
      <diagonal/>
    </border>
    <border>
      <left/>
      <right style="thin">
        <color indexed="12"/>
      </right>
      <top style="thin">
        <color indexed="12"/>
      </top>
      <bottom style="medium">
        <color indexed="12"/>
      </bottom>
      <diagonal/>
    </border>
    <border>
      <left style="thin">
        <color indexed="64"/>
      </left>
      <right style="medium">
        <color indexed="23"/>
      </right>
      <top style="medium">
        <color indexed="23"/>
      </top>
      <bottom style="medium">
        <color auto="1"/>
      </bottom>
      <diagonal/>
    </border>
    <border>
      <left style="medium">
        <color auto="1"/>
      </left>
      <right/>
      <top style="medium">
        <color auto="1"/>
      </top>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medium">
        <color auto="1"/>
      </right>
      <top style="medium">
        <color auto="1"/>
      </top>
      <bottom/>
      <diagonal/>
    </border>
    <border>
      <left style="medium">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top style="double">
        <color auto="1"/>
      </top>
      <bottom/>
      <diagonal/>
    </border>
    <border>
      <left style="thin">
        <color auto="1"/>
      </left>
      <right style="medium">
        <color auto="1"/>
      </right>
      <top style="double">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style="medium">
        <color indexed="23"/>
      </left>
      <right style="medium">
        <color indexed="23"/>
      </right>
      <top style="medium">
        <color indexed="23"/>
      </top>
      <bottom/>
      <diagonal/>
    </border>
    <border>
      <left style="medium">
        <color indexed="23"/>
      </left>
      <right style="medium">
        <color indexed="23"/>
      </right>
      <top style="medium">
        <color indexed="23"/>
      </top>
      <bottom style="medium">
        <color indexed="23"/>
      </bottom>
      <diagonal/>
    </border>
    <border>
      <left style="medium">
        <color auto="1"/>
      </left>
      <right/>
      <top/>
      <bottom/>
      <diagonal/>
    </border>
    <border>
      <left style="thin">
        <color indexed="12"/>
      </left>
      <right style="thin">
        <color indexed="12"/>
      </right>
      <top/>
      <bottom/>
      <diagonal/>
    </border>
    <border>
      <left style="medium">
        <color auto="1"/>
      </left>
      <right/>
      <top style="medium">
        <color rgb="FF0070C0"/>
      </top>
      <bottom/>
      <diagonal/>
    </border>
    <border>
      <left style="medium">
        <color rgb="FF0070C0"/>
      </left>
      <right style="medium">
        <color rgb="FF0070C0"/>
      </right>
      <top style="thin">
        <color rgb="FF0070C0"/>
      </top>
      <bottom style="thin">
        <color rgb="FF0070C0"/>
      </bottom>
      <diagonal/>
    </border>
    <border>
      <left style="medium">
        <color auto="1"/>
      </left>
      <right/>
      <top/>
      <bottom style="medium">
        <color theme="3"/>
      </bottom>
      <diagonal/>
    </border>
    <border>
      <left/>
      <right style="medium">
        <color indexed="55"/>
      </right>
      <top style="medium">
        <color indexed="55"/>
      </top>
      <bottom/>
      <diagonal/>
    </border>
    <border>
      <left style="medium">
        <color indexed="23"/>
      </left>
      <right/>
      <top style="medium">
        <color indexed="23"/>
      </top>
      <bottom style="medium">
        <color indexed="23"/>
      </bottom>
      <diagonal/>
    </border>
    <border>
      <left style="thick">
        <color indexed="23"/>
      </left>
      <right/>
      <top style="thin">
        <color indexed="23"/>
      </top>
      <bottom style="medium">
        <color indexed="23"/>
      </bottom>
      <diagonal/>
    </border>
    <border>
      <left/>
      <right/>
      <top style="thin">
        <color indexed="23"/>
      </top>
      <bottom style="medium">
        <color indexed="23"/>
      </bottom>
      <diagonal/>
    </border>
    <border>
      <left/>
      <right style="thin">
        <color indexed="23"/>
      </right>
      <top style="thin">
        <color indexed="23"/>
      </top>
      <bottom style="medium">
        <color indexed="23"/>
      </bottom>
      <diagonal/>
    </border>
    <border>
      <left style="thin">
        <color indexed="23"/>
      </left>
      <right style="thick">
        <color indexed="23"/>
      </right>
      <top style="thin">
        <color indexed="23"/>
      </top>
      <bottom style="medium">
        <color indexed="23"/>
      </bottom>
      <diagonal/>
    </border>
    <border>
      <left style="medium">
        <color indexed="23"/>
      </left>
      <right style="medium">
        <color indexed="23"/>
      </right>
      <top style="medium">
        <color indexed="23"/>
      </top>
      <bottom style="medium">
        <color auto="1"/>
      </bottom>
      <diagonal/>
    </border>
    <border>
      <left/>
      <right/>
      <top style="thin">
        <color auto="1"/>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12"/>
      </left>
      <right/>
      <top style="medium">
        <color indexed="20"/>
      </top>
      <bottom/>
      <diagonal/>
    </border>
    <border>
      <left/>
      <right/>
      <top style="medium">
        <color indexed="36"/>
      </top>
      <bottom/>
      <diagonal/>
    </border>
    <border>
      <left/>
      <right style="medium">
        <color indexed="36"/>
      </right>
      <top style="medium">
        <color indexed="36"/>
      </top>
      <bottom/>
      <diagonal/>
    </border>
    <border>
      <left style="medium">
        <color indexed="48"/>
      </left>
      <right/>
      <top/>
      <bottom style="medium">
        <color indexed="23"/>
      </bottom>
      <diagonal/>
    </border>
    <border>
      <left/>
      <right/>
      <top/>
      <bottom style="medium">
        <color indexed="23"/>
      </bottom>
      <diagonal/>
    </border>
    <border>
      <left/>
      <right style="medium">
        <color indexed="48"/>
      </right>
      <top/>
      <bottom style="medium">
        <color indexed="23"/>
      </bottom>
      <diagonal/>
    </border>
    <border>
      <left style="medium">
        <color indexed="12"/>
      </left>
      <right/>
      <top/>
      <bottom style="medium">
        <color indexed="23"/>
      </bottom>
      <diagonal/>
    </border>
    <border>
      <left/>
      <right style="medium">
        <color indexed="36"/>
      </right>
      <top/>
      <bottom style="medium">
        <color indexed="23"/>
      </bottom>
      <diagonal/>
    </border>
    <border>
      <left style="medium">
        <color indexed="48"/>
      </left>
      <right style="medium">
        <color indexed="23"/>
      </right>
      <top style="medium">
        <color indexed="23"/>
      </top>
      <bottom style="medium">
        <color indexed="23"/>
      </bottom>
      <diagonal/>
    </border>
    <border>
      <left style="medium">
        <color indexed="12"/>
      </left>
      <right style="medium">
        <color indexed="23"/>
      </right>
      <top style="medium">
        <color indexed="23"/>
      </top>
      <bottom style="medium">
        <color indexed="23"/>
      </bottom>
      <diagonal/>
    </border>
    <border>
      <left/>
      <right style="medium">
        <color indexed="23"/>
      </right>
      <top style="medium">
        <color indexed="23"/>
      </top>
      <bottom style="medium">
        <color indexed="23"/>
      </bottom>
      <diagonal/>
    </border>
    <border>
      <left/>
      <right style="medium">
        <color indexed="36"/>
      </right>
      <top style="medium">
        <color indexed="23"/>
      </top>
      <bottom style="medium">
        <color indexed="23"/>
      </bottom>
      <diagonal/>
    </border>
    <border>
      <left style="medium">
        <color indexed="48"/>
      </left>
      <right style="medium">
        <color indexed="23"/>
      </right>
      <top/>
      <bottom style="medium">
        <color indexed="23"/>
      </bottom>
      <diagonal/>
    </border>
    <border>
      <left/>
      <right style="medium">
        <color indexed="23"/>
      </right>
      <top/>
      <bottom style="medium">
        <color indexed="23"/>
      </bottom>
      <diagonal/>
    </border>
    <border>
      <left style="medium">
        <color indexed="23"/>
      </left>
      <right style="medium">
        <color indexed="23"/>
      </right>
      <top/>
      <bottom style="medium">
        <color indexed="23"/>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indexed="23"/>
      </left>
      <right/>
      <top/>
      <bottom style="medium">
        <color indexed="23"/>
      </bottom>
      <diagonal/>
    </border>
    <border>
      <left style="medium">
        <color indexed="23"/>
      </left>
      <right style="medium">
        <color indexed="12"/>
      </right>
      <top/>
      <bottom style="medium">
        <color indexed="23"/>
      </bottom>
      <diagonal/>
    </border>
    <border>
      <left style="medium">
        <color indexed="48"/>
      </left>
      <right/>
      <top style="medium">
        <color indexed="23"/>
      </top>
      <bottom style="medium">
        <color indexed="23"/>
      </bottom>
      <diagonal/>
    </border>
    <border>
      <left style="medium">
        <color indexed="23"/>
      </left>
      <right style="medium">
        <color indexed="12"/>
      </right>
      <top style="medium">
        <color indexed="23"/>
      </top>
      <bottom style="medium">
        <color indexed="23"/>
      </bottom>
      <diagonal/>
    </border>
    <border>
      <left style="medium">
        <color indexed="12"/>
      </left>
      <right style="medium">
        <color indexed="23"/>
      </right>
      <top/>
      <bottom style="medium">
        <color indexed="23"/>
      </bottom>
      <diagonal/>
    </border>
    <border>
      <left style="medium">
        <color indexed="23"/>
      </left>
      <right style="medium">
        <color indexed="23"/>
      </right>
      <top style="medium">
        <color indexed="23"/>
      </top>
      <bottom style="medium">
        <color indexed="55"/>
      </bottom>
      <diagonal/>
    </border>
    <border>
      <left style="medium">
        <color indexed="23"/>
      </left>
      <right style="medium">
        <color indexed="12"/>
      </right>
      <top style="medium">
        <color indexed="23"/>
      </top>
      <bottom style="medium">
        <color indexed="55"/>
      </bottom>
      <diagonal/>
    </border>
    <border>
      <left style="medium">
        <color indexed="48"/>
      </left>
      <right/>
      <top style="medium">
        <color indexed="48"/>
      </top>
      <bottom style="medium">
        <color indexed="48"/>
      </bottom>
      <diagonal/>
    </border>
    <border>
      <left/>
      <right/>
      <top style="medium">
        <color indexed="48"/>
      </top>
      <bottom style="medium">
        <color indexed="48"/>
      </bottom>
      <diagonal/>
    </border>
    <border>
      <left/>
      <right style="medium">
        <color indexed="48"/>
      </right>
      <top style="medium">
        <color indexed="48"/>
      </top>
      <bottom style="medium">
        <color indexed="48"/>
      </bottom>
      <diagonal/>
    </border>
    <border>
      <left/>
      <right/>
      <top style="medium">
        <color indexed="23"/>
      </top>
      <bottom style="medium">
        <color indexed="23"/>
      </bottom>
      <diagonal/>
    </border>
    <border>
      <left style="medium">
        <color auto="1"/>
      </left>
      <right/>
      <top style="medium">
        <color auto="1"/>
      </top>
      <bottom style="medium">
        <color auto="1"/>
      </bottom>
      <diagonal/>
    </border>
    <border>
      <left style="medium">
        <color indexed="23"/>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48"/>
      </left>
      <right/>
      <top/>
      <bottom style="medium">
        <color indexed="48"/>
      </bottom>
      <diagonal/>
    </border>
    <border>
      <left/>
      <right/>
      <top/>
      <bottom style="medium">
        <color indexed="48"/>
      </bottom>
      <diagonal/>
    </border>
    <border>
      <left/>
      <right style="medium">
        <color indexed="48"/>
      </right>
      <top/>
      <bottom style="medium">
        <color indexed="48"/>
      </bottom>
      <diagonal/>
    </border>
    <border>
      <left style="medium">
        <color indexed="12"/>
      </left>
      <right/>
      <top/>
      <bottom style="medium">
        <color indexed="36"/>
      </bottom>
      <diagonal/>
    </border>
    <border>
      <left/>
      <right/>
      <top/>
      <bottom style="medium">
        <color indexed="36"/>
      </bottom>
      <diagonal/>
    </border>
    <border>
      <left/>
      <right style="medium">
        <color indexed="36"/>
      </right>
      <top/>
      <bottom style="medium">
        <color indexed="36"/>
      </bottom>
      <diagonal/>
    </border>
    <border>
      <left/>
      <right/>
      <top style="medium">
        <color indexed="48"/>
      </top>
      <bottom/>
      <diagonal/>
    </border>
    <border>
      <left style="thick">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style="thick">
        <color indexed="23"/>
      </right>
      <top style="thin">
        <color indexed="23"/>
      </top>
      <bottom/>
      <diagonal/>
    </border>
    <border>
      <left style="thick">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ck">
        <color indexed="23"/>
      </left>
      <right style="thin">
        <color indexed="23"/>
      </right>
      <top style="thin">
        <color indexed="23"/>
      </top>
      <bottom style="thin">
        <color indexed="23"/>
      </bottom>
      <diagonal/>
    </border>
    <border>
      <left/>
      <right/>
      <top/>
      <bottom style="medium">
        <color rgb="FFD0D0D0"/>
      </bottom>
      <diagonal/>
    </border>
    <border>
      <left style="medium">
        <color rgb="FF888888"/>
      </left>
      <right style="medium">
        <color rgb="FFD0D0D0"/>
      </right>
      <top style="medium">
        <color indexed="23"/>
      </top>
      <bottom style="medium">
        <color rgb="FF888888"/>
      </bottom>
      <diagonal/>
    </border>
    <border>
      <left style="medium">
        <color indexed="12"/>
      </left>
      <right style="medium">
        <color indexed="12"/>
      </right>
      <top style="medium">
        <color indexed="12"/>
      </top>
      <bottom style="medium">
        <color theme="3"/>
      </bottom>
      <diagonal/>
    </border>
    <border>
      <left style="medium">
        <color indexed="55"/>
      </left>
      <right style="medium">
        <color indexed="55"/>
      </right>
      <top/>
      <bottom style="medium">
        <color indexed="55"/>
      </bottom>
      <diagonal/>
    </border>
    <border>
      <left style="thin">
        <color indexed="64"/>
      </left>
      <right style="medium">
        <color indexed="64"/>
      </right>
      <top/>
      <bottom style="thin">
        <color indexed="64"/>
      </bottom>
      <diagonal/>
    </border>
    <border>
      <left/>
      <right style="medium">
        <color auto="1"/>
      </right>
      <top/>
      <bottom/>
      <diagonal/>
    </border>
    <border>
      <left/>
      <right style="medium">
        <color auto="1"/>
      </right>
      <top/>
      <bottom style="medium">
        <color theme="3"/>
      </bottom>
      <diagonal/>
    </border>
    <border>
      <left style="medium">
        <color auto="1"/>
      </left>
      <right/>
      <top/>
      <bottom style="medium">
        <color auto="1"/>
      </bottom>
      <diagonal/>
    </border>
    <border>
      <left style="medium">
        <color indexed="12"/>
      </left>
      <right style="thin">
        <color indexed="12"/>
      </right>
      <top style="thick">
        <color indexed="12"/>
      </top>
      <bottom/>
      <diagonal/>
    </border>
    <border>
      <left style="medium">
        <color indexed="12"/>
      </left>
      <right style="thin">
        <color indexed="12"/>
      </right>
      <top/>
      <bottom/>
      <diagonal/>
    </border>
    <border>
      <left style="thick">
        <color theme="0"/>
      </left>
      <right style="thin">
        <color theme="0"/>
      </right>
      <top style="thick">
        <color theme="0"/>
      </top>
      <bottom style="thick">
        <color theme="0"/>
      </bottom>
      <diagonal/>
    </border>
    <border>
      <left style="thin">
        <color theme="0"/>
      </left>
      <right style="thin">
        <color theme="0"/>
      </right>
      <top style="thick">
        <color theme="0"/>
      </top>
      <bottom style="thick">
        <color theme="0"/>
      </bottom>
      <diagonal/>
    </border>
    <border>
      <left style="thin">
        <color theme="0"/>
      </left>
      <right style="thick">
        <color theme="0"/>
      </right>
      <top style="thick">
        <color theme="0"/>
      </top>
      <bottom style="thick">
        <color theme="0"/>
      </bottom>
      <diagonal/>
    </border>
    <border>
      <left style="medium">
        <color rgb="FF0070C0"/>
      </left>
      <right/>
      <top/>
      <bottom/>
      <diagonal/>
    </border>
    <border>
      <left style="medium">
        <color rgb="FF0070C0"/>
      </left>
      <right/>
      <top/>
      <bottom style="medium">
        <color rgb="FF0070C0"/>
      </bottom>
      <diagonal/>
    </border>
    <border>
      <left/>
      <right style="medium">
        <color theme="3"/>
      </right>
      <top style="thin">
        <color theme="3"/>
      </top>
      <bottom style="medium">
        <color theme="3"/>
      </bottom>
      <diagonal/>
    </border>
    <border>
      <left/>
      <right style="medium">
        <color auto="1"/>
      </right>
      <top style="thin">
        <color theme="3"/>
      </top>
      <bottom style="medium">
        <color theme="3"/>
      </bottom>
      <diagonal/>
    </border>
    <border>
      <left style="medium">
        <color indexed="12"/>
      </left>
      <right style="medium">
        <color indexed="12"/>
      </right>
      <top/>
      <bottom style="thin">
        <color indexed="12"/>
      </bottom>
      <diagonal/>
    </border>
    <border>
      <left/>
      <right/>
      <top style="medium">
        <color auto="1"/>
      </top>
      <bottom style="medium">
        <color auto="1"/>
      </bottom>
      <diagonal/>
    </border>
    <border>
      <left/>
      <right style="medium">
        <color indexed="12"/>
      </right>
      <top style="medium">
        <color theme="1"/>
      </top>
      <bottom style="thin">
        <color indexed="12"/>
      </bottom>
      <diagonal/>
    </border>
    <border>
      <left/>
      <right/>
      <top/>
      <bottom style="medium">
        <color indexed="55"/>
      </bottom>
      <diagonal/>
    </border>
    <border>
      <left/>
      <right/>
      <top style="medium">
        <color theme="3"/>
      </top>
      <bottom style="medium">
        <color theme="3"/>
      </bottom>
      <diagonal/>
    </border>
    <border>
      <left style="medium">
        <color indexed="55"/>
      </left>
      <right/>
      <top style="medium">
        <color indexed="55"/>
      </top>
      <bottom/>
      <diagonal/>
    </border>
    <border>
      <left/>
      <right style="medium">
        <color indexed="55"/>
      </right>
      <top style="medium">
        <color indexed="55"/>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theme="3"/>
      </right>
      <top style="medium">
        <color theme="3"/>
      </top>
      <bottom style="medium">
        <color theme="3"/>
      </bottom>
      <diagonal/>
    </border>
    <border>
      <left style="medium">
        <color rgb="FF0070C0"/>
      </left>
      <right style="medium">
        <color rgb="FF0070C0"/>
      </right>
      <top style="thin">
        <color rgb="FF0070C0"/>
      </top>
      <bottom/>
      <diagonal/>
    </border>
    <border>
      <left style="medium">
        <color rgb="FF0070C0"/>
      </left>
      <right style="medium">
        <color rgb="FF0070C0"/>
      </right>
      <top/>
      <bottom style="thin">
        <color rgb="FF0070C0"/>
      </bottom>
      <diagonal/>
    </border>
    <border>
      <left style="medium">
        <color rgb="FF0070C0"/>
      </left>
      <right style="medium">
        <color rgb="FF0070C0"/>
      </right>
      <top style="medium">
        <color rgb="FF0070C0"/>
      </top>
      <bottom style="thin">
        <color rgb="FF0070C0"/>
      </bottom>
      <diagonal/>
    </border>
    <border>
      <left style="medium">
        <color rgb="FF0070C0"/>
      </left>
      <right/>
      <top style="medium">
        <color rgb="FF0070C0"/>
      </top>
      <bottom/>
      <diagonal/>
    </border>
    <border>
      <left/>
      <right/>
      <top style="thin">
        <color theme="3"/>
      </top>
      <bottom style="medium">
        <color theme="3"/>
      </bottom>
      <diagonal/>
    </border>
    <border>
      <left style="medium">
        <color theme="3"/>
      </left>
      <right/>
      <top style="medium">
        <color theme="3"/>
      </top>
      <bottom style="thin">
        <color theme="3"/>
      </bottom>
      <diagonal/>
    </border>
    <border>
      <left style="medium">
        <color auto="1"/>
      </left>
      <right style="medium">
        <color theme="3"/>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12"/>
      </left>
      <right style="medium">
        <color indexed="12"/>
      </right>
      <top style="thin">
        <color indexed="12"/>
      </top>
      <bottom style="thin">
        <color indexed="12"/>
      </bottom>
      <diagonal/>
    </border>
    <border>
      <left/>
      <right/>
      <top style="thin">
        <color auto="1"/>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indexed="12"/>
      </top>
      <bottom/>
      <diagonal/>
    </border>
    <border>
      <left/>
      <right/>
      <top style="thin">
        <color indexed="12"/>
      </top>
      <bottom style="medium">
        <color indexed="64"/>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right style="medium">
        <color rgb="FF888888"/>
      </right>
      <top style="medium">
        <color rgb="FF888888"/>
      </top>
      <bottom style="medium">
        <color rgb="FF888888"/>
      </bottom>
      <diagonal/>
    </border>
    <border>
      <left/>
      <right style="medium">
        <color rgb="FF888888"/>
      </right>
      <top/>
      <bottom/>
      <diagonal/>
    </border>
  </borders>
  <cellStyleXfs count="26">
    <xf numFmtId="0" fontId="0" fillId="0" borderId="0">
      <alignment vertical="center"/>
    </xf>
    <xf numFmtId="0" fontId="8" fillId="0" borderId="0" applyNumberFormat="0" applyFill="0" applyBorder="0" applyAlignment="0" applyProtection="0">
      <alignment vertical="top"/>
      <protection locked="0"/>
    </xf>
    <xf numFmtId="0" fontId="6" fillId="0" borderId="0">
      <alignment vertical="center"/>
    </xf>
    <xf numFmtId="0" fontId="64" fillId="0" borderId="0">
      <alignment vertical="center"/>
    </xf>
    <xf numFmtId="0" fontId="6" fillId="0" borderId="0"/>
    <xf numFmtId="0" fontId="64" fillId="0" borderId="0">
      <alignment vertical="center"/>
    </xf>
    <xf numFmtId="0" fontId="6" fillId="0" borderId="0"/>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3" fillId="0" borderId="0">
      <alignment vertical="center"/>
    </xf>
    <xf numFmtId="0" fontId="4" fillId="0" borderId="0">
      <alignment vertical="center"/>
    </xf>
    <xf numFmtId="0" fontId="64"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6" fillId="0" borderId="0">
      <alignment vertical="center"/>
    </xf>
    <xf numFmtId="0" fontId="1" fillId="0" borderId="0">
      <alignment vertical="center"/>
    </xf>
    <xf numFmtId="0" fontId="101" fillId="0" borderId="0"/>
    <xf numFmtId="0" fontId="102" fillId="0" borderId="0" applyNumberFormat="0" applyFill="0" applyBorder="0" applyAlignment="0" applyProtection="0"/>
    <xf numFmtId="0" fontId="101" fillId="0" borderId="0"/>
    <xf numFmtId="0" fontId="132" fillId="0" borderId="0" applyNumberFormat="0" applyFill="0" applyBorder="0" applyAlignment="0" applyProtection="0">
      <alignment vertical="center"/>
    </xf>
  </cellStyleXfs>
  <cellXfs count="914">
    <xf numFmtId="0" fontId="0" fillId="0" borderId="0" xfId="0">
      <alignment vertical="center"/>
    </xf>
    <xf numFmtId="0" fontId="6" fillId="0" borderId="0" xfId="2">
      <alignment vertical="center"/>
    </xf>
    <xf numFmtId="0" fontId="10" fillId="0" borderId="0" xfId="2" applyFont="1" applyAlignment="1">
      <alignment horizontal="center" vertical="center"/>
    </xf>
    <xf numFmtId="0" fontId="10" fillId="0" borderId="0" xfId="2" applyFont="1" applyAlignment="1">
      <alignment vertical="top" wrapText="1"/>
    </xf>
    <xf numFmtId="0" fontId="6" fillId="5" borderId="0" xfId="2" applyFill="1">
      <alignment vertical="center"/>
    </xf>
    <xf numFmtId="0" fontId="6" fillId="0" borderId="1" xfId="2" applyBorder="1">
      <alignment vertical="center"/>
    </xf>
    <xf numFmtId="0" fontId="20" fillId="5" borderId="2" xfId="2" applyFont="1" applyFill="1" applyBorder="1" applyAlignment="1">
      <alignment horizontal="center" vertical="center"/>
    </xf>
    <xf numFmtId="177" fontId="16" fillId="5" borderId="3" xfId="2" applyNumberFormat="1" applyFont="1" applyFill="1" applyBorder="1" applyAlignment="1">
      <alignment horizontal="center" vertical="center" wrapText="1"/>
    </xf>
    <xf numFmtId="0" fontId="20" fillId="5" borderId="1" xfId="2" applyFont="1" applyFill="1" applyBorder="1" applyAlignment="1">
      <alignment horizontal="center" vertical="center"/>
    </xf>
    <xf numFmtId="0" fontId="6" fillId="5" borderId="2" xfId="2" applyFill="1" applyBorder="1">
      <alignment vertical="center"/>
    </xf>
    <xf numFmtId="0" fontId="6" fillId="5" borderId="3" xfId="2" applyFill="1" applyBorder="1">
      <alignment vertical="center"/>
    </xf>
    <xf numFmtId="0" fontId="6" fillId="5" borderId="1" xfId="2" applyFill="1" applyBorder="1">
      <alignment vertical="center"/>
    </xf>
    <xf numFmtId="0" fontId="6" fillId="5" borderId="4" xfId="2" applyFill="1" applyBorder="1">
      <alignment vertical="center"/>
    </xf>
    <xf numFmtId="0" fontId="6" fillId="0" borderId="4" xfId="2" applyBorder="1">
      <alignment vertical="center"/>
    </xf>
    <xf numFmtId="0" fontId="22" fillId="0" borderId="0" xfId="2" applyFont="1">
      <alignment vertical="center"/>
    </xf>
    <xf numFmtId="0" fontId="6" fillId="0" borderId="0" xfId="2" applyAlignment="1">
      <alignment horizontal="center" vertical="center"/>
    </xf>
    <xf numFmtId="0" fontId="23" fillId="0" borderId="0" xfId="2" applyFont="1" applyAlignment="1">
      <alignment horizontal="center" vertical="center"/>
    </xf>
    <xf numFmtId="0" fontId="29" fillId="8" borderId="10" xfId="17" applyFont="1" applyFill="1" applyBorder="1" applyAlignment="1">
      <alignment horizontal="left" vertical="center"/>
    </xf>
    <xf numFmtId="0" fontId="29" fillId="8" borderId="11" xfId="17" applyFont="1" applyFill="1" applyBorder="1" applyAlignment="1">
      <alignment horizontal="center" vertical="center"/>
    </xf>
    <xf numFmtId="0" fontId="29" fillId="8" borderId="11" xfId="2" applyFont="1" applyFill="1" applyBorder="1" applyAlignment="1">
      <alignment horizontal="center" vertical="center"/>
    </xf>
    <xf numFmtId="0" fontId="30" fillId="8" borderId="11" xfId="2" applyFont="1" applyFill="1" applyBorder="1" applyAlignment="1">
      <alignment horizontal="center" vertical="center"/>
    </xf>
    <xf numFmtId="0" fontId="30" fillId="8" borderId="12" xfId="2" applyFont="1" applyFill="1" applyBorder="1" applyAlignment="1">
      <alignment horizontal="center" vertical="center"/>
    </xf>
    <xf numFmtId="0" fontId="1" fillId="0" borderId="0" xfId="17">
      <alignment vertical="center"/>
    </xf>
    <xf numFmtId="0" fontId="36" fillId="0" borderId="0" xfId="17" applyFont="1">
      <alignment vertical="center"/>
    </xf>
    <xf numFmtId="0" fontId="30" fillId="8" borderId="13" xfId="2" applyFont="1" applyFill="1" applyBorder="1" applyAlignment="1">
      <alignment horizontal="center" vertical="center"/>
    </xf>
    <xf numFmtId="0" fontId="30" fillId="8" borderId="14" xfId="2" applyFont="1" applyFill="1" applyBorder="1" applyAlignment="1">
      <alignment horizontal="center" vertical="center"/>
    </xf>
    <xf numFmtId="0" fontId="33" fillId="0" borderId="0" xfId="17" applyFont="1" applyAlignment="1">
      <alignment horizontal="center" vertical="center"/>
    </xf>
    <xf numFmtId="0" fontId="8" fillId="9" borderId="0" xfId="1" applyFill="1" applyBorder="1" applyAlignment="1" applyProtection="1">
      <alignment vertical="center" wrapText="1"/>
    </xf>
    <xf numFmtId="0" fontId="41" fillId="0" borderId="0" xfId="17" applyFont="1" applyAlignment="1">
      <alignment vertical="center" wrapText="1"/>
    </xf>
    <xf numFmtId="0" fontId="43" fillId="0" borderId="0" xfId="17" applyFont="1" applyAlignment="1">
      <alignment horizontal="left" vertical="center"/>
    </xf>
    <xf numFmtId="0" fontId="33" fillId="0" borderId="0" xfId="17" applyFont="1" applyAlignment="1">
      <alignment vertical="top" wrapText="1"/>
    </xf>
    <xf numFmtId="0" fontId="7" fillId="3" borderId="6" xfId="17" applyFont="1" applyFill="1" applyBorder="1" applyAlignment="1">
      <alignment horizontal="center" vertical="center" wrapText="1"/>
    </xf>
    <xf numFmtId="0" fontId="7" fillId="3" borderId="5" xfId="17" applyFont="1" applyFill="1" applyBorder="1" applyAlignment="1">
      <alignment horizontal="center" vertical="center" wrapText="1"/>
    </xf>
    <xf numFmtId="0" fontId="7" fillId="3" borderId="7" xfId="17" applyFont="1" applyFill="1" applyBorder="1" applyAlignment="1">
      <alignment horizontal="center" vertical="center" wrapText="1"/>
    </xf>
    <xf numFmtId="0" fontId="7" fillId="3" borderId="8" xfId="17" applyFont="1" applyFill="1" applyBorder="1" applyAlignment="1">
      <alignment horizontal="center" vertical="center" wrapText="1"/>
    </xf>
    <xf numFmtId="0" fontId="13" fillId="3" borderId="8" xfId="17" applyFont="1" applyFill="1" applyBorder="1" applyAlignment="1">
      <alignment horizontal="center" vertical="center" wrapText="1"/>
    </xf>
    <xf numFmtId="0" fontId="54" fillId="3" borderId="8" xfId="17" applyFont="1" applyFill="1" applyBorder="1" applyAlignment="1">
      <alignment horizontal="center" vertical="center" wrapText="1"/>
    </xf>
    <xf numFmtId="0" fontId="7" fillId="3" borderId="9" xfId="17" applyFont="1" applyFill="1" applyBorder="1" applyAlignment="1">
      <alignment horizontal="center" vertical="center" wrapText="1"/>
    </xf>
    <xf numFmtId="0" fontId="1" fillId="0" borderId="0" xfId="17" applyAlignment="1">
      <alignment horizontal="center" vertical="center"/>
    </xf>
    <xf numFmtId="0" fontId="6" fillId="0" borderId="0" xfId="2" applyAlignment="1">
      <alignment vertical="top" wrapText="1"/>
    </xf>
    <xf numFmtId="0" fontId="20" fillId="0" borderId="0" xfId="2" applyFont="1" applyAlignment="1">
      <alignment vertical="top" wrapText="1"/>
    </xf>
    <xf numFmtId="0" fontId="0" fillId="0" borderId="20" xfId="0" applyBorder="1">
      <alignment vertical="center"/>
    </xf>
    <xf numFmtId="0" fontId="14" fillId="0" borderId="20" xfId="0" applyFont="1" applyBorder="1">
      <alignment vertical="center"/>
    </xf>
    <xf numFmtId="0" fontId="0" fillId="0" borderId="21" xfId="0" applyBorder="1">
      <alignment vertical="center"/>
    </xf>
    <xf numFmtId="0" fontId="0" fillId="0" borderId="16" xfId="0" applyBorder="1">
      <alignment vertical="center"/>
    </xf>
    <xf numFmtId="0" fontId="6" fillId="17" borderId="0" xfId="2" applyFill="1">
      <alignment vertical="center"/>
    </xf>
    <xf numFmtId="0" fontId="0" fillId="17" borderId="0" xfId="0" applyFill="1">
      <alignment vertical="center"/>
    </xf>
    <xf numFmtId="0" fontId="1" fillId="5" borderId="0" xfId="2" applyFont="1" applyFill="1">
      <alignment vertical="center"/>
    </xf>
    <xf numFmtId="0" fontId="0" fillId="0" borderId="20" xfId="0" applyBorder="1" applyAlignment="1">
      <alignment vertical="top"/>
    </xf>
    <xf numFmtId="0" fontId="0" fillId="0" borderId="0" xfId="0" applyAlignment="1">
      <alignment vertical="top"/>
    </xf>
    <xf numFmtId="0" fontId="0" fillId="0" borderId="0" xfId="0" applyAlignment="1">
      <alignment horizontal="left" vertical="center"/>
    </xf>
    <xf numFmtId="0" fontId="67" fillId="0" borderId="0" xfId="0" applyFont="1" applyAlignment="1">
      <alignment horizontal="left" vertical="center"/>
    </xf>
    <xf numFmtId="0" fontId="68" fillId="0" borderId="0" xfId="0" applyFont="1" applyAlignment="1">
      <alignment horizontal="center" vertical="center" wrapText="1"/>
    </xf>
    <xf numFmtId="0" fontId="68" fillId="0" borderId="0" xfId="0" applyFont="1" applyAlignment="1">
      <alignment horizontal="left" vertical="center" wrapText="1"/>
    </xf>
    <xf numFmtId="0" fontId="78" fillId="0" borderId="0" xfId="17" applyFont="1">
      <alignment vertical="center"/>
    </xf>
    <xf numFmtId="0" fontId="77" fillId="0" borderId="0" xfId="2" applyFont="1">
      <alignment vertical="center"/>
    </xf>
    <xf numFmtId="0" fontId="86" fillId="0" borderId="0" xfId="2" applyFont="1" applyAlignment="1">
      <alignment horizontal="center" vertical="center"/>
    </xf>
    <xf numFmtId="14" fontId="85" fillId="0" borderId="0" xfId="2" applyNumberFormat="1" applyFont="1" applyAlignment="1">
      <alignment horizontal="center" vertical="center"/>
    </xf>
    <xf numFmtId="0" fontId="6" fillId="0" borderId="19" xfId="0" applyFont="1" applyBorder="1">
      <alignment vertical="center"/>
    </xf>
    <xf numFmtId="0" fontId="6" fillId="0" borderId="11" xfId="0" applyFont="1" applyBorder="1">
      <alignment vertical="center"/>
    </xf>
    <xf numFmtId="0" fontId="6" fillId="0" borderId="20" xfId="0" applyFont="1" applyBorder="1">
      <alignment vertical="center"/>
    </xf>
    <xf numFmtId="0" fontId="6" fillId="0" borderId="0" xfId="0" applyFont="1">
      <alignment vertical="center"/>
    </xf>
    <xf numFmtId="0" fontId="84" fillId="0" borderId="20" xfId="0" applyFont="1" applyBorder="1">
      <alignment vertical="center"/>
    </xf>
    <xf numFmtId="0" fontId="84" fillId="0" borderId="0" xfId="0" applyFont="1">
      <alignment vertical="center"/>
    </xf>
    <xf numFmtId="0" fontId="84" fillId="5" borderId="20" xfId="0" applyFont="1" applyFill="1" applyBorder="1">
      <alignment vertical="center"/>
    </xf>
    <xf numFmtId="0" fontId="84" fillId="5" borderId="0" xfId="0" applyFont="1" applyFill="1">
      <alignment vertical="center"/>
    </xf>
    <xf numFmtId="0" fontId="6" fillId="5" borderId="55" xfId="2" applyFill="1" applyBorder="1">
      <alignment vertical="center"/>
    </xf>
    <xf numFmtId="0" fontId="6" fillId="0" borderId="55" xfId="2" applyBorder="1">
      <alignment vertical="center"/>
    </xf>
    <xf numFmtId="0" fontId="6" fillId="0" borderId="0" xfId="2" applyAlignment="1">
      <alignment horizontal="left" vertical="top"/>
    </xf>
    <xf numFmtId="0" fontId="78" fillId="0" borderId="0" xfId="17" applyFont="1" applyAlignment="1">
      <alignment horizontal="left" vertical="center"/>
    </xf>
    <xf numFmtId="0" fontId="6" fillId="0" borderId="0" xfId="2" applyAlignment="1">
      <alignment horizontal="left" vertical="center"/>
    </xf>
    <xf numFmtId="0" fontId="96" fillId="5" borderId="20" xfId="0" applyFont="1" applyFill="1" applyBorder="1">
      <alignment vertical="center"/>
    </xf>
    <xf numFmtId="0" fontId="96" fillId="5" borderId="0" xfId="0" applyFont="1" applyFill="1" applyAlignment="1">
      <alignment horizontal="left" vertical="center"/>
    </xf>
    <xf numFmtId="0" fontId="96" fillId="5" borderId="0" xfId="0" applyFont="1" applyFill="1">
      <alignment vertical="center"/>
    </xf>
    <xf numFmtId="176" fontId="96" fillId="5" borderId="0" xfId="0" applyNumberFormat="1" applyFont="1" applyFill="1" applyAlignment="1">
      <alignment horizontal="left" vertical="center"/>
    </xf>
    <xf numFmtId="182" fontId="96" fillId="5" borderId="0" xfId="0" applyNumberFormat="1" applyFont="1" applyFill="1" applyAlignment="1">
      <alignment horizontal="center" vertical="center"/>
    </xf>
    <xf numFmtId="0" fontId="96" fillId="5" borderId="20" xfId="0" applyFont="1" applyFill="1" applyBorder="1" applyAlignment="1">
      <alignment vertical="top"/>
    </xf>
    <xf numFmtId="0" fontId="96" fillId="5" borderId="0" xfId="0" applyFont="1" applyFill="1" applyAlignment="1">
      <alignment vertical="top"/>
    </xf>
    <xf numFmtId="14" fontId="96" fillId="5" borderId="0" xfId="0" applyNumberFormat="1" applyFont="1" applyFill="1" applyAlignment="1">
      <alignment horizontal="left" vertical="center"/>
    </xf>
    <xf numFmtId="14" fontId="96" fillId="0" borderId="0" xfId="0" applyNumberFormat="1" applyFont="1">
      <alignment vertical="center"/>
    </xf>
    <xf numFmtId="0" fontId="97" fillId="0" borderId="0" xfId="0" applyFont="1">
      <alignment vertical="center"/>
    </xf>
    <xf numFmtId="0" fontId="30" fillId="8" borderId="0" xfId="2" applyFont="1" applyFill="1" applyAlignment="1">
      <alignment horizontal="center" vertical="center"/>
    </xf>
    <xf numFmtId="0" fontId="1" fillId="9" borderId="0" xfId="17" applyFill="1">
      <alignment vertical="center"/>
    </xf>
    <xf numFmtId="0" fontId="6" fillId="9" borderId="0" xfId="2" applyFill="1" applyAlignment="1">
      <alignment vertical="center" wrapText="1"/>
    </xf>
    <xf numFmtId="0" fontId="44" fillId="0" borderId="0" xfId="17" applyFont="1" applyAlignment="1">
      <alignment horizontal="left" vertical="center"/>
    </xf>
    <xf numFmtId="0" fontId="45" fillId="0" borderId="16" xfId="17" applyFont="1" applyBorder="1">
      <alignment vertical="center"/>
    </xf>
    <xf numFmtId="0" fontId="45" fillId="0" borderId="16" xfId="17" applyFont="1" applyBorder="1" applyAlignment="1">
      <alignment horizontal="right" vertical="center"/>
    </xf>
    <xf numFmtId="0" fontId="33" fillId="0" borderId="18" xfId="17" applyFont="1" applyBorder="1" applyAlignment="1">
      <alignment horizontal="center" vertical="center"/>
    </xf>
    <xf numFmtId="0" fontId="47" fillId="0" borderId="0" xfId="17" applyFont="1" applyAlignment="1">
      <alignment horizontal="center" vertical="center"/>
    </xf>
    <xf numFmtId="0" fontId="48" fillId="0" borderId="0" xfId="17" applyFont="1" applyAlignment="1">
      <alignment horizontal="center" vertical="center" wrapText="1"/>
    </xf>
    <xf numFmtId="0" fontId="1" fillId="0" borderId="0" xfId="17" applyAlignment="1">
      <alignment vertical="center" shrinkToFit="1"/>
    </xf>
    <xf numFmtId="0" fontId="12" fillId="0" borderId="54" xfId="2" applyFont="1" applyBorder="1" applyAlignment="1">
      <alignment horizontal="center" vertical="center" wrapText="1"/>
    </xf>
    <xf numFmtId="0" fontId="7" fillId="5" borderId="0" xfId="17" applyFont="1" applyFill="1" applyAlignment="1">
      <alignment horizontal="center" vertical="center" wrapText="1"/>
    </xf>
    <xf numFmtId="0" fontId="7" fillId="3" borderId="0" xfId="17" applyFont="1" applyFill="1" applyAlignment="1">
      <alignment horizontal="center" vertical="center" wrapText="1"/>
    </xf>
    <xf numFmtId="0" fontId="13" fillId="3" borderId="0" xfId="17" applyFont="1" applyFill="1" applyAlignment="1">
      <alignment horizontal="center" vertical="center" wrapText="1"/>
    </xf>
    <xf numFmtId="0" fontId="54" fillId="3" borderId="0" xfId="17" applyFont="1" applyFill="1" applyAlignment="1">
      <alignment horizontal="center" vertical="center" wrapText="1"/>
    </xf>
    <xf numFmtId="0" fontId="1" fillId="5" borderId="0" xfId="2" applyFont="1" applyFill="1" applyAlignment="1">
      <alignment horizontal="center" vertical="center"/>
    </xf>
    <xf numFmtId="0" fontId="41" fillId="5" borderId="0" xfId="0" applyFont="1" applyFill="1" applyAlignment="1">
      <alignment horizontal="center" vertical="center" wrapText="1"/>
    </xf>
    <xf numFmtId="180" fontId="45" fillId="5" borderId="0" xfId="17" applyNumberFormat="1" applyFont="1" applyFill="1" applyAlignment="1">
      <alignment horizontal="center" vertical="center"/>
    </xf>
    <xf numFmtId="0" fontId="1" fillId="5" borderId="0" xfId="17" applyFill="1">
      <alignment vertical="center"/>
    </xf>
    <xf numFmtId="0" fontId="1" fillId="5" borderId="0" xfId="17" applyFill="1" applyAlignment="1">
      <alignment horizontal="center" vertical="center"/>
    </xf>
    <xf numFmtId="0" fontId="45" fillId="0" borderId="0" xfId="16" applyFont="1">
      <alignment vertical="center"/>
    </xf>
    <xf numFmtId="0" fontId="10" fillId="0" borderId="0" xfId="16" applyFont="1">
      <alignment vertical="center"/>
    </xf>
    <xf numFmtId="177" fontId="6" fillId="5" borderId="0" xfId="2" applyNumberFormat="1" applyFill="1" applyAlignment="1">
      <alignment horizontal="center" vertical="center" wrapText="1"/>
    </xf>
    <xf numFmtId="0" fontId="6" fillId="5" borderId="0" xfId="2" applyFill="1" applyAlignment="1">
      <alignment horizontal="center" vertical="center" wrapText="1"/>
    </xf>
    <xf numFmtId="0" fontId="1" fillId="0" borderId="0" xfId="2" applyFont="1">
      <alignment vertical="center"/>
    </xf>
    <xf numFmtId="0" fontId="45" fillId="17" borderId="64" xfId="16" applyFont="1" applyFill="1" applyBorder="1">
      <alignment vertical="center"/>
    </xf>
    <xf numFmtId="0" fontId="10" fillId="17" borderId="64" xfId="16" applyFont="1" applyFill="1" applyBorder="1">
      <alignment vertical="center"/>
    </xf>
    <xf numFmtId="0" fontId="32" fillId="0" borderId="0" xfId="17" applyFont="1" applyAlignment="1">
      <alignment horizontal="left" vertical="center" indent="2"/>
    </xf>
    <xf numFmtId="0" fontId="98" fillId="0" borderId="0" xfId="17" applyFont="1">
      <alignment vertical="center"/>
    </xf>
    <xf numFmtId="0" fontId="1" fillId="17" borderId="0" xfId="2" applyFont="1" applyFill="1">
      <alignment vertical="center"/>
    </xf>
    <xf numFmtId="0" fontId="23" fillId="17" borderId="0" xfId="19" applyFont="1" applyFill="1">
      <alignment vertical="center"/>
    </xf>
    <xf numFmtId="0" fontId="23" fillId="17" borderId="0" xfId="2" applyFont="1" applyFill="1" applyAlignment="1">
      <alignment horizontal="left" vertical="center"/>
    </xf>
    <xf numFmtId="0" fontId="36" fillId="17" borderId="0" xfId="17" applyFont="1" applyFill="1">
      <alignment vertical="center"/>
    </xf>
    <xf numFmtId="0" fontId="12" fillId="0" borderId="0" xfId="2" applyFont="1" applyAlignment="1">
      <alignment horizontal="center" vertical="center"/>
    </xf>
    <xf numFmtId="14" fontId="81" fillId="0" borderId="0" xfId="2" applyNumberFormat="1" applyFont="1" applyAlignment="1">
      <alignment horizontal="center" vertical="center"/>
    </xf>
    <xf numFmtId="0" fontId="12" fillId="0" borderId="0" xfId="2" applyFont="1" applyAlignment="1">
      <alignment vertical="top" wrapText="1"/>
    </xf>
    <xf numFmtId="0" fontId="36" fillId="0" borderId="0" xfId="17" applyFont="1" applyAlignment="1">
      <alignment horizontal="center" vertical="center"/>
    </xf>
    <xf numFmtId="0" fontId="103" fillId="17" borderId="0" xfId="17" applyFont="1" applyFill="1" applyAlignment="1">
      <alignment horizontal="left" vertical="center"/>
    </xf>
    <xf numFmtId="0" fontId="81" fillId="0" borderId="0" xfId="2" applyFont="1" applyAlignment="1">
      <alignment vertical="top" wrapText="1"/>
    </xf>
    <xf numFmtId="180" fontId="45" fillId="10" borderId="65" xfId="17" applyNumberFormat="1" applyFont="1" applyFill="1" applyBorder="1" applyAlignment="1">
      <alignment horizontal="center" vertical="center"/>
    </xf>
    <xf numFmtId="0" fontId="65" fillId="0" borderId="0" xfId="0" applyFont="1">
      <alignment vertical="center"/>
    </xf>
    <xf numFmtId="0" fontId="108" fillId="5" borderId="2" xfId="2" applyFont="1" applyFill="1" applyBorder="1">
      <alignment vertical="center"/>
    </xf>
    <xf numFmtId="0" fontId="107" fillId="0" borderId="55" xfId="0" applyFont="1" applyBorder="1">
      <alignment vertical="center"/>
    </xf>
    <xf numFmtId="0" fontId="23" fillId="17" borderId="0" xfId="19" applyFont="1" applyFill="1" applyAlignment="1">
      <alignment horizontal="center" vertical="center"/>
    </xf>
    <xf numFmtId="0" fontId="23" fillId="17" borderId="0" xfId="19" applyFont="1" applyFill="1" applyAlignment="1">
      <alignment horizontal="center" vertical="center" wrapText="1"/>
    </xf>
    <xf numFmtId="0" fontId="98" fillId="0" borderId="0" xfId="17" applyFont="1" applyAlignment="1">
      <alignment horizontal="left" vertical="center"/>
    </xf>
    <xf numFmtId="177" fontId="1" fillId="17" borderId="66" xfId="2" applyNumberFormat="1" applyFont="1" applyFill="1" applyBorder="1" applyAlignment="1">
      <alignment horizontal="center" vertical="center" wrapText="1"/>
    </xf>
    <xf numFmtId="0" fontId="109" fillId="17" borderId="67" xfId="2" applyFont="1" applyFill="1" applyBorder="1" applyAlignment="1">
      <alignment horizontal="center" vertical="center"/>
    </xf>
    <xf numFmtId="177" fontId="109" fillId="17" borderId="67" xfId="2" applyNumberFormat="1" applyFont="1" applyFill="1" applyBorder="1" applyAlignment="1">
      <alignment horizontal="center" vertical="center" shrinkToFit="1"/>
    </xf>
    <xf numFmtId="0" fontId="110" fillId="0" borderId="67" xfId="0" applyFont="1" applyBorder="1" applyAlignment="1">
      <alignment horizontal="center" vertical="center" wrapText="1"/>
    </xf>
    <xf numFmtId="177" fontId="12" fillId="17" borderId="67" xfId="2" applyNumberFormat="1" applyFont="1" applyFill="1" applyBorder="1" applyAlignment="1">
      <alignment horizontal="center" vertical="center" wrapText="1"/>
    </xf>
    <xf numFmtId="0" fontId="113" fillId="0" borderId="0" xfId="0" applyFont="1">
      <alignment vertical="center"/>
    </xf>
    <xf numFmtId="0" fontId="6" fillId="0" borderId="34" xfId="2" applyBorder="1">
      <alignment vertical="center"/>
    </xf>
    <xf numFmtId="0" fontId="96" fillId="5" borderId="20" xfId="0" applyFont="1" applyFill="1" applyBorder="1" applyAlignment="1">
      <alignment horizontal="left" vertical="top"/>
    </xf>
    <xf numFmtId="0" fontId="31" fillId="17" borderId="0" xfId="2" applyFont="1" applyFill="1">
      <alignment vertical="center"/>
    </xf>
    <xf numFmtId="0" fontId="32" fillId="17" borderId="0" xfId="17" applyFont="1" applyFill="1">
      <alignment vertical="center"/>
    </xf>
    <xf numFmtId="0" fontId="33" fillId="17" borderId="0" xfId="17" applyFont="1" applyFill="1" applyAlignment="1">
      <alignment vertical="top" wrapText="1"/>
    </xf>
    <xf numFmtId="0" fontId="34" fillId="17" borderId="0" xfId="2" applyFont="1" applyFill="1" applyAlignment="1">
      <alignment horizontal="center" vertical="center"/>
    </xf>
    <xf numFmtId="0" fontId="76" fillId="17" borderId="0" xfId="17" applyFont="1" applyFill="1" applyAlignment="1">
      <alignment horizontal="left" vertical="center"/>
    </xf>
    <xf numFmtId="0" fontId="35" fillId="17" borderId="0" xfId="2" applyFont="1" applyFill="1" applyAlignment="1">
      <alignment vertical="center" wrapText="1"/>
    </xf>
    <xf numFmtId="0" fontId="37" fillId="17" borderId="0" xfId="2" applyFont="1" applyFill="1" applyAlignment="1">
      <alignment vertical="center" wrapText="1"/>
    </xf>
    <xf numFmtId="0" fontId="39" fillId="17" borderId="0" xfId="2" applyFont="1" applyFill="1">
      <alignment vertical="center"/>
    </xf>
    <xf numFmtId="0" fontId="40" fillId="17" borderId="0" xfId="2" applyFont="1" applyFill="1" applyAlignment="1">
      <alignment horizontal="center" vertical="center"/>
    </xf>
    <xf numFmtId="0" fontId="33" fillId="17" borderId="0" xfId="17" applyFont="1" applyFill="1" applyAlignment="1">
      <alignment horizontal="center" vertical="center"/>
    </xf>
    <xf numFmtId="0" fontId="38" fillId="17" borderId="0" xfId="17" applyFont="1" applyFill="1" applyAlignment="1">
      <alignment vertical="top" wrapText="1"/>
    </xf>
    <xf numFmtId="0" fontId="1" fillId="17" borderId="0" xfId="17" applyFill="1" applyAlignment="1">
      <alignment horizontal="center" vertical="center"/>
    </xf>
    <xf numFmtId="0" fontId="41" fillId="17" borderId="0" xfId="2" applyFont="1" applyFill="1" applyAlignment="1">
      <alignment vertical="center" wrapText="1"/>
    </xf>
    <xf numFmtId="0" fontId="37" fillId="17" borderId="0" xfId="2" applyFont="1" applyFill="1">
      <alignment vertical="center"/>
    </xf>
    <xf numFmtId="0" fontId="33" fillId="17" borderId="0" xfId="17" applyFont="1" applyFill="1">
      <alignment vertical="center"/>
    </xf>
    <xf numFmtId="0" fontId="42" fillId="17" borderId="0" xfId="17" applyFont="1" applyFill="1" applyAlignment="1">
      <alignment horizontal="center" vertical="center" wrapText="1"/>
    </xf>
    <xf numFmtId="0" fontId="43" fillId="17" borderId="0" xfId="17" applyFont="1" applyFill="1">
      <alignment vertical="center"/>
    </xf>
    <xf numFmtId="0" fontId="6" fillId="17" borderId="0" xfId="2" applyFill="1" applyAlignment="1">
      <alignment horizontal="center" vertical="center"/>
    </xf>
    <xf numFmtId="0" fontId="41" fillId="17" borderId="0" xfId="17" applyFont="1" applyFill="1" applyAlignment="1">
      <alignment vertical="center" wrapText="1"/>
    </xf>
    <xf numFmtId="0" fontId="46" fillId="17" borderId="0" xfId="17" applyFont="1" applyFill="1" applyAlignment="1">
      <alignment horizontal="center" vertical="center"/>
    </xf>
    <xf numFmtId="0" fontId="8" fillId="17" borderId="0" xfId="1" applyFill="1" applyAlignment="1" applyProtection="1">
      <alignment horizontal="center" vertical="center"/>
    </xf>
    <xf numFmtId="0" fontId="49" fillId="17" borderId="0" xfId="17" applyFont="1" applyFill="1" applyAlignment="1">
      <alignment horizontal="center" vertical="center"/>
    </xf>
    <xf numFmtId="0" fontId="0" fillId="17" borderId="0" xfId="0" applyFill="1" applyAlignment="1">
      <alignment vertical="center" wrapText="1"/>
    </xf>
    <xf numFmtId="0" fontId="1" fillId="17" borderId="52" xfId="17" applyFill="1" applyBorder="1" applyAlignment="1">
      <alignment horizontal="center" vertical="center" wrapText="1"/>
    </xf>
    <xf numFmtId="0" fontId="1" fillId="17" borderId="0" xfId="17" applyFill="1">
      <alignment vertical="center"/>
    </xf>
    <xf numFmtId="0" fontId="1" fillId="17" borderId="53" xfId="17" applyFill="1" applyBorder="1" applyAlignment="1">
      <alignment horizontal="center" vertical="center"/>
    </xf>
    <xf numFmtId="182" fontId="96" fillId="5" borderId="0" xfId="0" applyNumberFormat="1" applyFont="1" applyFill="1" applyAlignment="1">
      <alignment horizontal="left" vertical="center"/>
    </xf>
    <xf numFmtId="14" fontId="85" fillId="19" borderId="68" xfId="2" applyNumberFormat="1" applyFont="1" applyFill="1" applyBorder="1" applyAlignment="1">
      <alignment horizontal="center" vertical="center"/>
    </xf>
    <xf numFmtId="14" fontId="85" fillId="19" borderId="69" xfId="2" applyNumberFormat="1" applyFont="1" applyFill="1" applyBorder="1" applyAlignment="1">
      <alignment horizontal="center" vertical="center"/>
    </xf>
    <xf numFmtId="14" fontId="85" fillId="19" borderId="70" xfId="2" applyNumberFormat="1" applyFont="1" applyFill="1" applyBorder="1" applyAlignment="1">
      <alignment horizontal="center" vertical="center"/>
    </xf>
    <xf numFmtId="0" fontId="118" fillId="30" borderId="0" xfId="0" applyFont="1" applyFill="1" applyAlignment="1">
      <alignment horizontal="center" vertical="center" wrapText="1"/>
    </xf>
    <xf numFmtId="0" fontId="12" fillId="0" borderId="74" xfId="2" applyFont="1" applyBorder="1" applyAlignment="1">
      <alignment horizontal="center" vertical="center" wrapText="1"/>
    </xf>
    <xf numFmtId="0" fontId="105" fillId="19" borderId="69" xfId="2" applyFont="1" applyFill="1" applyBorder="1" applyAlignment="1">
      <alignment horizontal="center" vertical="center"/>
    </xf>
    <xf numFmtId="0" fontId="105" fillId="19" borderId="68" xfId="2" applyFont="1" applyFill="1" applyBorder="1" applyAlignment="1">
      <alignment horizontal="center" vertical="center"/>
    </xf>
    <xf numFmtId="0" fontId="117" fillId="0" borderId="0" xfId="2" applyFont="1">
      <alignment vertical="center"/>
    </xf>
    <xf numFmtId="0" fontId="114" fillId="30" borderId="0" xfId="0" applyFont="1" applyFill="1" applyAlignment="1">
      <alignment horizontal="center" vertical="center" wrapText="1"/>
    </xf>
    <xf numFmtId="0" fontId="20" fillId="17" borderId="66" xfId="2" applyFont="1" applyFill="1" applyBorder="1" applyAlignment="1">
      <alignment horizontal="center" vertical="center" wrapText="1"/>
    </xf>
    <xf numFmtId="0" fontId="83" fillId="0" borderId="0" xfId="2" applyFont="1" applyAlignment="1">
      <alignment vertical="top" wrapText="1"/>
    </xf>
    <xf numFmtId="0" fontId="41" fillId="5" borderId="0" xfId="17" applyFont="1" applyFill="1" applyAlignment="1">
      <alignment vertical="center" wrapText="1"/>
    </xf>
    <xf numFmtId="0" fontId="110" fillId="21" borderId="67" xfId="0" applyFont="1" applyFill="1" applyBorder="1" applyAlignment="1">
      <alignment horizontal="center" vertical="center" wrapText="1"/>
    </xf>
    <xf numFmtId="0" fontId="110" fillId="32" borderId="67" xfId="0" applyFont="1" applyFill="1" applyBorder="1" applyAlignment="1">
      <alignment horizontal="center" vertical="center" wrapText="1"/>
    </xf>
    <xf numFmtId="0" fontId="131" fillId="17" borderId="0" xfId="2" applyFont="1" applyFill="1" applyAlignment="1">
      <alignment horizontal="center" vertical="center" wrapText="1"/>
    </xf>
    <xf numFmtId="183" fontId="131" fillId="17" borderId="0" xfId="2" applyNumberFormat="1" applyFont="1" applyFill="1" applyAlignment="1">
      <alignment horizontal="center" vertical="center"/>
    </xf>
    <xf numFmtId="0" fontId="23" fillId="17" borderId="0" xfId="19" applyFont="1" applyFill="1" applyAlignment="1">
      <alignment horizontal="left" vertical="center"/>
    </xf>
    <xf numFmtId="0" fontId="6" fillId="0" borderId="78" xfId="2" applyBorder="1">
      <alignment vertical="center"/>
    </xf>
    <xf numFmtId="0" fontId="11" fillId="0" borderId="81" xfId="17" applyFont="1" applyBorder="1" applyAlignment="1">
      <alignment horizontal="center" vertical="center" shrinkToFit="1"/>
    </xf>
    <xf numFmtId="0" fontId="45" fillId="0" borderId="82" xfId="17" applyFont="1" applyBorder="1" applyAlignment="1">
      <alignment vertical="center" shrinkToFit="1"/>
    </xf>
    <xf numFmtId="0" fontId="45" fillId="10" borderId="86" xfId="17" applyFont="1" applyFill="1" applyBorder="1" applyAlignment="1">
      <alignment horizontal="center" vertical="center"/>
    </xf>
    <xf numFmtId="0" fontId="45" fillId="0" borderId="82" xfId="17" applyFont="1" applyBorder="1" applyAlignment="1">
      <alignment horizontal="center" vertical="center"/>
    </xf>
    <xf numFmtId="0" fontId="87" fillId="17" borderId="89" xfId="17" applyFont="1" applyFill="1" applyBorder="1" applyAlignment="1">
      <alignment horizontal="center" vertical="center" wrapText="1"/>
    </xf>
    <xf numFmtId="14" fontId="87" fillId="17" borderId="90" xfId="17" applyNumberFormat="1" applyFont="1" applyFill="1" applyBorder="1" applyAlignment="1">
      <alignment horizontal="center" vertical="center"/>
    </xf>
    <xf numFmtId="0" fontId="12" fillId="0" borderId="92" xfId="2" applyFont="1" applyBorder="1" applyAlignment="1">
      <alignment horizontal="center" vertical="center" wrapText="1"/>
    </xf>
    <xf numFmtId="14" fontId="32" fillId="17" borderId="90" xfId="17" applyNumberFormat="1" applyFont="1" applyFill="1" applyBorder="1" applyAlignment="1">
      <alignment horizontal="center" vertical="center"/>
    </xf>
    <xf numFmtId="0" fontId="12" fillId="0" borderId="93" xfId="2" applyFont="1" applyBorder="1" applyAlignment="1">
      <alignment horizontal="center" vertical="center" wrapText="1"/>
    </xf>
    <xf numFmtId="0" fontId="12" fillId="0" borderId="94" xfId="2" applyFont="1" applyBorder="1" applyAlignment="1">
      <alignment horizontal="center" vertical="center" wrapText="1"/>
    </xf>
    <xf numFmtId="0" fontId="12" fillId="0" borderId="95" xfId="2" applyFont="1" applyBorder="1" applyAlignment="1">
      <alignment horizontal="center" vertical="center" wrapText="1"/>
    </xf>
    <xf numFmtId="0" fontId="12" fillId="0" borderId="92" xfId="2" applyFont="1" applyBorder="1" applyAlignment="1">
      <alignment horizontal="center" vertical="center"/>
    </xf>
    <xf numFmtId="0" fontId="12" fillId="5" borderId="95" xfId="2" applyFont="1" applyFill="1" applyBorder="1" applyAlignment="1">
      <alignment horizontal="center" vertical="center" wrapText="1"/>
    </xf>
    <xf numFmtId="0" fontId="1" fillId="17" borderId="96" xfId="17" applyFill="1" applyBorder="1" applyAlignment="1">
      <alignment horizontal="center" vertical="center" wrapText="1"/>
    </xf>
    <xf numFmtId="0" fontId="52" fillId="3" borderId="97" xfId="17" applyFont="1" applyFill="1" applyBorder="1" applyAlignment="1">
      <alignment horizontal="center" vertical="center" wrapText="1"/>
    </xf>
    <xf numFmtId="0" fontId="7" fillId="3" borderId="98" xfId="17" applyFont="1" applyFill="1" applyBorder="1" applyAlignment="1">
      <alignment horizontal="center" vertical="center" wrapText="1"/>
    </xf>
    <xf numFmtId="0" fontId="13" fillId="3" borderId="98" xfId="17" applyFont="1" applyFill="1" applyBorder="1" applyAlignment="1">
      <alignment horizontal="center" vertical="center" wrapText="1"/>
    </xf>
    <xf numFmtId="0" fontId="54" fillId="3" borderId="98" xfId="17" applyFont="1" applyFill="1" applyBorder="1" applyAlignment="1">
      <alignment horizontal="center" vertical="center" wrapText="1"/>
    </xf>
    <xf numFmtId="0" fontId="7" fillId="3" borderId="100" xfId="17" applyFont="1" applyFill="1" applyBorder="1" applyAlignment="1">
      <alignment horizontal="center" vertical="center" wrapText="1"/>
    </xf>
    <xf numFmtId="176" fontId="55" fillId="3" borderId="104" xfId="17" applyNumberFormat="1" applyFont="1" applyFill="1" applyBorder="1" applyAlignment="1">
      <alignment horizontal="center" vertical="center" wrapText="1"/>
    </xf>
    <xf numFmtId="0" fontId="55" fillId="3" borderId="104" xfId="17" applyFont="1" applyFill="1" applyBorder="1" applyAlignment="1">
      <alignment horizontal="left" vertical="center" wrapText="1"/>
    </xf>
    <xf numFmtId="176" fontId="55" fillId="11" borderId="105" xfId="17" applyNumberFormat="1" applyFont="1" applyFill="1" applyBorder="1" applyAlignment="1">
      <alignment horizontal="center" vertical="center" wrapText="1"/>
    </xf>
    <xf numFmtId="0" fontId="55" fillId="11" borderId="105" xfId="17" applyFont="1" applyFill="1" applyBorder="1" applyAlignment="1">
      <alignment horizontal="left" vertical="center" wrapText="1"/>
    </xf>
    <xf numFmtId="0" fontId="45" fillId="17" borderId="81" xfId="16" applyFont="1" applyFill="1" applyBorder="1">
      <alignment vertical="center"/>
    </xf>
    <xf numFmtId="0" fontId="59" fillId="12" borderId="106" xfId="17" applyFont="1" applyFill="1" applyBorder="1" applyAlignment="1">
      <alignment horizontal="center" vertical="center" wrapText="1"/>
    </xf>
    <xf numFmtId="176" fontId="57" fillId="12" borderId="106" xfId="17" applyNumberFormat="1" applyFont="1" applyFill="1" applyBorder="1" applyAlignment="1">
      <alignment horizontal="center" vertical="center" wrapText="1"/>
    </xf>
    <xf numFmtId="181" fontId="59" fillId="9" borderId="106" xfId="0" applyNumberFormat="1" applyFont="1" applyFill="1" applyBorder="1" applyAlignment="1">
      <alignment horizontal="center" vertical="center"/>
    </xf>
    <xf numFmtId="0" fontId="59" fillId="12" borderId="107" xfId="17" applyFont="1" applyFill="1" applyBorder="1" applyAlignment="1">
      <alignment horizontal="center" vertical="center" wrapText="1"/>
    </xf>
    <xf numFmtId="0" fontId="1" fillId="2" borderId="112" xfId="2" applyFont="1" applyFill="1" applyBorder="1" applyAlignment="1">
      <alignment vertical="top" wrapText="1"/>
    </xf>
    <xf numFmtId="0" fontId="93" fillId="2" borderId="115" xfId="2" applyFont="1" applyFill="1" applyBorder="1" applyAlignment="1">
      <alignment vertical="top" wrapText="1"/>
    </xf>
    <xf numFmtId="0" fontId="1" fillId="3" borderId="116" xfId="2" applyFont="1" applyFill="1" applyBorder="1" applyAlignment="1">
      <alignment vertical="top" wrapText="1"/>
    </xf>
    <xf numFmtId="0" fontId="0" fillId="19" borderId="110" xfId="0" applyFill="1" applyBorder="1" applyAlignment="1">
      <alignment vertical="top" wrapText="1"/>
    </xf>
    <xf numFmtId="0" fontId="17" fillId="3" borderId="117" xfId="2" applyFont="1" applyFill="1" applyBorder="1" applyAlignment="1">
      <alignment horizontal="center" vertical="center" wrapText="1"/>
    </xf>
    <xf numFmtId="0" fontId="85" fillId="19" borderId="118" xfId="2" applyFont="1" applyFill="1" applyBorder="1" applyAlignment="1">
      <alignment horizontal="center" vertical="center"/>
    </xf>
    <xf numFmtId="14" fontId="18" fillId="3" borderId="1" xfId="2" applyNumberFormat="1" applyFont="1" applyFill="1" applyBorder="1" applyAlignment="1">
      <alignment horizontal="center" vertical="center" shrinkToFit="1"/>
    </xf>
    <xf numFmtId="14" fontId="24" fillId="3" borderId="1" xfId="1" applyNumberFormat="1" applyFont="1" applyFill="1" applyBorder="1" applyAlignment="1" applyProtection="1">
      <alignment horizontal="center" vertical="center" wrapText="1" shrinkToFit="1"/>
    </xf>
    <xf numFmtId="14" fontId="18" fillId="3" borderId="0" xfId="2" applyNumberFormat="1" applyFont="1" applyFill="1" applyAlignment="1">
      <alignment horizontal="center" vertical="center" shrinkToFit="1"/>
    </xf>
    <xf numFmtId="14" fontId="24" fillId="3" borderId="0" xfId="1" applyNumberFormat="1" applyFont="1" applyFill="1" applyBorder="1" applyAlignment="1" applyProtection="1">
      <alignment horizontal="center" vertical="center" wrapText="1" shrinkToFit="1"/>
    </xf>
    <xf numFmtId="0" fontId="82" fillId="0" borderId="78" xfId="2" applyFont="1" applyBorder="1" applyAlignment="1">
      <alignment vertical="center" shrinkToFit="1"/>
    </xf>
    <xf numFmtId="14" fontId="85" fillId="19" borderId="69" xfId="2" applyNumberFormat="1" applyFont="1" applyFill="1" applyBorder="1" applyAlignment="1">
      <alignment horizontal="center" vertical="center" wrapText="1"/>
    </xf>
    <xf numFmtId="0" fontId="8" fillId="0" borderId="128" xfId="1" applyFill="1" applyBorder="1" applyAlignment="1" applyProtection="1">
      <alignment horizontal="left" vertical="top" wrapText="1"/>
    </xf>
    <xf numFmtId="0" fontId="6" fillId="0" borderId="128" xfId="2" applyBorder="1">
      <alignment vertical="center"/>
    </xf>
    <xf numFmtId="0" fontId="133" fillId="30" borderId="60" xfId="0" applyFont="1" applyFill="1" applyBorder="1" applyAlignment="1">
      <alignment horizontal="center" vertical="center" wrapText="1"/>
    </xf>
    <xf numFmtId="0" fontId="83" fillId="19" borderId="119" xfId="2" applyFont="1" applyFill="1" applyBorder="1" applyAlignment="1">
      <alignment horizontal="center" vertical="center" wrapText="1"/>
    </xf>
    <xf numFmtId="14" fontId="81" fillId="19" borderId="132" xfId="1" applyNumberFormat="1" applyFont="1" applyFill="1" applyBorder="1" applyAlignment="1" applyProtection="1">
      <alignment horizontal="center" vertical="center" shrinkToFit="1"/>
    </xf>
    <xf numFmtId="14" fontId="81" fillId="19" borderId="132" xfId="2" applyNumberFormat="1" applyFont="1" applyFill="1" applyBorder="1" applyAlignment="1">
      <alignment horizontal="center" vertical="center" wrapText="1" shrinkToFit="1"/>
    </xf>
    <xf numFmtId="0" fontId="20" fillId="17" borderId="134" xfId="2" applyFont="1" applyFill="1" applyBorder="1" applyAlignment="1">
      <alignment horizontal="center" vertical="center" wrapText="1"/>
    </xf>
    <xf numFmtId="0" fontId="81" fillId="19" borderId="122" xfId="2" applyFont="1" applyFill="1" applyBorder="1" applyAlignment="1">
      <alignment horizontal="center" vertical="center"/>
    </xf>
    <xf numFmtId="0" fontId="136" fillId="0" borderId="0" xfId="0" applyFont="1">
      <alignment vertical="center"/>
    </xf>
    <xf numFmtId="0" fontId="123" fillId="0" borderId="0" xfId="0" applyFont="1">
      <alignment vertical="center"/>
    </xf>
    <xf numFmtId="0" fontId="0" fillId="19" borderId="127" xfId="0" applyFill="1" applyBorder="1" applyAlignment="1">
      <alignment horizontal="center" vertical="center"/>
    </xf>
    <xf numFmtId="0" fontId="0" fillId="17" borderId="127" xfId="0" applyFill="1" applyBorder="1" applyAlignment="1">
      <alignment horizontal="center" vertical="center"/>
    </xf>
    <xf numFmtId="9" fontId="0" fillId="19" borderId="127" xfId="0" applyNumberFormat="1" applyFill="1" applyBorder="1" applyAlignment="1">
      <alignment horizontal="center" vertical="center"/>
    </xf>
    <xf numFmtId="9" fontId="0" fillId="0" borderId="127" xfId="0" applyNumberFormat="1" applyBorder="1" applyAlignment="1">
      <alignment horizontal="center" vertical="center"/>
    </xf>
    <xf numFmtId="9" fontId="0" fillId="17" borderId="127" xfId="0" applyNumberFormat="1" applyFill="1" applyBorder="1" applyAlignment="1">
      <alignment horizontal="center" vertical="center"/>
    </xf>
    <xf numFmtId="0" fontId="137" fillId="0" borderId="140" xfId="0" applyFont="1" applyBorder="1" applyAlignment="1">
      <alignment horizontal="center" vertical="center"/>
    </xf>
    <xf numFmtId="0" fontId="137" fillId="0" borderId="141" xfId="0" applyFont="1" applyBorder="1" applyAlignment="1">
      <alignment horizontal="center" vertical="center"/>
    </xf>
    <xf numFmtId="0" fontId="137" fillId="0" borderId="142" xfId="0" applyFont="1" applyBorder="1" applyAlignment="1">
      <alignment horizontal="center" vertical="center"/>
    </xf>
    <xf numFmtId="0" fontId="137" fillId="0" borderId="143" xfId="0" applyFont="1" applyBorder="1" applyAlignment="1">
      <alignment horizontal="center" vertical="center"/>
    </xf>
    <xf numFmtId="0" fontId="137" fillId="0" borderId="144" xfId="0" applyFont="1" applyBorder="1" applyAlignment="1">
      <alignment horizontal="center" vertical="center"/>
    </xf>
    <xf numFmtId="0" fontId="137" fillId="0" borderId="145" xfId="0" applyFont="1" applyBorder="1" applyAlignment="1">
      <alignment horizontal="center" vertical="center"/>
    </xf>
    <xf numFmtId="0" fontId="137" fillId="0" borderId="146" xfId="0" applyFont="1" applyBorder="1" applyAlignment="1">
      <alignment horizontal="center" vertical="center"/>
    </xf>
    <xf numFmtId="0" fontId="137" fillId="0" borderId="147" xfId="0" applyFont="1" applyBorder="1" applyAlignment="1">
      <alignment horizontal="center" vertical="center"/>
    </xf>
    <xf numFmtId="0" fontId="0" fillId="0" borderId="148" xfId="0" applyBorder="1" applyAlignment="1">
      <alignment horizontal="center" vertical="center"/>
    </xf>
    <xf numFmtId="0" fontId="0" fillId="0" borderId="149" xfId="0" applyBorder="1" applyAlignment="1">
      <alignment horizontal="center" vertical="center"/>
    </xf>
    <xf numFmtId="0" fontId="0" fillId="0" borderId="150" xfId="0" applyBorder="1" applyAlignment="1">
      <alignment horizontal="center" vertical="center"/>
    </xf>
    <xf numFmtId="0" fontId="0" fillId="0" borderId="151" xfId="0" applyBorder="1" applyAlignment="1">
      <alignment horizontal="center" vertical="center"/>
    </xf>
    <xf numFmtId="0" fontId="0" fillId="0" borderId="152" xfId="0" applyBorder="1" applyAlignment="1">
      <alignment horizontal="center" vertical="center"/>
    </xf>
    <xf numFmtId="0" fontId="138" fillId="0" borderId="140" xfId="0" applyFont="1" applyBorder="1" applyAlignment="1">
      <alignment horizontal="center" vertical="center"/>
    </xf>
    <xf numFmtId="0" fontId="138" fillId="0" borderId="141" xfId="0" applyFont="1" applyBorder="1" applyAlignment="1">
      <alignment horizontal="center" vertical="center"/>
    </xf>
    <xf numFmtId="0" fontId="138" fillId="0" borderId="142" xfId="0" applyFont="1" applyBorder="1" applyAlignment="1">
      <alignment horizontal="center" vertical="center"/>
    </xf>
    <xf numFmtId="0" fontId="138" fillId="0" borderId="143" xfId="0" applyFont="1" applyBorder="1" applyAlignment="1">
      <alignment horizontal="center" vertical="center"/>
    </xf>
    <xf numFmtId="9" fontId="0" fillId="0" borderId="151" xfId="0" applyNumberFormat="1" applyBorder="1" applyAlignment="1">
      <alignment horizontal="center" vertical="center"/>
    </xf>
    <xf numFmtId="9" fontId="0" fillId="0" borderId="149" xfId="0" applyNumberFormat="1" applyBorder="1" applyAlignment="1">
      <alignment horizontal="center" vertical="center"/>
    </xf>
    <xf numFmtId="9" fontId="0" fillId="0" borderId="150" xfId="0" applyNumberFormat="1" applyBorder="1" applyAlignment="1">
      <alignment horizontal="center" vertical="center"/>
    </xf>
    <xf numFmtId="9" fontId="0" fillId="0" borderId="152" xfId="0" applyNumberFormat="1" applyBorder="1" applyAlignment="1">
      <alignment horizontal="center" vertical="center"/>
    </xf>
    <xf numFmtId="0" fontId="81" fillId="19" borderId="60" xfId="2" applyFont="1" applyFill="1" applyBorder="1" applyAlignment="1">
      <alignment horizontal="center" vertical="center"/>
    </xf>
    <xf numFmtId="14" fontId="81" fillId="2" borderId="121" xfId="2" applyNumberFormat="1" applyFont="1" applyFill="1" applyBorder="1" applyAlignment="1">
      <alignment horizontal="center" vertical="center"/>
    </xf>
    <xf numFmtId="0" fontId="81" fillId="19" borderId="0" xfId="2" applyFont="1" applyFill="1">
      <alignment vertical="center"/>
    </xf>
    <xf numFmtId="0" fontId="7" fillId="36" borderId="98" xfId="17" applyFont="1" applyFill="1" applyBorder="1" applyAlignment="1">
      <alignment horizontal="center" vertical="center" wrapText="1"/>
    </xf>
    <xf numFmtId="0" fontId="86" fillId="19" borderId="153" xfId="2" applyFont="1" applyFill="1" applyBorder="1" applyAlignment="1">
      <alignment horizontal="center" vertical="center"/>
    </xf>
    <xf numFmtId="0" fontId="86" fillId="19" borderId="154" xfId="2" applyFont="1" applyFill="1" applyBorder="1" applyAlignment="1">
      <alignment horizontal="center" vertical="center"/>
    </xf>
    <xf numFmtId="0" fontId="86" fillId="19" borderId="155" xfId="2" applyFont="1" applyFill="1" applyBorder="1" applyAlignment="1">
      <alignment horizontal="center" vertical="center"/>
    </xf>
    <xf numFmtId="14" fontId="85" fillId="19" borderId="153" xfId="2" applyNumberFormat="1" applyFont="1" applyFill="1" applyBorder="1" applyAlignment="1">
      <alignment horizontal="center" vertical="center"/>
    </xf>
    <xf numFmtId="14" fontId="85" fillId="19" borderId="154" xfId="2" applyNumberFormat="1" applyFont="1" applyFill="1" applyBorder="1" applyAlignment="1">
      <alignment horizontal="center" vertical="center"/>
    </xf>
    <xf numFmtId="14" fontId="85" fillId="19" borderId="155" xfId="2" applyNumberFormat="1" applyFont="1" applyFill="1" applyBorder="1" applyAlignment="1">
      <alignment horizontal="center" vertical="center"/>
    </xf>
    <xf numFmtId="0" fontId="81" fillId="19" borderId="69" xfId="1" applyFont="1" applyFill="1" applyBorder="1" applyAlignment="1" applyProtection="1">
      <alignment horizontal="center" vertical="center" wrapText="1"/>
    </xf>
    <xf numFmtId="0" fontId="94" fillId="35" borderId="56" xfId="0" applyFont="1" applyFill="1" applyBorder="1" applyAlignment="1">
      <alignment horizontal="center" vertical="center" wrapText="1"/>
    </xf>
    <xf numFmtId="0" fontId="94" fillId="35" borderId="62" xfId="0" applyFont="1" applyFill="1" applyBorder="1" applyAlignment="1">
      <alignment horizontal="center" vertical="center" wrapText="1"/>
    </xf>
    <xf numFmtId="177" fontId="12" fillId="35" borderId="33" xfId="2" applyNumberFormat="1" applyFont="1" applyFill="1" applyBorder="1" applyAlignment="1">
      <alignment horizontal="center" vertical="center" wrapText="1"/>
    </xf>
    <xf numFmtId="0" fontId="21" fillId="17" borderId="156" xfId="2" applyFont="1" applyFill="1" applyBorder="1" applyAlignment="1">
      <alignment horizontal="center" vertical="center" wrapText="1"/>
    </xf>
    <xf numFmtId="0" fontId="21" fillId="17" borderId="157" xfId="2" applyFont="1" applyFill="1" applyBorder="1" applyAlignment="1">
      <alignment horizontal="center" vertical="center" wrapText="1"/>
    </xf>
    <xf numFmtId="0" fontId="105" fillId="19" borderId="70" xfId="2" applyFont="1" applyFill="1" applyBorder="1" applyAlignment="1">
      <alignment horizontal="center" vertical="center"/>
    </xf>
    <xf numFmtId="14" fontId="104" fillId="17" borderId="34" xfId="2" applyNumberFormat="1" applyFont="1" applyFill="1" applyBorder="1" applyAlignment="1">
      <alignment horizontal="left" vertical="center"/>
    </xf>
    <xf numFmtId="0" fontId="144" fillId="0" borderId="63" xfId="17" applyFont="1" applyBorder="1" applyAlignment="1">
      <alignment horizontal="center" vertical="center" wrapText="1"/>
    </xf>
    <xf numFmtId="14" fontId="81" fillId="19" borderId="135" xfId="2" applyNumberFormat="1" applyFont="1" applyFill="1" applyBorder="1" applyAlignment="1">
      <alignment horizontal="center" vertical="center"/>
    </xf>
    <xf numFmtId="14" fontId="81" fillId="19" borderId="158" xfId="2" applyNumberFormat="1" applyFont="1" applyFill="1" applyBorder="1" applyAlignment="1">
      <alignment horizontal="center" vertical="center"/>
    </xf>
    <xf numFmtId="0" fontId="17" fillId="21" borderId="158" xfId="2" applyFont="1" applyFill="1" applyBorder="1" applyAlignment="1">
      <alignment horizontal="center" vertical="center" wrapText="1"/>
    </xf>
    <xf numFmtId="0" fontId="81" fillId="21" borderId="159" xfId="2" applyFont="1" applyFill="1" applyBorder="1" applyAlignment="1">
      <alignment horizontal="center" vertical="center"/>
    </xf>
    <xf numFmtId="0" fontId="81" fillId="21" borderId="0" xfId="2" applyFont="1" applyFill="1" applyAlignment="1">
      <alignment horizontal="center" vertical="center"/>
    </xf>
    <xf numFmtId="14" fontId="81" fillId="21" borderId="0" xfId="2" applyNumberFormat="1" applyFont="1" applyFill="1" applyAlignment="1">
      <alignment horizontal="center" vertical="center"/>
    </xf>
    <xf numFmtId="0" fontId="81" fillId="19" borderId="0" xfId="2" applyFont="1" applyFill="1" applyAlignment="1">
      <alignment horizontal="center" vertical="center"/>
    </xf>
    <xf numFmtId="0" fontId="81" fillId="19" borderId="123" xfId="2" applyFont="1" applyFill="1" applyBorder="1" applyAlignment="1">
      <alignment horizontal="center" vertical="center"/>
    </xf>
    <xf numFmtId="0" fontId="111" fillId="0" borderId="161" xfId="2" applyFont="1" applyBorder="1" applyAlignment="1">
      <alignment vertical="top" wrapText="1"/>
    </xf>
    <xf numFmtId="14" fontId="81" fillId="19" borderId="162" xfId="2" applyNumberFormat="1" applyFont="1" applyFill="1" applyBorder="1" applyAlignment="1">
      <alignment horizontal="center" vertical="center"/>
    </xf>
    <xf numFmtId="14" fontId="81" fillId="19" borderId="123" xfId="2" applyNumberFormat="1" applyFont="1" applyFill="1" applyBorder="1" applyAlignment="1">
      <alignment horizontal="center" vertical="center"/>
    </xf>
    <xf numFmtId="14" fontId="30" fillId="19" borderId="158" xfId="2" applyNumberFormat="1" applyFont="1" applyFill="1" applyBorder="1" applyAlignment="1">
      <alignment horizontal="center" vertical="center"/>
    </xf>
    <xf numFmtId="0" fontId="17" fillId="19" borderId="71" xfId="1" applyFont="1" applyFill="1" applyBorder="1" applyAlignment="1" applyProtection="1">
      <alignment horizontal="center" vertical="center" wrapText="1"/>
    </xf>
    <xf numFmtId="14" fontId="104" fillId="17" borderId="0" xfId="2" applyNumberFormat="1" applyFont="1" applyFill="1" applyAlignment="1">
      <alignment horizontal="left" vertical="center"/>
    </xf>
    <xf numFmtId="178" fontId="81" fillId="3" borderId="122" xfId="2" applyNumberFormat="1" applyFont="1" applyFill="1" applyBorder="1">
      <alignment vertical="center"/>
    </xf>
    <xf numFmtId="184" fontId="61" fillId="12" borderId="108" xfId="17" applyNumberFormat="1" applyFont="1" applyFill="1" applyBorder="1" applyAlignment="1">
      <alignment horizontal="center" vertical="center" wrapText="1"/>
    </xf>
    <xf numFmtId="178" fontId="81" fillId="3" borderId="123" xfId="0" applyNumberFormat="1" applyFont="1" applyFill="1" applyBorder="1" applyAlignment="1">
      <alignment horizontal="center" vertical="center"/>
    </xf>
    <xf numFmtId="0" fontId="12" fillId="0" borderId="164" xfId="2" applyFont="1" applyBorder="1" applyAlignment="1">
      <alignment horizontal="center" vertical="center" wrapText="1"/>
    </xf>
    <xf numFmtId="14" fontId="87" fillId="17" borderId="168" xfId="17" applyNumberFormat="1" applyFont="1" applyFill="1" applyBorder="1" applyAlignment="1">
      <alignment horizontal="center" vertical="center"/>
    </xf>
    <xf numFmtId="14" fontId="87" fillId="17" borderId="90" xfId="17" applyNumberFormat="1" applyFont="1" applyFill="1" applyBorder="1" applyAlignment="1">
      <alignment horizontal="center" vertical="center" wrapText="1"/>
    </xf>
    <xf numFmtId="0" fontId="20" fillId="17" borderId="169" xfId="2" applyFont="1" applyFill="1" applyBorder="1" applyAlignment="1">
      <alignment horizontal="center" vertical="center" wrapText="1"/>
    </xf>
    <xf numFmtId="14" fontId="81" fillId="19" borderId="123" xfId="2" applyNumberFormat="1" applyFont="1" applyFill="1" applyBorder="1">
      <alignment vertical="center"/>
    </xf>
    <xf numFmtId="0" fontId="146" fillId="18" borderId="47" xfId="0" applyFont="1" applyFill="1" applyBorder="1" applyAlignment="1">
      <alignment horizontal="center" vertical="center" wrapText="1"/>
    </xf>
    <xf numFmtId="0" fontId="146" fillId="31" borderId="47" xfId="0" applyFont="1" applyFill="1" applyBorder="1" applyAlignment="1">
      <alignment horizontal="center" vertical="center" wrapText="1"/>
    </xf>
    <xf numFmtId="14" fontId="81" fillId="19" borderId="122" xfId="2" applyNumberFormat="1" applyFont="1" applyFill="1" applyBorder="1">
      <alignment vertical="center"/>
    </xf>
    <xf numFmtId="46" fontId="114" fillId="30" borderId="0" xfId="0" applyNumberFormat="1" applyFont="1" applyFill="1" applyAlignment="1">
      <alignment horizontal="center" vertical="center" wrapText="1"/>
    </xf>
    <xf numFmtId="0" fontId="0" fillId="39" borderId="0" xfId="0" applyFill="1">
      <alignment vertical="center"/>
    </xf>
    <xf numFmtId="0" fontId="32" fillId="17" borderId="89" xfId="17" applyFont="1" applyFill="1" applyBorder="1" applyAlignment="1">
      <alignment horizontal="center" vertical="center" wrapText="1"/>
    </xf>
    <xf numFmtId="0" fontId="82" fillId="19" borderId="0" xfId="2" applyFont="1" applyFill="1" applyAlignment="1">
      <alignment horizontal="center" vertical="center" wrapText="1"/>
    </xf>
    <xf numFmtId="0" fontId="0" fillId="32" borderId="0" xfId="0" applyFill="1">
      <alignment vertical="center"/>
    </xf>
    <xf numFmtId="0" fontId="112" fillId="17" borderId="0" xfId="1" applyFont="1" applyFill="1" applyBorder="1" applyAlignment="1" applyProtection="1">
      <alignment vertical="top" wrapText="1"/>
    </xf>
    <xf numFmtId="0" fontId="20" fillId="4" borderId="186" xfId="2" applyFont="1" applyFill="1" applyBorder="1" applyAlignment="1">
      <alignment horizontal="center" vertical="center" wrapText="1"/>
    </xf>
    <xf numFmtId="0" fontId="20" fillId="38" borderId="187" xfId="2" applyFont="1" applyFill="1" applyBorder="1" applyAlignment="1">
      <alignment horizontal="center" vertical="center" wrapText="1"/>
    </xf>
    <xf numFmtId="0" fontId="20" fillId="19" borderId="187" xfId="2" applyFont="1" applyFill="1" applyBorder="1" applyAlignment="1">
      <alignment horizontal="center" vertical="center" wrapText="1"/>
    </xf>
    <xf numFmtId="0" fontId="20" fillId="4" borderId="187" xfId="2" applyFont="1" applyFill="1" applyBorder="1" applyAlignment="1">
      <alignment horizontal="center" vertical="center" wrapText="1"/>
    </xf>
    <xf numFmtId="0" fontId="20" fillId="4" borderId="188" xfId="2" applyFont="1" applyFill="1" applyBorder="1" applyAlignment="1">
      <alignment horizontal="center" vertical="center" wrapText="1"/>
    </xf>
    <xf numFmtId="0" fontId="20" fillId="4" borderId="189" xfId="2" applyFont="1" applyFill="1" applyBorder="1" applyAlignment="1">
      <alignment horizontal="center" vertical="center" wrapText="1"/>
    </xf>
    <xf numFmtId="0" fontId="21" fillId="21" borderId="190" xfId="2" applyFont="1" applyFill="1" applyBorder="1" applyAlignment="1">
      <alignment horizontal="center" vertical="top" wrapText="1"/>
    </xf>
    <xf numFmtId="177" fontId="1" fillId="21" borderId="191" xfId="2" applyNumberFormat="1" applyFont="1" applyFill="1" applyBorder="1" applyAlignment="1">
      <alignment horizontal="center" vertical="center" wrapText="1"/>
    </xf>
    <xf numFmtId="0" fontId="21" fillId="21" borderId="190" xfId="2" applyFont="1" applyFill="1" applyBorder="1" applyAlignment="1">
      <alignment horizontal="center" vertical="center" wrapText="1"/>
    </xf>
    <xf numFmtId="0" fontId="21" fillId="17" borderId="191" xfId="2" applyFont="1" applyFill="1" applyBorder="1" applyAlignment="1">
      <alignment horizontal="center" vertical="top" wrapText="1"/>
    </xf>
    <xf numFmtId="177" fontId="20" fillId="19" borderId="156" xfId="2" applyNumberFormat="1" applyFont="1" applyFill="1" applyBorder="1" applyAlignment="1">
      <alignment horizontal="center" vertical="center" shrinkToFit="1"/>
    </xf>
    <xf numFmtId="177" fontId="1" fillId="17" borderId="191" xfId="2" applyNumberFormat="1" applyFont="1" applyFill="1" applyBorder="1" applyAlignment="1">
      <alignment horizontal="center" vertical="center" wrapText="1"/>
    </xf>
    <xf numFmtId="0" fontId="20" fillId="17" borderId="164" xfId="2" applyFont="1" applyFill="1" applyBorder="1" applyAlignment="1">
      <alignment horizontal="left" vertical="center"/>
    </xf>
    <xf numFmtId="177" fontId="20" fillId="17" borderId="156" xfId="2" applyNumberFormat="1" applyFont="1" applyFill="1" applyBorder="1" applyAlignment="1">
      <alignment horizontal="center" vertical="center" shrinkToFit="1"/>
    </xf>
    <xf numFmtId="177" fontId="32" fillId="37" borderId="156" xfId="2" applyNumberFormat="1" applyFont="1" applyFill="1" applyBorder="1" applyAlignment="1">
      <alignment horizontal="center" vertical="center" wrapText="1"/>
    </xf>
    <xf numFmtId="177" fontId="45" fillId="37" borderId="156" xfId="2" applyNumberFormat="1" applyFont="1" applyFill="1" applyBorder="1" applyAlignment="1">
      <alignment horizontal="center" vertical="center" wrapText="1"/>
    </xf>
    <xf numFmtId="0" fontId="79" fillId="0" borderId="192" xfId="0" applyFont="1" applyBorder="1" applyAlignment="1">
      <alignment horizontal="center" vertical="center" wrapText="1"/>
    </xf>
    <xf numFmtId="0" fontId="79" fillId="0" borderId="157" xfId="0" applyFont="1" applyBorder="1" applyAlignment="1">
      <alignment horizontal="center" vertical="center" wrapText="1"/>
    </xf>
    <xf numFmtId="0" fontId="79" fillId="21" borderId="157" xfId="0" applyFont="1" applyFill="1" applyBorder="1" applyAlignment="1">
      <alignment horizontal="center" vertical="center" wrapText="1"/>
    </xf>
    <xf numFmtId="0" fontId="79" fillId="17" borderId="157" xfId="0" applyFont="1" applyFill="1" applyBorder="1" applyAlignment="1">
      <alignment horizontal="center" vertical="center" wrapText="1"/>
    </xf>
    <xf numFmtId="0" fontId="79" fillId="32" borderId="157" xfId="0" applyFont="1" applyFill="1" applyBorder="1" applyAlignment="1">
      <alignment horizontal="center" vertical="center" wrapText="1"/>
    </xf>
    <xf numFmtId="0" fontId="20" fillId="17" borderId="157" xfId="2" applyFont="1" applyFill="1" applyBorder="1" applyAlignment="1">
      <alignment horizontal="center" vertical="center" wrapText="1"/>
    </xf>
    <xf numFmtId="0" fontId="20" fillId="27" borderId="157" xfId="2" applyFont="1" applyFill="1" applyBorder="1" applyAlignment="1">
      <alignment horizontal="center" vertical="center" wrapText="1"/>
    </xf>
    <xf numFmtId="0" fontId="20" fillId="33" borderId="157" xfId="2" applyFont="1" applyFill="1" applyBorder="1" applyAlignment="1">
      <alignment horizontal="center" vertical="center" wrapText="1"/>
    </xf>
    <xf numFmtId="0" fontId="20" fillId="34" borderId="157" xfId="2" applyFont="1" applyFill="1" applyBorder="1" applyAlignment="1">
      <alignment horizontal="center" vertical="center" wrapText="1"/>
    </xf>
    <xf numFmtId="0" fontId="20" fillId="17" borderId="193" xfId="2" applyFont="1" applyFill="1" applyBorder="1" applyAlignment="1">
      <alignment horizontal="center" vertical="center" wrapText="1"/>
    </xf>
    <xf numFmtId="177" fontId="20" fillId="17" borderId="193" xfId="2" applyNumberFormat="1" applyFont="1" applyFill="1" applyBorder="1" applyAlignment="1">
      <alignment horizontal="center" vertical="center" shrinkToFit="1"/>
    </xf>
    <xf numFmtId="0" fontId="0" fillId="0" borderId="194" xfId="0" applyBorder="1" applyAlignment="1">
      <alignment horizontal="center" vertical="center" wrapText="1"/>
    </xf>
    <xf numFmtId="177" fontId="20" fillId="21" borderId="194" xfId="2" applyNumberFormat="1" applyFont="1" applyFill="1" applyBorder="1" applyAlignment="1">
      <alignment horizontal="center" vertical="center" shrinkToFit="1"/>
    </xf>
    <xf numFmtId="177" fontId="20" fillId="17" borderId="194" xfId="2" applyNumberFormat="1" applyFont="1" applyFill="1" applyBorder="1" applyAlignment="1">
      <alignment horizontal="center" vertical="center" shrinkToFit="1"/>
    </xf>
    <xf numFmtId="0" fontId="20" fillId="0" borderId="193" xfId="2" applyFont="1" applyBorder="1" applyAlignment="1">
      <alignment horizontal="center" vertical="center"/>
    </xf>
    <xf numFmtId="177" fontId="32" fillId="17" borderId="193" xfId="2" applyNumberFormat="1" applyFont="1" applyFill="1" applyBorder="1" applyAlignment="1">
      <alignment horizontal="center" vertical="center" wrapText="1"/>
    </xf>
    <xf numFmtId="0" fontId="20" fillId="17" borderId="195" xfId="2" applyFont="1" applyFill="1" applyBorder="1" applyAlignment="1">
      <alignment horizontal="left" vertical="center"/>
    </xf>
    <xf numFmtId="0" fontId="20" fillId="29" borderId="193" xfId="2" applyFont="1" applyFill="1" applyBorder="1" applyAlignment="1">
      <alignment horizontal="center" vertical="center" wrapText="1"/>
    </xf>
    <xf numFmtId="177" fontId="20" fillId="29" borderId="193" xfId="2" applyNumberFormat="1" applyFont="1" applyFill="1" applyBorder="1" applyAlignment="1">
      <alignment horizontal="center" vertical="center" shrinkToFit="1"/>
    </xf>
    <xf numFmtId="177" fontId="20" fillId="27" borderId="193" xfId="2" applyNumberFormat="1" applyFont="1" applyFill="1" applyBorder="1" applyAlignment="1">
      <alignment horizontal="center" vertical="center" shrinkToFit="1"/>
    </xf>
    <xf numFmtId="0" fontId="6" fillId="27" borderId="193" xfId="2" applyFill="1" applyBorder="1" applyAlignment="1">
      <alignment horizontal="center" vertical="center"/>
    </xf>
    <xf numFmtId="177" fontId="1" fillId="17" borderId="193" xfId="2" applyNumberFormat="1" applyFont="1" applyFill="1" applyBorder="1" applyAlignment="1">
      <alignment horizontal="center" vertical="center" wrapText="1"/>
    </xf>
    <xf numFmtId="0" fontId="20" fillId="17" borderId="157" xfId="2" applyFont="1" applyFill="1" applyBorder="1" applyAlignment="1">
      <alignment horizontal="left" vertical="center"/>
    </xf>
    <xf numFmtId="0" fontId="20" fillId="29" borderId="157" xfId="2" applyFont="1" applyFill="1" applyBorder="1" applyAlignment="1">
      <alignment horizontal="left" vertical="center"/>
    </xf>
    <xf numFmtId="0" fontId="84" fillId="29" borderId="192" xfId="2" applyFont="1" applyFill="1" applyBorder="1" applyAlignment="1">
      <alignment horizontal="center" vertical="center"/>
    </xf>
    <xf numFmtId="177" fontId="84" fillId="29" borderId="192" xfId="2" applyNumberFormat="1" applyFont="1" applyFill="1" applyBorder="1" applyAlignment="1">
      <alignment horizontal="center" vertical="center" shrinkToFit="1"/>
    </xf>
    <xf numFmtId="177" fontId="10" fillId="29" borderId="192" xfId="2" applyNumberFormat="1" applyFont="1" applyFill="1" applyBorder="1" applyAlignment="1">
      <alignment horizontal="center" vertical="center" wrapText="1"/>
    </xf>
    <xf numFmtId="177" fontId="12" fillId="35" borderId="196" xfId="2" applyNumberFormat="1" applyFont="1" applyFill="1" applyBorder="1" applyAlignment="1">
      <alignment horizontal="center" vertical="center" wrapText="1"/>
    </xf>
    <xf numFmtId="177" fontId="84" fillId="29" borderId="157" xfId="2" applyNumberFormat="1" applyFont="1" applyFill="1" applyBorder="1" applyAlignment="1">
      <alignment horizontal="center" vertical="center" shrinkToFit="1"/>
    </xf>
    <xf numFmtId="177" fontId="119" fillId="29" borderId="157" xfId="2" applyNumberFormat="1" applyFont="1" applyFill="1" applyBorder="1" applyAlignment="1">
      <alignment horizontal="center" vertical="center" wrapText="1"/>
    </xf>
    <xf numFmtId="0" fontId="20" fillId="17" borderId="197" xfId="2" applyFont="1" applyFill="1" applyBorder="1" applyAlignment="1">
      <alignment horizontal="left" vertical="center"/>
    </xf>
    <xf numFmtId="0" fontId="94" fillId="35" borderId="157" xfId="0" applyFont="1" applyFill="1" applyBorder="1" applyAlignment="1">
      <alignment horizontal="center" vertical="center" wrapText="1"/>
    </xf>
    <xf numFmtId="177" fontId="95" fillId="35" borderId="157" xfId="2" applyNumberFormat="1" applyFont="1" applyFill="1" applyBorder="1" applyAlignment="1">
      <alignment horizontal="center" vertical="center" shrinkToFit="1"/>
    </xf>
    <xf numFmtId="177" fontId="6" fillId="17" borderId="157" xfId="2" applyNumberFormat="1" applyFill="1" applyBorder="1" applyAlignment="1">
      <alignment horizontal="center" vertical="center" shrinkToFit="1"/>
    </xf>
    <xf numFmtId="177" fontId="6" fillId="21" borderId="157" xfId="2" applyNumberFormat="1" applyFill="1" applyBorder="1" applyAlignment="1">
      <alignment horizontal="center" vertical="center" shrinkToFit="1"/>
    </xf>
    <xf numFmtId="177" fontId="12" fillId="37" borderId="157" xfId="2" applyNumberFormat="1" applyFont="1" applyFill="1" applyBorder="1" applyAlignment="1">
      <alignment horizontal="center" vertical="center" shrinkToFit="1"/>
    </xf>
    <xf numFmtId="0" fontId="20" fillId="5" borderId="197" xfId="2" applyFont="1" applyFill="1" applyBorder="1" applyAlignment="1">
      <alignment horizontal="left" vertical="center"/>
    </xf>
    <xf numFmtId="177" fontId="6" fillId="6" borderId="192" xfId="2" applyNumberFormat="1" applyFill="1" applyBorder="1" applyAlignment="1">
      <alignment horizontal="center" vertical="center" shrinkToFit="1"/>
    </xf>
    <xf numFmtId="177" fontId="6" fillId="5" borderId="192" xfId="2" applyNumberFormat="1" applyFill="1" applyBorder="1" applyAlignment="1">
      <alignment horizontal="center" vertical="center" shrinkToFit="1"/>
    </xf>
    <xf numFmtId="0" fontId="0" fillId="0" borderId="192" xfId="0" applyBorder="1" applyAlignment="1">
      <alignment horizontal="center" vertical="center" wrapText="1"/>
    </xf>
    <xf numFmtId="0" fontId="26" fillId="0" borderId="192" xfId="0" applyFont="1" applyBorder="1" applyAlignment="1">
      <alignment horizontal="center" vertical="center" wrapText="1"/>
    </xf>
    <xf numFmtId="0" fontId="0" fillId="21" borderId="192" xfId="0" applyFill="1" applyBorder="1" applyAlignment="1">
      <alignment horizontal="center" vertical="center" wrapText="1"/>
    </xf>
    <xf numFmtId="0" fontId="1" fillId="0" borderId="192" xfId="0" applyFont="1" applyBorder="1" applyAlignment="1">
      <alignment horizontal="center" vertical="center" wrapText="1"/>
    </xf>
    <xf numFmtId="177" fontId="6" fillId="0" borderId="192" xfId="2" applyNumberFormat="1" applyBorder="1" applyAlignment="1">
      <alignment horizontal="center" vertical="center" shrinkToFit="1"/>
    </xf>
    <xf numFmtId="177" fontId="12" fillId="37" borderId="198" xfId="2" applyNumberFormat="1" applyFont="1" applyFill="1" applyBorder="1" applyAlignment="1">
      <alignment horizontal="center" vertical="center" wrapText="1"/>
    </xf>
    <xf numFmtId="0" fontId="20" fillId="0" borderId="157" xfId="2" applyFont="1" applyBorder="1" applyAlignment="1">
      <alignment horizontal="left" vertical="center"/>
    </xf>
    <xf numFmtId="177" fontId="6" fillId="0" borderId="157" xfId="2" applyNumberFormat="1" applyBorder="1" applyAlignment="1">
      <alignment horizontal="center" vertical="center" shrinkToFit="1"/>
    </xf>
    <xf numFmtId="177" fontId="6" fillId="5" borderId="157" xfId="2" applyNumberFormat="1" applyFill="1" applyBorder="1" applyAlignment="1">
      <alignment horizontal="center" vertical="center" shrinkToFit="1"/>
    </xf>
    <xf numFmtId="177" fontId="6" fillId="20" borderId="157" xfId="2" applyNumberFormat="1" applyFill="1" applyBorder="1" applyAlignment="1">
      <alignment horizontal="center" vertical="center" shrinkToFit="1"/>
    </xf>
    <xf numFmtId="177" fontId="10" fillId="0" borderId="157" xfId="2" applyNumberFormat="1" applyFont="1" applyBorder="1" applyAlignment="1">
      <alignment horizontal="center" vertical="center" shrinkToFit="1"/>
    </xf>
    <xf numFmtId="0" fontId="20" fillId="5" borderId="157" xfId="2" applyFont="1" applyFill="1" applyBorder="1" applyAlignment="1">
      <alignment horizontal="left" vertical="center"/>
    </xf>
    <xf numFmtId="177" fontId="6" fillId="6" borderId="157" xfId="2" applyNumberFormat="1" applyFill="1" applyBorder="1" applyAlignment="1">
      <alignment horizontal="center" vertical="center" shrinkToFit="1"/>
    </xf>
    <xf numFmtId="177" fontId="6" fillId="2" borderId="157" xfId="2" applyNumberFormat="1" applyFill="1" applyBorder="1" applyAlignment="1">
      <alignment horizontal="center" vertical="center" shrinkToFit="1"/>
    </xf>
    <xf numFmtId="0" fontId="0" fillId="0" borderId="157" xfId="0" applyBorder="1" applyAlignment="1">
      <alignment horizontal="center" vertical="center" wrapText="1"/>
    </xf>
    <xf numFmtId="0" fontId="0" fillId="2" borderId="157" xfId="0" applyFill="1" applyBorder="1" applyAlignment="1">
      <alignment horizontal="center" vertical="center" wrapText="1"/>
    </xf>
    <xf numFmtId="0" fontId="1" fillId="0" borderId="157" xfId="0" applyFont="1" applyBorder="1" applyAlignment="1">
      <alignment horizontal="center" vertical="center" wrapText="1"/>
    </xf>
    <xf numFmtId="0" fontId="6" fillId="5" borderId="157" xfId="2" applyFill="1" applyBorder="1" applyAlignment="1">
      <alignment horizontal="center" vertical="center" wrapText="1"/>
    </xf>
    <xf numFmtId="177" fontId="12" fillId="25" borderId="198" xfId="2" applyNumberFormat="1" applyFont="1" applyFill="1" applyBorder="1" applyAlignment="1">
      <alignment horizontal="center" vertical="center" wrapText="1"/>
    </xf>
    <xf numFmtId="0" fontId="6" fillId="0" borderId="157" xfId="2" applyBorder="1" applyAlignment="1">
      <alignment horizontal="center" vertical="center"/>
    </xf>
    <xf numFmtId="177" fontId="1" fillId="0" borderId="157" xfId="2" applyNumberFormat="1" applyFont="1" applyBorder="1" applyAlignment="1">
      <alignment horizontal="center" vertical="center" shrinkToFit="1"/>
    </xf>
    <xf numFmtId="177" fontId="12" fillId="0" borderId="157" xfId="2" applyNumberFormat="1" applyFont="1" applyBorder="1" applyAlignment="1">
      <alignment horizontal="center" vertical="center" shrinkToFit="1"/>
    </xf>
    <xf numFmtId="0" fontId="20" fillId="5" borderId="197" xfId="2" applyFont="1" applyFill="1" applyBorder="1" applyAlignment="1">
      <alignment horizontal="center" vertical="center"/>
    </xf>
    <xf numFmtId="177" fontId="6" fillId="5" borderId="157" xfId="2" applyNumberFormat="1" applyFill="1" applyBorder="1" applyAlignment="1">
      <alignment horizontal="center" vertical="center" wrapText="1"/>
    </xf>
    <xf numFmtId="177" fontId="6" fillId="0" borderId="157" xfId="2" applyNumberFormat="1" applyBorder="1" applyAlignment="1">
      <alignment horizontal="center" vertical="center" wrapText="1"/>
    </xf>
    <xf numFmtId="177" fontId="6" fillId="6" borderId="157" xfId="2" applyNumberFormat="1" applyFill="1" applyBorder="1" applyAlignment="1">
      <alignment horizontal="center" vertical="center" wrapText="1"/>
    </xf>
    <xf numFmtId="0" fontId="6" fillId="0" borderId="157" xfId="2" applyBorder="1" applyAlignment="1">
      <alignment horizontal="center" vertical="center" wrapText="1"/>
    </xf>
    <xf numFmtId="0" fontId="20" fillId="5" borderId="199" xfId="2" applyFont="1" applyFill="1" applyBorder="1" applyAlignment="1">
      <alignment horizontal="left" vertical="center"/>
    </xf>
    <xf numFmtId="177" fontId="12" fillId="0" borderId="157" xfId="2" applyNumberFormat="1" applyFont="1" applyBorder="1" applyAlignment="1">
      <alignment horizontal="center" vertical="center" wrapText="1"/>
    </xf>
    <xf numFmtId="0" fontId="20" fillId="5" borderId="190" xfId="2" applyFont="1" applyFill="1" applyBorder="1" applyAlignment="1">
      <alignment horizontal="center" vertical="center"/>
    </xf>
    <xf numFmtId="177" fontId="6" fillId="7" borderId="198" xfId="2" applyNumberFormat="1" applyFill="1" applyBorder="1" applyAlignment="1">
      <alignment horizontal="center" vertical="center" wrapText="1"/>
    </xf>
    <xf numFmtId="0" fontId="20" fillId="5" borderId="199" xfId="2" applyFont="1" applyFill="1" applyBorder="1" applyAlignment="1">
      <alignment horizontal="center" vertical="center"/>
    </xf>
    <xf numFmtId="0" fontId="20" fillId="0" borderId="190" xfId="2" applyFont="1" applyBorder="1" applyAlignment="1">
      <alignment horizontal="center" vertical="center"/>
    </xf>
    <xf numFmtId="0" fontId="6" fillId="6" borderId="157" xfId="2" applyFill="1" applyBorder="1" applyAlignment="1">
      <alignment horizontal="center" vertical="center" wrapText="1"/>
    </xf>
    <xf numFmtId="0" fontId="20" fillId="0" borderId="199" xfId="2" applyFont="1" applyBorder="1" applyAlignment="1">
      <alignment horizontal="center" vertical="center"/>
    </xf>
    <xf numFmtId="177" fontId="6" fillId="0" borderId="198" xfId="2" applyNumberFormat="1" applyBorder="1" applyAlignment="1">
      <alignment horizontal="center" vertical="center" wrapText="1"/>
    </xf>
    <xf numFmtId="177" fontId="6" fillId="7" borderId="157" xfId="2" applyNumberFormat="1" applyFill="1" applyBorder="1" applyAlignment="1">
      <alignment horizontal="center" vertical="center" wrapText="1"/>
    </xf>
    <xf numFmtId="0" fontId="6" fillId="0" borderId="200" xfId="2" applyBorder="1" applyAlignment="1">
      <alignment horizontal="center" vertical="center" wrapText="1"/>
    </xf>
    <xf numFmtId="0" fontId="6" fillId="6" borderId="200" xfId="2" applyFill="1" applyBorder="1" applyAlignment="1">
      <alignment horizontal="center" vertical="center" wrapText="1"/>
    </xf>
    <xf numFmtId="177" fontId="6" fillId="0" borderId="201" xfId="2" applyNumberFormat="1" applyBorder="1" applyAlignment="1">
      <alignment horizontal="center" vertical="center" wrapText="1"/>
    </xf>
    <xf numFmtId="0" fontId="6" fillId="2" borderId="157" xfId="2" applyFill="1" applyBorder="1" applyAlignment="1">
      <alignment horizontal="center" vertical="center" wrapText="1"/>
    </xf>
    <xf numFmtId="0" fontId="66" fillId="5" borderId="206" xfId="2" applyFont="1" applyFill="1" applyBorder="1" applyAlignment="1">
      <alignment horizontal="center" vertical="center"/>
    </xf>
    <xf numFmtId="0" fontId="6" fillId="5" borderId="210" xfId="2" applyFill="1" applyBorder="1">
      <alignment vertical="center"/>
    </xf>
    <xf numFmtId="0" fontId="6" fillId="5" borderId="211" xfId="2" applyFill="1" applyBorder="1">
      <alignment vertical="center"/>
    </xf>
    <xf numFmtId="0" fontId="6" fillId="5" borderId="212" xfId="2" applyFill="1" applyBorder="1">
      <alignment vertical="center"/>
    </xf>
    <xf numFmtId="0" fontId="6" fillId="0" borderId="213" xfId="2" applyBorder="1">
      <alignment vertical="center"/>
    </xf>
    <xf numFmtId="0" fontId="6" fillId="0" borderId="214" xfId="2" applyBorder="1">
      <alignment vertical="center"/>
    </xf>
    <xf numFmtId="0" fontId="6" fillId="0" borderId="215" xfId="2" applyBorder="1">
      <alignment vertical="center"/>
    </xf>
    <xf numFmtId="0" fontId="6" fillId="0" borderId="216" xfId="2" applyBorder="1">
      <alignment vertical="center"/>
    </xf>
    <xf numFmtId="0" fontId="88" fillId="17" borderId="0" xfId="0" applyFont="1" applyFill="1" applyAlignment="1">
      <alignment horizontal="center" vertical="center" wrapText="1"/>
    </xf>
    <xf numFmtId="0" fontId="146" fillId="0" borderId="47" xfId="0" applyFont="1" applyBorder="1" applyAlignment="1">
      <alignment horizontal="center" vertical="center" wrapText="1"/>
    </xf>
    <xf numFmtId="0" fontId="146" fillId="0" borderId="56" xfId="0" applyFont="1" applyBorder="1" applyAlignment="1">
      <alignment horizontal="center" vertical="center" wrapText="1"/>
    </xf>
    <xf numFmtId="0" fontId="87" fillId="17" borderId="226" xfId="17" applyFont="1" applyFill="1" applyBorder="1" applyAlignment="1">
      <alignment horizontal="center" vertical="center" wrapText="1"/>
    </xf>
    <xf numFmtId="14" fontId="87" fillId="17" borderId="224" xfId="17" applyNumberFormat="1" applyFont="1" applyFill="1" applyBorder="1" applyAlignment="1">
      <alignment horizontal="center" vertical="center"/>
    </xf>
    <xf numFmtId="0" fontId="32" fillId="17" borderId="226" xfId="17" applyFont="1" applyFill="1" applyBorder="1" applyAlignment="1">
      <alignment horizontal="center" vertical="center" wrapText="1"/>
    </xf>
    <xf numFmtId="0" fontId="94" fillId="35" borderId="228" xfId="0" applyFont="1" applyFill="1" applyBorder="1" applyAlignment="1">
      <alignment horizontal="center" vertical="center" wrapText="1"/>
    </xf>
    <xf numFmtId="0" fontId="146" fillId="0" borderId="157" xfId="0" applyFont="1" applyBorder="1" applyAlignment="1">
      <alignment horizontal="center" vertical="center" wrapText="1"/>
    </xf>
    <xf numFmtId="0" fontId="146" fillId="0" borderId="229" xfId="0" applyFont="1" applyBorder="1" applyAlignment="1">
      <alignment horizontal="center" vertical="center" wrapText="1"/>
    </xf>
    <xf numFmtId="14" fontId="85" fillId="19" borderId="230" xfId="2" applyNumberFormat="1" applyFont="1" applyFill="1" applyBorder="1" applyAlignment="1">
      <alignment horizontal="center" vertical="center"/>
    </xf>
    <xf numFmtId="0" fontId="150" fillId="3" borderId="0" xfId="17" applyFont="1" applyFill="1" applyAlignment="1">
      <alignment horizontal="center" vertical="center" wrapText="1"/>
    </xf>
    <xf numFmtId="0" fontId="151" fillId="26" borderId="0" xfId="0" applyFont="1" applyFill="1" applyAlignment="1">
      <alignment horizontal="center" vertical="center" wrapText="1"/>
    </xf>
    <xf numFmtId="0" fontId="6" fillId="2" borderId="110" xfId="2" applyFill="1" applyBorder="1" applyAlignment="1">
      <alignment horizontal="center" vertical="center" wrapText="1"/>
    </xf>
    <xf numFmtId="0" fontId="6" fillId="3" borderId="110" xfId="2" applyFill="1" applyBorder="1" applyAlignment="1">
      <alignment horizontal="center" vertical="center"/>
    </xf>
    <xf numFmtId="0" fontId="6" fillId="14" borderId="110" xfId="2" applyFill="1" applyBorder="1" applyAlignment="1">
      <alignment horizontal="center" vertical="center"/>
    </xf>
    <xf numFmtId="0" fontId="8" fillId="0" borderId="0" xfId="1" applyAlignment="1" applyProtection="1">
      <alignment vertical="center"/>
    </xf>
    <xf numFmtId="0" fontId="146" fillId="17" borderId="229" xfId="0" applyFont="1" applyFill="1" applyBorder="1" applyAlignment="1">
      <alignment horizontal="center" vertical="center" wrapText="1"/>
    </xf>
    <xf numFmtId="0" fontId="142" fillId="17" borderId="18" xfId="2" applyFont="1" applyFill="1" applyBorder="1" applyAlignment="1">
      <alignment horizontal="center" vertical="center" wrapText="1"/>
    </xf>
    <xf numFmtId="0" fontId="122" fillId="17" borderId="18" xfId="2" applyFont="1" applyFill="1" applyBorder="1" applyAlignment="1">
      <alignment horizontal="center" vertical="center" wrapText="1"/>
    </xf>
    <xf numFmtId="0" fontId="20" fillId="17" borderId="18" xfId="2" applyFont="1" applyFill="1" applyBorder="1" applyAlignment="1">
      <alignment horizontal="left" vertical="center" shrinkToFit="1"/>
    </xf>
    <xf numFmtId="14" fontId="20" fillId="17" borderId="18" xfId="2" applyNumberFormat="1" applyFont="1" applyFill="1" applyBorder="1" applyAlignment="1">
      <alignment horizontal="center" vertical="center"/>
    </xf>
    <xf numFmtId="14" fontId="20" fillId="17" borderId="232" xfId="2" applyNumberFormat="1" applyFont="1" applyFill="1" applyBorder="1" applyAlignment="1">
      <alignment horizontal="center" vertical="center"/>
    </xf>
    <xf numFmtId="0" fontId="0" fillId="37" borderId="0" xfId="0" applyFill="1">
      <alignment vertical="center"/>
    </xf>
    <xf numFmtId="0" fontId="147" fillId="37" borderId="0" xfId="0" applyFont="1" applyFill="1" applyAlignment="1">
      <alignment vertical="center" wrapText="1"/>
    </xf>
    <xf numFmtId="0" fontId="82" fillId="41" borderId="0" xfId="1" applyFont="1" applyFill="1" applyAlignment="1" applyProtection="1">
      <alignment horizontal="center" vertical="center" wrapText="1"/>
    </xf>
    <xf numFmtId="0" fontId="23" fillId="17" borderId="0" xfId="2" applyFont="1" applyFill="1" applyAlignment="1">
      <alignment horizontal="center" vertical="center"/>
    </xf>
    <xf numFmtId="0" fontId="6" fillId="24" borderId="0" xfId="2" applyFill="1">
      <alignment vertical="center"/>
    </xf>
    <xf numFmtId="0" fontId="27" fillId="19" borderId="69" xfId="2" applyFont="1" applyFill="1" applyBorder="1" applyAlignment="1">
      <alignment horizontal="center" vertical="center" wrapText="1"/>
    </xf>
    <xf numFmtId="0" fontId="12" fillId="19" borderId="156" xfId="2" applyFont="1" applyFill="1" applyBorder="1" applyAlignment="1">
      <alignment horizontal="center" vertical="center" wrapText="1"/>
    </xf>
    <xf numFmtId="0" fontId="17" fillId="19" borderId="160" xfId="1" applyFont="1" applyFill="1" applyBorder="1" applyAlignment="1" applyProtection="1">
      <alignment horizontal="center" vertical="center" wrapText="1"/>
    </xf>
    <xf numFmtId="177" fontId="12" fillId="17" borderId="156" xfId="2" applyNumberFormat="1" applyFont="1" applyFill="1" applyBorder="1" applyAlignment="1">
      <alignment horizontal="center" vertical="center" shrinkToFit="1"/>
    </xf>
    <xf numFmtId="177" fontId="12" fillId="19" borderId="156" xfId="2" applyNumberFormat="1" applyFont="1" applyFill="1" applyBorder="1" applyAlignment="1">
      <alignment horizontal="center" vertical="center" shrinkToFit="1"/>
    </xf>
    <xf numFmtId="0" fontId="140" fillId="17" borderId="77" xfId="1" applyFont="1" applyFill="1" applyBorder="1" applyAlignment="1" applyProtection="1">
      <alignment horizontal="left" vertical="top" wrapText="1"/>
    </xf>
    <xf numFmtId="0" fontId="162" fillId="19" borderId="0" xfId="0" applyFont="1" applyFill="1" applyAlignment="1">
      <alignment horizontal="center" vertical="center" wrapText="1"/>
    </xf>
    <xf numFmtId="0" fontId="140" fillId="17" borderId="0" xfId="1" applyFont="1" applyFill="1" applyAlignment="1" applyProtection="1">
      <alignment vertical="top" wrapText="1"/>
    </xf>
    <xf numFmtId="0" fontId="53" fillId="36" borderId="99" xfId="17" applyFont="1" applyFill="1" applyBorder="1" applyAlignment="1">
      <alignment vertical="center" wrapText="1"/>
    </xf>
    <xf numFmtId="0" fontId="0" fillId="36" borderId="99" xfId="0" applyFill="1" applyBorder="1" applyAlignment="1">
      <alignment vertical="center" wrapText="1"/>
    </xf>
    <xf numFmtId="0" fontId="176" fillId="41" borderId="245" xfId="1" applyFont="1" applyFill="1" applyBorder="1" applyAlignment="1" applyProtection="1">
      <alignment horizontal="center" vertical="center" wrapText="1"/>
    </xf>
    <xf numFmtId="0" fontId="6" fillId="0" borderId="246" xfId="2" applyBorder="1">
      <alignment vertical="center"/>
    </xf>
    <xf numFmtId="14" fontId="81" fillId="19" borderId="194" xfId="2" applyNumberFormat="1" applyFont="1" applyFill="1" applyBorder="1">
      <alignment vertical="center"/>
    </xf>
    <xf numFmtId="0" fontId="118" fillId="30" borderId="247" xfId="0" applyFont="1" applyFill="1" applyBorder="1" applyAlignment="1">
      <alignment horizontal="center" vertical="center" wrapText="1"/>
    </xf>
    <xf numFmtId="0" fontId="6" fillId="0" borderId="110" xfId="2" applyBorder="1" applyAlignment="1">
      <alignment horizontal="left" vertical="center" wrapText="1"/>
    </xf>
    <xf numFmtId="0" fontId="6" fillId="0" borderId="111" xfId="2" applyBorder="1" applyAlignment="1">
      <alignment horizontal="left" vertical="center" wrapText="1"/>
    </xf>
    <xf numFmtId="0" fontId="6" fillId="13" borderId="110" xfId="2" applyFill="1" applyBorder="1" applyAlignment="1">
      <alignment vertical="center" wrapText="1"/>
    </xf>
    <xf numFmtId="0" fontId="87" fillId="13" borderId="112" xfId="2" applyFont="1" applyFill="1" applyBorder="1" applyAlignment="1">
      <alignment vertical="center" wrapText="1"/>
    </xf>
    <xf numFmtId="0" fontId="8" fillId="23" borderId="48" xfId="1" applyFill="1" applyBorder="1" applyAlignment="1" applyProtection="1">
      <alignment horizontal="left" vertical="center"/>
    </xf>
    <xf numFmtId="0" fontId="6" fillId="23" borderId="57" xfId="2" applyFill="1" applyBorder="1" applyAlignment="1">
      <alignment horizontal="left" vertical="center"/>
    </xf>
    <xf numFmtId="0" fontId="8" fillId="23" borderId="58" xfId="1" applyFill="1" applyBorder="1" applyAlignment="1" applyProtection="1">
      <alignment horizontal="left" vertical="center"/>
    </xf>
    <xf numFmtId="0" fontId="6" fillId="23" borderId="59" xfId="2" applyFill="1" applyBorder="1" applyAlignment="1">
      <alignment horizontal="left" vertical="center"/>
    </xf>
    <xf numFmtId="0" fontId="8" fillId="0" borderId="249" xfId="1" applyBorder="1" applyAlignment="1" applyProtection="1">
      <alignment vertical="center"/>
    </xf>
    <xf numFmtId="0" fontId="136" fillId="21" borderId="0" xfId="0" applyFont="1" applyFill="1">
      <alignment vertical="center"/>
    </xf>
    <xf numFmtId="178" fontId="81" fillId="3" borderId="123" xfId="2" applyNumberFormat="1" applyFont="1" applyFill="1" applyBorder="1" applyAlignment="1">
      <alignment horizontal="center" vertical="center"/>
    </xf>
    <xf numFmtId="0" fontId="12" fillId="17" borderId="156" xfId="2" applyFont="1" applyFill="1" applyBorder="1" applyAlignment="1">
      <alignment horizontal="center" vertical="center" wrapText="1"/>
    </xf>
    <xf numFmtId="0" fontId="8" fillId="0" borderId="243" xfId="1" applyBorder="1" applyAlignment="1" applyProtection="1">
      <alignment vertical="center" wrapText="1"/>
    </xf>
    <xf numFmtId="178" fontId="81" fillId="3" borderId="123" xfId="0" applyNumberFormat="1" applyFont="1" applyFill="1" applyBorder="1">
      <alignment vertical="center"/>
    </xf>
    <xf numFmtId="178" fontId="81" fillId="3" borderId="194" xfId="2" applyNumberFormat="1" applyFont="1" applyFill="1" applyBorder="1">
      <alignment vertical="center"/>
    </xf>
    <xf numFmtId="0" fontId="24" fillId="0" borderId="0" xfId="2" applyFont="1" applyAlignment="1">
      <alignment vertical="top" wrapText="1"/>
    </xf>
    <xf numFmtId="0" fontId="140" fillId="0" borderId="0" xfId="2" applyFont="1" applyAlignment="1">
      <alignment horizontal="left" vertical="top" wrapText="1"/>
    </xf>
    <xf numFmtId="0" fontId="118" fillId="19" borderId="0" xfId="0" applyFont="1" applyFill="1" applyAlignment="1">
      <alignment horizontal="center" vertical="center" wrapText="1"/>
    </xf>
    <xf numFmtId="0" fontId="8" fillId="0" borderId="244" xfId="1" applyBorder="1" applyAlignment="1" applyProtection="1">
      <alignment vertical="center" wrapText="1"/>
    </xf>
    <xf numFmtId="14" fontId="12" fillId="17" borderId="224" xfId="17" applyNumberFormat="1" applyFont="1" applyFill="1" applyBorder="1" applyAlignment="1">
      <alignment horizontal="center" vertical="center"/>
    </xf>
    <xf numFmtId="0" fontId="8" fillId="0" borderId="249" xfId="1" applyBorder="1" applyAlignment="1" applyProtection="1">
      <alignment vertical="center" wrapText="1"/>
    </xf>
    <xf numFmtId="0" fontId="8" fillId="0" borderId="255" xfId="1" applyBorder="1" applyAlignment="1" applyProtection="1">
      <alignment vertical="center"/>
    </xf>
    <xf numFmtId="0" fontId="8" fillId="0" borderId="133" xfId="1" applyBorder="1" applyAlignment="1" applyProtection="1">
      <alignment vertical="center" wrapText="1"/>
    </xf>
    <xf numFmtId="0" fontId="8" fillId="0" borderId="256" xfId="1" applyBorder="1" applyAlignment="1" applyProtection="1">
      <alignment vertical="center" wrapText="1"/>
    </xf>
    <xf numFmtId="0" fontId="27" fillId="21" borderId="257" xfId="2" applyFont="1" applyFill="1" applyBorder="1" applyAlignment="1">
      <alignment horizontal="center" vertical="center" wrapText="1"/>
    </xf>
    <xf numFmtId="0" fontId="27" fillId="21" borderId="258" xfId="2" applyFont="1" applyFill="1" applyBorder="1" applyAlignment="1">
      <alignment horizontal="center" vertical="center" wrapText="1"/>
    </xf>
    <xf numFmtId="0" fontId="27" fillId="21" borderId="259" xfId="2" applyFont="1" applyFill="1" applyBorder="1" applyAlignment="1">
      <alignment horizontal="center" vertical="center" wrapText="1"/>
    </xf>
    <xf numFmtId="0" fontId="8" fillId="17" borderId="242" xfId="1" applyFill="1" applyBorder="1" applyAlignment="1" applyProtection="1">
      <alignment vertical="top" wrapText="1"/>
    </xf>
    <xf numFmtId="0" fontId="27" fillId="21" borderId="68" xfId="2" applyFont="1" applyFill="1" applyBorder="1" applyAlignment="1">
      <alignment horizontal="center" vertical="center" wrapText="1"/>
    </xf>
    <xf numFmtId="0" fontId="27" fillId="21" borderId="0" xfId="1" applyFont="1" applyFill="1" applyAlignment="1" applyProtection="1">
      <alignment horizontal="center" vertical="center"/>
    </xf>
    <xf numFmtId="0" fontId="27" fillId="21" borderId="109" xfId="2" applyFont="1" applyFill="1" applyBorder="1" applyAlignment="1">
      <alignment horizontal="center" vertical="center" wrapText="1"/>
    </xf>
    <xf numFmtId="0" fontId="111" fillId="0" borderId="129" xfId="1" applyFont="1" applyFill="1" applyBorder="1" applyAlignment="1" applyProtection="1">
      <alignment vertical="top" wrapText="1"/>
    </xf>
    <xf numFmtId="0" fontId="0" fillId="21" borderId="0" xfId="0" applyFill="1">
      <alignment vertical="center"/>
    </xf>
    <xf numFmtId="0" fontId="165" fillId="21" borderId="0" xfId="0" applyFont="1" applyFill="1">
      <alignment vertical="center"/>
    </xf>
    <xf numFmtId="0" fontId="166" fillId="21" borderId="0" xfId="0" applyFont="1" applyFill="1">
      <alignment vertical="center"/>
    </xf>
    <xf numFmtId="0" fontId="167" fillId="21" borderId="0" xfId="0" applyFont="1" applyFill="1">
      <alignment vertical="center"/>
    </xf>
    <xf numFmtId="0" fontId="168" fillId="21" borderId="0" xfId="0" applyFont="1" applyFill="1" applyAlignment="1">
      <alignment vertical="center" wrapText="1"/>
    </xf>
    <xf numFmtId="0" fontId="97" fillId="21" borderId="0" xfId="0" applyFont="1" applyFill="1">
      <alignment vertical="center"/>
    </xf>
    <xf numFmtId="0" fontId="149" fillId="21" borderId="0" xfId="0" applyFont="1" applyFill="1">
      <alignment vertical="center"/>
    </xf>
    <xf numFmtId="0" fontId="154" fillId="21" borderId="0" xfId="0" applyFont="1" applyFill="1">
      <alignment vertical="center"/>
    </xf>
    <xf numFmtId="0" fontId="147" fillId="21" borderId="0" xfId="0" applyFont="1" applyFill="1" applyAlignment="1">
      <alignment vertical="center" wrapText="1"/>
    </xf>
    <xf numFmtId="0" fontId="163" fillId="21" borderId="0" xfId="0" applyFont="1" applyFill="1">
      <alignment vertical="center"/>
    </xf>
    <xf numFmtId="0" fontId="153" fillId="21" borderId="0" xfId="0" applyFont="1" applyFill="1">
      <alignment vertical="center"/>
    </xf>
    <xf numFmtId="0" fontId="164" fillId="21" borderId="0" xfId="0" applyFont="1" applyFill="1">
      <alignment vertical="center"/>
    </xf>
    <xf numFmtId="0" fontId="156" fillId="21" borderId="0" xfId="0" applyFont="1" applyFill="1">
      <alignment vertical="center"/>
    </xf>
    <xf numFmtId="0" fontId="157" fillId="21" borderId="0" xfId="0" applyFont="1" applyFill="1">
      <alignment vertical="center"/>
    </xf>
    <xf numFmtId="0" fontId="152" fillId="21" borderId="0" xfId="0" applyFont="1" applyFill="1">
      <alignment vertical="center"/>
    </xf>
    <xf numFmtId="0" fontId="65" fillId="21" borderId="0" xfId="0" applyFont="1" applyFill="1" applyAlignment="1">
      <alignment vertical="center" wrapText="1"/>
    </xf>
    <xf numFmtId="0" fontId="0" fillId="44" borderId="0" xfId="0" applyFill="1">
      <alignment vertical="center"/>
    </xf>
    <xf numFmtId="0" fontId="169" fillId="44" borderId="0" xfId="0" applyFont="1" applyFill="1" applyAlignment="1">
      <alignment vertical="top" wrapText="1"/>
    </xf>
    <xf numFmtId="0" fontId="170" fillId="44" borderId="0" xfId="0" applyFont="1" applyFill="1">
      <alignment vertical="center"/>
    </xf>
    <xf numFmtId="0" fontId="167" fillId="44" borderId="0" xfId="0" applyFont="1" applyFill="1">
      <alignment vertical="center"/>
    </xf>
    <xf numFmtId="0" fontId="171" fillId="44" borderId="0" xfId="0" applyFont="1" applyFill="1" applyAlignment="1">
      <alignment vertical="top" wrapText="1"/>
    </xf>
    <xf numFmtId="0" fontId="168" fillId="44" borderId="0" xfId="0" applyFont="1" applyFill="1" applyAlignment="1">
      <alignment vertical="center" wrapText="1"/>
    </xf>
    <xf numFmtId="0" fontId="147" fillId="44" borderId="0" xfId="0" applyFont="1" applyFill="1" applyAlignment="1">
      <alignment vertical="center" wrapText="1"/>
    </xf>
    <xf numFmtId="0" fontId="158" fillId="44" borderId="0" xfId="0" applyFont="1" applyFill="1" applyAlignment="1">
      <alignment vertical="top" wrapText="1"/>
    </xf>
    <xf numFmtId="0" fontId="159" fillId="44" borderId="0" xfId="0" applyFont="1" applyFill="1">
      <alignment vertical="center"/>
    </xf>
    <xf numFmtId="0" fontId="153" fillId="44" borderId="0" xfId="0" applyFont="1" applyFill="1">
      <alignment vertical="center"/>
    </xf>
    <xf numFmtId="0" fontId="161" fillId="44" borderId="0" xfId="0" applyFont="1" applyFill="1" applyAlignment="1">
      <alignment vertical="top" wrapText="1"/>
    </xf>
    <xf numFmtId="0" fontId="97" fillId="44" borderId="0" xfId="0" applyFont="1" applyFill="1">
      <alignment vertical="center"/>
    </xf>
    <xf numFmtId="0" fontId="174" fillId="44" borderId="0" xfId="0" applyFont="1" applyFill="1" applyAlignment="1">
      <alignment horizontal="left" vertical="center"/>
    </xf>
    <xf numFmtId="0" fontId="173" fillId="44" borderId="0" xfId="0" applyFont="1" applyFill="1" applyAlignment="1">
      <alignment horizontal="left" vertical="top" wrapText="1"/>
    </xf>
    <xf numFmtId="0" fontId="156" fillId="44" borderId="0" xfId="0" applyFont="1" applyFill="1" applyAlignment="1">
      <alignment horizontal="left" vertical="center"/>
    </xf>
    <xf numFmtId="0" fontId="162" fillId="44" borderId="0" xfId="0" applyFont="1" applyFill="1" applyAlignment="1">
      <alignment vertical="center" wrapText="1"/>
    </xf>
    <xf numFmtId="0" fontId="0" fillId="44" borderId="0" xfId="0" applyFill="1" applyAlignment="1">
      <alignment vertical="center" wrapText="1"/>
    </xf>
    <xf numFmtId="0" fontId="90" fillId="43" borderId="238" xfId="2" applyFont="1" applyFill="1" applyBorder="1" applyAlignment="1">
      <alignment horizontal="center" vertical="center" wrapText="1"/>
    </xf>
    <xf numFmtId="0" fontId="89" fillId="43" borderId="239" xfId="2" applyFont="1" applyFill="1" applyBorder="1" applyAlignment="1">
      <alignment horizontal="center" vertical="center" wrapText="1"/>
    </xf>
    <xf numFmtId="0" fontId="89" fillId="43" borderId="239" xfId="2" applyFont="1" applyFill="1" applyBorder="1" applyAlignment="1">
      <alignment horizontal="center" vertical="center"/>
    </xf>
    <xf numFmtId="0" fontId="89" fillId="43" borderId="240" xfId="2" applyFont="1" applyFill="1" applyBorder="1" applyAlignment="1">
      <alignment horizontal="center" vertical="center"/>
    </xf>
    <xf numFmtId="0" fontId="181" fillId="17" borderId="0" xfId="0" applyFont="1" applyFill="1" applyAlignment="1">
      <alignment horizontal="left" vertical="top" wrapText="1"/>
    </xf>
    <xf numFmtId="0" fontId="111" fillId="0" borderId="72" xfId="2" applyFont="1" applyBorder="1" applyAlignment="1">
      <alignment horizontal="left" vertical="top" wrapText="1"/>
    </xf>
    <xf numFmtId="0" fontId="6" fillId="35" borderId="0" xfId="2" applyFill="1">
      <alignment vertical="center"/>
    </xf>
    <xf numFmtId="0" fontId="0" fillId="0" borderId="0" xfId="0" applyAlignment="1">
      <alignment horizontal="center" vertical="center"/>
    </xf>
    <xf numFmtId="0" fontId="0" fillId="0" borderId="31" xfId="0" applyBorder="1">
      <alignment vertical="center"/>
    </xf>
    <xf numFmtId="0" fontId="99" fillId="43" borderId="239" xfId="2" applyFont="1" applyFill="1" applyBorder="1" applyAlignment="1">
      <alignment horizontal="center" vertical="center" shrinkToFit="1"/>
    </xf>
    <xf numFmtId="0" fontId="145" fillId="17" borderId="0" xfId="0" applyFont="1" applyFill="1" applyAlignment="1">
      <alignment horizontal="center" vertical="center" wrapText="1"/>
    </xf>
    <xf numFmtId="56" fontId="87" fillId="17" borderId="89" xfId="17" applyNumberFormat="1" applyFont="1" applyFill="1" applyBorder="1" applyAlignment="1">
      <alignment horizontal="center" vertical="center" wrapText="1"/>
    </xf>
    <xf numFmtId="14" fontId="87" fillId="17" borderId="220" xfId="17" applyNumberFormat="1" applyFont="1" applyFill="1" applyBorder="1" applyAlignment="1">
      <alignment horizontal="center" vertical="center"/>
    </xf>
    <xf numFmtId="0" fontId="8" fillId="0" borderId="260" xfId="1" applyBorder="1" applyAlignment="1" applyProtection="1">
      <alignment vertical="center" wrapText="1"/>
    </xf>
    <xf numFmtId="0" fontId="8" fillId="0" borderId="241" xfId="1" applyBorder="1" applyAlignment="1" applyProtection="1">
      <alignment vertical="top" wrapText="1"/>
    </xf>
    <xf numFmtId="0" fontId="112" fillId="17" borderId="0" xfId="0" applyFont="1" applyFill="1" applyAlignment="1">
      <alignment horizontal="left" vertical="top" wrapText="1"/>
    </xf>
    <xf numFmtId="0" fontId="6" fillId="0" borderId="0" xfId="4"/>
    <xf numFmtId="0" fontId="29" fillId="5" borderId="0" xfId="4" applyFont="1" applyFill="1"/>
    <xf numFmtId="0" fontId="189" fillId="5" borderId="0" xfId="4" applyFont="1" applyFill="1"/>
    <xf numFmtId="0" fontId="16" fillId="5" borderId="0" xfId="4" applyFont="1" applyFill="1"/>
    <xf numFmtId="0" fontId="96" fillId="5" borderId="0" xfId="0" applyFont="1" applyFill="1" applyAlignment="1">
      <alignment horizontal="left" vertical="center" wrapText="1"/>
    </xf>
    <xf numFmtId="0" fontId="96" fillId="5" borderId="22" xfId="0" applyFont="1" applyFill="1" applyBorder="1" applyAlignment="1">
      <alignment horizontal="left" vertical="center" wrapText="1"/>
    </xf>
    <xf numFmtId="0" fontId="96" fillId="5" borderId="0" xfId="0" applyFont="1" applyFill="1" applyAlignment="1">
      <alignment horizontal="left" vertical="top" wrapText="1"/>
    </xf>
    <xf numFmtId="0" fontId="191" fillId="19" borderId="0" xfId="0" applyFont="1" applyFill="1" applyAlignment="1">
      <alignment horizontal="center" vertical="center"/>
    </xf>
    <xf numFmtId="14" fontId="20" fillId="17" borderId="224" xfId="17" applyNumberFormat="1" applyFont="1" applyFill="1" applyBorder="1" applyAlignment="1">
      <alignment horizontal="center" vertical="center"/>
    </xf>
    <xf numFmtId="0" fontId="6" fillId="41" borderId="0" xfId="2" applyFill="1">
      <alignment vertical="center"/>
    </xf>
    <xf numFmtId="0" fontId="8" fillId="0" borderId="260" xfId="1" applyBorder="1" applyAlignment="1" applyProtection="1">
      <alignment vertical="center"/>
    </xf>
    <xf numFmtId="0" fontId="17" fillId="19" borderId="261" xfId="1" applyFont="1" applyFill="1" applyBorder="1" applyAlignment="1" applyProtection="1">
      <alignment horizontal="center" vertical="center" wrapText="1"/>
    </xf>
    <xf numFmtId="0" fontId="140" fillId="17" borderId="0" xfId="1" applyFont="1" applyFill="1" applyBorder="1" applyAlignment="1" applyProtection="1">
      <alignment horizontal="left" vertical="top" wrapText="1"/>
    </xf>
    <xf numFmtId="0" fontId="81" fillId="19" borderId="135" xfId="2" applyFont="1" applyFill="1" applyBorder="1" applyAlignment="1">
      <alignment horizontal="center" vertical="center"/>
    </xf>
    <xf numFmtId="0" fontId="81" fillId="19" borderId="262" xfId="1" applyFont="1" applyFill="1" applyBorder="1" applyAlignment="1" applyProtection="1">
      <alignment horizontal="center" vertical="center" wrapText="1"/>
    </xf>
    <xf numFmtId="0" fontId="81" fillId="19" borderId="158" xfId="2" applyFont="1" applyFill="1" applyBorder="1" applyAlignment="1">
      <alignment horizontal="center" vertical="center"/>
    </xf>
    <xf numFmtId="0" fontId="8" fillId="19" borderId="69" xfId="1" applyFill="1" applyBorder="1" applyAlignment="1" applyProtection="1">
      <alignment horizontal="center" vertical="center"/>
    </xf>
    <xf numFmtId="0" fontId="111" fillId="0" borderId="265" xfId="2" applyFont="1" applyBorder="1" applyAlignment="1">
      <alignment horizontal="left" vertical="top" wrapText="1"/>
    </xf>
    <xf numFmtId="0" fontId="182" fillId="0" borderId="265" xfId="1" applyFont="1" applyBorder="1" applyAlignment="1" applyProtection="1">
      <alignment horizontal="left" vertical="top" wrapText="1"/>
    </xf>
    <xf numFmtId="0" fontId="6" fillId="0" borderId="266" xfId="2" applyBorder="1">
      <alignment vertical="center"/>
    </xf>
    <xf numFmtId="56" fontId="81" fillId="19" borderId="194" xfId="2" applyNumberFormat="1" applyFont="1" applyFill="1" applyBorder="1">
      <alignment vertical="center"/>
    </xf>
    <xf numFmtId="0" fontId="8" fillId="17" borderId="267" xfId="1" applyFill="1" applyBorder="1" applyAlignment="1" applyProtection="1">
      <alignment horizontal="left" vertical="center" wrapText="1" shrinkToFit="1"/>
    </xf>
    <xf numFmtId="0" fontId="180" fillId="23" borderId="268" xfId="1" applyFont="1" applyFill="1" applyBorder="1" applyAlignment="1" applyProtection="1">
      <alignment horizontal="center" vertical="center" wrapText="1"/>
    </xf>
    <xf numFmtId="0" fontId="24" fillId="0" borderId="266" xfId="2" applyFont="1" applyBorder="1" applyAlignment="1">
      <alignment vertical="top" wrapText="1"/>
    </xf>
    <xf numFmtId="0" fontId="140" fillId="0" borderId="268" xfId="1" applyFont="1" applyBorder="1" applyAlignment="1" applyProtection="1">
      <alignment horizontal="left" vertical="top" wrapText="1"/>
    </xf>
    <xf numFmtId="0" fontId="8" fillId="0" borderId="267" xfId="1" applyFill="1" applyBorder="1" applyAlignment="1" applyProtection="1">
      <alignment vertical="center" wrapText="1"/>
    </xf>
    <xf numFmtId="0" fontId="111" fillId="0" borderId="269" xfId="1" applyFont="1" applyBorder="1" applyAlignment="1" applyProtection="1">
      <alignment horizontal="left" vertical="top" wrapText="1"/>
    </xf>
    <xf numFmtId="0" fontId="8" fillId="0" borderId="270" xfId="1" applyFill="1" applyBorder="1" applyAlignment="1" applyProtection="1">
      <alignment vertical="center" wrapText="1"/>
    </xf>
    <xf numFmtId="0" fontId="81" fillId="19" borderId="194" xfId="2" applyFont="1" applyFill="1" applyBorder="1">
      <alignment vertical="center"/>
    </xf>
    <xf numFmtId="0" fontId="112" fillId="0" borderId="270" xfId="1" applyFont="1" applyFill="1" applyBorder="1" applyAlignment="1" applyProtection="1">
      <alignment horizontal="left" vertical="top" wrapText="1"/>
    </xf>
    <xf numFmtId="0" fontId="141" fillId="0" borderId="270" xfId="1" applyFont="1" applyFill="1" applyBorder="1" applyAlignment="1" applyProtection="1">
      <alignment horizontal="left" vertical="top" wrapText="1"/>
    </xf>
    <xf numFmtId="0" fontId="120" fillId="17" borderId="0" xfId="0" applyFont="1" applyFill="1" applyAlignment="1">
      <alignment horizontal="center" vertical="center" wrapText="1"/>
    </xf>
    <xf numFmtId="0" fontId="142" fillId="19" borderId="18" xfId="2" applyFont="1" applyFill="1" applyBorder="1" applyAlignment="1">
      <alignment horizontal="center" vertical="center" wrapText="1"/>
    </xf>
    <xf numFmtId="0" fontId="122" fillId="19" borderId="18" xfId="2" applyFont="1" applyFill="1" applyBorder="1" applyAlignment="1">
      <alignment horizontal="center" vertical="center" wrapText="1"/>
    </xf>
    <xf numFmtId="0" fontId="20" fillId="19" borderId="18" xfId="2" applyFont="1" applyFill="1" applyBorder="1" applyAlignment="1">
      <alignment horizontal="left" vertical="center" shrinkToFit="1"/>
    </xf>
    <xf numFmtId="14" fontId="20" fillId="19" borderId="18" xfId="2" applyNumberFormat="1" applyFont="1" applyFill="1" applyBorder="1" applyAlignment="1">
      <alignment horizontal="center" vertical="center"/>
    </xf>
    <xf numFmtId="14" fontId="20" fillId="19" borderId="232" xfId="2" applyNumberFormat="1" applyFont="1" applyFill="1" applyBorder="1" applyAlignment="1">
      <alignment horizontal="center" vertical="center"/>
    </xf>
    <xf numFmtId="0" fontId="142" fillId="24" borderId="18" xfId="2" applyFont="1" applyFill="1" applyBorder="1" applyAlignment="1">
      <alignment horizontal="center" vertical="center" wrapText="1"/>
    </xf>
    <xf numFmtId="0" fontId="122" fillId="24" borderId="18" xfId="2" applyFont="1" applyFill="1" applyBorder="1" applyAlignment="1">
      <alignment horizontal="center" vertical="center" wrapText="1"/>
    </xf>
    <xf numFmtId="0" fontId="20" fillId="24" borderId="18" xfId="2" applyFont="1" applyFill="1" applyBorder="1" applyAlignment="1">
      <alignment horizontal="left" vertical="center" shrinkToFit="1"/>
    </xf>
    <xf numFmtId="14" fontId="20" fillId="24" borderId="18" xfId="2" applyNumberFormat="1" applyFont="1" applyFill="1" applyBorder="1" applyAlignment="1">
      <alignment horizontal="center" vertical="center"/>
    </xf>
    <xf numFmtId="14" fontId="20" fillId="24" borderId="232" xfId="2" applyNumberFormat="1" applyFont="1" applyFill="1" applyBorder="1" applyAlignment="1">
      <alignment horizontal="center" vertical="center"/>
    </xf>
    <xf numFmtId="0" fontId="142" fillId="36" borderId="18" xfId="2" applyFont="1" applyFill="1" applyBorder="1" applyAlignment="1">
      <alignment horizontal="center" vertical="center" wrapText="1"/>
    </xf>
    <xf numFmtId="0" fontId="122" fillId="36" borderId="18" xfId="2" applyFont="1" applyFill="1" applyBorder="1" applyAlignment="1">
      <alignment horizontal="center" vertical="center" wrapText="1"/>
    </xf>
    <xf numFmtId="0" fontId="20" fillId="36" borderId="18" xfId="2" applyFont="1" applyFill="1" applyBorder="1" applyAlignment="1">
      <alignment horizontal="left" vertical="center" shrinkToFit="1"/>
    </xf>
    <xf numFmtId="14" fontId="20" fillId="36" borderId="18" xfId="2" applyNumberFormat="1" applyFont="1" applyFill="1" applyBorder="1" applyAlignment="1">
      <alignment horizontal="center" vertical="center"/>
    </xf>
    <xf numFmtId="14" fontId="20" fillId="36" borderId="232" xfId="2" applyNumberFormat="1" applyFont="1" applyFill="1" applyBorder="1" applyAlignment="1">
      <alignment horizontal="center" vertical="center"/>
    </xf>
    <xf numFmtId="0" fontId="142" fillId="23" borderId="18" xfId="2" applyFont="1" applyFill="1" applyBorder="1" applyAlignment="1">
      <alignment horizontal="center" vertical="center" wrapText="1"/>
    </xf>
    <xf numFmtId="0" fontId="122" fillId="23" borderId="18" xfId="2" applyFont="1" applyFill="1" applyBorder="1" applyAlignment="1">
      <alignment horizontal="center" vertical="center" wrapText="1"/>
    </xf>
    <xf numFmtId="0" fontId="20" fillId="23" borderId="18" xfId="2" applyFont="1" applyFill="1" applyBorder="1" applyAlignment="1">
      <alignment horizontal="left" vertical="center" shrinkToFit="1"/>
    </xf>
    <xf numFmtId="14" fontId="20" fillId="23" borderId="18" xfId="2" applyNumberFormat="1" applyFont="1" applyFill="1" applyBorder="1" applyAlignment="1">
      <alignment horizontal="center" vertical="center"/>
    </xf>
    <xf numFmtId="14" fontId="20" fillId="23" borderId="232" xfId="2" applyNumberFormat="1" applyFont="1" applyFill="1" applyBorder="1" applyAlignment="1">
      <alignment horizontal="center" vertical="center"/>
    </xf>
    <xf numFmtId="0" fontId="142" fillId="46" borderId="18" xfId="2" applyFont="1" applyFill="1" applyBorder="1" applyAlignment="1">
      <alignment horizontal="center" vertical="center" wrapText="1"/>
    </xf>
    <xf numFmtId="0" fontId="122" fillId="46" borderId="18" xfId="2" applyFont="1" applyFill="1" applyBorder="1" applyAlignment="1">
      <alignment horizontal="center" vertical="center" wrapText="1"/>
    </xf>
    <xf numFmtId="0" fontId="20" fillId="46" borderId="18" xfId="2" applyFont="1" applyFill="1" applyBorder="1" applyAlignment="1">
      <alignment horizontal="left" vertical="center" shrinkToFit="1"/>
    </xf>
    <xf numFmtId="14" fontId="20" fillId="46" borderId="18" xfId="2" applyNumberFormat="1" applyFont="1" applyFill="1" applyBorder="1" applyAlignment="1">
      <alignment horizontal="center" vertical="center"/>
    </xf>
    <xf numFmtId="14" fontId="20" fillId="46" borderId="232" xfId="2" applyNumberFormat="1" applyFont="1" applyFill="1" applyBorder="1" applyAlignment="1">
      <alignment horizontal="center" vertical="center"/>
    </xf>
    <xf numFmtId="0" fontId="8" fillId="0" borderId="34" xfId="1" applyBorder="1" applyAlignment="1" applyProtection="1">
      <alignment vertical="center" wrapText="1"/>
    </xf>
    <xf numFmtId="0" fontId="199" fillId="0" borderId="0" xfId="0" applyFont="1" applyAlignment="1">
      <alignment horizontal="left" vertical="top" wrapText="1"/>
    </xf>
    <xf numFmtId="0" fontId="64" fillId="0" borderId="0" xfId="3" applyAlignment="1">
      <alignment vertical="top"/>
    </xf>
    <xf numFmtId="0" fontId="200" fillId="47" borderId="0" xfId="3" applyFont="1" applyFill="1" applyAlignment="1">
      <alignment horizontal="left" vertical="top"/>
    </xf>
    <xf numFmtId="0" fontId="6" fillId="47" borderId="0" xfId="4" applyFill="1" applyAlignment="1">
      <alignment horizontal="left" vertical="top"/>
    </xf>
    <xf numFmtId="0" fontId="6" fillId="47" borderId="0" xfId="4" applyFill="1"/>
    <xf numFmtId="0" fontId="16" fillId="47" borderId="0" xfId="4" applyFont="1" applyFill="1"/>
    <xf numFmtId="0" fontId="6" fillId="0" borderId="0" xfId="4" applyAlignment="1">
      <alignment horizontal="center" vertical="center"/>
    </xf>
    <xf numFmtId="0" fontId="203" fillId="47" borderId="0" xfId="4" applyFont="1" applyFill="1" applyAlignment="1">
      <alignment horizontal="left" vertical="top"/>
    </xf>
    <xf numFmtId="0" fontId="16" fillId="47" borderId="0" xfId="4" applyFont="1" applyFill="1" applyAlignment="1">
      <alignment horizontal="left" vertical="top"/>
    </xf>
    <xf numFmtId="0" fontId="7" fillId="3" borderId="0" xfId="20" applyFont="1" applyFill="1" applyAlignment="1">
      <alignment vertical="top"/>
    </xf>
    <xf numFmtId="0" fontId="188" fillId="3" borderId="0" xfId="20" applyFont="1" applyFill="1" applyAlignment="1">
      <alignment vertical="top"/>
    </xf>
    <xf numFmtId="0" fontId="204" fillId="3" borderId="0" xfId="20" applyFont="1" applyFill="1" applyAlignment="1">
      <alignment horizontal="center" vertical="center"/>
    </xf>
    <xf numFmtId="0" fontId="29" fillId="3" borderId="0" xfId="20" applyFont="1" applyFill="1" applyAlignment="1">
      <alignment vertical="top"/>
    </xf>
    <xf numFmtId="0" fontId="187" fillId="3" borderId="0" xfId="20" applyFont="1" applyFill="1" applyAlignment="1">
      <alignment vertical="top" wrapText="1"/>
    </xf>
    <xf numFmtId="0" fontId="184" fillId="0" borderId="0" xfId="20" applyFont="1">
      <alignment vertical="center"/>
    </xf>
    <xf numFmtId="0" fontId="186" fillId="3" borderId="0" xfId="20" applyFont="1" applyFill="1" applyAlignment="1">
      <alignment vertical="top" wrapText="1"/>
    </xf>
    <xf numFmtId="0" fontId="204" fillId="3" borderId="0" xfId="20" applyFont="1" applyFill="1" applyAlignment="1">
      <alignment vertical="top"/>
    </xf>
    <xf numFmtId="0" fontId="204" fillId="3" borderId="0" xfId="4" applyFont="1" applyFill="1" applyAlignment="1">
      <alignment vertical="top"/>
    </xf>
    <xf numFmtId="0" fontId="63" fillId="8" borderId="0" xfId="20" applyFont="1" applyFill="1" applyAlignment="1">
      <alignment vertical="top"/>
    </xf>
    <xf numFmtId="0" fontId="63" fillId="8" borderId="0" xfId="4" applyFont="1" applyFill="1" applyAlignment="1">
      <alignment vertical="top"/>
    </xf>
    <xf numFmtId="0" fontId="6" fillId="0" borderId="0" xfId="20">
      <alignment vertical="center"/>
    </xf>
    <xf numFmtId="56" fontId="86" fillId="19" borderId="154" xfId="2" applyNumberFormat="1" applyFont="1" applyFill="1" applyBorder="1" applyAlignment="1">
      <alignment horizontal="center" vertical="center"/>
    </xf>
    <xf numFmtId="14" fontId="32" fillId="17" borderId="224" xfId="17" applyNumberFormat="1" applyFont="1" applyFill="1" applyBorder="1" applyAlignment="1">
      <alignment horizontal="center" vertical="center"/>
    </xf>
    <xf numFmtId="0" fontId="65" fillId="17" borderId="0" xfId="0" applyFont="1" applyFill="1" applyAlignment="1">
      <alignment horizontal="center" vertical="center" wrapText="1"/>
    </xf>
    <xf numFmtId="180" fontId="45" fillId="10" borderId="276" xfId="17" applyNumberFormat="1" applyFont="1" applyFill="1" applyBorder="1" applyAlignment="1">
      <alignment horizontal="center" vertical="center"/>
    </xf>
    <xf numFmtId="0" fontId="146" fillId="31" borderId="277" xfId="0" applyFont="1" applyFill="1" applyBorder="1" applyAlignment="1">
      <alignment horizontal="center" vertical="center" wrapText="1"/>
    </xf>
    <xf numFmtId="0" fontId="146" fillId="18" borderId="275" xfId="0" applyFont="1" applyFill="1" applyBorder="1" applyAlignment="1">
      <alignment horizontal="center" vertical="center" wrapText="1"/>
    </xf>
    <xf numFmtId="0" fontId="7" fillId="5" borderId="8" xfId="17" applyFont="1" applyFill="1" applyBorder="1" applyAlignment="1">
      <alignment vertical="center" wrapText="1"/>
    </xf>
    <xf numFmtId="0" fontId="91" fillId="19" borderId="0" xfId="0" applyFont="1" applyFill="1" applyAlignment="1">
      <alignment horizontal="center" vertical="center" wrapText="1"/>
    </xf>
    <xf numFmtId="14" fontId="12" fillId="19" borderId="90" xfId="17" applyNumberFormat="1" applyFont="1" applyFill="1" applyBorder="1" applyAlignment="1">
      <alignment horizontal="center" vertical="center" wrapText="1"/>
    </xf>
    <xf numFmtId="0" fontId="87" fillId="19" borderId="89" xfId="17" applyFont="1" applyFill="1" applyBorder="1" applyAlignment="1">
      <alignment horizontal="center" vertical="center" wrapText="1"/>
    </xf>
    <xf numFmtId="14" fontId="87" fillId="19" borderId="90" xfId="17" applyNumberFormat="1" applyFont="1" applyFill="1" applyBorder="1" applyAlignment="1">
      <alignment horizontal="center" vertical="center"/>
    </xf>
    <xf numFmtId="56" fontId="36" fillId="17" borderId="0" xfId="17" applyNumberFormat="1" applyFont="1" applyFill="1">
      <alignment vertical="center"/>
    </xf>
    <xf numFmtId="0" fontId="65" fillId="19" borderId="226" xfId="0" applyFont="1" applyFill="1" applyBorder="1" applyAlignment="1">
      <alignment horizontal="center" vertical="center" wrapText="1"/>
    </xf>
    <xf numFmtId="14" fontId="92" fillId="19" borderId="224" xfId="17" applyNumberFormat="1" applyFont="1" applyFill="1" applyBorder="1" applyAlignment="1">
      <alignment horizontal="center" vertical="center" wrapText="1"/>
    </xf>
    <xf numFmtId="0" fontId="193" fillId="19" borderId="226" xfId="17" applyFont="1" applyFill="1" applyBorder="1" applyAlignment="1">
      <alignment horizontal="center" vertical="center" wrapText="1"/>
    </xf>
    <xf numFmtId="14" fontId="192" fillId="19" borderId="224" xfId="17" applyNumberFormat="1" applyFont="1" applyFill="1" applyBorder="1" applyAlignment="1">
      <alignment horizontal="center" vertical="center"/>
    </xf>
    <xf numFmtId="14" fontId="87" fillId="19" borderId="224" xfId="17" applyNumberFormat="1" applyFont="1" applyFill="1" applyBorder="1" applyAlignment="1">
      <alignment horizontal="center" vertical="center"/>
    </xf>
    <xf numFmtId="14" fontId="20" fillId="19" borderId="224" xfId="17" applyNumberFormat="1" applyFont="1" applyFill="1" applyBorder="1" applyAlignment="1">
      <alignment horizontal="center" vertical="center"/>
    </xf>
    <xf numFmtId="0" fontId="32" fillId="19" borderId="89" xfId="17" applyFont="1" applyFill="1" applyBorder="1" applyAlignment="1">
      <alignment horizontal="center" vertical="center" wrapText="1"/>
    </xf>
    <xf numFmtId="0" fontId="68" fillId="0" borderId="0" xfId="0" applyFont="1" applyAlignment="1">
      <alignment horizontal="left" vertical="center" wrapText="1"/>
    </xf>
    <xf numFmtId="0" fontId="72" fillId="0" borderId="0" xfId="0" applyFont="1" applyAlignment="1">
      <alignment horizontal="left" vertical="center" wrapText="1"/>
    </xf>
    <xf numFmtId="0" fontId="71" fillId="0" borderId="0" xfId="0" applyFont="1" applyAlignment="1">
      <alignment horizontal="left" vertical="center" wrapText="1"/>
    </xf>
    <xf numFmtId="0" fontId="72" fillId="0" borderId="0" xfId="0" applyFont="1" applyAlignment="1">
      <alignment horizontal="left" vertical="top" wrapText="1"/>
    </xf>
    <xf numFmtId="0" fontId="68" fillId="0" borderId="0" xfId="0" applyFont="1" applyAlignment="1">
      <alignment horizontal="left" vertical="top" wrapText="1"/>
    </xf>
    <xf numFmtId="0" fontId="69" fillId="0" borderId="0" xfId="0" applyFont="1" applyAlignment="1">
      <alignment horizontal="left" vertical="center" wrapText="1"/>
    </xf>
    <xf numFmtId="0" fontId="6" fillId="0" borderId="20" xfId="0" applyFont="1" applyBorder="1" applyAlignment="1">
      <alignment horizontal="left" vertical="center"/>
    </xf>
    <xf numFmtId="0" fontId="6" fillId="0" borderId="0" xfId="0" applyFont="1" applyAlignment="1">
      <alignment horizontal="left" vertical="center"/>
    </xf>
    <xf numFmtId="0" fontId="6" fillId="0" borderId="22" xfId="0" applyFont="1" applyBorder="1" applyAlignment="1">
      <alignment horizontal="left" vertical="center"/>
    </xf>
    <xf numFmtId="0" fontId="8" fillId="0" borderId="0" xfId="1" applyAlignment="1" applyProtection="1">
      <alignment horizontal="center" vertical="center" wrapText="1"/>
    </xf>
    <xf numFmtId="0" fontId="179" fillId="21" borderId="0" xfId="1" applyFont="1" applyFill="1" applyAlignment="1" applyProtection="1">
      <alignment horizontal="center" vertical="center" wrapText="1"/>
    </xf>
    <xf numFmtId="0" fontId="179" fillId="21" borderId="0" xfId="1" applyFont="1" applyFill="1" applyAlignment="1" applyProtection="1">
      <alignment horizontal="center" vertical="center"/>
    </xf>
    <xf numFmtId="0" fontId="153" fillId="44" borderId="0" xfId="0" applyFont="1" applyFill="1" applyAlignment="1">
      <alignment horizontal="center" vertical="center"/>
    </xf>
    <xf numFmtId="0" fontId="157" fillId="21" borderId="0" xfId="0" applyFont="1" applyFill="1" applyAlignment="1">
      <alignment horizontal="center" vertical="center"/>
    </xf>
    <xf numFmtId="0" fontId="172" fillId="44" borderId="0" xfId="0" applyFont="1" applyFill="1" applyAlignment="1">
      <alignment horizontal="center" vertical="center" wrapText="1"/>
    </xf>
    <xf numFmtId="0" fontId="175" fillId="44" borderId="0" xfId="0" applyFont="1" applyFill="1" applyAlignment="1">
      <alignment horizontal="center" vertical="center"/>
    </xf>
    <xf numFmtId="0" fontId="155" fillId="21" borderId="0" xfId="1" applyFont="1" applyFill="1" applyAlignment="1" applyProtection="1">
      <alignment horizontal="center" vertical="center"/>
    </xf>
    <xf numFmtId="0" fontId="158" fillId="21" borderId="0" xfId="0" applyFont="1" applyFill="1" applyAlignment="1">
      <alignment horizontal="center" vertical="center"/>
    </xf>
    <xf numFmtId="0" fontId="157" fillId="21" borderId="0" xfId="0" applyFont="1" applyFill="1" applyAlignment="1">
      <alignment horizontal="left" vertical="center"/>
    </xf>
    <xf numFmtId="0" fontId="1" fillId="9" borderId="0" xfId="17" applyFill="1" applyAlignment="1">
      <alignment horizontal="center" vertical="center"/>
    </xf>
    <xf numFmtId="0" fontId="1" fillId="9" borderId="14" xfId="17" applyFill="1" applyBorder="1" applyAlignment="1">
      <alignment horizontal="center" vertical="center"/>
    </xf>
    <xf numFmtId="0" fontId="38" fillId="17" borderId="0" xfId="17" applyFont="1" applyFill="1" applyAlignment="1">
      <alignment horizontal="left" vertical="center"/>
    </xf>
    <xf numFmtId="0" fontId="45" fillId="17" borderId="15" xfId="17" applyFont="1" applyFill="1" applyBorder="1" applyAlignment="1">
      <alignment horizontal="center" vertical="center"/>
    </xf>
    <xf numFmtId="0" fontId="45" fillId="17" borderId="16" xfId="17" applyFont="1" applyFill="1" applyBorder="1" applyAlignment="1">
      <alignment horizontal="center" vertical="center"/>
    </xf>
    <xf numFmtId="0" fontId="45" fillId="0" borderId="16" xfId="17" applyFont="1" applyBorder="1" applyAlignment="1">
      <alignment horizontal="center" vertical="center"/>
    </xf>
    <xf numFmtId="0" fontId="45" fillId="0" borderId="17" xfId="17" applyFont="1" applyBorder="1" applyAlignment="1">
      <alignment horizontal="center" vertical="center"/>
    </xf>
    <xf numFmtId="0" fontId="1" fillId="0" borderId="23" xfId="17" applyBorder="1" applyAlignment="1">
      <alignment horizontal="center" vertical="center"/>
    </xf>
    <xf numFmtId="0" fontId="1" fillId="0" borderId="24" xfId="17" applyBorder="1" applyAlignment="1">
      <alignment horizontal="center" vertical="center"/>
    </xf>
    <xf numFmtId="0" fontId="1" fillId="0" borderId="25" xfId="17" applyBorder="1" applyAlignment="1">
      <alignment horizontal="center" vertical="center"/>
    </xf>
    <xf numFmtId="0" fontId="33" fillId="0" borderId="26" xfId="17" applyFont="1" applyBorder="1" applyAlignment="1">
      <alignment horizontal="center" vertical="center" wrapText="1"/>
    </xf>
    <xf numFmtId="0" fontId="33" fillId="0" borderId="11" xfId="17" applyFont="1" applyBorder="1" applyAlignment="1">
      <alignment horizontal="center" vertical="center" wrapText="1"/>
    </xf>
    <xf numFmtId="0" fontId="29" fillId="15" borderId="0" xfId="17" applyFont="1" applyFill="1" applyAlignment="1">
      <alignment horizontal="center" vertical="center"/>
    </xf>
    <xf numFmtId="179" fontId="121" fillId="0" borderId="79" xfId="17" applyNumberFormat="1" applyFont="1" applyBorder="1" applyAlignment="1">
      <alignment horizontal="center" vertical="center" shrinkToFit="1"/>
    </xf>
    <xf numFmtId="179" fontId="121" fillId="0" borderId="80" xfId="17" applyNumberFormat="1" applyFont="1" applyBorder="1" applyAlignment="1">
      <alignment horizontal="center" vertical="center" shrinkToFit="1"/>
    </xf>
    <xf numFmtId="0" fontId="43" fillId="0" borderId="27" xfId="17" applyFont="1" applyBorder="1" applyAlignment="1">
      <alignment horizontal="center" vertical="center"/>
    </xf>
    <xf numFmtId="0" fontId="43" fillId="0" borderId="28" xfId="17" applyFont="1" applyBorder="1" applyAlignment="1">
      <alignment horizontal="center" vertical="center"/>
    </xf>
    <xf numFmtId="0" fontId="1" fillId="9" borderId="0" xfId="17" applyFill="1" applyAlignment="1">
      <alignment horizontal="center" vertical="center" wrapText="1"/>
    </xf>
    <xf numFmtId="0" fontId="1" fillId="9" borderId="14" xfId="17" applyFill="1" applyBorder="1" applyAlignment="1">
      <alignment horizontal="center" vertical="center" wrapText="1"/>
    </xf>
    <xf numFmtId="0" fontId="10" fillId="6" borderId="75" xfId="17" applyFont="1" applyFill="1" applyBorder="1" applyAlignment="1">
      <alignment horizontal="center" vertical="center" wrapText="1"/>
    </xf>
    <xf numFmtId="0" fontId="10" fillId="6" borderId="73" xfId="17" applyFont="1" applyFill="1" applyBorder="1" applyAlignment="1">
      <alignment horizontal="center" vertical="center" wrapText="1"/>
    </xf>
    <xf numFmtId="0" fontId="10" fillId="6" borderId="76" xfId="17" applyFont="1" applyFill="1" applyBorder="1" applyAlignment="1">
      <alignment horizontal="center" vertical="center" wrapText="1"/>
    </xf>
    <xf numFmtId="0" fontId="87" fillId="17" borderId="91" xfId="17" applyFont="1" applyFill="1" applyBorder="1" applyAlignment="1">
      <alignment horizontal="left" vertical="top" wrapText="1"/>
    </xf>
    <xf numFmtId="0" fontId="87" fillId="17" borderId="87" xfId="17" applyFont="1" applyFill="1" applyBorder="1" applyAlignment="1">
      <alignment horizontal="left" vertical="top" wrapText="1"/>
    </xf>
    <xf numFmtId="0" fontId="87" fillId="17" borderId="88" xfId="17" applyFont="1" applyFill="1" applyBorder="1" applyAlignment="1">
      <alignment horizontal="left" vertical="top" wrapText="1"/>
    </xf>
    <xf numFmtId="0" fontId="192" fillId="19" borderId="221" xfId="17" applyFont="1" applyFill="1" applyBorder="1" applyAlignment="1">
      <alignment horizontal="left" vertical="top" wrapText="1"/>
    </xf>
    <xf numFmtId="0" fontId="192" fillId="19" borderId="222" xfId="17" applyFont="1" applyFill="1" applyBorder="1" applyAlignment="1">
      <alignment horizontal="left" vertical="top" wrapText="1"/>
    </xf>
    <xf numFmtId="0" fontId="192" fillId="19" borderId="223" xfId="17" applyFont="1" applyFill="1" applyBorder="1" applyAlignment="1">
      <alignment horizontal="left" vertical="top" wrapText="1"/>
    </xf>
    <xf numFmtId="0" fontId="32" fillId="17" borderId="29" xfId="18" applyFont="1" applyFill="1" applyBorder="1" applyAlignment="1">
      <alignment horizontal="center" vertical="center"/>
    </xf>
    <xf numFmtId="0" fontId="32" fillId="17" borderId="30" xfId="18" applyFont="1" applyFill="1" applyBorder="1" applyAlignment="1">
      <alignment horizontal="center" vertical="center"/>
    </xf>
    <xf numFmtId="0" fontId="11" fillId="0" borderId="83" xfId="17" applyFont="1" applyBorder="1" applyAlignment="1">
      <alignment horizontal="center" vertical="center" wrapText="1"/>
    </xf>
    <xf numFmtId="0" fontId="11" fillId="0" borderId="84" xfId="17" applyFont="1" applyBorder="1" applyAlignment="1">
      <alignment horizontal="center" vertical="center" wrapText="1"/>
    </xf>
    <xf numFmtId="0" fontId="11" fillId="0" borderId="85" xfId="17" applyFont="1" applyBorder="1" applyAlignment="1">
      <alignment horizontal="center" vertical="center" wrapText="1"/>
    </xf>
    <xf numFmtId="0" fontId="50" fillId="17" borderId="49" xfId="17" applyFont="1" applyFill="1" applyBorder="1" applyAlignment="1">
      <alignment horizontal="center" vertical="center"/>
    </xf>
    <xf numFmtId="0" fontId="50" fillId="17" borderId="50" xfId="17" applyFont="1" applyFill="1" applyBorder="1" applyAlignment="1">
      <alignment horizontal="center" vertical="center"/>
    </xf>
    <xf numFmtId="0" fontId="50" fillId="17" borderId="51" xfId="17" applyFont="1" applyFill="1" applyBorder="1" applyAlignment="1">
      <alignment horizontal="center" vertical="center"/>
    </xf>
    <xf numFmtId="0" fontId="194" fillId="19" borderId="225" xfId="17" applyFont="1" applyFill="1" applyBorder="1" applyAlignment="1">
      <alignment horizontal="left" vertical="top" wrapText="1"/>
    </xf>
    <xf numFmtId="0" fontId="87" fillId="19" borderId="222" xfId="17" applyFont="1" applyFill="1" applyBorder="1" applyAlignment="1">
      <alignment horizontal="left" vertical="top" wrapText="1"/>
    </xf>
    <xf numFmtId="0" fontId="87" fillId="19" borderId="223" xfId="17" applyFont="1" applyFill="1" applyBorder="1" applyAlignment="1">
      <alignment horizontal="left" vertical="top" wrapText="1"/>
    </xf>
    <xf numFmtId="0" fontId="100" fillId="17" borderId="221" xfId="17" applyFont="1" applyFill="1" applyBorder="1" applyAlignment="1">
      <alignment horizontal="left" vertical="top" wrapText="1"/>
    </xf>
    <xf numFmtId="0" fontId="100" fillId="17" borderId="222" xfId="17" applyFont="1" applyFill="1" applyBorder="1" applyAlignment="1">
      <alignment horizontal="left" vertical="top" wrapText="1"/>
    </xf>
    <xf numFmtId="0" fontId="100" fillId="17" borderId="223" xfId="17" applyFont="1" applyFill="1" applyBorder="1" applyAlignment="1">
      <alignment horizontal="left" vertical="top" wrapText="1"/>
    </xf>
    <xf numFmtId="0" fontId="32" fillId="17" borderId="91" xfId="17" applyFont="1" applyFill="1" applyBorder="1" applyAlignment="1">
      <alignment horizontal="left" vertical="top" wrapText="1"/>
    </xf>
    <xf numFmtId="0" fontId="32" fillId="17" borderId="87" xfId="17" applyFont="1" applyFill="1" applyBorder="1" applyAlignment="1">
      <alignment horizontal="left" vertical="top" wrapText="1"/>
    </xf>
    <xf numFmtId="0" fontId="32" fillId="17" borderId="88" xfId="17" applyFont="1" applyFill="1" applyBorder="1" applyAlignment="1">
      <alignment horizontal="left" vertical="top" wrapText="1"/>
    </xf>
    <xf numFmtId="0" fontId="143" fillId="17" borderId="91" xfId="17" applyFont="1" applyFill="1" applyBorder="1" applyAlignment="1">
      <alignment horizontal="left" vertical="top" wrapText="1"/>
    </xf>
    <xf numFmtId="0" fontId="143" fillId="19" borderId="91" xfId="17" applyFont="1" applyFill="1" applyBorder="1" applyAlignment="1">
      <alignment horizontal="left" vertical="top" wrapText="1"/>
    </xf>
    <xf numFmtId="0" fontId="32" fillId="19" borderId="87" xfId="17" applyFont="1" applyFill="1" applyBorder="1" applyAlignment="1">
      <alignment horizontal="left" vertical="top" wrapText="1"/>
    </xf>
    <xf numFmtId="0" fontId="32" fillId="19" borderId="88" xfId="17" applyFont="1" applyFill="1" applyBorder="1" applyAlignment="1">
      <alignment horizontal="left" vertical="top" wrapText="1"/>
    </xf>
    <xf numFmtId="0" fontId="194" fillId="17" borderId="91" xfId="17" applyFont="1" applyFill="1" applyBorder="1" applyAlignment="1">
      <alignment horizontal="left" vertical="top" wrapText="1"/>
    </xf>
    <xf numFmtId="0" fontId="142" fillId="19" borderId="91" xfId="17" applyFont="1" applyFill="1" applyBorder="1" applyAlignment="1">
      <alignment horizontal="left" vertical="top" wrapText="1"/>
    </xf>
    <xf numFmtId="0" fontId="142" fillId="19" borderId="87" xfId="17" applyFont="1" applyFill="1" applyBorder="1" applyAlignment="1">
      <alignment horizontal="left" vertical="top" wrapText="1"/>
    </xf>
    <xf numFmtId="0" fontId="142" fillId="19" borderId="88" xfId="17" applyFont="1" applyFill="1" applyBorder="1" applyAlignment="1">
      <alignment horizontal="left" vertical="top" wrapText="1"/>
    </xf>
    <xf numFmtId="0" fontId="143" fillId="19" borderId="221" xfId="17" applyFont="1" applyFill="1" applyBorder="1" applyAlignment="1">
      <alignment horizontal="left" vertical="top" wrapText="1"/>
    </xf>
    <xf numFmtId="0" fontId="32" fillId="19" borderId="222" xfId="17" applyFont="1" applyFill="1" applyBorder="1" applyAlignment="1">
      <alignment horizontal="left" vertical="top" wrapText="1"/>
    </xf>
    <xf numFmtId="0" fontId="32" fillId="19" borderId="223" xfId="17" applyFont="1" applyFill="1" applyBorder="1" applyAlignment="1">
      <alignment horizontal="left" vertical="top" wrapText="1"/>
    </xf>
    <xf numFmtId="0" fontId="12" fillId="17" borderId="221" xfId="17" applyFont="1" applyFill="1" applyBorder="1" applyAlignment="1">
      <alignment horizontal="left" vertical="top" wrapText="1"/>
    </xf>
    <xf numFmtId="0" fontId="12" fillId="17" borderId="222" xfId="17" applyFont="1" applyFill="1" applyBorder="1" applyAlignment="1">
      <alignment horizontal="left" vertical="top" wrapText="1"/>
    </xf>
    <xf numFmtId="0" fontId="12" fillId="17" borderId="223" xfId="17" applyFont="1" applyFill="1" applyBorder="1" applyAlignment="1">
      <alignment horizontal="left" vertical="top" wrapText="1"/>
    </xf>
    <xf numFmtId="0" fontId="195" fillId="17" borderId="221" xfId="17" applyFont="1" applyFill="1" applyBorder="1" applyAlignment="1">
      <alignment horizontal="left" vertical="top" wrapText="1"/>
    </xf>
    <xf numFmtId="0" fontId="196" fillId="17" borderId="222" xfId="17" applyFont="1" applyFill="1" applyBorder="1" applyAlignment="1">
      <alignment horizontal="left" vertical="top" wrapText="1"/>
    </xf>
    <xf numFmtId="0" fontId="196" fillId="17" borderId="223" xfId="17" applyFont="1" applyFill="1" applyBorder="1" applyAlignment="1">
      <alignment horizontal="left" vertical="top" wrapText="1"/>
    </xf>
    <xf numFmtId="0" fontId="87" fillId="17" borderId="221" xfId="17" applyFont="1" applyFill="1" applyBorder="1" applyAlignment="1">
      <alignment horizontal="left" vertical="top" wrapText="1"/>
    </xf>
    <xf numFmtId="0" fontId="87" fillId="17" borderId="222" xfId="17" applyFont="1" applyFill="1" applyBorder="1" applyAlignment="1">
      <alignment horizontal="left" vertical="top" wrapText="1"/>
    </xf>
    <xf numFmtId="0" fontId="87" fillId="17" borderId="223" xfId="17" applyFont="1" applyFill="1" applyBorder="1" applyAlignment="1">
      <alignment horizontal="left" vertical="top" wrapText="1"/>
    </xf>
    <xf numFmtId="0" fontId="143" fillId="17" borderId="227" xfId="17" applyFont="1" applyFill="1" applyBorder="1" applyAlignment="1">
      <alignment horizontal="left" vertical="top" wrapText="1"/>
    </xf>
    <xf numFmtId="0" fontId="32" fillId="17" borderId="226" xfId="17" applyFont="1" applyFill="1" applyBorder="1" applyAlignment="1">
      <alignment horizontal="left" vertical="top" wrapText="1"/>
    </xf>
    <xf numFmtId="0" fontId="87" fillId="19" borderId="91" xfId="17" applyFont="1" applyFill="1" applyBorder="1" applyAlignment="1">
      <alignment horizontal="left" vertical="top" wrapText="1"/>
    </xf>
    <xf numFmtId="0" fontId="87" fillId="19" borderId="87" xfId="17" applyFont="1" applyFill="1" applyBorder="1" applyAlignment="1">
      <alignment horizontal="left" vertical="top" wrapText="1"/>
    </xf>
    <xf numFmtId="0" fontId="87" fillId="19" borderId="88" xfId="17" applyFont="1" applyFill="1" applyBorder="1" applyAlignment="1">
      <alignment horizontal="left" vertical="top" wrapText="1"/>
    </xf>
    <xf numFmtId="0" fontId="143" fillId="17" borderId="126" xfId="17" applyFont="1" applyFill="1" applyBorder="1" applyAlignment="1">
      <alignment horizontal="left" vertical="top" wrapText="1"/>
    </xf>
    <xf numFmtId="0" fontId="45" fillId="17" borderId="124" xfId="17" applyFont="1" applyFill="1" applyBorder="1" applyAlignment="1">
      <alignment horizontal="left" vertical="top" wrapText="1"/>
    </xf>
    <xf numFmtId="0" fontId="45" fillId="17" borderId="125" xfId="17" applyFont="1" applyFill="1" applyBorder="1" applyAlignment="1">
      <alignment horizontal="left" vertical="top" wrapText="1"/>
    </xf>
    <xf numFmtId="0" fontId="20" fillId="17" borderId="221" xfId="2" applyFont="1" applyFill="1" applyBorder="1" applyAlignment="1">
      <alignment horizontal="left" vertical="top" wrapText="1"/>
    </xf>
    <xf numFmtId="0" fontId="20" fillId="17" borderId="222" xfId="2" applyFont="1" applyFill="1" applyBorder="1" applyAlignment="1">
      <alignment horizontal="left" vertical="top" wrapText="1"/>
    </xf>
    <xf numFmtId="0" fontId="20" fillId="17" borderId="223" xfId="2" applyFont="1" applyFill="1" applyBorder="1" applyAlignment="1">
      <alignment horizontal="left" vertical="top" wrapText="1"/>
    </xf>
    <xf numFmtId="0" fontId="55" fillId="11" borderId="105" xfId="17" applyFont="1" applyFill="1" applyBorder="1" applyAlignment="1">
      <alignment horizontal="right" vertical="center" wrapText="1"/>
    </xf>
    <xf numFmtId="0" fontId="56" fillId="11" borderId="105" xfId="0" applyFont="1" applyFill="1" applyBorder="1" applyAlignment="1">
      <alignment horizontal="right" vertical="center"/>
    </xf>
    <xf numFmtId="0" fontId="0" fillId="11" borderId="105" xfId="0" applyFill="1" applyBorder="1" applyAlignment="1">
      <alignment horizontal="right" vertical="center"/>
    </xf>
    <xf numFmtId="180" fontId="55" fillId="11" borderId="105" xfId="17" applyNumberFormat="1" applyFont="1" applyFill="1" applyBorder="1" applyAlignment="1">
      <alignment horizontal="center" vertical="center" wrapText="1"/>
    </xf>
    <xf numFmtId="180" fontId="0" fillId="11" borderId="105" xfId="0" applyNumberFormat="1" applyFill="1" applyBorder="1" applyAlignment="1">
      <alignment horizontal="center" vertical="center" wrapText="1"/>
    </xf>
    <xf numFmtId="0" fontId="57" fillId="12" borderId="106" xfId="17" applyFont="1" applyFill="1" applyBorder="1" applyAlignment="1">
      <alignment horizontal="center" vertical="center" wrapText="1"/>
    </xf>
    <xf numFmtId="0" fontId="58" fillId="12" borderId="106" xfId="0" applyFont="1" applyFill="1" applyBorder="1" applyAlignment="1">
      <alignment horizontal="center" vertical="center"/>
    </xf>
    <xf numFmtId="0" fontId="57" fillId="9" borderId="106" xfId="0" applyFont="1" applyFill="1" applyBorder="1" applyAlignment="1">
      <alignment horizontal="center" vertical="center"/>
    </xf>
    <xf numFmtId="0" fontId="60" fillId="9" borderId="106" xfId="0" applyFont="1" applyFill="1" applyBorder="1" applyAlignment="1">
      <alignment horizontal="center" vertical="center"/>
    </xf>
    <xf numFmtId="0" fontId="62" fillId="16" borderId="35" xfId="16" applyFont="1" applyFill="1" applyBorder="1" applyAlignment="1">
      <alignment horizontal="center" vertical="center"/>
    </xf>
    <xf numFmtId="0" fontId="62" fillId="16" borderId="40" xfId="16" applyFont="1" applyFill="1" applyBorder="1" applyAlignment="1">
      <alignment horizontal="center" vertical="center"/>
    </xf>
    <xf numFmtId="0" fontId="62" fillId="16" borderId="42" xfId="16" applyFont="1" applyFill="1" applyBorder="1" applyAlignment="1">
      <alignment horizontal="center" vertical="center"/>
    </xf>
    <xf numFmtId="0" fontId="210" fillId="2" borderId="36" xfId="16" applyFont="1" applyFill="1" applyBorder="1" applyAlignment="1">
      <alignment vertical="center" wrapText="1"/>
    </xf>
    <xf numFmtId="0" fontId="63" fillId="2" borderId="37" xfId="16" applyFont="1" applyFill="1" applyBorder="1" applyAlignment="1">
      <alignment vertical="center" wrapText="1"/>
    </xf>
    <xf numFmtId="0" fontId="63" fillId="2" borderId="38" xfId="16" applyFont="1" applyFill="1" applyBorder="1" applyAlignment="1">
      <alignment vertical="center" wrapText="1"/>
    </xf>
    <xf numFmtId="0" fontId="63" fillId="2" borderId="31" xfId="16" applyFont="1" applyFill="1" applyBorder="1" applyAlignment="1">
      <alignment vertical="center" wrapText="1"/>
    </xf>
    <xf numFmtId="0" fontId="63" fillId="2" borderId="0" xfId="16" applyFont="1" applyFill="1" applyAlignment="1">
      <alignment vertical="center" wrapText="1"/>
    </xf>
    <xf numFmtId="0" fontId="63" fillId="2" borderId="32" xfId="16" applyFont="1" applyFill="1" applyBorder="1" applyAlignment="1">
      <alignment vertical="center" wrapText="1"/>
    </xf>
    <xf numFmtId="0" fontId="63" fillId="2" borderId="43" xfId="16" applyFont="1" applyFill="1" applyBorder="1" applyAlignment="1">
      <alignment vertical="center" wrapText="1"/>
    </xf>
    <xf numFmtId="0" fontId="63" fillId="2" borderId="44" xfId="16" applyFont="1" applyFill="1" applyBorder="1" applyAlignment="1">
      <alignment vertical="center" wrapText="1"/>
    </xf>
    <xf numFmtId="0" fontId="63" fillId="2" borderId="45" xfId="16" applyFont="1" applyFill="1" applyBorder="1" applyAlignment="1">
      <alignment vertical="center" wrapText="1"/>
    </xf>
    <xf numFmtId="0" fontId="63" fillId="2" borderId="36" xfId="16" applyFont="1" applyFill="1" applyBorder="1" applyAlignment="1">
      <alignment horizontal="left" vertical="top" wrapText="1"/>
    </xf>
    <xf numFmtId="0" fontId="63" fillId="2" borderId="37" xfId="16" applyFont="1" applyFill="1" applyBorder="1" applyAlignment="1">
      <alignment horizontal="left" vertical="top" wrapText="1"/>
    </xf>
    <xf numFmtId="0" fontId="63" fillId="2" borderId="39" xfId="16" applyFont="1" applyFill="1" applyBorder="1" applyAlignment="1">
      <alignment horizontal="left" vertical="top" wrapText="1"/>
    </xf>
    <xf numFmtId="0" fontId="63" fillId="2" borderId="31" xfId="16" applyFont="1" applyFill="1" applyBorder="1" applyAlignment="1">
      <alignment horizontal="left" vertical="top" wrapText="1"/>
    </xf>
    <xf numFmtId="0" fontId="63" fillId="2" borderId="0" xfId="16" applyFont="1" applyFill="1" applyAlignment="1">
      <alignment horizontal="left" vertical="top" wrapText="1"/>
    </xf>
    <xf numFmtId="0" fontId="63" fillId="2" borderId="41" xfId="16" applyFont="1" applyFill="1" applyBorder="1" applyAlignment="1">
      <alignment horizontal="left" vertical="top" wrapText="1"/>
    </xf>
    <xf numFmtId="0" fontId="63" fillId="2" borderId="43" xfId="16" applyFont="1" applyFill="1" applyBorder="1" applyAlignment="1">
      <alignment horizontal="left" vertical="top" wrapText="1"/>
    </xf>
    <xf numFmtId="0" fontId="63" fillId="2" borderId="44" xfId="16" applyFont="1" applyFill="1" applyBorder="1" applyAlignment="1">
      <alignment horizontal="left" vertical="top" wrapText="1"/>
    </xf>
    <xf numFmtId="0" fontId="63" fillId="2" borderId="46" xfId="16" applyFont="1" applyFill="1" applyBorder="1" applyAlignment="1">
      <alignment horizontal="left" vertical="top" wrapText="1"/>
    </xf>
    <xf numFmtId="0" fontId="32" fillId="17" borderId="165" xfId="17" applyFont="1" applyFill="1" applyBorder="1" applyAlignment="1">
      <alignment horizontal="left" vertical="top" wrapText="1"/>
    </xf>
    <xf numFmtId="0" fontId="32" fillId="17" borderId="166" xfId="17" applyFont="1" applyFill="1" applyBorder="1" applyAlignment="1">
      <alignment horizontal="left" vertical="top" wrapText="1"/>
    </xf>
    <xf numFmtId="0" fontId="32" fillId="17" borderId="167" xfId="17" applyFont="1" applyFill="1" applyBorder="1" applyAlignment="1">
      <alignment horizontal="left" vertical="top" wrapText="1"/>
    </xf>
    <xf numFmtId="0" fontId="55" fillId="36" borderId="99" xfId="17" applyFont="1" applyFill="1" applyBorder="1" applyAlignment="1">
      <alignment horizontal="center" vertical="center" wrapText="1"/>
    </xf>
    <xf numFmtId="180" fontId="55" fillId="3" borderId="101" xfId="17" applyNumberFormat="1" applyFont="1" applyFill="1" applyBorder="1" applyAlignment="1">
      <alignment horizontal="center" vertical="center" wrapText="1"/>
    </xf>
    <xf numFmtId="180" fontId="55" fillId="3" borderId="103" xfId="17" applyNumberFormat="1" applyFont="1" applyFill="1" applyBorder="1" applyAlignment="1">
      <alignment horizontal="center" vertical="center" wrapText="1"/>
    </xf>
    <xf numFmtId="0" fontId="63" fillId="3" borderId="101" xfId="17" applyFont="1" applyFill="1" applyBorder="1" applyAlignment="1">
      <alignment horizontal="center" vertical="center" wrapText="1"/>
    </xf>
    <xf numFmtId="0" fontId="63" fillId="3" borderId="102" xfId="17" applyFont="1" applyFill="1" applyBorder="1" applyAlignment="1">
      <alignment horizontal="center" vertical="center" wrapText="1"/>
    </xf>
    <xf numFmtId="0" fontId="63" fillId="3" borderId="103" xfId="17" applyFont="1" applyFill="1" applyBorder="1" applyAlignment="1">
      <alignment horizontal="center" vertical="center" wrapText="1"/>
    </xf>
    <xf numFmtId="0" fontId="20" fillId="17" borderId="91" xfId="2" applyFont="1" applyFill="1" applyBorder="1" applyAlignment="1">
      <alignment horizontal="left" vertical="top" wrapText="1"/>
    </xf>
    <xf numFmtId="0" fontId="20" fillId="17" borderId="87" xfId="2" applyFont="1" applyFill="1" applyBorder="1" applyAlignment="1">
      <alignment horizontal="left" vertical="top" wrapText="1"/>
    </xf>
    <xf numFmtId="0" fontId="20" fillId="17" borderId="88" xfId="2" applyFont="1" applyFill="1" applyBorder="1" applyAlignment="1">
      <alignment horizontal="left" vertical="top" wrapText="1"/>
    </xf>
    <xf numFmtId="0" fontId="32" fillId="17" borderId="217" xfId="17" applyFont="1" applyFill="1" applyBorder="1" applyAlignment="1">
      <alignment horizontal="left" vertical="top" wrapText="1"/>
    </xf>
    <xf numFmtId="0" fontId="32" fillId="17" borderId="218" xfId="17" applyFont="1" applyFill="1" applyBorder="1" applyAlignment="1">
      <alignment horizontal="left" vertical="top" wrapText="1"/>
    </xf>
    <xf numFmtId="0" fontId="32" fillId="17" borderId="219" xfId="17" applyFont="1" applyFill="1" applyBorder="1" applyAlignment="1">
      <alignment horizontal="left" vertical="top" wrapText="1"/>
    </xf>
    <xf numFmtId="0" fontId="20" fillId="19" borderId="221" xfId="17" applyFont="1" applyFill="1" applyBorder="1" applyAlignment="1">
      <alignment horizontal="left" vertical="top" wrapText="1"/>
    </xf>
    <xf numFmtId="0" fontId="12" fillId="19" borderId="222" xfId="17" applyFont="1" applyFill="1" applyBorder="1" applyAlignment="1">
      <alignment horizontal="left" vertical="top" wrapText="1"/>
    </xf>
    <xf numFmtId="0" fontId="12" fillId="19" borderId="223" xfId="17" applyFont="1" applyFill="1" applyBorder="1" applyAlignment="1">
      <alignment horizontal="left" vertical="top" wrapText="1"/>
    </xf>
    <xf numFmtId="0" fontId="143" fillId="17" borderId="221" xfId="17" applyFont="1" applyFill="1" applyBorder="1" applyAlignment="1">
      <alignment horizontal="left" vertical="top" wrapText="1"/>
    </xf>
    <xf numFmtId="0" fontId="32" fillId="17" borderId="222" xfId="17" applyFont="1" applyFill="1" applyBorder="1" applyAlignment="1">
      <alignment horizontal="left" vertical="top" wrapText="1"/>
    </xf>
    <xf numFmtId="0" fontId="32" fillId="17" borderId="223" xfId="17" applyFont="1" applyFill="1" applyBorder="1" applyAlignment="1">
      <alignment horizontal="left" vertical="top" wrapText="1"/>
    </xf>
    <xf numFmtId="0" fontId="201" fillId="47" borderId="268" xfId="1" applyFont="1" applyFill="1" applyBorder="1" applyAlignment="1" applyProtection="1">
      <alignment horizontal="left" vertical="top" wrapText="1"/>
    </xf>
    <xf numFmtId="0" fontId="46" fillId="47" borderId="34" xfId="4" applyFont="1" applyFill="1" applyBorder="1" applyAlignment="1">
      <alignment horizontal="left" vertical="top" wrapText="1"/>
    </xf>
    <xf numFmtId="0" fontId="46" fillId="47" borderId="274" xfId="4" applyFont="1" applyFill="1" applyBorder="1" applyAlignment="1">
      <alignment horizontal="left" vertical="top" wrapText="1"/>
    </xf>
    <xf numFmtId="0" fontId="46" fillId="47" borderId="31" xfId="4" applyFont="1" applyFill="1" applyBorder="1" applyAlignment="1">
      <alignment horizontal="left" vertical="top" wrapText="1"/>
    </xf>
    <xf numFmtId="0" fontId="46" fillId="47" borderId="0" xfId="4" applyFont="1" applyFill="1" applyAlignment="1">
      <alignment horizontal="left" vertical="top" wrapText="1"/>
    </xf>
    <xf numFmtId="0" fontId="46" fillId="47" borderId="32" xfId="4" applyFont="1" applyFill="1" applyBorder="1" applyAlignment="1">
      <alignment horizontal="left" vertical="top" wrapText="1"/>
    </xf>
    <xf numFmtId="0" fontId="46" fillId="47" borderId="273" xfId="4" applyFont="1" applyFill="1" applyBorder="1" applyAlignment="1">
      <alignment horizontal="left" vertical="top" wrapText="1"/>
    </xf>
    <xf numFmtId="0" fontId="46" fillId="47" borderId="272" xfId="4" applyFont="1" applyFill="1" applyBorder="1" applyAlignment="1">
      <alignment horizontal="left" vertical="top" wrapText="1"/>
    </xf>
    <xf numFmtId="0" fontId="46" fillId="47" borderId="271" xfId="4" applyFont="1" applyFill="1" applyBorder="1" applyAlignment="1">
      <alignment horizontal="left" vertical="top" wrapText="1"/>
    </xf>
    <xf numFmtId="0" fontId="183" fillId="45" borderId="0" xfId="20" applyFont="1" applyFill="1" applyAlignment="1">
      <alignment horizontal="center" vertical="center"/>
    </xf>
    <xf numFmtId="0" fontId="6" fillId="0" borderId="0" xfId="20">
      <alignment vertical="center"/>
    </xf>
    <xf numFmtId="0" fontId="207" fillId="19" borderId="0" xfId="20" applyFont="1" applyFill="1" applyAlignment="1">
      <alignment horizontal="center" vertical="center" wrapText="1"/>
    </xf>
    <xf numFmtId="0" fontId="185" fillId="0" borderId="0" xfId="20" applyFont="1" applyAlignment="1">
      <alignment horizontal="center" vertical="center"/>
    </xf>
    <xf numFmtId="0" fontId="6" fillId="0" borderId="0" xfId="20" applyAlignment="1">
      <alignment horizontal="center" vertical="center"/>
    </xf>
    <xf numFmtId="0" fontId="208" fillId="8" borderId="0" xfId="20" applyFont="1" applyFill="1" applyAlignment="1">
      <alignment horizontal="center" vertical="center"/>
    </xf>
    <xf numFmtId="0" fontId="207" fillId="8" borderId="0" xfId="20" applyFont="1" applyFill="1" applyAlignment="1">
      <alignment horizontal="center" vertical="center"/>
    </xf>
    <xf numFmtId="0" fontId="206" fillId="8" borderId="0" xfId="20" applyFont="1" applyFill="1" applyAlignment="1">
      <alignment horizontal="center" vertical="center" wrapText="1"/>
    </xf>
    <xf numFmtId="0" fontId="206" fillId="8" borderId="0" xfId="20" applyFont="1" applyFill="1" applyAlignment="1">
      <alignment horizontal="center" vertical="center"/>
    </xf>
    <xf numFmtId="0" fontId="12" fillId="21" borderId="0" xfId="20" applyFont="1" applyFill="1" applyAlignment="1">
      <alignment horizontal="left" vertical="center" wrapText="1" indent="1"/>
    </xf>
    <xf numFmtId="0" fontId="30" fillId="21" borderId="0" xfId="20" applyFont="1" applyFill="1" applyAlignment="1">
      <alignment horizontal="left" vertical="center" wrapText="1" indent="1"/>
    </xf>
    <xf numFmtId="0" fontId="111" fillId="3" borderId="0" xfId="20" applyFont="1" applyFill="1" applyAlignment="1">
      <alignment horizontal="center" vertical="center" wrapText="1"/>
    </xf>
    <xf numFmtId="14" fontId="85" fillId="19" borderId="122" xfId="2" applyNumberFormat="1" applyFont="1" applyFill="1" applyBorder="1" applyAlignment="1">
      <alignment horizontal="center" vertical="center" wrapText="1"/>
    </xf>
    <xf numFmtId="14" fontId="85" fillId="19" borderId="123" xfId="2" applyNumberFormat="1" applyFont="1" applyFill="1" applyBorder="1" applyAlignment="1">
      <alignment horizontal="center" vertical="center" wrapText="1"/>
    </xf>
    <xf numFmtId="14" fontId="85" fillId="19" borderId="194" xfId="2" applyNumberFormat="1" applyFont="1" applyFill="1" applyBorder="1" applyAlignment="1">
      <alignment horizontal="center" vertical="center" wrapText="1"/>
    </xf>
    <xf numFmtId="14" fontId="85" fillId="19" borderId="61" xfId="2" applyNumberFormat="1" applyFont="1" applyFill="1" applyBorder="1" applyAlignment="1">
      <alignment horizontal="center" vertical="center" wrapText="1"/>
    </xf>
    <xf numFmtId="14" fontId="85" fillId="19" borderId="233" xfId="2" applyNumberFormat="1" applyFont="1" applyFill="1" applyBorder="1" applyAlignment="1">
      <alignment horizontal="center" vertical="center" wrapText="1"/>
    </xf>
    <xf numFmtId="14" fontId="85" fillId="19" borderId="234" xfId="2" applyNumberFormat="1" applyFont="1" applyFill="1" applyBorder="1" applyAlignment="1">
      <alignment horizontal="center" vertical="center" wrapText="1"/>
    </xf>
    <xf numFmtId="14" fontId="81" fillId="19" borderId="135" xfId="2" applyNumberFormat="1" applyFont="1" applyFill="1" applyBorder="1" applyAlignment="1">
      <alignment horizontal="center" vertical="center"/>
    </xf>
    <xf numFmtId="14" fontId="81" fillId="19" borderId="158" xfId="2" applyNumberFormat="1" applyFont="1" applyFill="1" applyBorder="1" applyAlignment="1">
      <alignment horizontal="center" vertical="center"/>
    </xf>
    <xf numFmtId="14" fontId="81" fillId="19" borderId="235" xfId="2" applyNumberFormat="1" applyFont="1" applyFill="1" applyBorder="1" applyAlignment="1">
      <alignment horizontal="center" vertical="center"/>
    </xf>
    <xf numFmtId="0" fontId="105" fillId="19" borderId="69" xfId="2" applyFont="1" applyFill="1" applyBorder="1" applyAlignment="1">
      <alignment horizontal="center" vertical="center"/>
    </xf>
    <xf numFmtId="14" fontId="160" fillId="19" borderId="236" xfId="0" applyNumberFormat="1" applyFont="1" applyFill="1" applyBorder="1" applyAlignment="1">
      <alignment horizontal="center" vertical="center" wrapText="1"/>
    </xf>
    <xf numFmtId="14" fontId="160" fillId="19" borderId="237" xfId="0" applyNumberFormat="1" applyFont="1" applyFill="1" applyBorder="1" applyAlignment="1">
      <alignment horizontal="center" vertical="center" wrapText="1"/>
    </xf>
    <xf numFmtId="14" fontId="81" fillId="19" borderId="130" xfId="1" applyNumberFormat="1" applyFont="1" applyFill="1" applyBorder="1" applyAlignment="1" applyProtection="1">
      <alignment horizontal="center" vertical="center" shrinkToFit="1"/>
    </xf>
    <xf numFmtId="14" fontId="81" fillId="19" borderId="131" xfId="1" applyNumberFormat="1" applyFont="1" applyFill="1" applyBorder="1" applyAlignment="1" applyProtection="1">
      <alignment horizontal="center" vertical="center" shrinkToFit="1"/>
    </xf>
    <xf numFmtId="0" fontId="178" fillId="42" borderId="0" xfId="2" applyFont="1" applyFill="1" applyAlignment="1">
      <alignment horizontal="left" vertical="center" wrapText="1"/>
    </xf>
    <xf numFmtId="0" fontId="6" fillId="0" borderId="0" xfId="2" applyAlignment="1">
      <alignment horizontal="center" vertical="center" wrapText="1"/>
    </xf>
    <xf numFmtId="0" fontId="75" fillId="28" borderId="0" xfId="2" applyFont="1" applyFill="1" applyAlignment="1">
      <alignment horizontal="left" vertical="center" wrapText="1"/>
    </xf>
    <xf numFmtId="0" fontId="75" fillId="28" borderId="0" xfId="2" applyFont="1" applyFill="1" applyAlignment="1">
      <alignment horizontal="left" vertical="center"/>
    </xf>
    <xf numFmtId="0" fontId="1" fillId="14" borderId="116" xfId="2" applyFont="1" applyFill="1" applyBorder="1" applyAlignment="1">
      <alignment vertical="top" wrapText="1"/>
    </xf>
    <xf numFmtId="0" fontId="6" fillId="0" borderId="111" xfId="2" applyBorder="1" applyAlignment="1">
      <alignment vertical="top" wrapText="1"/>
    </xf>
    <xf numFmtId="0" fontId="6" fillId="22" borderId="113" xfId="2" applyFill="1" applyBorder="1" applyAlignment="1">
      <alignment horizontal="left" vertical="center" wrapText="1"/>
    </xf>
    <xf numFmtId="0" fontId="6" fillId="22" borderId="48" xfId="2" applyFill="1" applyBorder="1" applyAlignment="1">
      <alignment horizontal="left" vertical="center" wrapText="1"/>
    </xf>
    <xf numFmtId="0" fontId="6" fillId="22" borderId="58" xfId="2" applyFill="1" applyBorder="1" applyAlignment="1">
      <alignment horizontal="left" vertical="center" wrapText="1"/>
    </xf>
    <xf numFmtId="0" fontId="1" fillId="23" borderId="113" xfId="2" applyFont="1" applyFill="1" applyBorder="1" applyAlignment="1">
      <alignment horizontal="left" vertical="center" wrapText="1"/>
    </xf>
    <xf numFmtId="0" fontId="1" fillId="23" borderId="112" xfId="2" applyFont="1" applyFill="1" applyBorder="1" applyAlignment="1">
      <alignment horizontal="left" vertical="center" wrapText="1"/>
    </xf>
    <xf numFmtId="0" fontId="8" fillId="23" borderId="48" xfId="1" applyFill="1" applyBorder="1" applyAlignment="1" applyProtection="1">
      <alignment horizontal="left" vertical="center"/>
    </xf>
    <xf numFmtId="0" fontId="6" fillId="23" borderId="57" xfId="2" applyFill="1" applyBorder="1" applyAlignment="1">
      <alignment horizontal="left" vertical="center"/>
    </xf>
    <xf numFmtId="0" fontId="1" fillId="2" borderId="114" xfId="2" applyFont="1" applyFill="1" applyBorder="1" applyAlignment="1">
      <alignment horizontal="left" vertical="top" wrapText="1"/>
    </xf>
    <xf numFmtId="0" fontId="1" fillId="2" borderId="111" xfId="2" applyFont="1" applyFill="1" applyBorder="1" applyAlignment="1">
      <alignment horizontal="left" vertical="top" wrapText="1"/>
    </xf>
    <xf numFmtId="0" fontId="1" fillId="2" borderId="114" xfId="2" applyFont="1" applyFill="1" applyBorder="1" applyAlignment="1">
      <alignment horizontal="left" vertical="center" wrapText="1"/>
    </xf>
    <xf numFmtId="0" fontId="1" fillId="2" borderId="111" xfId="2" applyFont="1" applyFill="1" applyBorder="1" applyAlignment="1">
      <alignment horizontal="left" vertical="center" wrapText="1"/>
    </xf>
    <xf numFmtId="0" fontId="6" fillId="2" borderId="163" xfId="2" applyFill="1" applyBorder="1" applyAlignment="1">
      <alignment horizontal="center" vertical="top" wrapText="1"/>
    </xf>
    <xf numFmtId="0" fontId="6" fillId="2" borderId="59" xfId="2" applyFill="1" applyBorder="1" applyAlignment="1">
      <alignment horizontal="center" vertical="top" wrapText="1"/>
    </xf>
    <xf numFmtId="0" fontId="6" fillId="2" borderId="115" xfId="2" applyFill="1" applyBorder="1" applyAlignment="1">
      <alignment horizontal="center" vertical="center" wrapText="1"/>
    </xf>
    <xf numFmtId="0" fontId="6" fillId="2" borderId="231" xfId="2" applyFill="1" applyBorder="1" applyAlignment="1">
      <alignment horizontal="center" vertical="center" wrapText="1"/>
    </xf>
    <xf numFmtId="0" fontId="65" fillId="21" borderId="248" xfId="0" applyFont="1" applyFill="1" applyBorder="1" applyAlignment="1">
      <alignment horizontal="left" vertical="center" wrapText="1"/>
    </xf>
    <xf numFmtId="0" fontId="6" fillId="21" borderId="250" xfId="1" applyFont="1" applyFill="1" applyBorder="1" applyAlignment="1" applyProtection="1">
      <alignment horizontal="left" vertical="top" wrapText="1"/>
    </xf>
    <xf numFmtId="0" fontId="6" fillId="21" borderId="251" xfId="1" applyFont="1" applyFill="1" applyBorder="1" applyAlignment="1" applyProtection="1">
      <alignment horizontal="left" vertical="top" wrapText="1"/>
    </xf>
    <xf numFmtId="0" fontId="6" fillId="21" borderId="58" xfId="1" applyFont="1" applyFill="1" applyBorder="1" applyAlignment="1" applyProtection="1">
      <alignment horizontal="left" vertical="top" wrapText="1"/>
    </xf>
    <xf numFmtId="0" fontId="6" fillId="21" borderId="59" xfId="1" applyFont="1" applyFill="1" applyBorder="1" applyAlignment="1" applyProtection="1">
      <alignment horizontal="left" vertical="top" wrapText="1"/>
    </xf>
    <xf numFmtId="0" fontId="75" fillId="5" borderId="202" xfId="2" applyFont="1" applyFill="1" applyBorder="1" applyAlignment="1">
      <alignment horizontal="center" vertical="center"/>
    </xf>
    <xf numFmtId="0" fontId="75" fillId="5" borderId="203" xfId="2" applyFont="1" applyFill="1" applyBorder="1" applyAlignment="1">
      <alignment horizontal="center" vertical="center"/>
    </xf>
    <xf numFmtId="0" fontId="75" fillId="5" borderId="204" xfId="2" applyFont="1" applyFill="1" applyBorder="1" applyAlignment="1">
      <alignment horizontal="center" vertical="center"/>
    </xf>
    <xf numFmtId="0" fontId="135" fillId="17" borderId="205" xfId="2" applyFont="1" applyFill="1" applyBorder="1" applyAlignment="1">
      <alignment horizontal="center" vertical="center" shrinkToFit="1"/>
    </xf>
    <xf numFmtId="0" fontId="135" fillId="17" borderId="188" xfId="2" applyFont="1" applyFill="1" applyBorder="1" applyAlignment="1">
      <alignment horizontal="center" vertical="center" shrinkToFit="1"/>
    </xf>
    <xf numFmtId="0" fontId="134" fillId="17" borderId="207" xfId="2" applyFont="1" applyFill="1" applyBorder="1" applyAlignment="1">
      <alignment horizontal="center" vertical="center" wrapText="1"/>
    </xf>
    <xf numFmtId="0" fontId="134" fillId="17" borderId="208" xfId="2" applyFont="1" applyFill="1" applyBorder="1" applyAlignment="1">
      <alignment horizontal="center" vertical="center" wrapText="1"/>
    </xf>
    <xf numFmtId="0" fontId="134" fillId="17" borderId="209" xfId="2" applyFont="1" applyFill="1" applyBorder="1" applyAlignment="1">
      <alignment horizontal="center" vertical="center" wrapText="1"/>
    </xf>
    <xf numFmtId="0" fontId="6" fillId="5" borderId="178" xfId="2" applyFill="1" applyBorder="1">
      <alignment vertical="center"/>
    </xf>
    <xf numFmtId="0" fontId="6" fillId="5" borderId="179" xfId="2" applyFill="1" applyBorder="1">
      <alignment vertical="center"/>
    </xf>
    <xf numFmtId="0" fontId="6" fillId="5" borderId="180" xfId="2" applyFill="1" applyBorder="1">
      <alignment vertical="center"/>
    </xf>
    <xf numFmtId="0" fontId="19" fillId="5" borderId="181" xfId="2" applyFont="1" applyFill="1" applyBorder="1" applyAlignment="1">
      <alignment horizontal="center" vertical="top" wrapText="1"/>
    </xf>
    <xf numFmtId="0" fontId="19" fillId="5" borderId="182" xfId="2" applyFont="1" applyFill="1" applyBorder="1" applyAlignment="1">
      <alignment horizontal="center" vertical="top" wrapText="1"/>
    </xf>
    <xf numFmtId="0" fontId="19" fillId="5" borderId="183" xfId="2" applyFont="1" applyFill="1" applyBorder="1" applyAlignment="1">
      <alignment horizontal="center" vertical="top" wrapText="1"/>
    </xf>
    <xf numFmtId="0" fontId="19" fillId="5" borderId="184" xfId="2" applyFont="1" applyFill="1" applyBorder="1" applyAlignment="1">
      <alignment horizontal="center" vertical="top" wrapText="1"/>
    </xf>
    <xf numFmtId="0" fontId="19" fillId="5" borderId="185" xfId="2" applyFont="1" applyFill="1" applyBorder="1" applyAlignment="1">
      <alignment horizontal="center" vertical="top" wrapText="1"/>
    </xf>
    <xf numFmtId="0" fontId="143" fillId="5" borderId="2" xfId="2" applyFont="1" applyFill="1" applyBorder="1" applyAlignment="1">
      <alignment vertical="top" wrapText="1"/>
    </xf>
    <xf numFmtId="0" fontId="6" fillId="5" borderId="0" xfId="2" applyFill="1" applyAlignment="1">
      <alignment vertical="top" wrapText="1"/>
    </xf>
    <xf numFmtId="0" fontId="6" fillId="5" borderId="3" xfId="2" applyFill="1" applyBorder="1" applyAlignment="1">
      <alignment vertical="top" wrapText="1"/>
    </xf>
    <xf numFmtId="0" fontId="87" fillId="5" borderId="2" xfId="2" applyFont="1" applyFill="1" applyBorder="1" applyAlignment="1">
      <alignment vertical="top" wrapText="1"/>
    </xf>
    <xf numFmtId="0" fontId="20" fillId="5" borderId="0" xfId="2" applyFont="1" applyFill="1" applyAlignment="1">
      <alignment vertical="top" wrapText="1"/>
    </xf>
    <xf numFmtId="0" fontId="20" fillId="5" borderId="3" xfId="2" applyFont="1" applyFill="1" applyBorder="1" applyAlignment="1">
      <alignment vertical="top" wrapText="1"/>
    </xf>
    <xf numFmtId="0" fontId="23" fillId="17" borderId="0" xfId="19" applyFont="1" applyFill="1" applyAlignment="1">
      <alignment vertical="center" wrapText="1"/>
    </xf>
    <xf numFmtId="0" fontId="65" fillId="21" borderId="135" xfId="0" applyFont="1" applyFill="1" applyBorder="1" applyAlignment="1">
      <alignment horizontal="center" vertical="center"/>
    </xf>
    <xf numFmtId="0" fontId="65" fillId="21" borderId="60" xfId="0" applyFont="1" applyFill="1" applyBorder="1" applyAlignment="1">
      <alignment horizontal="center" vertical="center"/>
    </xf>
    <xf numFmtId="0" fontId="65" fillId="24" borderId="135" xfId="0" applyFont="1" applyFill="1" applyBorder="1" applyAlignment="1">
      <alignment horizontal="center" vertical="center"/>
    </xf>
    <xf numFmtId="0" fontId="65" fillId="24" borderId="60" xfId="0" applyFont="1" applyFill="1" applyBorder="1" applyAlignment="1">
      <alignment horizontal="center" vertical="center"/>
    </xf>
    <xf numFmtId="0" fontId="65" fillId="24" borderId="61" xfId="0" applyFont="1" applyFill="1" applyBorder="1" applyAlignment="1">
      <alignment horizontal="center" vertical="center"/>
    </xf>
    <xf numFmtId="0" fontId="65" fillId="33" borderId="136" xfId="0" applyFont="1" applyFill="1" applyBorder="1" applyAlignment="1">
      <alignment horizontal="center" vertical="center"/>
    </xf>
    <xf numFmtId="0" fontId="65" fillId="33" borderId="137" xfId="0" applyFont="1" applyFill="1" applyBorder="1" applyAlignment="1">
      <alignment horizontal="center" vertical="center"/>
    </xf>
    <xf numFmtId="0" fontId="65" fillId="21" borderId="136" xfId="0" applyFont="1" applyFill="1" applyBorder="1" applyAlignment="1">
      <alignment horizontal="center" vertical="center"/>
    </xf>
    <xf numFmtId="0" fontId="65" fillId="21" borderId="138" xfId="0" applyFont="1" applyFill="1" applyBorder="1" applyAlignment="1">
      <alignment horizontal="center" vertical="center"/>
    </xf>
    <xf numFmtId="0" fontId="65" fillId="21" borderId="139" xfId="0" applyFont="1" applyFill="1" applyBorder="1" applyAlignment="1">
      <alignment horizontal="center" vertical="center"/>
    </xf>
    <xf numFmtId="0" fontId="65" fillId="24" borderId="136" xfId="0" applyFont="1" applyFill="1" applyBorder="1" applyAlignment="1">
      <alignment horizontal="center" vertical="center"/>
    </xf>
    <xf numFmtId="0" fontId="65" fillId="24" borderId="138" xfId="0" applyFont="1" applyFill="1" applyBorder="1" applyAlignment="1">
      <alignment horizontal="center" vertical="center"/>
    </xf>
    <xf numFmtId="0" fontId="65" fillId="24" borderId="137" xfId="0" applyFont="1" applyFill="1" applyBorder="1" applyAlignment="1">
      <alignment horizontal="center" vertical="center"/>
    </xf>
    <xf numFmtId="0" fontId="8" fillId="17" borderId="176" xfId="1" applyFill="1" applyBorder="1" applyAlignment="1" applyProtection="1">
      <alignment horizontal="left" vertical="top" wrapText="1"/>
    </xf>
    <xf numFmtId="0" fontId="8" fillId="17" borderId="120" xfId="1" applyFill="1" applyBorder="1" applyAlignment="1" applyProtection="1">
      <alignment horizontal="left" vertical="top" wrapText="1"/>
    </xf>
    <xf numFmtId="0" fontId="8" fillId="17" borderId="177" xfId="1" applyFill="1" applyBorder="1" applyAlignment="1" applyProtection="1">
      <alignment horizontal="left" vertical="top" wrapText="1"/>
    </xf>
    <xf numFmtId="0" fontId="6" fillId="0" borderId="60" xfId="2" applyBorder="1" applyAlignment="1">
      <alignment horizontal="center" vertical="center"/>
    </xf>
    <xf numFmtId="0" fontId="6" fillId="0" borderId="0" xfId="2" applyAlignment="1">
      <alignment horizontal="center" vertical="center"/>
    </xf>
    <xf numFmtId="0" fontId="106" fillId="24" borderId="171" xfId="2" quotePrefix="1" applyFont="1" applyFill="1" applyBorder="1" applyAlignment="1">
      <alignment horizontal="center" vertical="center" wrapText="1" shrinkToFit="1"/>
    </xf>
    <xf numFmtId="0" fontId="27" fillId="24" borderId="172" xfId="2" applyFont="1" applyFill="1" applyBorder="1" applyAlignment="1">
      <alignment horizontal="center" vertical="center" shrinkToFit="1"/>
    </xf>
    <xf numFmtId="0" fontId="27" fillId="24" borderId="173" xfId="2" applyFont="1" applyFill="1" applyBorder="1" applyAlignment="1">
      <alignment horizontal="center" vertical="center" shrinkToFit="1"/>
    </xf>
    <xf numFmtId="0" fontId="177" fillId="17" borderId="174" xfId="1" applyFont="1" applyFill="1" applyBorder="1" applyAlignment="1" applyProtection="1">
      <alignment horizontal="left" vertical="top" wrapText="1"/>
    </xf>
    <xf numFmtId="0" fontId="177" fillId="17" borderId="170" xfId="1" applyFont="1" applyFill="1" applyBorder="1" applyAlignment="1" applyProtection="1">
      <alignment horizontal="left" vertical="top" wrapText="1"/>
    </xf>
    <xf numFmtId="0" fontId="177" fillId="17" borderId="175" xfId="1" applyFont="1" applyFill="1" applyBorder="1" applyAlignment="1" applyProtection="1">
      <alignment horizontal="left" vertical="top" wrapText="1"/>
    </xf>
    <xf numFmtId="0" fontId="106" fillId="24" borderId="171" xfId="2" applyFont="1" applyFill="1" applyBorder="1" applyAlignment="1">
      <alignment horizontal="center" vertical="center" wrapText="1" shrinkToFit="1"/>
    </xf>
    <xf numFmtId="0" fontId="112" fillId="17" borderId="174" xfId="1" applyFont="1" applyFill="1" applyBorder="1" applyAlignment="1" applyProtection="1">
      <alignment horizontal="left" vertical="top" wrapText="1"/>
    </xf>
    <xf numFmtId="0" fontId="112" fillId="17" borderId="170" xfId="1" applyFont="1" applyFill="1" applyBorder="1" applyAlignment="1" applyProtection="1">
      <alignment horizontal="left" vertical="top" wrapText="1"/>
    </xf>
    <xf numFmtId="0" fontId="112" fillId="17" borderId="175" xfId="1" applyFont="1" applyFill="1" applyBorder="1" applyAlignment="1" applyProtection="1">
      <alignment horizontal="left" vertical="top" wrapText="1"/>
    </xf>
    <xf numFmtId="0" fontId="148" fillId="40" borderId="171" xfId="2" applyFont="1" applyFill="1" applyBorder="1" applyAlignment="1">
      <alignment horizontal="center" vertical="center" shrinkToFit="1"/>
    </xf>
    <xf numFmtId="0" fontId="148" fillId="40" borderId="172" xfId="2" applyFont="1" applyFill="1" applyBorder="1" applyAlignment="1">
      <alignment horizontal="center" vertical="center" shrinkToFit="1"/>
    </xf>
    <xf numFmtId="0" fontId="148" fillId="40" borderId="173" xfId="2" applyFont="1" applyFill="1" applyBorder="1" applyAlignment="1">
      <alignment horizontal="center" vertical="center" shrinkToFit="1"/>
    </xf>
    <xf numFmtId="0" fontId="106" fillId="35" borderId="171" xfId="2" applyFont="1" applyFill="1" applyBorder="1" applyAlignment="1">
      <alignment horizontal="center" vertical="center" wrapText="1" shrinkToFit="1"/>
    </xf>
    <xf numFmtId="0" fontId="27" fillId="35" borderId="172" xfId="2" applyFont="1" applyFill="1" applyBorder="1" applyAlignment="1">
      <alignment horizontal="center" vertical="center" shrinkToFit="1"/>
    </xf>
    <xf numFmtId="0" fontId="27" fillId="35" borderId="173" xfId="2" applyFont="1" applyFill="1" applyBorder="1" applyAlignment="1">
      <alignment horizontal="center" vertical="center" shrinkToFit="1"/>
    </xf>
    <xf numFmtId="0" fontId="141" fillId="17" borderId="174" xfId="1" applyFont="1" applyFill="1" applyBorder="1" applyAlignment="1" applyProtection="1">
      <alignment horizontal="left" vertical="top" wrapText="1"/>
    </xf>
    <xf numFmtId="0" fontId="141" fillId="17" borderId="170" xfId="1" applyFont="1" applyFill="1" applyBorder="1" applyAlignment="1" applyProtection="1">
      <alignment horizontal="left" vertical="top" wrapText="1"/>
    </xf>
    <xf numFmtId="0" fontId="141" fillId="17" borderId="175" xfId="1" applyFont="1" applyFill="1" applyBorder="1" applyAlignment="1" applyProtection="1">
      <alignment horizontal="left" vertical="top" wrapText="1"/>
    </xf>
    <xf numFmtId="0" fontId="8" fillId="17" borderId="170" xfId="1" applyFill="1" applyBorder="1" applyAlignment="1" applyProtection="1">
      <alignment horizontal="left" vertical="center" wrapText="1"/>
    </xf>
    <xf numFmtId="0" fontId="112" fillId="17" borderId="170" xfId="1" applyFont="1" applyFill="1" applyBorder="1" applyAlignment="1" applyProtection="1">
      <alignment horizontal="left" vertical="center" wrapText="1"/>
    </xf>
    <xf numFmtId="0" fontId="112" fillId="17" borderId="120" xfId="1" applyFont="1" applyFill="1" applyBorder="1" applyAlignment="1" applyProtection="1">
      <alignment horizontal="left" vertical="top" wrapText="1"/>
    </xf>
    <xf numFmtId="0" fontId="8" fillId="17" borderId="253" xfId="1" applyFill="1" applyBorder="1" applyAlignment="1" applyProtection="1">
      <alignment horizontal="left" vertical="center" wrapText="1"/>
    </xf>
    <xf numFmtId="0" fontId="112" fillId="17" borderId="253" xfId="1" applyFont="1" applyFill="1" applyBorder="1" applyAlignment="1" applyProtection="1">
      <alignment horizontal="left" vertical="center" wrapText="1"/>
    </xf>
    <xf numFmtId="0" fontId="106" fillId="35" borderId="171" xfId="2" quotePrefix="1" applyFont="1" applyFill="1" applyBorder="1" applyAlignment="1">
      <alignment horizontal="center" vertical="center" wrapText="1" shrinkToFit="1"/>
    </xf>
    <xf numFmtId="0" fontId="112" fillId="17" borderId="263" xfId="1" applyFont="1" applyFill="1" applyBorder="1" applyAlignment="1" applyProtection="1">
      <alignment horizontal="left" vertical="top" wrapText="1"/>
    </xf>
    <xf numFmtId="0" fontId="112" fillId="17" borderId="34" xfId="1" applyFont="1" applyFill="1" applyBorder="1" applyAlignment="1" applyProtection="1">
      <alignment horizontal="left" vertical="top" wrapText="1"/>
    </xf>
    <xf numFmtId="0" fontId="112" fillId="17" borderId="264" xfId="1" applyFont="1" applyFill="1" applyBorder="1" applyAlignment="1" applyProtection="1">
      <alignment horizontal="left" vertical="top" wrapText="1"/>
    </xf>
    <xf numFmtId="0" fontId="8" fillId="17" borderId="252" xfId="1" applyFill="1" applyBorder="1" applyAlignment="1" applyProtection="1">
      <alignment horizontal="left" vertical="center" wrapText="1"/>
    </xf>
    <xf numFmtId="0" fontId="8" fillId="17" borderId="254" xfId="1" applyFill="1" applyBorder="1" applyAlignment="1" applyProtection="1">
      <alignment horizontal="left" vertical="center" wrapText="1"/>
    </xf>
    <xf numFmtId="178" fontId="81" fillId="3" borderId="123" xfId="2" applyNumberFormat="1" applyFont="1" applyFill="1" applyBorder="1" applyAlignment="1">
      <alignment horizontal="center" vertical="center"/>
    </xf>
    <xf numFmtId="178" fontId="81" fillId="3" borderId="123" xfId="0" applyNumberFormat="1" applyFont="1" applyFill="1" applyBorder="1" applyAlignment="1">
      <alignment horizontal="center" vertical="center"/>
    </xf>
    <xf numFmtId="178" fontId="81" fillId="3" borderId="122" xfId="2" applyNumberFormat="1" applyFont="1" applyFill="1" applyBorder="1" applyAlignment="1">
      <alignment horizontal="center" vertical="center"/>
    </xf>
    <xf numFmtId="178" fontId="81" fillId="3" borderId="194" xfId="0" applyNumberFormat="1" applyFont="1" applyFill="1" applyBorder="1" applyAlignment="1">
      <alignment horizontal="center" vertical="center"/>
    </xf>
    <xf numFmtId="0" fontId="6" fillId="36" borderId="0" xfId="2" applyFill="1">
      <alignment vertical="center"/>
    </xf>
    <xf numFmtId="9" fontId="0" fillId="0" borderId="0" xfId="0" applyNumberFormat="1">
      <alignment vertical="center"/>
    </xf>
  </cellXfs>
  <cellStyles count="26">
    <cellStyle name="Hyperlink" xfId="25" xr:uid="{00000000-000B-0000-0000-000008000000}"/>
    <cellStyle name="ハイパーリンク" xfId="1" builtinId="8"/>
    <cellStyle name="ハイパーリンク 2" xfId="23" xr:uid="{B5D3DB61-D240-4C3A-8915-4D98031A8B84}"/>
    <cellStyle name="標準" xfId="0" builtinId="0"/>
    <cellStyle name="標準 2" xfId="2" xr:uid="{00000000-0005-0000-0000-000002000000}"/>
    <cellStyle name="標準 2 2" xfId="3" xr:uid="{00000000-0005-0000-0000-000003000000}"/>
    <cellStyle name="標準 2 2 2" xfId="20" xr:uid="{1064B219-AC4F-414B-BDBF-39C21F29F659}"/>
    <cellStyle name="標準 2 2 2 2" xfId="21" xr:uid="{5F25B949-ADEE-42BE-8069-06F40D7FD504}"/>
    <cellStyle name="標準 3" xfId="4" xr:uid="{00000000-0005-0000-0000-000004000000}"/>
    <cellStyle name="標準 3 2" xfId="5" xr:uid="{00000000-0005-0000-0000-000005000000}"/>
    <cellStyle name="標準 3 2 2" xfId="6" xr:uid="{00000000-0005-0000-0000-000006000000}"/>
    <cellStyle name="標準 3 2 2 2" xfId="7" xr:uid="{00000000-0005-0000-0000-000007000000}"/>
    <cellStyle name="標準 4" xfId="8" xr:uid="{00000000-0005-0000-0000-000008000000}"/>
    <cellStyle name="標準 5" xfId="9" xr:uid="{00000000-0005-0000-0000-000009000000}"/>
    <cellStyle name="標準 6" xfId="10" xr:uid="{00000000-0005-0000-0000-00000A000000}"/>
    <cellStyle name="標準 6 2" xfId="11" xr:uid="{00000000-0005-0000-0000-00000B000000}"/>
    <cellStyle name="標準 6 2 2" xfId="12" xr:uid="{00000000-0005-0000-0000-00000C000000}"/>
    <cellStyle name="標準 6 2_2019-15" xfId="13" xr:uid="{00000000-0005-0000-0000-00000D000000}"/>
    <cellStyle name="標準 6_★2019-2" xfId="14" xr:uid="{00000000-0005-0000-0000-00000E000000}"/>
    <cellStyle name="標準 7" xfId="15" xr:uid="{00000000-0005-0000-0000-00000F000000}"/>
    <cellStyle name="標準 8" xfId="22" xr:uid="{E1CB95E9-5BB4-4D51-9DF8-AED85455084B}"/>
    <cellStyle name="標準 9" xfId="24" xr:uid="{4FCECFBE-A751-42FB-BF41-6CB6992F7569}"/>
    <cellStyle name="標準_H23-11 2" xfId="16" xr:uid="{00000000-0005-0000-0000-000010000000}"/>
    <cellStyle name="標準_H23-11_2019-4" xfId="17" xr:uid="{00000000-0005-0000-0000-000011000000}"/>
    <cellStyle name="標準_H23-11_2019-4 2" xfId="18" xr:uid="{00000000-0005-0000-0000-000012000000}"/>
    <cellStyle name="標準_H25-25 2 2" xfId="19" xr:uid="{00000000-0005-0000-0000-000013000000}"/>
  </cellStyles>
  <dxfs count="6">
    <dxf>
      <fill>
        <patternFill>
          <bgColor indexed="13"/>
        </patternFill>
      </fill>
    </dxf>
    <dxf>
      <fill>
        <patternFill>
          <bgColor indexed="51"/>
        </patternFill>
      </fill>
    </dxf>
    <dxf>
      <fill>
        <patternFill>
          <bgColor indexed="53"/>
        </patternFill>
      </fill>
    </dxf>
    <dxf>
      <fill>
        <patternFill>
          <bgColor indexed="13"/>
        </patternFill>
      </fill>
    </dxf>
    <dxf>
      <fill>
        <patternFill>
          <bgColor indexed="51"/>
        </patternFill>
      </fill>
    </dxf>
    <dxf>
      <fill>
        <patternFill>
          <bgColor indexed="53"/>
        </patternFill>
      </fill>
    </dxf>
  </dxfs>
  <tableStyles count="0" defaultTableStyle="TableStyleMedium2" defaultPivotStyle="PivotStyleLight16"/>
  <colors>
    <mruColors>
      <color rgb="FF6DDDF7"/>
      <color rgb="FF6EF729"/>
      <color rgb="FFFFD653"/>
      <color rgb="FFFFF5D5"/>
      <color rgb="FFFFA3C2"/>
      <color rgb="FFFFFFCC"/>
      <color rgb="FFC8FCAE"/>
      <color rgb="FF379B4F"/>
      <color rgb="FF95F963"/>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microsoft.com/office/2022/10/relationships/richValueRel" Target="richData/richValueRel.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腸管出血性大腸菌</a:t>
            </a:r>
          </a:p>
        </c:rich>
      </c:tx>
      <c:layout>
        <c:manualLayout>
          <c:xMode val="edge"/>
          <c:yMode val="edge"/>
          <c:x val="0.36349963903190607"/>
          <c:y val="2.47989774923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822459675442242"/>
          <c:y val="2.5313967465744814E-2"/>
          <c:w val="0.77210613690956476"/>
          <c:h val="0.60984543598716823"/>
        </c:manualLayout>
      </c:layout>
      <c:lineChart>
        <c:grouping val="standard"/>
        <c:varyColors val="0"/>
        <c:ser>
          <c:idx val="9"/>
          <c:order val="0"/>
          <c:tx>
            <c:strRef>
              <c:f>'51　感染症統計'!$A$7</c:f>
              <c:strCache>
                <c:ptCount val="1"/>
                <c:pt idx="0">
                  <c:v>2025年</c:v>
                </c:pt>
              </c:strCache>
            </c:strRef>
          </c:tx>
          <c:spPr>
            <a:ln w="38100" cap="rnd">
              <a:solidFill>
                <a:srgbClr val="FF0000"/>
              </a:solidFill>
              <a:round/>
            </a:ln>
            <a:effectLst/>
          </c:spPr>
          <c:marker>
            <c:symbol val="circle"/>
            <c:size val="5"/>
            <c:spPr>
              <a:solidFill>
                <a:schemeClr val="accent4">
                  <a:lumMod val="60000"/>
                </a:schemeClr>
              </a:solidFill>
              <a:ln w="38100">
                <a:solidFill>
                  <a:srgbClr val="FF0000"/>
                </a:solidFill>
              </a:ln>
              <a:effectLst/>
            </c:spPr>
          </c:marker>
          <c:val>
            <c:numRef>
              <c:f>'51　感染症統計'!$B$7:$M$7</c:f>
              <c:numCache>
                <c:formatCode>General</c:formatCode>
                <c:ptCount val="12"/>
                <c:pt idx="0">
                  <c:v>142</c:v>
                </c:pt>
                <c:pt idx="1">
                  <c:v>95</c:v>
                </c:pt>
                <c:pt idx="2">
                  <c:v>86</c:v>
                </c:pt>
                <c:pt idx="3">
                  <c:v>111</c:v>
                </c:pt>
                <c:pt idx="4">
                  <c:v>217</c:v>
                </c:pt>
                <c:pt idx="5">
                  <c:v>308</c:v>
                </c:pt>
                <c:pt idx="6">
                  <c:v>838</c:v>
                </c:pt>
                <c:pt idx="7">
                  <c:v>715</c:v>
                </c:pt>
                <c:pt idx="8">
                  <c:v>646</c:v>
                </c:pt>
                <c:pt idx="9">
                  <c:v>646</c:v>
                </c:pt>
                <c:pt idx="10">
                  <c:v>300</c:v>
                </c:pt>
                <c:pt idx="11">
                  <c:v>165</c:v>
                </c:pt>
              </c:numCache>
            </c:numRef>
          </c:val>
          <c:smooth val="0"/>
          <c:extLst>
            <c:ext xmlns:c16="http://schemas.microsoft.com/office/drawing/2014/chart" uri="{C3380CC4-5D6E-409C-BE32-E72D297353CC}">
              <c16:uniqueId val="{00000000-258B-4D78-9FAF-C894CF0226E0}"/>
            </c:ext>
          </c:extLst>
        </c:ser>
        <c:ser>
          <c:idx val="6"/>
          <c:order val="1"/>
          <c:tx>
            <c:strRef>
              <c:f>'51　感染症統計'!$A$8</c:f>
              <c:strCache>
                <c:ptCount val="1"/>
                <c:pt idx="0">
                  <c:v>2024年</c:v>
                </c:pt>
              </c:strCache>
            </c:strRef>
          </c:tx>
          <c:spPr>
            <a:ln w="38100" cap="rnd">
              <a:solidFill>
                <a:srgbClr val="379B4F"/>
              </a:solidFill>
              <a:round/>
            </a:ln>
            <a:effectLst/>
          </c:spPr>
          <c:marker>
            <c:symbol val="circle"/>
            <c:size val="5"/>
            <c:spPr>
              <a:solidFill>
                <a:srgbClr val="FF0000"/>
              </a:solidFill>
              <a:ln w="38100">
                <a:solidFill>
                  <a:srgbClr val="379B4F"/>
                </a:solidFill>
              </a:ln>
              <a:effectLst/>
            </c:spPr>
          </c:marker>
          <c:val>
            <c:numRef>
              <c:f>'51　感染症統計'!$B$8:$M$8</c:f>
              <c:numCache>
                <c:formatCode>General</c:formatCode>
                <c:ptCount val="12"/>
                <c:pt idx="0">
                  <c:v>103</c:v>
                </c:pt>
                <c:pt idx="1">
                  <c:v>102</c:v>
                </c:pt>
                <c:pt idx="2">
                  <c:v>114</c:v>
                </c:pt>
                <c:pt idx="3">
                  <c:v>122</c:v>
                </c:pt>
                <c:pt idx="4">
                  <c:v>257</c:v>
                </c:pt>
                <c:pt idx="5">
                  <c:v>308</c:v>
                </c:pt>
                <c:pt idx="6">
                  <c:v>519</c:v>
                </c:pt>
                <c:pt idx="7">
                  <c:v>708</c:v>
                </c:pt>
                <c:pt idx="8">
                  <c:v>541</c:v>
                </c:pt>
                <c:pt idx="9">
                  <c:v>533</c:v>
                </c:pt>
                <c:pt idx="10">
                  <c:v>277</c:v>
                </c:pt>
                <c:pt idx="11">
                  <c:v>158</c:v>
                </c:pt>
              </c:numCache>
            </c:numRef>
          </c:val>
          <c:smooth val="0"/>
          <c:extLst>
            <c:ext xmlns:c16="http://schemas.microsoft.com/office/drawing/2014/chart" uri="{C3380CC4-5D6E-409C-BE32-E72D297353CC}">
              <c16:uniqueId val="{00000001-258B-4D78-9FAF-C894CF0226E0}"/>
            </c:ext>
          </c:extLst>
        </c:ser>
        <c:ser>
          <c:idx val="0"/>
          <c:order val="2"/>
          <c:tx>
            <c:strRef>
              <c:f>'51　感染症統計'!$A$9</c:f>
              <c:strCache>
                <c:ptCount val="1"/>
                <c:pt idx="0">
                  <c:v>2023年</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'51　感染症統計'!$B$9:$M$9</c:f>
              <c:numCache>
                <c:formatCode>#,##0_ </c:formatCode>
                <c:ptCount val="12"/>
                <c:pt idx="0" formatCode="General">
                  <c:v>84</c:v>
                </c:pt>
                <c:pt idx="1">
                  <c:v>62</c:v>
                </c:pt>
                <c:pt idx="2">
                  <c:v>99</c:v>
                </c:pt>
                <c:pt idx="3">
                  <c:v>112</c:v>
                </c:pt>
                <c:pt idx="4" formatCode="General">
                  <c:v>224</c:v>
                </c:pt>
                <c:pt idx="5" formatCode="General">
                  <c:v>526</c:v>
                </c:pt>
                <c:pt idx="6" formatCode="General">
                  <c:v>521</c:v>
                </c:pt>
                <c:pt idx="7">
                  <c:v>768</c:v>
                </c:pt>
                <c:pt idx="8">
                  <c:v>454</c:v>
                </c:pt>
                <c:pt idx="9">
                  <c:v>390</c:v>
                </c:pt>
                <c:pt idx="10">
                  <c:v>416</c:v>
                </c:pt>
                <c:pt idx="11" formatCode="General">
                  <c:v>154</c:v>
                </c:pt>
              </c:numCache>
            </c:numRef>
          </c:val>
          <c:smooth val="0"/>
          <c:extLst>
            <c:ext xmlns:c16="http://schemas.microsoft.com/office/drawing/2014/chart" uri="{C3380CC4-5D6E-409C-BE32-E72D297353CC}">
              <c16:uniqueId val="{00000002-258B-4D78-9FAF-C894CF0226E0}"/>
            </c:ext>
          </c:extLst>
        </c:ser>
        <c:ser>
          <c:idx val="1"/>
          <c:order val="3"/>
          <c:tx>
            <c:strRef>
              <c:f>'51　感染症統計'!$A$10</c:f>
              <c:strCache>
                <c:ptCount val="1"/>
                <c:pt idx="0">
                  <c:v>2022年</c:v>
                </c:pt>
              </c:strCache>
            </c:strRef>
          </c:tx>
          <c:spPr>
            <a:ln w="28575" cap="rnd">
              <a:solidFill>
                <a:schemeClr val="accent2"/>
              </a:solidFill>
              <a:round/>
            </a:ln>
            <a:effectLst/>
          </c:spPr>
          <c:marker>
            <c:symbol val="none"/>
          </c:marker>
          <c:val>
            <c:numRef>
              <c:f>'51　感染症統計'!$B$10:$M$10</c:f>
              <c:numCache>
                <c:formatCode>#,##0_ </c:formatCode>
                <c:ptCount val="12"/>
                <c:pt idx="0" formatCode="General">
                  <c:v>81</c:v>
                </c:pt>
                <c:pt idx="1">
                  <c:v>39</c:v>
                </c:pt>
                <c:pt idx="2">
                  <c:v>72</c:v>
                </c:pt>
                <c:pt idx="3" formatCode="General">
                  <c:v>89</c:v>
                </c:pt>
                <c:pt idx="4" formatCode="General">
                  <c:v>258</c:v>
                </c:pt>
                <c:pt idx="5" formatCode="General">
                  <c:v>416</c:v>
                </c:pt>
                <c:pt idx="6" formatCode="General">
                  <c:v>554</c:v>
                </c:pt>
                <c:pt idx="7" formatCode="General">
                  <c:v>568</c:v>
                </c:pt>
                <c:pt idx="8" formatCode="General">
                  <c:v>578</c:v>
                </c:pt>
                <c:pt idx="9" formatCode="General">
                  <c:v>337</c:v>
                </c:pt>
                <c:pt idx="10" formatCode="General">
                  <c:v>169</c:v>
                </c:pt>
                <c:pt idx="11" formatCode="General">
                  <c:v>168</c:v>
                </c:pt>
              </c:numCache>
            </c:numRef>
          </c:val>
          <c:smooth val="0"/>
          <c:extLst>
            <c:ext xmlns:c16="http://schemas.microsoft.com/office/drawing/2014/chart" uri="{C3380CC4-5D6E-409C-BE32-E72D297353CC}">
              <c16:uniqueId val="{00000003-258B-4D78-9FAF-C894CF0226E0}"/>
            </c:ext>
          </c:extLst>
        </c:ser>
        <c:ser>
          <c:idx val="2"/>
          <c:order val="4"/>
          <c:tx>
            <c:strRef>
              <c:f>'51　感染症統計'!$A$11</c:f>
              <c:strCache>
                <c:ptCount val="1"/>
                <c:pt idx="0">
                  <c:v>2021年</c:v>
                </c:pt>
              </c:strCache>
            </c:strRef>
          </c:tx>
          <c:spPr>
            <a:ln w="28575" cap="rnd">
              <a:solidFill>
                <a:schemeClr val="accent3"/>
              </a:solidFill>
              <a:round/>
            </a:ln>
            <a:effectLst/>
          </c:spPr>
          <c:marker>
            <c:symbol val="none"/>
          </c:marker>
          <c:val>
            <c:numRef>
              <c:f>'51　感染症統計'!$B$11:$M$11</c:f>
              <c:numCache>
                <c:formatCode>General</c:formatCode>
                <c:ptCount val="12"/>
                <c:pt idx="0">
                  <c:v>81</c:v>
                </c:pt>
                <c:pt idx="1">
                  <c:v>48</c:v>
                </c:pt>
                <c:pt idx="2">
                  <c:v>71</c:v>
                </c:pt>
                <c:pt idx="3">
                  <c:v>128</c:v>
                </c:pt>
                <c:pt idx="4">
                  <c:v>171</c:v>
                </c:pt>
                <c:pt idx="5">
                  <c:v>350</c:v>
                </c:pt>
                <c:pt idx="6">
                  <c:v>569</c:v>
                </c:pt>
                <c:pt idx="7">
                  <c:v>553</c:v>
                </c:pt>
                <c:pt idx="8">
                  <c:v>458</c:v>
                </c:pt>
                <c:pt idx="9">
                  <c:v>306</c:v>
                </c:pt>
                <c:pt idx="10">
                  <c:v>221</c:v>
                </c:pt>
                <c:pt idx="11">
                  <c:v>229</c:v>
                </c:pt>
              </c:numCache>
            </c:numRef>
          </c:val>
          <c:smooth val="0"/>
          <c:extLst>
            <c:ext xmlns:c16="http://schemas.microsoft.com/office/drawing/2014/chart" uri="{C3380CC4-5D6E-409C-BE32-E72D297353CC}">
              <c16:uniqueId val="{00000004-258B-4D78-9FAF-C894CF0226E0}"/>
            </c:ext>
          </c:extLst>
        </c:ser>
        <c:ser>
          <c:idx val="5"/>
          <c:order val="5"/>
          <c:tx>
            <c:strRef>
              <c:f>'51　感染症統計'!$A$12</c:f>
              <c:strCache>
                <c:ptCount val="1"/>
                <c:pt idx="0">
                  <c:v>2020年</c:v>
                </c:pt>
              </c:strCache>
            </c:strRef>
          </c:tx>
          <c:spPr>
            <a:ln w="28575" cap="rnd">
              <a:solidFill>
                <a:schemeClr val="accent6"/>
              </a:solidFill>
              <a:round/>
            </a:ln>
            <a:effectLst/>
          </c:spPr>
          <c:marker>
            <c:symbol val="none"/>
          </c:marker>
          <c:val>
            <c:numRef>
              <c:f>'51　感染症統計'!$B$12:$M$12</c:f>
              <c:numCache>
                <c:formatCode>General</c:formatCode>
                <c:ptCount val="12"/>
                <c:pt idx="0">
                  <c:v>112</c:v>
                </c:pt>
                <c:pt idx="1">
                  <c:v>85</c:v>
                </c:pt>
                <c:pt idx="2">
                  <c:v>60</c:v>
                </c:pt>
                <c:pt idx="3">
                  <c:v>97</c:v>
                </c:pt>
                <c:pt idx="4">
                  <c:v>95</c:v>
                </c:pt>
                <c:pt idx="5">
                  <c:v>305</c:v>
                </c:pt>
                <c:pt idx="6">
                  <c:v>544</c:v>
                </c:pt>
                <c:pt idx="7">
                  <c:v>449</c:v>
                </c:pt>
                <c:pt idx="8">
                  <c:v>475</c:v>
                </c:pt>
                <c:pt idx="9">
                  <c:v>505</c:v>
                </c:pt>
                <c:pt idx="10">
                  <c:v>219</c:v>
                </c:pt>
                <c:pt idx="11" formatCode="#,##0_ ">
                  <c:v>98</c:v>
                </c:pt>
              </c:numCache>
            </c:numRef>
          </c:val>
          <c:smooth val="0"/>
          <c:extLst>
            <c:ext xmlns:c16="http://schemas.microsoft.com/office/drawing/2014/chart" uri="{C3380CC4-5D6E-409C-BE32-E72D297353CC}">
              <c16:uniqueId val="{00000005-258B-4D78-9FAF-C894CF0226E0}"/>
            </c:ext>
          </c:extLst>
        </c:ser>
        <c:dLbls>
          <c:showLegendKey val="0"/>
          <c:showVal val="0"/>
          <c:showCatName val="0"/>
          <c:showSerName val="0"/>
          <c:showPercent val="0"/>
          <c:showBubbleSize val="0"/>
        </c:dLbls>
        <c:marker val="1"/>
        <c:smooth val="0"/>
        <c:axId val="473875992"/>
        <c:axId val="473875208"/>
      </c:lineChart>
      <c:catAx>
        <c:axId val="47387599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208"/>
        <c:crosses val="autoZero"/>
        <c:auto val="1"/>
        <c:lblAlgn val="ctr"/>
        <c:lblOffset val="100"/>
        <c:noMultiLvlLbl val="0"/>
      </c:catAx>
      <c:valAx>
        <c:axId val="473875208"/>
        <c:scaling>
          <c:orientation val="minMax"/>
          <c:max val="1400"/>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99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538985472520936"/>
          <c:y val="1.0689411766239484E-2"/>
          <c:w val="0.1187992146550145"/>
          <c:h val="0.48126258319837928"/>
        </c:manualLayout>
      </c:layout>
      <c:overlay val="0"/>
      <c:spPr>
        <a:noFill/>
        <a:ln>
          <a:solidFill>
            <a:schemeClr val="accent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細菌性赤痢菌</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747074113369755"/>
          <c:y val="5.692857851974642E-2"/>
          <c:w val="0.70100967673797776"/>
          <c:h val="0.62589415129079018"/>
        </c:manualLayout>
      </c:layout>
      <c:lineChart>
        <c:grouping val="standard"/>
        <c:varyColors val="0"/>
        <c:ser>
          <c:idx val="6"/>
          <c:order val="0"/>
          <c:tx>
            <c:strRef>
              <c:f>'51　感染症統計'!$P$7</c:f>
              <c:strCache>
                <c:ptCount val="1"/>
                <c:pt idx="0">
                  <c:v>2025年</c:v>
                </c:pt>
              </c:strCache>
            </c:strRef>
          </c:tx>
          <c:spPr>
            <a:ln w="38100" cap="rnd">
              <a:solidFill>
                <a:srgbClr val="FF0000"/>
              </a:solidFill>
              <a:round/>
            </a:ln>
            <a:effectLst/>
          </c:spPr>
          <c:marker>
            <c:symbol val="none"/>
          </c:marker>
          <c:val>
            <c:numRef>
              <c:f>'51　感染症統計'!$Q$7:$AB$7</c:f>
              <c:numCache>
                <c:formatCode>#,##0_ </c:formatCode>
                <c:ptCount val="12"/>
                <c:pt idx="0">
                  <c:v>2</c:v>
                </c:pt>
                <c:pt idx="1">
                  <c:v>4</c:v>
                </c:pt>
                <c:pt idx="2">
                  <c:v>6</c:v>
                </c:pt>
                <c:pt idx="3">
                  <c:v>4</c:v>
                </c:pt>
                <c:pt idx="4">
                  <c:v>8</c:v>
                </c:pt>
                <c:pt idx="5">
                  <c:v>0</c:v>
                </c:pt>
                <c:pt idx="6">
                  <c:v>5</c:v>
                </c:pt>
                <c:pt idx="7">
                  <c:v>7</c:v>
                </c:pt>
                <c:pt idx="8">
                  <c:v>5</c:v>
                </c:pt>
                <c:pt idx="9">
                  <c:v>8</c:v>
                </c:pt>
                <c:pt idx="10">
                  <c:v>3</c:v>
                </c:pt>
                <c:pt idx="11" formatCode="General">
                  <c:v>4</c:v>
                </c:pt>
              </c:numCache>
            </c:numRef>
          </c:val>
          <c:smooth val="0"/>
          <c:extLst>
            <c:ext xmlns:c16="http://schemas.microsoft.com/office/drawing/2014/chart" uri="{C3380CC4-5D6E-409C-BE32-E72D297353CC}">
              <c16:uniqueId val="{00000000-1B18-4E7B-939D-82A450FC20BD}"/>
            </c:ext>
          </c:extLst>
        </c:ser>
        <c:ser>
          <c:idx val="0"/>
          <c:order val="1"/>
          <c:tx>
            <c:strRef>
              <c:f>'51　感染症統計'!$P$8</c:f>
              <c:strCache>
                <c:ptCount val="1"/>
                <c:pt idx="0">
                  <c:v>2024年</c:v>
                </c:pt>
              </c:strCache>
            </c:strRef>
          </c:tx>
          <c:spPr>
            <a:ln w="19050" cap="rnd">
              <a:solidFill>
                <a:srgbClr val="00B050"/>
              </a:solidFill>
              <a:round/>
            </a:ln>
            <a:effectLst/>
          </c:spPr>
          <c:marker>
            <c:symbol val="none"/>
          </c:marker>
          <c:val>
            <c:numRef>
              <c:f>'51　感染症統計'!$Q$8:$AB$8</c:f>
              <c:numCache>
                <c:formatCode>General</c:formatCode>
                <c:ptCount val="12"/>
                <c:pt idx="0" formatCode="#,##0_ ">
                  <c:v>4</c:v>
                </c:pt>
                <c:pt idx="1">
                  <c:v>4</c:v>
                </c:pt>
                <c:pt idx="2">
                  <c:v>4</c:v>
                </c:pt>
                <c:pt idx="3">
                  <c:v>8</c:v>
                </c:pt>
                <c:pt idx="4">
                  <c:v>1</c:v>
                </c:pt>
                <c:pt idx="5">
                  <c:v>2</c:v>
                </c:pt>
                <c:pt idx="6">
                  <c:v>6</c:v>
                </c:pt>
                <c:pt idx="7">
                  <c:v>21</c:v>
                </c:pt>
                <c:pt idx="8">
                  <c:v>12</c:v>
                </c:pt>
                <c:pt idx="9">
                  <c:v>8</c:v>
                </c:pt>
                <c:pt idx="10">
                  <c:v>0</c:v>
                </c:pt>
                <c:pt idx="11">
                  <c:v>4</c:v>
                </c:pt>
              </c:numCache>
            </c:numRef>
          </c:val>
          <c:smooth val="0"/>
          <c:extLst>
            <c:ext xmlns:c16="http://schemas.microsoft.com/office/drawing/2014/chart" uri="{C3380CC4-5D6E-409C-BE32-E72D297353CC}">
              <c16:uniqueId val="{00000001-1B18-4E7B-939D-82A450FC20BD}"/>
            </c:ext>
          </c:extLst>
        </c:ser>
        <c:ser>
          <c:idx val="1"/>
          <c:order val="2"/>
          <c:tx>
            <c:strRef>
              <c:f>'51　感染症統計'!$P$9</c:f>
              <c:strCache>
                <c:ptCount val="1"/>
                <c:pt idx="0">
                  <c:v>2023年</c:v>
                </c:pt>
              </c:strCache>
            </c:strRef>
          </c:tx>
          <c:spPr>
            <a:ln w="28575" cap="rnd">
              <a:solidFill>
                <a:schemeClr val="accent2"/>
              </a:solidFill>
              <a:round/>
            </a:ln>
            <a:effectLst/>
          </c:spPr>
          <c:marker>
            <c:symbol val="none"/>
          </c:marker>
          <c:val>
            <c:numRef>
              <c:f>'51　感染症統計'!$Q$9:$AB$9</c:f>
              <c:numCache>
                <c:formatCode>#,##0_ </c:formatCode>
                <c:ptCount val="12"/>
                <c:pt idx="0" formatCode="General">
                  <c:v>1</c:v>
                </c:pt>
                <c:pt idx="1">
                  <c:v>1</c:v>
                </c:pt>
                <c:pt idx="2">
                  <c:v>4</c:v>
                </c:pt>
                <c:pt idx="3">
                  <c:v>2</c:v>
                </c:pt>
                <c:pt idx="4">
                  <c:v>2</c:v>
                </c:pt>
                <c:pt idx="5">
                  <c:v>7</c:v>
                </c:pt>
                <c:pt idx="6">
                  <c:v>7</c:v>
                </c:pt>
                <c:pt idx="7">
                  <c:v>3</c:v>
                </c:pt>
                <c:pt idx="8">
                  <c:v>1</c:v>
                </c:pt>
                <c:pt idx="9">
                  <c:v>7</c:v>
                </c:pt>
                <c:pt idx="10">
                  <c:v>7</c:v>
                </c:pt>
                <c:pt idx="11" formatCode="General">
                  <c:v>5</c:v>
                </c:pt>
              </c:numCache>
            </c:numRef>
          </c:val>
          <c:smooth val="0"/>
          <c:extLst>
            <c:ext xmlns:c16="http://schemas.microsoft.com/office/drawing/2014/chart" uri="{C3380CC4-5D6E-409C-BE32-E72D297353CC}">
              <c16:uniqueId val="{00000002-1B18-4E7B-939D-82A450FC20BD}"/>
            </c:ext>
          </c:extLst>
        </c:ser>
        <c:ser>
          <c:idx val="2"/>
          <c:order val="3"/>
          <c:tx>
            <c:strRef>
              <c:f>'51　感染症統計'!$P$10</c:f>
              <c:strCache>
                <c:ptCount val="1"/>
                <c:pt idx="0">
                  <c:v>2022年</c:v>
                </c:pt>
              </c:strCache>
            </c:strRef>
          </c:tx>
          <c:spPr>
            <a:ln w="28575" cap="rnd">
              <a:solidFill>
                <a:schemeClr val="accent3"/>
              </a:solidFill>
              <a:round/>
            </a:ln>
            <a:effectLst/>
          </c:spPr>
          <c:marker>
            <c:symbol val="none"/>
          </c:marker>
          <c:val>
            <c:numRef>
              <c:f>'51　感染症統計'!$Q$10:$AB$10</c:f>
              <c:numCache>
                <c:formatCode>#,##0_ </c:formatCode>
                <c:ptCount val="12"/>
                <c:pt idx="0" formatCode="General">
                  <c:v>0</c:v>
                </c:pt>
                <c:pt idx="1">
                  <c:v>5</c:v>
                </c:pt>
                <c:pt idx="2">
                  <c:v>4</c:v>
                </c:pt>
                <c:pt idx="3">
                  <c:v>1</c:v>
                </c:pt>
                <c:pt idx="4">
                  <c:v>1</c:v>
                </c:pt>
                <c:pt idx="5">
                  <c:v>1</c:v>
                </c:pt>
                <c:pt idx="6">
                  <c:v>1</c:v>
                </c:pt>
                <c:pt idx="7">
                  <c:v>1</c:v>
                </c:pt>
                <c:pt idx="8" formatCode="General">
                  <c:v>0</c:v>
                </c:pt>
                <c:pt idx="9" formatCode="General">
                  <c:v>0</c:v>
                </c:pt>
                <c:pt idx="10" formatCode="General">
                  <c:v>0</c:v>
                </c:pt>
                <c:pt idx="11" formatCode="General">
                  <c:v>2</c:v>
                </c:pt>
              </c:numCache>
            </c:numRef>
          </c:val>
          <c:smooth val="0"/>
          <c:extLst>
            <c:ext xmlns:c16="http://schemas.microsoft.com/office/drawing/2014/chart" uri="{C3380CC4-5D6E-409C-BE32-E72D297353CC}">
              <c16:uniqueId val="{00000003-1B18-4E7B-939D-82A450FC20BD}"/>
            </c:ext>
          </c:extLst>
        </c:ser>
        <c:ser>
          <c:idx val="3"/>
          <c:order val="4"/>
          <c:tx>
            <c:strRef>
              <c:f>'51　感染症統計'!$P$11</c:f>
              <c:strCache>
                <c:ptCount val="1"/>
                <c:pt idx="0">
                  <c:v>2021年</c:v>
                </c:pt>
              </c:strCache>
            </c:strRef>
          </c:tx>
          <c:spPr>
            <a:ln w="28575" cap="rnd">
              <a:solidFill>
                <a:schemeClr val="accent4"/>
              </a:solidFill>
              <a:round/>
            </a:ln>
            <a:effectLst/>
          </c:spPr>
          <c:marker>
            <c:symbol val="none"/>
          </c:marker>
          <c:val>
            <c:numRef>
              <c:f>'51　感染症統計'!$Q$11:$AB$11</c:f>
              <c:numCache>
                <c:formatCode>#,##0_ </c:formatCode>
                <c:ptCount val="12"/>
                <c:pt idx="0">
                  <c:v>1</c:v>
                </c:pt>
                <c:pt idx="1">
                  <c:v>2</c:v>
                </c:pt>
                <c:pt idx="2">
                  <c:v>1</c:v>
                </c:pt>
                <c:pt idx="3">
                  <c:v>0</c:v>
                </c:pt>
                <c:pt idx="4">
                  <c:v>0</c:v>
                </c:pt>
                <c:pt idx="5">
                  <c:v>0</c:v>
                </c:pt>
                <c:pt idx="6">
                  <c:v>1</c:v>
                </c:pt>
                <c:pt idx="7">
                  <c:v>1</c:v>
                </c:pt>
                <c:pt idx="8">
                  <c:v>0</c:v>
                </c:pt>
                <c:pt idx="9">
                  <c:v>1</c:v>
                </c:pt>
                <c:pt idx="10">
                  <c:v>0</c:v>
                </c:pt>
                <c:pt idx="11">
                  <c:v>0</c:v>
                </c:pt>
              </c:numCache>
            </c:numRef>
          </c:val>
          <c:smooth val="0"/>
          <c:extLst>
            <c:ext xmlns:c16="http://schemas.microsoft.com/office/drawing/2014/chart" uri="{C3380CC4-5D6E-409C-BE32-E72D297353CC}">
              <c16:uniqueId val="{00000004-1B18-4E7B-939D-82A450FC20BD}"/>
            </c:ext>
          </c:extLst>
        </c:ser>
        <c:ser>
          <c:idx val="5"/>
          <c:order val="5"/>
          <c:tx>
            <c:strRef>
              <c:f>'51　感染症統計'!$P$12</c:f>
              <c:strCache>
                <c:ptCount val="1"/>
                <c:pt idx="0">
                  <c:v>2020年</c:v>
                </c:pt>
              </c:strCache>
            </c:strRef>
          </c:tx>
          <c:spPr>
            <a:ln w="28575" cap="rnd">
              <a:solidFill>
                <a:schemeClr val="accent6"/>
              </a:solidFill>
              <a:round/>
            </a:ln>
            <a:effectLst/>
          </c:spPr>
          <c:marker>
            <c:symbol val="none"/>
          </c:marker>
          <c:val>
            <c:numRef>
              <c:f>'51　感染症統計'!$Q$12:$AB$12</c:f>
              <c:numCache>
                <c:formatCode>#,##0_ </c:formatCode>
                <c:ptCount val="12"/>
                <c:pt idx="0">
                  <c:v>16</c:v>
                </c:pt>
                <c:pt idx="1">
                  <c:v>1</c:v>
                </c:pt>
                <c:pt idx="2">
                  <c:v>19</c:v>
                </c:pt>
                <c:pt idx="3">
                  <c:v>3</c:v>
                </c:pt>
                <c:pt idx="4">
                  <c:v>13</c:v>
                </c:pt>
                <c:pt idx="5">
                  <c:v>1</c:v>
                </c:pt>
                <c:pt idx="6">
                  <c:v>2</c:v>
                </c:pt>
                <c:pt idx="7">
                  <c:v>2</c:v>
                </c:pt>
                <c:pt idx="8">
                  <c:v>0</c:v>
                </c:pt>
                <c:pt idx="9">
                  <c:v>24</c:v>
                </c:pt>
                <c:pt idx="10">
                  <c:v>4</c:v>
                </c:pt>
                <c:pt idx="11">
                  <c:v>2</c:v>
                </c:pt>
              </c:numCache>
            </c:numRef>
          </c:val>
          <c:smooth val="0"/>
          <c:extLst>
            <c:ext xmlns:c16="http://schemas.microsoft.com/office/drawing/2014/chart" uri="{C3380CC4-5D6E-409C-BE32-E72D297353CC}">
              <c16:uniqueId val="{00000005-1B18-4E7B-939D-82A450FC20BD}"/>
            </c:ext>
          </c:extLst>
        </c:ser>
        <c:dLbls>
          <c:showLegendKey val="0"/>
          <c:showVal val="0"/>
          <c:showCatName val="0"/>
          <c:showSerName val="0"/>
          <c:showPercent val="0"/>
          <c:showBubbleSize val="0"/>
        </c:dLbls>
        <c:smooth val="0"/>
        <c:axId val="473874032"/>
        <c:axId val="473874424"/>
      </c:lineChart>
      <c:catAx>
        <c:axId val="473874032"/>
        <c:scaling>
          <c:orientation val="minMax"/>
        </c:scaling>
        <c:delete val="1"/>
        <c:axPos val="b"/>
        <c:numFmt formatCode="General" sourceLinked="1"/>
        <c:majorTickMark val="none"/>
        <c:minorTickMark val="none"/>
        <c:tickLblPos val="nextTo"/>
        <c:crossAx val="473874424"/>
        <c:crosses val="autoZero"/>
        <c:auto val="0"/>
        <c:lblAlgn val="ctr"/>
        <c:lblOffset val="100"/>
        <c:noMultiLvlLbl val="0"/>
      </c:catAx>
      <c:valAx>
        <c:axId val="473874424"/>
        <c:scaling>
          <c:orientation val="minMax"/>
          <c:max val="30"/>
        </c:scaling>
        <c:delete val="0"/>
        <c:axPos val="r"/>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4032"/>
        <c:crosses val="max"/>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850136558176928"/>
          <c:y val="8.9866993536922485E-2"/>
          <c:w val="0.12149863441823069"/>
          <c:h val="0.51339236753271933"/>
        </c:manualLayout>
      </c:layout>
      <c:overlay val="0"/>
      <c:spPr>
        <a:noFill/>
        <a:ln>
          <a:solidFill>
            <a:schemeClr val="accent3">
              <a:lumMod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gif"/></Relationships>
</file>

<file path=xl/drawings/_rels/drawing4.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11.png"/></Relationships>
</file>

<file path=xl/drawings/_rels/drawing6.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3.png"/></Relationships>
</file>

<file path=xl/drawings/_rels/drawing8.xml.rels><?xml version="1.0" encoding="UTF-8" standalone="yes"?>
<Relationships xmlns="http://schemas.openxmlformats.org/package/2006/relationships"><Relationship Id="rId1"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xdr:from>
      <xdr:col>1</xdr:col>
      <xdr:colOff>0</xdr:colOff>
      <xdr:row>23</xdr:row>
      <xdr:rowOff>76200</xdr:rowOff>
    </xdr:from>
    <xdr:to>
      <xdr:col>6</xdr:col>
      <xdr:colOff>28575</xdr:colOff>
      <xdr:row>29</xdr:row>
      <xdr:rowOff>9525</xdr:rowOff>
    </xdr:to>
    <xdr:sp macro="" textlink="">
      <xdr:nvSpPr>
        <xdr:cNvPr id="2049" name="AutoShape 1">
          <a:extLst>
            <a:ext uri="{FF2B5EF4-FFF2-40B4-BE49-F238E27FC236}">
              <a16:creationId xmlns:a16="http://schemas.microsoft.com/office/drawing/2014/main" id="{00000000-0008-0000-0000-000001080000}"/>
            </a:ext>
          </a:extLst>
        </xdr:cNvPr>
        <xdr:cNvSpPr>
          <a:spLocks noChangeArrowheads="1"/>
        </xdr:cNvSpPr>
      </xdr:nvSpPr>
      <xdr:spPr bwMode="auto">
        <a:xfrm>
          <a:off x="1162050" y="3943350"/>
          <a:ext cx="3209925" cy="962025"/>
        </a:xfrm>
        <a:prstGeom prst="horizontalScroll">
          <a:avLst>
            <a:gd name="adj" fmla="val 12500"/>
          </a:avLst>
        </a:prstGeom>
        <a:solidFill>
          <a:srgbClr val="FFFFFF"/>
        </a:solidFill>
        <a:ln w="9525">
          <a:solidFill>
            <a:srgbClr val="000000"/>
          </a:solidFill>
          <a:round/>
          <a:headEnd/>
          <a:tailEnd/>
        </a:ln>
      </xdr:spPr>
    </xdr:sp>
    <xdr:clientData/>
  </xdr:twoCellAnchor>
  <xdr:twoCellAnchor editAs="oneCell">
    <xdr:from>
      <xdr:col>10</xdr:col>
      <xdr:colOff>0</xdr:colOff>
      <xdr:row>37</xdr:row>
      <xdr:rowOff>0</xdr:rowOff>
    </xdr:from>
    <xdr:to>
      <xdr:col>10</xdr:col>
      <xdr:colOff>50165</xdr:colOff>
      <xdr:row>37</xdr:row>
      <xdr:rowOff>12065</xdr:rowOff>
    </xdr:to>
    <xdr:pic>
      <xdr:nvPicPr>
        <xdr:cNvPr id="2050" name="Picture 2" descr="sp">
          <a:extLst>
            <a:ext uri="{FF2B5EF4-FFF2-40B4-BE49-F238E27FC236}">
              <a16:creationId xmlns:a16="http://schemas.microsoft.com/office/drawing/2014/main" id="{00000000-0008-0000-0000-000002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1" name="Picture 3" descr="sp">
          <a:extLst>
            <a:ext uri="{FF2B5EF4-FFF2-40B4-BE49-F238E27FC236}">
              <a16:creationId xmlns:a16="http://schemas.microsoft.com/office/drawing/2014/main" id="{00000000-0008-0000-0000-000003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2" name="Picture 4" descr="sp">
          <a:extLst>
            <a:ext uri="{FF2B5EF4-FFF2-40B4-BE49-F238E27FC236}">
              <a16:creationId xmlns:a16="http://schemas.microsoft.com/office/drawing/2014/main" id="{00000000-0008-0000-0000-000004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3" name="Picture 5" descr="sp">
          <a:extLst>
            <a:ext uri="{FF2B5EF4-FFF2-40B4-BE49-F238E27FC236}">
              <a16:creationId xmlns:a16="http://schemas.microsoft.com/office/drawing/2014/main" id="{00000000-0008-0000-0000-000005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4" name="Picture 6" descr="sp">
          <a:extLst>
            <a:ext uri="{FF2B5EF4-FFF2-40B4-BE49-F238E27FC236}">
              <a16:creationId xmlns:a16="http://schemas.microsoft.com/office/drawing/2014/main" id="{00000000-0008-0000-0000-000006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5" name="Picture 7" descr="sp">
          <a:extLst>
            <a:ext uri="{FF2B5EF4-FFF2-40B4-BE49-F238E27FC236}">
              <a16:creationId xmlns:a16="http://schemas.microsoft.com/office/drawing/2014/main" id="{00000000-0008-0000-0000-000007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6" name="Picture 8" descr="sp">
          <a:extLst>
            <a:ext uri="{FF2B5EF4-FFF2-40B4-BE49-F238E27FC236}">
              <a16:creationId xmlns:a16="http://schemas.microsoft.com/office/drawing/2014/main" id="{00000000-0008-0000-0000-000008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7" name="Picture 9" descr="sp">
          <a:extLst>
            <a:ext uri="{FF2B5EF4-FFF2-40B4-BE49-F238E27FC236}">
              <a16:creationId xmlns:a16="http://schemas.microsoft.com/office/drawing/2014/main" id="{00000000-0008-0000-0000-000009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363794</xdr:colOff>
      <xdr:row>0</xdr:row>
      <xdr:rowOff>147483</xdr:rowOff>
    </xdr:from>
    <xdr:to>
      <xdr:col>19</xdr:col>
      <xdr:colOff>457201</xdr:colOff>
      <xdr:row>8</xdr:row>
      <xdr:rowOff>108154</xdr:rowOff>
    </xdr:to>
    <xdr:grpSp>
      <xdr:nvGrpSpPr>
        <xdr:cNvPr id="12" name="グループ化 11">
          <a:extLst>
            <a:ext uri="{FF2B5EF4-FFF2-40B4-BE49-F238E27FC236}">
              <a16:creationId xmlns:a16="http://schemas.microsoft.com/office/drawing/2014/main" id="{A917A796-18D2-C651-34B3-95780D091CAF}"/>
            </a:ext>
          </a:extLst>
        </xdr:cNvPr>
        <xdr:cNvGrpSpPr/>
      </xdr:nvGrpSpPr>
      <xdr:grpSpPr>
        <a:xfrm>
          <a:off x="7747820" y="147483"/>
          <a:ext cx="2649794" cy="2261419"/>
          <a:chOff x="9729020" y="78657"/>
          <a:chExt cx="2649794" cy="2261419"/>
        </a:xfrm>
      </xdr:grpSpPr>
      <xdr:sp macro="" textlink="">
        <xdr:nvSpPr>
          <xdr:cNvPr id="8" name="四角形: 角を丸くする 7">
            <a:extLst>
              <a:ext uri="{FF2B5EF4-FFF2-40B4-BE49-F238E27FC236}">
                <a16:creationId xmlns:a16="http://schemas.microsoft.com/office/drawing/2014/main" id="{CB1992A4-2080-A640-E500-172C4C0C1204}"/>
              </a:ext>
            </a:extLst>
          </xdr:cNvPr>
          <xdr:cNvSpPr/>
        </xdr:nvSpPr>
        <xdr:spPr>
          <a:xfrm>
            <a:off x="9729020" y="78657"/>
            <a:ext cx="2649794" cy="2261419"/>
          </a:xfrm>
          <a:prstGeom prst="roundRect">
            <a:avLst/>
          </a:prstGeom>
          <a:solidFill>
            <a:srgbClr val="FFFFCC">
              <a:alpha val="90000"/>
            </a:srgbClr>
          </a:solidFill>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2000" b="1">
                <a:solidFill>
                  <a:schemeClr val="accent2">
                    <a:lumMod val="75000"/>
                  </a:schemeClr>
                </a:solidFill>
              </a:rPr>
              <a:t>今年度で販売終了</a:t>
            </a:r>
          </a:p>
          <a:p>
            <a:pPr algn="l"/>
            <a:r>
              <a:rPr kumimoji="1" lang="ja-JP" altLang="en-US" sz="2000" b="1"/>
              <a:t>年末期間限定販売</a:t>
            </a:r>
            <a:endParaRPr kumimoji="1" lang="en-US" altLang="ja-JP" sz="2000" b="1"/>
          </a:p>
          <a:p>
            <a:pPr algn="l"/>
            <a:endParaRPr kumimoji="1" lang="en-US" altLang="ja-JP" sz="2000" b="1"/>
          </a:p>
          <a:p>
            <a:pPr algn="l"/>
            <a:r>
              <a:rPr kumimoji="1" lang="ja-JP" altLang="en-US" sz="2000" b="1"/>
              <a:t>ご注文はこちらまで</a:t>
            </a:r>
          </a:p>
          <a:p>
            <a:pPr algn="l"/>
            <a:r>
              <a:rPr kumimoji="1" lang="ja-JP" altLang="en-US" sz="2000" b="1" baseline="0"/>
              <a:t>      </a:t>
            </a:r>
            <a:r>
              <a:rPr kumimoji="1" lang="en-US" altLang="ja-JP" sz="1050" b="1"/>
              <a:t>hy_food-safety@outlook.jp</a:t>
            </a:r>
          </a:p>
          <a:p>
            <a:pPr algn="l"/>
            <a:r>
              <a:rPr kumimoji="1" lang="en-US" altLang="ja-JP" sz="1050" b="1"/>
              <a:t>    </a:t>
            </a:r>
          </a:p>
          <a:p>
            <a:pPr algn="l"/>
            <a:r>
              <a:rPr kumimoji="1" lang="en-US" altLang="ja-JP" sz="1050" b="1"/>
              <a:t>      </a:t>
            </a:r>
            <a:r>
              <a:rPr kumimoji="1" lang="en-US" altLang="ja-JP" sz="1050" b="1" baseline="0"/>
              <a:t>     </a:t>
            </a:r>
            <a:r>
              <a:rPr kumimoji="1" lang="ja-JP" altLang="en-US" sz="1050" b="1" baseline="0"/>
              <a:t>氏名・会社名・住所・台数</a:t>
            </a:r>
            <a:endParaRPr kumimoji="1" lang="ja-JP" altLang="en-US" sz="2000" b="1"/>
          </a:p>
        </xdr:txBody>
      </xdr:sp>
      <xdr:sp macro="" textlink="">
        <xdr:nvSpPr>
          <xdr:cNvPr id="10" name="四角形: 角を丸くする 9">
            <a:extLst>
              <a:ext uri="{FF2B5EF4-FFF2-40B4-BE49-F238E27FC236}">
                <a16:creationId xmlns:a16="http://schemas.microsoft.com/office/drawing/2014/main" id="{D2D30A15-4145-5358-69BD-11D018C5CC53}"/>
              </a:ext>
            </a:extLst>
          </xdr:cNvPr>
          <xdr:cNvSpPr/>
        </xdr:nvSpPr>
        <xdr:spPr>
          <a:xfrm>
            <a:off x="9856839" y="1086465"/>
            <a:ext cx="2369574" cy="781664"/>
          </a:xfrm>
          <a:prstGeom prst="roundRect">
            <a:avLst/>
          </a:prstGeom>
          <a:solidFill>
            <a:srgbClr val="FFFF00">
              <a:alpha val="28000"/>
            </a:srgbClr>
          </a:solidFill>
          <a:ln>
            <a:solidFill>
              <a:srgbClr val="379B4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2000" b="1"/>
          </a:p>
        </xdr:txBody>
      </xdr:sp>
      <xdr:sp macro="" textlink="">
        <xdr:nvSpPr>
          <xdr:cNvPr id="11" name="正方形/長方形 10">
            <a:extLst>
              <a:ext uri="{FF2B5EF4-FFF2-40B4-BE49-F238E27FC236}">
                <a16:creationId xmlns:a16="http://schemas.microsoft.com/office/drawing/2014/main" id="{9F8BF561-9A23-230D-80F0-F225A472EBF0}"/>
              </a:ext>
            </a:extLst>
          </xdr:cNvPr>
          <xdr:cNvSpPr/>
        </xdr:nvSpPr>
        <xdr:spPr>
          <a:xfrm>
            <a:off x="10146890" y="1976284"/>
            <a:ext cx="1705897" cy="280219"/>
          </a:xfrm>
          <a:prstGeom prst="rect">
            <a:avLst/>
          </a:prstGeom>
          <a:solidFill>
            <a:srgbClr val="FFFF00">
              <a:alpha val="28000"/>
            </a:srgb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2000" b="1"/>
          </a:p>
        </xdr:txBody>
      </xdr:sp>
    </xdr:grpSp>
    <xdr:clientData/>
  </xdr:twoCellAnchor>
  <xdr:twoCellAnchor editAs="oneCell">
    <xdr:from>
      <xdr:col>0</xdr:col>
      <xdr:colOff>0</xdr:colOff>
      <xdr:row>0</xdr:row>
      <xdr:rowOff>0</xdr:rowOff>
    </xdr:from>
    <xdr:to>
      <xdr:col>13</xdr:col>
      <xdr:colOff>395508</xdr:colOff>
      <xdr:row>10</xdr:row>
      <xdr:rowOff>181897</xdr:rowOff>
    </xdr:to>
    <xdr:pic>
      <xdr:nvPicPr>
        <xdr:cNvPr id="2" name="図 1">
          <a:extLst>
            <a:ext uri="{FF2B5EF4-FFF2-40B4-BE49-F238E27FC236}">
              <a16:creationId xmlns:a16="http://schemas.microsoft.com/office/drawing/2014/main" id="{BC33667F-FA89-DBEE-53C9-D68A26F6F594}"/>
            </a:ext>
          </a:extLst>
        </xdr:cNvPr>
        <xdr:cNvPicPr>
          <a:picLocks noChangeAspect="1"/>
        </xdr:cNvPicPr>
      </xdr:nvPicPr>
      <xdr:blipFill>
        <a:blip xmlns:r="http://schemas.openxmlformats.org/officeDocument/2006/relationships" r:embed="rId1"/>
        <a:stretch>
          <a:fillRect/>
        </a:stretch>
      </xdr:blipFill>
      <xdr:spPr>
        <a:xfrm>
          <a:off x="0" y="0"/>
          <a:ext cx="7268256" cy="2925097"/>
        </a:xfrm>
        <a:prstGeom prst="rect">
          <a:avLst/>
        </a:prstGeom>
      </xdr:spPr>
    </xdr:pic>
    <xdr:clientData/>
  </xdr:twoCellAnchor>
  <xdr:twoCellAnchor editAs="oneCell">
    <xdr:from>
      <xdr:col>8</xdr:col>
      <xdr:colOff>231059</xdr:colOff>
      <xdr:row>0</xdr:row>
      <xdr:rowOff>0</xdr:rowOff>
    </xdr:from>
    <xdr:to>
      <xdr:col>13</xdr:col>
      <xdr:colOff>263011</xdr:colOff>
      <xdr:row>1</xdr:row>
      <xdr:rowOff>216309</xdr:rowOff>
    </xdr:to>
    <xdr:pic>
      <xdr:nvPicPr>
        <xdr:cNvPr id="3" name="図 2">
          <a:extLst>
            <a:ext uri="{FF2B5EF4-FFF2-40B4-BE49-F238E27FC236}">
              <a16:creationId xmlns:a16="http://schemas.microsoft.com/office/drawing/2014/main" id="{EE0E3E96-86D6-1C39-4DBF-4A4F9AB09CC1}"/>
            </a:ext>
          </a:extLst>
        </xdr:cNvPr>
        <xdr:cNvPicPr>
          <a:picLocks noChangeAspect="1"/>
        </xdr:cNvPicPr>
      </xdr:nvPicPr>
      <xdr:blipFill>
        <a:blip xmlns:r="http://schemas.openxmlformats.org/officeDocument/2006/relationships" r:embed="rId2"/>
        <a:stretch>
          <a:fillRect/>
        </a:stretch>
      </xdr:blipFill>
      <xdr:spPr>
        <a:xfrm>
          <a:off x="4547420" y="0"/>
          <a:ext cx="2588339" cy="575186"/>
        </a:xfrm>
        <a:prstGeom prst="rect">
          <a:avLst/>
        </a:prstGeom>
      </xdr:spPr>
    </xdr:pic>
    <xdr:clientData/>
  </xdr:twoCellAnchor>
  <xdr:twoCellAnchor>
    <xdr:from>
      <xdr:col>9</xdr:col>
      <xdr:colOff>245808</xdr:colOff>
      <xdr:row>4</xdr:row>
      <xdr:rowOff>206476</xdr:rowOff>
    </xdr:from>
    <xdr:to>
      <xdr:col>17</xdr:col>
      <xdr:colOff>83575</xdr:colOff>
      <xdr:row>12</xdr:row>
      <xdr:rowOff>216308</xdr:rowOff>
    </xdr:to>
    <xdr:grpSp>
      <xdr:nvGrpSpPr>
        <xdr:cNvPr id="5" name="グループ化 4">
          <a:extLst>
            <a:ext uri="{FF2B5EF4-FFF2-40B4-BE49-F238E27FC236}">
              <a16:creationId xmlns:a16="http://schemas.microsoft.com/office/drawing/2014/main" id="{6334E7EF-6002-449F-8760-D185835F140E}"/>
            </a:ext>
          </a:extLst>
        </xdr:cNvPr>
        <xdr:cNvGrpSpPr/>
      </xdr:nvGrpSpPr>
      <xdr:grpSpPr>
        <a:xfrm>
          <a:off x="5073447" y="1455173"/>
          <a:ext cx="3927986" cy="1946787"/>
          <a:chOff x="5623559" y="617220"/>
          <a:chExt cx="4371762" cy="2240280"/>
        </a:xfrm>
      </xdr:grpSpPr>
      <xdr:sp macro="" textlink="">
        <xdr:nvSpPr>
          <xdr:cNvPr id="6" name="吹き出し: 円形 5">
            <a:extLst>
              <a:ext uri="{FF2B5EF4-FFF2-40B4-BE49-F238E27FC236}">
                <a16:creationId xmlns:a16="http://schemas.microsoft.com/office/drawing/2014/main" id="{229DA4D5-8346-BAA6-03AF-03534D4A16EC}"/>
              </a:ext>
            </a:extLst>
          </xdr:cNvPr>
          <xdr:cNvSpPr/>
        </xdr:nvSpPr>
        <xdr:spPr>
          <a:xfrm>
            <a:off x="5623560" y="617220"/>
            <a:ext cx="3261360" cy="2240280"/>
          </a:xfrm>
          <a:prstGeom prst="wedgeEllipseCallout">
            <a:avLst>
              <a:gd name="adj1" fmla="val -138247"/>
              <a:gd name="adj2" fmla="val -36025"/>
            </a:avLst>
          </a:prstGeom>
          <a:ln w="50800" cmpd="sng">
            <a:gradFill flip="none" rotWithShape="1">
              <a:gsLst>
                <a:gs pos="0">
                  <a:schemeClr val="accent2">
                    <a:lumMod val="89000"/>
                  </a:schemeClr>
                </a:gs>
                <a:gs pos="23000">
                  <a:schemeClr val="accent2">
                    <a:lumMod val="89000"/>
                  </a:schemeClr>
                </a:gs>
                <a:gs pos="69000">
                  <a:schemeClr val="accent2">
                    <a:lumMod val="75000"/>
                  </a:schemeClr>
                </a:gs>
                <a:gs pos="97000">
                  <a:schemeClr val="accent2">
                    <a:lumMod val="70000"/>
                  </a:schemeClr>
                </a:gs>
              </a:gsLst>
              <a:path path="circle">
                <a:fillToRect l="50000" t="50000" r="50000" b="50000"/>
              </a:path>
              <a:tileRect/>
            </a:gra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endParaRPr kumimoji="1" lang="ja-JP" altLang="en-US" sz="2000" b="1"/>
          </a:p>
        </xdr:txBody>
      </xdr:sp>
      <xdr:sp macro="" textlink="">
        <xdr:nvSpPr>
          <xdr:cNvPr id="7" name="テキスト ボックス 6">
            <a:extLst>
              <a:ext uri="{FF2B5EF4-FFF2-40B4-BE49-F238E27FC236}">
                <a16:creationId xmlns:a16="http://schemas.microsoft.com/office/drawing/2014/main" id="{0817DB8F-2200-A609-A2EE-530A3A513E1F}"/>
              </a:ext>
            </a:extLst>
          </xdr:cNvPr>
          <xdr:cNvSpPr txBox="1"/>
        </xdr:nvSpPr>
        <xdr:spPr>
          <a:xfrm>
            <a:off x="5623559" y="1218462"/>
            <a:ext cx="4371762" cy="1237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2800">
                <a:solidFill>
                  <a:srgbClr val="002060"/>
                </a:solidFill>
                <a:latin typeface="AR P明朝体U" panose="02020A00000000000000" pitchFamily="18" charset="-128"/>
                <a:ea typeface="AR P明朝体U" panose="02020A00000000000000" pitchFamily="18" charset="-128"/>
              </a:rPr>
              <a:t>Foo</a:t>
            </a:r>
            <a:r>
              <a:rPr kumimoji="1" lang="en-US" altLang="ja-JP" sz="2000">
                <a:solidFill>
                  <a:srgbClr val="002060"/>
                </a:solidFill>
                <a:latin typeface="AR P明朝体U" panose="02020A00000000000000" pitchFamily="18" charset="-128"/>
                <a:ea typeface="AR P明朝体U" panose="02020A00000000000000" pitchFamily="18" charset="-128"/>
              </a:rPr>
              <a:t>d</a:t>
            </a:r>
            <a:r>
              <a:rPr kumimoji="1" lang="ja-JP" altLang="en-US" sz="2000">
                <a:solidFill>
                  <a:srgbClr val="002060"/>
                </a:solidFill>
                <a:latin typeface="AR P明朝体U" panose="02020A00000000000000" pitchFamily="18" charset="-128"/>
                <a:ea typeface="AR P明朝体U" panose="02020A00000000000000" pitchFamily="18" charset="-128"/>
              </a:rPr>
              <a:t>・</a:t>
            </a:r>
            <a:r>
              <a:rPr kumimoji="1" lang="en-US" altLang="ja-JP" sz="2000">
                <a:solidFill>
                  <a:srgbClr val="002060"/>
                </a:solidFill>
                <a:latin typeface="AR P明朝体U" panose="02020A00000000000000" pitchFamily="18" charset="-128"/>
                <a:ea typeface="AR P明朝体U" panose="02020A00000000000000" pitchFamily="18" charset="-128"/>
              </a:rPr>
              <a:t>Safty</a:t>
            </a:r>
            <a:r>
              <a:rPr kumimoji="1" lang="ja-JP" altLang="en-US" sz="1400">
                <a:solidFill>
                  <a:srgbClr val="002060"/>
                </a:solidFill>
              </a:rPr>
              <a:t>なら　</a:t>
            </a:r>
            <a:endParaRPr kumimoji="1" lang="ja-JP" altLang="en-US" sz="1600">
              <a:solidFill>
                <a:srgbClr val="002060"/>
              </a:solidFill>
            </a:endParaRPr>
          </a:p>
          <a:p>
            <a:pPr algn="l"/>
            <a:r>
              <a:rPr kumimoji="1" lang="ja-JP" altLang="en-US" sz="1600">
                <a:solidFill>
                  <a:srgbClr val="002060"/>
                </a:solidFill>
              </a:rPr>
              <a:t>なんと</a:t>
            </a:r>
            <a:r>
              <a:rPr kumimoji="1" lang="en-US" altLang="ja-JP" sz="2400">
                <a:solidFill>
                  <a:sysClr val="windowText" lastClr="000000"/>
                </a:solidFill>
                <a:latin typeface="AR P明朝体U" panose="02020A00000000000000" pitchFamily="18" charset="-128"/>
                <a:ea typeface="AR P明朝体U" panose="02020A00000000000000" pitchFamily="18" charset="-128"/>
              </a:rPr>
              <a:t>32,142</a:t>
            </a:r>
            <a:r>
              <a:rPr kumimoji="1" lang="ja-JP" altLang="en-US" sz="2400">
                <a:solidFill>
                  <a:schemeClr val="accent4">
                    <a:lumMod val="75000"/>
                  </a:schemeClr>
                </a:solidFill>
                <a:latin typeface="AR P明朝体U" panose="02020A00000000000000" pitchFamily="18" charset="-128"/>
                <a:ea typeface="AR P明朝体U" panose="02020A00000000000000" pitchFamily="18" charset="-128"/>
              </a:rPr>
              <a:t>円引き</a:t>
            </a:r>
            <a:endParaRPr kumimoji="1" lang="ja-JP" altLang="en-US" sz="2000">
              <a:solidFill>
                <a:schemeClr val="accent4">
                  <a:lumMod val="75000"/>
                </a:schemeClr>
              </a:solidFill>
              <a:latin typeface="AR P明朝体U" panose="02020A00000000000000" pitchFamily="18" charset="-128"/>
              <a:ea typeface="AR P明朝体U" panose="02020A00000000000000" pitchFamily="18" charset="-128"/>
            </a:endParaRPr>
          </a:p>
        </xdr:txBody>
      </xdr:sp>
    </xdr:grpSp>
    <xdr:clientData/>
  </xdr:twoCellAnchor>
  <xdr:twoCellAnchor>
    <xdr:from>
      <xdr:col>10</xdr:col>
      <xdr:colOff>181898</xdr:colOff>
      <xdr:row>1</xdr:row>
      <xdr:rowOff>206477</xdr:rowOff>
    </xdr:from>
    <xdr:to>
      <xdr:col>14</xdr:col>
      <xdr:colOff>299885</xdr:colOff>
      <xdr:row>4</xdr:row>
      <xdr:rowOff>132734</xdr:rowOff>
    </xdr:to>
    <xdr:sp macro="" textlink="">
      <xdr:nvSpPr>
        <xdr:cNvPr id="13" name="四角形: 角を丸くする 12">
          <a:extLst>
            <a:ext uri="{FF2B5EF4-FFF2-40B4-BE49-F238E27FC236}">
              <a16:creationId xmlns:a16="http://schemas.microsoft.com/office/drawing/2014/main" id="{56C758DC-3061-13A8-8FD5-F2C109F2EFB1}"/>
            </a:ext>
          </a:extLst>
        </xdr:cNvPr>
        <xdr:cNvSpPr/>
      </xdr:nvSpPr>
      <xdr:spPr>
        <a:xfrm>
          <a:off x="5520814" y="565354"/>
          <a:ext cx="2163097" cy="816077"/>
        </a:xfrm>
        <a:prstGeom prst="roundRect">
          <a:avLst/>
        </a:prstGeom>
        <a:solidFill>
          <a:srgbClr val="FFFF00"/>
        </a:solidFill>
        <a:ln>
          <a:solidFill>
            <a:srgbClr val="FFA3C2"/>
          </a:solidFill>
        </a:ln>
        <a:effectLst>
          <a:outerShdw blurRad="50800" dist="38100" dir="2700000" algn="tl" rotWithShape="0">
            <a:prstClr val="black">
              <a:alpha val="40000"/>
            </a:prstClr>
          </a:out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3600" b="1"/>
            <a:t>56,500</a:t>
          </a:r>
          <a:r>
            <a:rPr kumimoji="1" lang="ja-JP" altLang="en-US" sz="3600" b="1"/>
            <a:t>円</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7620</xdr:colOff>
      <xdr:row>4</xdr:row>
      <xdr:rowOff>0</xdr:rowOff>
    </xdr:from>
    <xdr:to>
      <xdr:col>13</xdr:col>
      <xdr:colOff>167640</xdr:colOff>
      <xdr:row>18</xdr:row>
      <xdr:rowOff>7620</xdr:rowOff>
    </xdr:to>
    <xdr:pic>
      <xdr:nvPicPr>
        <xdr:cNvPr id="4" name="図 3" descr="感染性胃腸炎患者報告数　直近5シーズン">
          <a:extLst>
            <a:ext uri="{FF2B5EF4-FFF2-40B4-BE49-F238E27FC236}">
              <a16:creationId xmlns:a16="http://schemas.microsoft.com/office/drawing/2014/main" id="{2C948D3B-45E8-F8A4-D660-65C0F99E2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01540" y="990600"/>
          <a:ext cx="7452360" cy="2766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449580</xdr:colOff>
      <xdr:row>7</xdr:row>
      <xdr:rowOff>152400</xdr:rowOff>
    </xdr:from>
    <xdr:to>
      <xdr:col>13</xdr:col>
      <xdr:colOff>430398</xdr:colOff>
      <xdr:row>16</xdr:row>
      <xdr:rowOff>51938</xdr:rowOff>
    </xdr:to>
    <xdr:pic>
      <xdr:nvPicPr>
        <xdr:cNvPr id="115" name="図 114">
          <a:extLst>
            <a:ext uri="{FF2B5EF4-FFF2-40B4-BE49-F238E27FC236}">
              <a16:creationId xmlns:a16="http://schemas.microsoft.com/office/drawing/2014/main" id="{A4498515-AA3C-051E-F18D-E3E7BFE787A9}"/>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rightnessContrast contrast="19000"/>
                  </a14:imgEffect>
                </a14:imgLayer>
              </a14:imgProps>
            </a:ext>
          </a:extLst>
        </a:blip>
        <a:stretch>
          <a:fillRect/>
        </a:stretch>
      </xdr:blipFill>
      <xdr:spPr>
        <a:xfrm>
          <a:off x="5143500" y="1645920"/>
          <a:ext cx="7273158" cy="1408298"/>
        </a:xfrm>
        <a:prstGeom prst="rect">
          <a:avLst/>
        </a:prstGeom>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8" name="図 17">
          <a:extLst>
            <a:ext uri="{FF2B5EF4-FFF2-40B4-BE49-F238E27FC236}">
              <a16:creationId xmlns:a16="http://schemas.microsoft.com/office/drawing/2014/main" id="{7CB4DA9F-1B04-4EF3-99C7-A9090BC2701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9" name="図 18">
          <a:extLst>
            <a:ext uri="{FF2B5EF4-FFF2-40B4-BE49-F238E27FC236}">
              <a16:creationId xmlns:a16="http://schemas.microsoft.com/office/drawing/2014/main" id="{208194EA-FBC2-4047-BA77-494FAAF342B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0" name="図 19">
          <a:extLst>
            <a:ext uri="{FF2B5EF4-FFF2-40B4-BE49-F238E27FC236}">
              <a16:creationId xmlns:a16="http://schemas.microsoft.com/office/drawing/2014/main" id="{03D950EE-8196-4739-AF66-F13AF36FDA3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1" name="図 20">
          <a:extLst>
            <a:ext uri="{FF2B5EF4-FFF2-40B4-BE49-F238E27FC236}">
              <a16:creationId xmlns:a16="http://schemas.microsoft.com/office/drawing/2014/main" id="{491353A3-CC01-4949-85EC-1A0A640F522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2" name="図 21">
          <a:extLst>
            <a:ext uri="{FF2B5EF4-FFF2-40B4-BE49-F238E27FC236}">
              <a16:creationId xmlns:a16="http://schemas.microsoft.com/office/drawing/2014/main" id="{5569E63F-0160-4666-AC52-18244311A7B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3" name="図 22">
          <a:extLst>
            <a:ext uri="{FF2B5EF4-FFF2-40B4-BE49-F238E27FC236}">
              <a16:creationId xmlns:a16="http://schemas.microsoft.com/office/drawing/2014/main" id="{345405F4-606A-4911-AA46-B9ED0E802CB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4" name="図 23">
          <a:extLst>
            <a:ext uri="{FF2B5EF4-FFF2-40B4-BE49-F238E27FC236}">
              <a16:creationId xmlns:a16="http://schemas.microsoft.com/office/drawing/2014/main" id="{F57B54D6-02C2-4AE7-8292-4CE19FD8C16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 name="図 1">
          <a:extLst>
            <a:ext uri="{FF2B5EF4-FFF2-40B4-BE49-F238E27FC236}">
              <a16:creationId xmlns:a16="http://schemas.microsoft.com/office/drawing/2014/main" id="{2D16E8F2-B1AD-4ED1-A4D3-960FAA39376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4" name="図 13">
          <a:extLst>
            <a:ext uri="{FF2B5EF4-FFF2-40B4-BE49-F238E27FC236}">
              <a16:creationId xmlns:a16="http://schemas.microsoft.com/office/drawing/2014/main" id="{EB21ACAE-943D-4A31-B7F1-62A0BD139E3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5" name="図 14">
          <a:extLst>
            <a:ext uri="{FF2B5EF4-FFF2-40B4-BE49-F238E27FC236}">
              <a16:creationId xmlns:a16="http://schemas.microsoft.com/office/drawing/2014/main" id="{FA10BB8C-BD8E-49FD-9A13-7E128D1B191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7" name="図 16">
          <a:extLst>
            <a:ext uri="{FF2B5EF4-FFF2-40B4-BE49-F238E27FC236}">
              <a16:creationId xmlns:a16="http://schemas.microsoft.com/office/drawing/2014/main" id="{AD2D2AB9-000A-4AEE-BBBE-31967CB0F63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5" name="図 24">
          <a:extLst>
            <a:ext uri="{FF2B5EF4-FFF2-40B4-BE49-F238E27FC236}">
              <a16:creationId xmlns:a16="http://schemas.microsoft.com/office/drawing/2014/main" id="{ED1C992E-D8CA-4418-ADCA-2F0D75A5A6E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6" name="図 25">
          <a:extLst>
            <a:ext uri="{FF2B5EF4-FFF2-40B4-BE49-F238E27FC236}">
              <a16:creationId xmlns:a16="http://schemas.microsoft.com/office/drawing/2014/main" id="{794C03DF-CB0A-4E11-BA7A-EFA43DEF510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7" name="図 26">
          <a:extLst>
            <a:ext uri="{FF2B5EF4-FFF2-40B4-BE49-F238E27FC236}">
              <a16:creationId xmlns:a16="http://schemas.microsoft.com/office/drawing/2014/main" id="{1A2A6859-F065-411F-86FE-D677A0895D4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754380</xdr:colOff>
      <xdr:row>21</xdr:row>
      <xdr:rowOff>99060</xdr:rowOff>
    </xdr:from>
    <xdr:to>
      <xdr:col>10</xdr:col>
      <xdr:colOff>205740</xdr:colOff>
      <xdr:row>21</xdr:row>
      <xdr:rowOff>365760</xdr:rowOff>
    </xdr:to>
    <xdr:sp macro="" textlink="">
      <xdr:nvSpPr>
        <xdr:cNvPr id="30" name="テキスト ボックス 29">
          <a:extLst>
            <a:ext uri="{FF2B5EF4-FFF2-40B4-BE49-F238E27FC236}">
              <a16:creationId xmlns:a16="http://schemas.microsoft.com/office/drawing/2014/main" id="{02C65A6D-3A04-947A-2B56-E9ECE88156A7}"/>
            </a:ext>
          </a:extLst>
        </xdr:cNvPr>
        <xdr:cNvSpPr txBox="1"/>
      </xdr:nvSpPr>
      <xdr:spPr>
        <a:xfrm>
          <a:off x="8008620" y="4716780"/>
          <a:ext cx="556260" cy="2667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先週</a:t>
          </a:r>
        </a:p>
      </xdr:txBody>
    </xdr:sp>
    <xdr:clientData/>
  </xdr:twoCellAnchor>
  <xdr:twoCellAnchor>
    <xdr:from>
      <xdr:col>10</xdr:col>
      <xdr:colOff>259080</xdr:colOff>
      <xdr:row>21</xdr:row>
      <xdr:rowOff>106680</xdr:rowOff>
    </xdr:from>
    <xdr:to>
      <xdr:col>10</xdr:col>
      <xdr:colOff>838200</xdr:colOff>
      <xdr:row>21</xdr:row>
      <xdr:rowOff>373380</xdr:rowOff>
    </xdr:to>
    <xdr:sp macro="" textlink="">
      <xdr:nvSpPr>
        <xdr:cNvPr id="33" name="テキスト ボックス 32">
          <a:extLst>
            <a:ext uri="{FF2B5EF4-FFF2-40B4-BE49-F238E27FC236}">
              <a16:creationId xmlns:a16="http://schemas.microsoft.com/office/drawing/2014/main" id="{67036CB7-03DF-4E83-9651-8F18F051F9E9}"/>
            </a:ext>
          </a:extLst>
        </xdr:cNvPr>
        <xdr:cNvSpPr txBox="1"/>
      </xdr:nvSpPr>
      <xdr:spPr>
        <a:xfrm>
          <a:off x="8618220" y="4724400"/>
          <a:ext cx="579120" cy="2667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今週</a:t>
          </a:r>
        </a:p>
      </xdr:txBody>
    </xdr:sp>
    <xdr:clientData/>
  </xdr:twoCellAnchor>
  <xdr:twoCellAnchor editAs="oneCell">
    <xdr:from>
      <xdr:col>4</xdr:col>
      <xdr:colOff>0</xdr:colOff>
      <xdr:row>23</xdr:row>
      <xdr:rowOff>0</xdr:rowOff>
    </xdr:from>
    <xdr:to>
      <xdr:col>4</xdr:col>
      <xdr:colOff>45720</xdr:colOff>
      <xdr:row>23</xdr:row>
      <xdr:rowOff>7620</xdr:rowOff>
    </xdr:to>
    <xdr:pic>
      <xdr:nvPicPr>
        <xdr:cNvPr id="38" name="図 37">
          <a:extLst>
            <a:ext uri="{FF2B5EF4-FFF2-40B4-BE49-F238E27FC236}">
              <a16:creationId xmlns:a16="http://schemas.microsoft.com/office/drawing/2014/main" id="{E3FB0C9B-4FA0-4EFC-998B-3EAA57465FD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144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39" name="図 38">
          <a:extLst>
            <a:ext uri="{FF2B5EF4-FFF2-40B4-BE49-F238E27FC236}">
              <a16:creationId xmlns:a16="http://schemas.microsoft.com/office/drawing/2014/main" id="{A58AF400-0AD0-4B90-8751-2BB14F0D0D2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358588</xdr:colOff>
      <xdr:row>36</xdr:row>
      <xdr:rowOff>769470</xdr:rowOff>
    </xdr:from>
    <xdr:to>
      <xdr:col>3</xdr:col>
      <xdr:colOff>404308</xdr:colOff>
      <xdr:row>36</xdr:row>
      <xdr:rowOff>777951</xdr:rowOff>
    </xdr:to>
    <xdr:pic>
      <xdr:nvPicPr>
        <xdr:cNvPr id="40" name="図 39">
          <a:extLst>
            <a:ext uri="{FF2B5EF4-FFF2-40B4-BE49-F238E27FC236}">
              <a16:creationId xmlns:a16="http://schemas.microsoft.com/office/drawing/2014/main" id="{04C67915-B922-49AF-8C6B-F06F7F1DD58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47</xdr:row>
      <xdr:rowOff>0</xdr:rowOff>
    </xdr:from>
    <xdr:to>
      <xdr:col>4</xdr:col>
      <xdr:colOff>45720</xdr:colOff>
      <xdr:row>47</xdr:row>
      <xdr:rowOff>7620</xdr:rowOff>
    </xdr:to>
    <xdr:pic>
      <xdr:nvPicPr>
        <xdr:cNvPr id="41" name="図 40">
          <a:extLst>
            <a:ext uri="{FF2B5EF4-FFF2-40B4-BE49-F238E27FC236}">
              <a16:creationId xmlns:a16="http://schemas.microsoft.com/office/drawing/2014/main" id="{2DB09E40-B22F-4534-B9A7-518A5BA9418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53</xdr:row>
      <xdr:rowOff>0</xdr:rowOff>
    </xdr:from>
    <xdr:to>
      <xdr:col>4</xdr:col>
      <xdr:colOff>45720</xdr:colOff>
      <xdr:row>53</xdr:row>
      <xdr:rowOff>7620</xdr:rowOff>
    </xdr:to>
    <xdr:pic>
      <xdr:nvPicPr>
        <xdr:cNvPr id="42" name="図 41">
          <a:extLst>
            <a:ext uri="{FF2B5EF4-FFF2-40B4-BE49-F238E27FC236}">
              <a16:creationId xmlns:a16="http://schemas.microsoft.com/office/drawing/2014/main" id="{A95777CC-1965-4058-BB35-71304C7A1CE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58</xdr:row>
      <xdr:rowOff>0</xdr:rowOff>
    </xdr:from>
    <xdr:to>
      <xdr:col>4</xdr:col>
      <xdr:colOff>45720</xdr:colOff>
      <xdr:row>58</xdr:row>
      <xdr:rowOff>7620</xdr:rowOff>
    </xdr:to>
    <xdr:pic>
      <xdr:nvPicPr>
        <xdr:cNvPr id="43" name="図 42">
          <a:extLst>
            <a:ext uri="{FF2B5EF4-FFF2-40B4-BE49-F238E27FC236}">
              <a16:creationId xmlns:a16="http://schemas.microsoft.com/office/drawing/2014/main" id="{43B6D77D-722F-4EC9-BDA6-CD7177E76E2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62</xdr:row>
      <xdr:rowOff>0</xdr:rowOff>
    </xdr:from>
    <xdr:to>
      <xdr:col>4</xdr:col>
      <xdr:colOff>45720</xdr:colOff>
      <xdr:row>62</xdr:row>
      <xdr:rowOff>7620</xdr:rowOff>
    </xdr:to>
    <xdr:pic>
      <xdr:nvPicPr>
        <xdr:cNvPr id="44" name="図 43">
          <a:extLst>
            <a:ext uri="{FF2B5EF4-FFF2-40B4-BE49-F238E27FC236}">
              <a16:creationId xmlns:a16="http://schemas.microsoft.com/office/drawing/2014/main" id="{3D4C9275-4456-408F-BED5-D9FE53D0255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37</xdr:row>
      <xdr:rowOff>769470</xdr:rowOff>
    </xdr:from>
    <xdr:ext cx="45720" cy="7620"/>
    <xdr:pic>
      <xdr:nvPicPr>
        <xdr:cNvPr id="13" name="図 12">
          <a:extLst>
            <a:ext uri="{FF2B5EF4-FFF2-40B4-BE49-F238E27FC236}">
              <a16:creationId xmlns:a16="http://schemas.microsoft.com/office/drawing/2014/main" id="{3A57D59B-9D89-4363-ADBA-8B29E9CE43A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31" name="図 30">
          <a:extLst>
            <a:ext uri="{FF2B5EF4-FFF2-40B4-BE49-F238E27FC236}">
              <a16:creationId xmlns:a16="http://schemas.microsoft.com/office/drawing/2014/main" id="{19505261-9274-4683-A4D4-4D389E04B05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16" name="図 15">
          <a:extLst>
            <a:ext uri="{FF2B5EF4-FFF2-40B4-BE49-F238E27FC236}">
              <a16:creationId xmlns:a16="http://schemas.microsoft.com/office/drawing/2014/main" id="{61747D7D-116A-4685-A7F4-5A4B34D578B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28" name="図 27">
          <a:extLst>
            <a:ext uri="{FF2B5EF4-FFF2-40B4-BE49-F238E27FC236}">
              <a16:creationId xmlns:a16="http://schemas.microsoft.com/office/drawing/2014/main" id="{9C89F63A-0C2D-44CC-9D80-4142F0170C1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29" name="図 28">
          <a:extLst>
            <a:ext uri="{FF2B5EF4-FFF2-40B4-BE49-F238E27FC236}">
              <a16:creationId xmlns:a16="http://schemas.microsoft.com/office/drawing/2014/main" id="{550164BA-3ABC-42ED-ACC9-07CCFCD5229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6" name="図 35">
          <a:extLst>
            <a:ext uri="{FF2B5EF4-FFF2-40B4-BE49-F238E27FC236}">
              <a16:creationId xmlns:a16="http://schemas.microsoft.com/office/drawing/2014/main" id="{6BC65310-B27F-47DF-B66F-64F6801BB3E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7" name="図 36">
          <a:extLst>
            <a:ext uri="{FF2B5EF4-FFF2-40B4-BE49-F238E27FC236}">
              <a16:creationId xmlns:a16="http://schemas.microsoft.com/office/drawing/2014/main" id="{E929A0B5-F69C-4E61-B5FA-8E334F8624E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5" name="図 44">
          <a:extLst>
            <a:ext uri="{FF2B5EF4-FFF2-40B4-BE49-F238E27FC236}">
              <a16:creationId xmlns:a16="http://schemas.microsoft.com/office/drawing/2014/main" id="{14787536-E9EF-4D09-BA30-21AE684BC86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6" name="図 45">
          <a:extLst>
            <a:ext uri="{FF2B5EF4-FFF2-40B4-BE49-F238E27FC236}">
              <a16:creationId xmlns:a16="http://schemas.microsoft.com/office/drawing/2014/main" id="{0D5CCC66-B548-436F-A91E-71C5A4ED007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7" name="図 46">
          <a:extLst>
            <a:ext uri="{FF2B5EF4-FFF2-40B4-BE49-F238E27FC236}">
              <a16:creationId xmlns:a16="http://schemas.microsoft.com/office/drawing/2014/main" id="{E9879E01-A516-4DD7-A429-1550EA472EB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8" name="図 47">
          <a:extLst>
            <a:ext uri="{FF2B5EF4-FFF2-40B4-BE49-F238E27FC236}">
              <a16:creationId xmlns:a16="http://schemas.microsoft.com/office/drawing/2014/main" id="{2E8073A6-461F-4E74-9E49-3DE037F703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9" name="図 48">
          <a:extLst>
            <a:ext uri="{FF2B5EF4-FFF2-40B4-BE49-F238E27FC236}">
              <a16:creationId xmlns:a16="http://schemas.microsoft.com/office/drawing/2014/main" id="{D46EFE26-25A4-4C83-B258-BF35C228259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0" name="図 49">
          <a:extLst>
            <a:ext uri="{FF2B5EF4-FFF2-40B4-BE49-F238E27FC236}">
              <a16:creationId xmlns:a16="http://schemas.microsoft.com/office/drawing/2014/main" id="{B3508170-2062-4442-936E-5B534BAEBF9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1" name="図 50">
          <a:extLst>
            <a:ext uri="{FF2B5EF4-FFF2-40B4-BE49-F238E27FC236}">
              <a16:creationId xmlns:a16="http://schemas.microsoft.com/office/drawing/2014/main" id="{6CF1EC18-9141-4F73-85CD-48E50203087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2" name="図 51">
          <a:extLst>
            <a:ext uri="{FF2B5EF4-FFF2-40B4-BE49-F238E27FC236}">
              <a16:creationId xmlns:a16="http://schemas.microsoft.com/office/drawing/2014/main" id="{095E9CCD-D5B8-4874-8C78-503938BAA81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3" name="図 52">
          <a:extLst>
            <a:ext uri="{FF2B5EF4-FFF2-40B4-BE49-F238E27FC236}">
              <a16:creationId xmlns:a16="http://schemas.microsoft.com/office/drawing/2014/main" id="{C89B616C-DADF-4297-AD41-06B1D20DEFB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4" name="図 53">
          <a:extLst>
            <a:ext uri="{FF2B5EF4-FFF2-40B4-BE49-F238E27FC236}">
              <a16:creationId xmlns:a16="http://schemas.microsoft.com/office/drawing/2014/main" id="{3EE27F0B-D664-4FB8-BB1E-B6CD6E6B10A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5" name="図 54">
          <a:extLst>
            <a:ext uri="{FF2B5EF4-FFF2-40B4-BE49-F238E27FC236}">
              <a16:creationId xmlns:a16="http://schemas.microsoft.com/office/drawing/2014/main" id="{5E297243-3668-4492-8EBD-0807F933FAE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23</xdr:row>
      <xdr:rowOff>0</xdr:rowOff>
    </xdr:from>
    <xdr:ext cx="45720" cy="7620"/>
    <xdr:pic>
      <xdr:nvPicPr>
        <xdr:cNvPr id="56" name="図 55">
          <a:extLst>
            <a:ext uri="{FF2B5EF4-FFF2-40B4-BE49-F238E27FC236}">
              <a16:creationId xmlns:a16="http://schemas.microsoft.com/office/drawing/2014/main" id="{4E7C3126-0B62-4493-89E6-AD2477DFF9F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617375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29</xdr:row>
      <xdr:rowOff>0</xdr:rowOff>
    </xdr:from>
    <xdr:ext cx="45720" cy="7620"/>
    <xdr:pic>
      <xdr:nvPicPr>
        <xdr:cNvPr id="57" name="図 56">
          <a:extLst>
            <a:ext uri="{FF2B5EF4-FFF2-40B4-BE49-F238E27FC236}">
              <a16:creationId xmlns:a16="http://schemas.microsoft.com/office/drawing/2014/main" id="{D2CFD870-3759-4F4C-9219-37ED77F8954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1233973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47</xdr:row>
      <xdr:rowOff>0</xdr:rowOff>
    </xdr:from>
    <xdr:ext cx="45720" cy="7620"/>
    <xdr:pic>
      <xdr:nvPicPr>
        <xdr:cNvPr id="58" name="図 57">
          <a:extLst>
            <a:ext uri="{FF2B5EF4-FFF2-40B4-BE49-F238E27FC236}">
              <a16:creationId xmlns:a16="http://schemas.microsoft.com/office/drawing/2014/main" id="{AEA3E453-ADD2-42A7-8C64-B923F641FDE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30689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53</xdr:row>
      <xdr:rowOff>0</xdr:rowOff>
    </xdr:from>
    <xdr:ext cx="45720" cy="7620"/>
    <xdr:pic>
      <xdr:nvPicPr>
        <xdr:cNvPr id="59" name="図 58">
          <a:extLst>
            <a:ext uri="{FF2B5EF4-FFF2-40B4-BE49-F238E27FC236}">
              <a16:creationId xmlns:a16="http://schemas.microsoft.com/office/drawing/2014/main" id="{6DD7DCF5-0544-4E1A-B630-0854DD6BB2B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3663042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58</xdr:row>
      <xdr:rowOff>0</xdr:rowOff>
    </xdr:from>
    <xdr:ext cx="45720" cy="7620"/>
    <xdr:pic>
      <xdr:nvPicPr>
        <xdr:cNvPr id="60" name="図 59">
          <a:extLst>
            <a:ext uri="{FF2B5EF4-FFF2-40B4-BE49-F238E27FC236}">
              <a16:creationId xmlns:a16="http://schemas.microsoft.com/office/drawing/2014/main" id="{51A6C239-A701-492B-9F69-EBDD5467319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4107024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45720" cy="7620"/>
    <xdr:pic>
      <xdr:nvPicPr>
        <xdr:cNvPr id="61" name="図 60">
          <a:extLst>
            <a:ext uri="{FF2B5EF4-FFF2-40B4-BE49-F238E27FC236}">
              <a16:creationId xmlns:a16="http://schemas.microsoft.com/office/drawing/2014/main" id="{52C3E77E-D8CE-4350-BBA6-BC860DD576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59429" y="44996878"/>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35" name="図 34">
          <a:extLst>
            <a:ext uri="{FF2B5EF4-FFF2-40B4-BE49-F238E27FC236}">
              <a16:creationId xmlns:a16="http://schemas.microsoft.com/office/drawing/2014/main" id="{137CC7FA-74FC-4A04-B4ED-2727715BF36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2" name="図 61">
          <a:extLst>
            <a:ext uri="{FF2B5EF4-FFF2-40B4-BE49-F238E27FC236}">
              <a16:creationId xmlns:a16="http://schemas.microsoft.com/office/drawing/2014/main" id="{4C979020-6F78-4D09-A475-315DC152C59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3" name="図 62">
          <a:extLst>
            <a:ext uri="{FF2B5EF4-FFF2-40B4-BE49-F238E27FC236}">
              <a16:creationId xmlns:a16="http://schemas.microsoft.com/office/drawing/2014/main" id="{73FE766B-A692-4AC4-8BE0-FB1DC08DB2E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4" name="図 63">
          <a:extLst>
            <a:ext uri="{FF2B5EF4-FFF2-40B4-BE49-F238E27FC236}">
              <a16:creationId xmlns:a16="http://schemas.microsoft.com/office/drawing/2014/main" id="{1F246A63-6116-4096-91D3-F4FB859B91B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5" name="図 64">
          <a:extLst>
            <a:ext uri="{FF2B5EF4-FFF2-40B4-BE49-F238E27FC236}">
              <a16:creationId xmlns:a16="http://schemas.microsoft.com/office/drawing/2014/main" id="{CC12C8E7-31DB-4814-9321-B9C28571E4D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7" name="図 66">
          <a:extLst>
            <a:ext uri="{FF2B5EF4-FFF2-40B4-BE49-F238E27FC236}">
              <a16:creationId xmlns:a16="http://schemas.microsoft.com/office/drawing/2014/main" id="{EE352F92-3108-42C2-B197-E8BB3D68BE5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23</xdr:row>
      <xdr:rowOff>0</xdr:rowOff>
    </xdr:from>
    <xdr:to>
      <xdr:col>4</xdr:col>
      <xdr:colOff>45720</xdr:colOff>
      <xdr:row>23</xdr:row>
      <xdr:rowOff>7620</xdr:rowOff>
    </xdr:to>
    <xdr:pic>
      <xdr:nvPicPr>
        <xdr:cNvPr id="75" name="図 74">
          <a:extLst>
            <a:ext uri="{FF2B5EF4-FFF2-40B4-BE49-F238E27FC236}">
              <a16:creationId xmlns:a16="http://schemas.microsoft.com/office/drawing/2014/main" id="{DAF6B4C6-EF79-43A3-B2F5-D95C56A1632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1653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76" name="図 75">
          <a:extLst>
            <a:ext uri="{FF2B5EF4-FFF2-40B4-BE49-F238E27FC236}">
              <a16:creationId xmlns:a16="http://schemas.microsoft.com/office/drawing/2014/main" id="{38517835-670D-4F19-B0B2-20BE04DC942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30251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77" name="図 76">
          <a:extLst>
            <a:ext uri="{FF2B5EF4-FFF2-40B4-BE49-F238E27FC236}">
              <a16:creationId xmlns:a16="http://schemas.microsoft.com/office/drawing/2014/main" id="{B20F5CDC-4485-4657-9BDB-CF6F35F3BAA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4625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78" name="図 77">
          <a:extLst>
            <a:ext uri="{FF2B5EF4-FFF2-40B4-BE49-F238E27FC236}">
              <a16:creationId xmlns:a16="http://schemas.microsoft.com/office/drawing/2014/main" id="{5082DC80-C901-4B3C-B840-B56E81FE821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911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79" name="図 78">
          <a:extLst>
            <a:ext uri="{FF2B5EF4-FFF2-40B4-BE49-F238E27FC236}">
              <a16:creationId xmlns:a16="http://schemas.microsoft.com/office/drawing/2014/main" id="{218E4C63-3CE7-4CB3-A194-DDD6DA7ADBC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8282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80" name="図 79">
          <a:extLst>
            <a:ext uri="{FF2B5EF4-FFF2-40B4-BE49-F238E27FC236}">
              <a16:creationId xmlns:a16="http://schemas.microsoft.com/office/drawing/2014/main" id="{3A1E18A0-8174-4D42-B463-7CE85CA8783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425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81" name="図 80">
          <a:extLst>
            <a:ext uri="{FF2B5EF4-FFF2-40B4-BE49-F238E27FC236}">
              <a16:creationId xmlns:a16="http://schemas.microsoft.com/office/drawing/2014/main" id="{962BD5C9-F0D9-4058-BDAA-9D8C3EF155B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10340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38</xdr:row>
      <xdr:rowOff>769470</xdr:rowOff>
    </xdr:from>
    <xdr:ext cx="45720" cy="7620"/>
    <xdr:pic>
      <xdr:nvPicPr>
        <xdr:cNvPr id="66" name="図 65">
          <a:extLst>
            <a:ext uri="{FF2B5EF4-FFF2-40B4-BE49-F238E27FC236}">
              <a16:creationId xmlns:a16="http://schemas.microsoft.com/office/drawing/2014/main" id="{E3E7495D-D134-4655-AC96-B4C97C0C05D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21320143"/>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37</xdr:row>
      <xdr:rowOff>769470</xdr:rowOff>
    </xdr:from>
    <xdr:ext cx="45720" cy="7620"/>
    <xdr:pic>
      <xdr:nvPicPr>
        <xdr:cNvPr id="69" name="図 68">
          <a:extLst>
            <a:ext uri="{FF2B5EF4-FFF2-40B4-BE49-F238E27FC236}">
              <a16:creationId xmlns:a16="http://schemas.microsoft.com/office/drawing/2014/main" id="{8B560CD8-F28D-4CF9-A97D-DC00F580E96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70" name="図 69">
          <a:extLst>
            <a:ext uri="{FF2B5EF4-FFF2-40B4-BE49-F238E27FC236}">
              <a16:creationId xmlns:a16="http://schemas.microsoft.com/office/drawing/2014/main" id="{971D621A-CD19-4CAF-A5B4-089ABE1BFD2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29</xdr:row>
      <xdr:rowOff>0</xdr:rowOff>
    </xdr:from>
    <xdr:to>
      <xdr:col>4</xdr:col>
      <xdr:colOff>45720</xdr:colOff>
      <xdr:row>29</xdr:row>
      <xdr:rowOff>7620</xdr:rowOff>
    </xdr:to>
    <xdr:pic>
      <xdr:nvPicPr>
        <xdr:cNvPr id="86" name="図 85">
          <a:extLst>
            <a:ext uri="{FF2B5EF4-FFF2-40B4-BE49-F238E27FC236}">
              <a16:creationId xmlns:a16="http://schemas.microsoft.com/office/drawing/2014/main" id="{AB5E0F5B-9A3B-4822-9446-60B3DD3079C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87" name="図 86">
          <a:extLst>
            <a:ext uri="{FF2B5EF4-FFF2-40B4-BE49-F238E27FC236}">
              <a16:creationId xmlns:a16="http://schemas.microsoft.com/office/drawing/2014/main" id="{E5204CB0-78DD-4E3A-9040-EC4036D39C1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3886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88" name="図 87">
          <a:extLst>
            <a:ext uri="{FF2B5EF4-FFF2-40B4-BE49-F238E27FC236}">
              <a16:creationId xmlns:a16="http://schemas.microsoft.com/office/drawing/2014/main" id="{94AFDD48-3BCF-4A25-9C0A-EEBD842CF71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89" name="図 88">
          <a:extLst>
            <a:ext uri="{FF2B5EF4-FFF2-40B4-BE49-F238E27FC236}">
              <a16:creationId xmlns:a16="http://schemas.microsoft.com/office/drawing/2014/main" id="{20A7496F-27F8-4044-B9F3-716D30E7BE7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90" name="図 89">
          <a:extLst>
            <a:ext uri="{FF2B5EF4-FFF2-40B4-BE49-F238E27FC236}">
              <a16:creationId xmlns:a16="http://schemas.microsoft.com/office/drawing/2014/main" id="{3455C973-8B43-49DB-BEB4-C6E241F0A02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91" name="図 90">
          <a:extLst>
            <a:ext uri="{FF2B5EF4-FFF2-40B4-BE49-F238E27FC236}">
              <a16:creationId xmlns:a16="http://schemas.microsoft.com/office/drawing/2014/main" id="{F3D7FCBC-3777-4F55-A127-4A6BFB4C351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981075</xdr:colOff>
      <xdr:row>2</xdr:row>
      <xdr:rowOff>6016</xdr:rowOff>
    </xdr:from>
    <xdr:to>
      <xdr:col>13</xdr:col>
      <xdr:colOff>2139</xdr:colOff>
      <xdr:row>3</xdr:row>
      <xdr:rowOff>214731</xdr:rowOff>
    </xdr:to>
    <xdr:sp macro="" textlink="">
      <xdr:nvSpPr>
        <xdr:cNvPr id="83" name="Text Box 435">
          <a:extLst>
            <a:ext uri="{FF2B5EF4-FFF2-40B4-BE49-F238E27FC236}">
              <a16:creationId xmlns:a16="http://schemas.microsoft.com/office/drawing/2014/main" id="{E24747AE-9D86-44FB-9D5C-C2C99087CE5F}"/>
            </a:ext>
          </a:extLst>
        </xdr:cNvPr>
        <xdr:cNvSpPr txBox="1">
          <a:spLocks noChangeArrowheads="1"/>
        </xdr:cNvSpPr>
      </xdr:nvSpPr>
      <xdr:spPr bwMode="auto">
        <a:xfrm>
          <a:off x="5514975" y="554656"/>
          <a:ext cx="6229584" cy="429695"/>
        </a:xfrm>
        <a:prstGeom prst="rect">
          <a:avLst/>
        </a:prstGeom>
        <a:solidFill>
          <a:srgbClr val="FFFFFF"/>
        </a:solidFill>
        <a:ln w="9525">
          <a:solidFill>
            <a:srgbClr val="FF0000"/>
          </a:solidFill>
          <a:miter lim="800000"/>
          <a:headEnd/>
          <a:tailEnd/>
        </a:ln>
      </xdr:spPr>
      <xdr:txBody>
        <a:bodyPr vertOverflow="clip" wrap="square" lIns="36576" tIns="18288" rIns="36576" bIns="18288" anchor="ctr" upright="1"/>
        <a:lstStyle/>
        <a:p>
          <a:pPr algn="ctr" rtl="0">
            <a:defRPr sz="1000"/>
          </a:pPr>
          <a:r>
            <a:rPr lang="ja-JP" altLang="en-US" sz="1200" b="1" i="0" u="none" strike="noStrike" baseline="0">
              <a:solidFill>
                <a:srgbClr val="FF0000"/>
              </a:solidFill>
              <a:latin typeface="ＭＳ Ｐゴシック"/>
              <a:ea typeface="ＭＳ Ｐゴシック"/>
            </a:rPr>
            <a:t>東京都は　</a:t>
          </a:r>
          <a:r>
            <a:rPr lang="ja-JP" altLang="en-US" sz="1400" b="1" i="0" u="none" strike="noStrike" baseline="0">
              <a:solidFill>
                <a:srgbClr val="FF0000"/>
              </a:solidFill>
              <a:latin typeface="ＭＳ Ｐゴシック"/>
              <a:ea typeface="ＭＳ Ｐゴシック"/>
            </a:rPr>
            <a:t>レベル </a:t>
          </a:r>
          <a:r>
            <a:rPr lang="en-US" altLang="ja-JP" sz="1400" b="1" i="0" u="none" strike="noStrike" baseline="0">
              <a:solidFill>
                <a:srgbClr val="FF0000"/>
              </a:solidFill>
              <a:latin typeface="ＭＳ Ｐゴシック"/>
              <a:ea typeface="ＭＳ Ｐゴシック"/>
            </a:rPr>
            <a:t>2</a:t>
          </a:r>
          <a:r>
            <a:rPr lang="ja-JP" altLang="en-US" sz="1400" b="1" i="0" u="none" strike="noStrike" baseline="0">
              <a:solidFill>
                <a:srgbClr val="FF0000"/>
              </a:solidFill>
              <a:latin typeface="ＭＳ Ｐゴシック"/>
              <a:ea typeface="ＭＳ Ｐゴシック"/>
            </a:rPr>
            <a:t>　</a:t>
          </a:r>
          <a:r>
            <a:rPr lang="en-US" altLang="ja-JP" sz="1400" b="1" i="0" u="none" strike="noStrike" baseline="0">
              <a:solidFill>
                <a:srgbClr val="FF0000"/>
              </a:solidFill>
              <a:latin typeface="ＭＳ Ｐゴシック"/>
              <a:ea typeface="ＭＳ Ｐゴシック"/>
            </a:rPr>
            <a:t>;</a:t>
          </a:r>
          <a:r>
            <a:rPr lang="ja-JP" altLang="en-US" sz="1400" b="1" i="0" u="none" strike="noStrike" baseline="0">
              <a:solidFill>
                <a:srgbClr val="FF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全国平均 </a:t>
          </a:r>
          <a:r>
            <a:rPr lang="ja-JP" altLang="en-US" sz="1800" b="1" i="0" u="none" strike="noStrike" baseline="0">
              <a:solidFill>
                <a:srgbClr val="FF0000"/>
              </a:solidFill>
              <a:latin typeface="ＭＳ Ｐゴシック"/>
              <a:ea typeface="ＭＳ Ｐゴシック"/>
            </a:rPr>
            <a:t> </a:t>
          </a:r>
          <a:r>
            <a:rPr lang="en-US" altLang="ja-JP" sz="1200" b="1" i="0" u="none" strike="noStrike" baseline="0">
              <a:solidFill>
                <a:srgbClr val="FF0000"/>
              </a:solidFill>
              <a:latin typeface="ＭＳ Ｐゴシック"/>
              <a:ea typeface="ＭＳ Ｐゴシック"/>
            </a:rPr>
            <a:t>(</a:t>
          </a:r>
          <a:r>
            <a:rPr lang="ja-JP" altLang="en-US" sz="1200" b="1" i="0" u="none" strike="noStrike" baseline="0">
              <a:solidFill>
                <a:srgbClr val="FF0000"/>
              </a:solidFill>
              <a:latin typeface="ＭＳ Ｐゴシック"/>
              <a:ea typeface="ＭＳ Ｐゴシック"/>
            </a:rPr>
            <a:t>レベル</a:t>
          </a:r>
          <a:r>
            <a:rPr lang="en-US" altLang="ja-JP" sz="1800" b="1" i="0" u="none" strike="noStrike" baseline="0">
              <a:solidFill>
                <a:srgbClr val="FF0000"/>
              </a:solidFill>
              <a:latin typeface="ＭＳ Ｐゴシック"/>
              <a:ea typeface="ＭＳ Ｐゴシック"/>
            </a:rPr>
            <a:t>2</a:t>
          </a:r>
          <a:r>
            <a:rPr lang="en-US" altLang="ja-JP" sz="1200" b="1" i="0" u="none" strike="noStrike" baseline="0">
              <a:solidFill>
                <a:srgbClr val="FF0000"/>
              </a:solidFill>
              <a:latin typeface="ＭＳ Ｐゴシック"/>
              <a:ea typeface="ＭＳ Ｐゴシック"/>
            </a:rPr>
            <a:t>)  </a:t>
          </a:r>
          <a:r>
            <a:rPr lang="en-US" altLang="ja-JP" sz="2000" b="1" i="0" u="none" strike="noStrike" baseline="0">
              <a:solidFill>
                <a:srgbClr val="FF0000"/>
              </a:solidFill>
              <a:latin typeface="ＭＳ Ｐゴシック"/>
              <a:ea typeface="ＭＳ Ｐゴシック"/>
            </a:rPr>
            <a:t>4.73</a:t>
          </a:r>
        </a:p>
        <a:p>
          <a:pPr algn="ctr" rtl="0">
            <a:defRPr sz="1000"/>
          </a:pPr>
          <a:r>
            <a:rPr lang="ja-JP" altLang="en-US"/>
            <a:t> </a:t>
          </a:r>
          <a:endParaRPr lang="ja-JP" altLang="en-US" sz="1000" b="0" i="0" u="none" strike="noStrike" baseline="0">
            <a:solidFill>
              <a:sysClr val="windowText" lastClr="000000"/>
            </a:solidFill>
            <a:effectLst/>
            <a:latin typeface="+mn-lt"/>
            <a:ea typeface="+mn-ea"/>
            <a:cs typeface="+mn-cs"/>
          </a:endParaRPr>
        </a:p>
      </xdr:txBody>
    </xdr:sp>
    <xdr:clientData/>
  </xdr:twoCellAnchor>
  <xdr:twoCellAnchor>
    <xdr:from>
      <xdr:col>4</xdr:col>
      <xdr:colOff>66674</xdr:colOff>
      <xdr:row>8</xdr:row>
      <xdr:rowOff>104776</xdr:rowOff>
    </xdr:from>
    <xdr:to>
      <xdr:col>4</xdr:col>
      <xdr:colOff>457199</xdr:colOff>
      <xdr:row>10</xdr:row>
      <xdr:rowOff>9744</xdr:rowOff>
    </xdr:to>
    <xdr:sp macro="" textlink="">
      <xdr:nvSpPr>
        <xdr:cNvPr id="84" name="右矢印 4">
          <a:extLst>
            <a:ext uri="{FF2B5EF4-FFF2-40B4-BE49-F238E27FC236}">
              <a16:creationId xmlns:a16="http://schemas.microsoft.com/office/drawing/2014/main" id="{3FB94375-287C-4732-B68D-D695893BEBAD}"/>
            </a:ext>
          </a:extLst>
        </xdr:cNvPr>
        <xdr:cNvSpPr/>
      </xdr:nvSpPr>
      <xdr:spPr>
        <a:xfrm>
          <a:off x="2025014" y="1765936"/>
          <a:ext cx="390525" cy="24024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651376</xdr:colOff>
      <xdr:row>4</xdr:row>
      <xdr:rowOff>40122</xdr:rowOff>
    </xdr:from>
    <xdr:to>
      <xdr:col>12</xdr:col>
      <xdr:colOff>876300</xdr:colOff>
      <xdr:row>8</xdr:row>
      <xdr:rowOff>45720</xdr:rowOff>
    </xdr:to>
    <xdr:sp macro="" textlink="">
      <xdr:nvSpPr>
        <xdr:cNvPr id="92" name="線吹き出し 2 (枠付き) 14">
          <a:extLst>
            <a:ext uri="{FF2B5EF4-FFF2-40B4-BE49-F238E27FC236}">
              <a16:creationId xmlns:a16="http://schemas.microsoft.com/office/drawing/2014/main" id="{D801708E-22C7-4F6A-AE0A-F12F2675DC83}"/>
            </a:ext>
          </a:extLst>
        </xdr:cNvPr>
        <xdr:cNvSpPr/>
      </xdr:nvSpPr>
      <xdr:spPr bwMode="auto">
        <a:xfrm>
          <a:off x="9170536" y="1030722"/>
          <a:ext cx="2770004" cy="676158"/>
        </a:xfrm>
        <a:prstGeom prst="borderCallout2">
          <a:avLst>
            <a:gd name="adj1" fmla="val 49518"/>
            <a:gd name="adj2" fmla="val 427"/>
            <a:gd name="adj3" fmla="val 139161"/>
            <a:gd name="adj4" fmla="val -52538"/>
            <a:gd name="adj5" fmla="val 181825"/>
            <a:gd name="adj6" fmla="val -66564"/>
          </a:avLst>
        </a:prstGeom>
        <a:solidFill>
          <a:srgbClr val="FFE7FF"/>
        </a:solidFill>
        <a:ln>
          <a:solidFill>
            <a:schemeClr val="tx1"/>
          </a:solidFill>
          <a:prstDash val="sysDash"/>
          <a:tailEnd type="triangle"/>
        </a:ln>
        <a:effectLst>
          <a:innerShdw blurRad="63500" dist="50800" dir="2700000">
            <a:prstClr val="black">
              <a:alpha val="50000"/>
            </a:prstClr>
          </a:inn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rtl="0">
            <a:defRPr sz="1000"/>
          </a:pPr>
          <a:r>
            <a:rPr lang="ja-JP" altLang="en-US" sz="1400" b="1" i="0" u="none" strike="noStrike" baseline="0">
              <a:solidFill>
                <a:sysClr val="windowText" lastClr="000000"/>
              </a:solidFill>
              <a:latin typeface="ＭＳ Ｐゴシック"/>
              <a:ea typeface="ＭＳ Ｐゴシック"/>
            </a:rPr>
            <a:t>ノロウイルス今週のニュース</a:t>
          </a:r>
        </a:p>
        <a:p>
          <a:pPr algn="l" rtl="0">
            <a:defRPr sz="1000"/>
          </a:pPr>
          <a:r>
            <a:rPr lang="ja-JP" altLang="en-US" sz="1300" b="1" i="0" u="none" strike="noStrike" baseline="0">
              <a:solidFill>
                <a:sysClr val="windowText" lastClr="000000"/>
              </a:solidFill>
              <a:latin typeface="ＭＳ Ｐゴシック"/>
              <a:ea typeface="ＭＳ Ｐゴシック"/>
            </a:rPr>
            <a:t>今週ですが、　　</a:t>
          </a:r>
          <a:r>
            <a:rPr lang="ja-JP" altLang="en-US" sz="1600" b="1" i="0" u="none" strike="noStrike" baseline="0">
              <a:solidFill>
                <a:srgbClr val="FF0000"/>
              </a:solidFill>
              <a:latin typeface="ＭＳ Ｐゴシック"/>
              <a:ea typeface="ＭＳ Ｐゴシック"/>
            </a:rPr>
            <a:t>全国で </a:t>
          </a:r>
          <a:r>
            <a:rPr lang="en-US" altLang="ja-JP" sz="1600" b="1" i="0" u="none" strike="noStrike" baseline="0">
              <a:solidFill>
                <a:srgbClr val="FF0000"/>
              </a:solidFill>
              <a:latin typeface="ＭＳ Ｐゴシック"/>
              <a:ea typeface="ＭＳ Ｐゴシック"/>
            </a:rPr>
            <a:t>7</a:t>
          </a:r>
        </a:p>
        <a:p>
          <a:pPr algn="l" rtl="0">
            <a:defRPr sz="1000"/>
          </a:pPr>
          <a:r>
            <a:rPr lang="ja-JP" altLang="en-US" sz="1600" b="1" i="0" u="none" strike="noStrike" baseline="0">
              <a:solidFill>
                <a:srgbClr val="FF0000"/>
              </a:solidFill>
              <a:latin typeface="ＭＳ Ｐゴシック"/>
              <a:ea typeface="ＭＳ Ｐゴシック"/>
            </a:rPr>
            <a:t>件</a:t>
          </a:r>
        </a:p>
      </xdr:txBody>
    </xdr:sp>
    <xdr:clientData/>
  </xdr:twoCellAnchor>
  <xdr:twoCellAnchor>
    <xdr:from>
      <xdr:col>8</xdr:col>
      <xdr:colOff>603401</xdr:colOff>
      <xdr:row>10</xdr:row>
      <xdr:rowOff>158223</xdr:rowOff>
    </xdr:from>
    <xdr:to>
      <xdr:col>9</xdr:col>
      <xdr:colOff>30480</xdr:colOff>
      <xdr:row>12</xdr:row>
      <xdr:rowOff>113428</xdr:rowOff>
    </xdr:to>
    <xdr:sp macro="" textlink="">
      <xdr:nvSpPr>
        <xdr:cNvPr id="93" name="円/楕円 17">
          <a:extLst>
            <a:ext uri="{FF2B5EF4-FFF2-40B4-BE49-F238E27FC236}">
              <a16:creationId xmlns:a16="http://schemas.microsoft.com/office/drawing/2014/main" id="{713E092F-2C84-4316-B359-D44311A5E9D1}"/>
            </a:ext>
          </a:extLst>
        </xdr:cNvPr>
        <xdr:cNvSpPr>
          <a:spLocks noChangeArrowheads="1"/>
        </xdr:cNvSpPr>
      </xdr:nvSpPr>
      <xdr:spPr bwMode="auto">
        <a:xfrm>
          <a:off x="7126121" y="2154663"/>
          <a:ext cx="318619" cy="290485"/>
        </a:xfrm>
        <a:prstGeom prst="ellipse">
          <a:avLst/>
        </a:prstGeom>
        <a:noFill/>
        <a:ln w="25400" algn="ctr">
          <a:solidFill>
            <a:srgbClr val="00B050"/>
          </a:solidFill>
          <a:round/>
          <a:headEnd/>
          <a:tailEnd/>
        </a:ln>
      </xdr:spPr>
      <xdr:txBody>
        <a:bodyPr/>
        <a:lstStyle/>
        <a:p>
          <a:r>
            <a:rPr lang="ja-JP" altLang="en-US"/>
            <a:t>                                                           </a:t>
          </a:r>
        </a:p>
      </xdr:txBody>
    </xdr:sp>
    <xdr:clientData/>
  </xdr:twoCellAnchor>
  <xdr:twoCellAnchor editAs="oneCell">
    <xdr:from>
      <xdr:col>4</xdr:col>
      <xdr:colOff>721898</xdr:colOff>
      <xdr:row>2</xdr:row>
      <xdr:rowOff>0</xdr:rowOff>
    </xdr:from>
    <xdr:to>
      <xdr:col>6</xdr:col>
      <xdr:colOff>678180</xdr:colOff>
      <xdr:row>16</xdr:row>
      <xdr:rowOff>45720</xdr:rowOff>
    </xdr:to>
    <xdr:pic>
      <xdr:nvPicPr>
        <xdr:cNvPr id="7" name="図 6">
          <a:extLst>
            <a:ext uri="{FF2B5EF4-FFF2-40B4-BE49-F238E27FC236}">
              <a16:creationId xmlns:a16="http://schemas.microsoft.com/office/drawing/2014/main" id="{A2BA5B79-6D47-3B1E-981E-EE6FDBA8BEEE}"/>
            </a:ext>
          </a:extLst>
        </xdr:cNvPr>
        <xdr:cNvPicPr>
          <a:picLocks noChangeAspect="1"/>
        </xdr:cNvPicPr>
      </xdr:nvPicPr>
      <xdr:blipFill>
        <a:blip xmlns:r="http://schemas.openxmlformats.org/officeDocument/2006/relationships" r:embed="rId5"/>
        <a:stretch>
          <a:fillRect/>
        </a:stretch>
      </xdr:blipFill>
      <xdr:spPr>
        <a:xfrm>
          <a:off x="2924078" y="548640"/>
          <a:ext cx="1754602" cy="2499360"/>
        </a:xfrm>
        <a:prstGeom prst="rect">
          <a:avLst/>
        </a:prstGeom>
      </xdr:spPr>
    </xdr:pic>
    <xdr:clientData/>
  </xdr:twoCellAnchor>
  <xdr:twoCellAnchor editAs="oneCell">
    <xdr:from>
      <xdr:col>0</xdr:col>
      <xdr:colOff>0</xdr:colOff>
      <xdr:row>2</xdr:row>
      <xdr:rowOff>0</xdr:rowOff>
    </xdr:from>
    <xdr:to>
      <xdr:col>3</xdr:col>
      <xdr:colOff>7619</xdr:colOff>
      <xdr:row>16</xdr:row>
      <xdr:rowOff>38100</xdr:rowOff>
    </xdr:to>
    <xdr:pic>
      <xdr:nvPicPr>
        <xdr:cNvPr id="3" name="図 2">
          <a:extLst>
            <a:ext uri="{FF2B5EF4-FFF2-40B4-BE49-F238E27FC236}">
              <a16:creationId xmlns:a16="http://schemas.microsoft.com/office/drawing/2014/main" id="{0CF0B67C-286F-FAE9-2511-0CE4DD1FC2B9}"/>
            </a:ext>
          </a:extLst>
        </xdr:cNvPr>
        <xdr:cNvPicPr>
          <a:picLocks noChangeAspect="1"/>
        </xdr:cNvPicPr>
      </xdr:nvPicPr>
      <xdr:blipFill>
        <a:blip xmlns:r="http://schemas.openxmlformats.org/officeDocument/2006/relationships" r:embed="rId6"/>
        <a:stretch>
          <a:fillRect/>
        </a:stretch>
      </xdr:blipFill>
      <xdr:spPr>
        <a:xfrm>
          <a:off x="0" y="548640"/>
          <a:ext cx="1737359" cy="2491740"/>
        </a:xfrm>
        <a:prstGeom prst="rect">
          <a:avLst/>
        </a:prstGeom>
      </xdr:spPr>
    </xdr:pic>
    <xdr:clientData/>
  </xdr:twoCellAnchor>
  <xdr:twoCellAnchor editAs="oneCell">
    <xdr:from>
      <xdr:col>0</xdr:col>
      <xdr:colOff>0</xdr:colOff>
      <xdr:row>2</xdr:row>
      <xdr:rowOff>0</xdr:rowOff>
    </xdr:from>
    <xdr:to>
      <xdr:col>3</xdr:col>
      <xdr:colOff>24862</xdr:colOff>
      <xdr:row>16</xdr:row>
      <xdr:rowOff>45720</xdr:rowOff>
    </xdr:to>
    <xdr:pic>
      <xdr:nvPicPr>
        <xdr:cNvPr id="5" name="図 4">
          <a:extLst>
            <a:ext uri="{FF2B5EF4-FFF2-40B4-BE49-F238E27FC236}">
              <a16:creationId xmlns:a16="http://schemas.microsoft.com/office/drawing/2014/main" id="{1721CCD8-C4C5-46D3-8CA9-8461CB00B29E}"/>
            </a:ext>
          </a:extLst>
        </xdr:cNvPr>
        <xdr:cNvPicPr>
          <a:picLocks noChangeAspect="1"/>
        </xdr:cNvPicPr>
      </xdr:nvPicPr>
      <xdr:blipFill>
        <a:blip xmlns:r="http://schemas.openxmlformats.org/officeDocument/2006/relationships" r:embed="rId5"/>
        <a:stretch>
          <a:fillRect/>
        </a:stretch>
      </xdr:blipFill>
      <xdr:spPr>
        <a:xfrm>
          <a:off x="0" y="548640"/>
          <a:ext cx="1754602" cy="24993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240631</xdr:colOff>
      <xdr:row>6</xdr:row>
      <xdr:rowOff>32084</xdr:rowOff>
    </xdr:from>
    <xdr:ext cx="3269263" cy="2179509"/>
    <xdr:pic>
      <xdr:nvPicPr>
        <xdr:cNvPr id="2" name="図 1">
          <a:extLst>
            <a:ext uri="{FF2B5EF4-FFF2-40B4-BE49-F238E27FC236}">
              <a16:creationId xmlns:a16="http://schemas.microsoft.com/office/drawing/2014/main" id="{DA44DA88-9584-41E7-8765-AE0F3E486C06}"/>
            </a:ext>
          </a:extLst>
        </xdr:cNvPr>
        <xdr:cNvPicPr>
          <a:picLocks noChangeAspect="1"/>
        </xdr:cNvPicPr>
      </xdr:nvPicPr>
      <xdr:blipFill>
        <a:blip xmlns:r="http://schemas.openxmlformats.org/officeDocument/2006/relationships" r:embed="rId1"/>
        <a:stretch>
          <a:fillRect/>
        </a:stretch>
      </xdr:blipFill>
      <xdr:spPr>
        <a:xfrm>
          <a:off x="240631" y="1403684"/>
          <a:ext cx="3269263" cy="2179509"/>
        </a:xfrm>
        <a:prstGeom prst="rect">
          <a:avLst/>
        </a:prstGeom>
      </xdr:spPr>
    </xdr:pic>
    <xdr:clientData/>
  </xdr:oneCellAnchor>
  <xdr:oneCellAnchor>
    <xdr:from>
      <xdr:col>6</xdr:col>
      <xdr:colOff>152399</xdr:colOff>
      <xdr:row>14</xdr:row>
      <xdr:rowOff>120316</xdr:rowOff>
    </xdr:from>
    <xdr:ext cx="729916" cy="402712"/>
    <xdr:pic>
      <xdr:nvPicPr>
        <xdr:cNvPr id="3" name="図 2">
          <a:extLst>
            <a:ext uri="{FF2B5EF4-FFF2-40B4-BE49-F238E27FC236}">
              <a16:creationId xmlns:a16="http://schemas.microsoft.com/office/drawing/2014/main" id="{000D825D-08E1-406F-AA5C-EDE696366863}"/>
            </a:ext>
          </a:extLst>
        </xdr:cNvPr>
        <xdr:cNvPicPr>
          <a:picLocks noChangeAspect="1"/>
        </xdr:cNvPicPr>
      </xdr:nvPicPr>
      <xdr:blipFill>
        <a:blip xmlns:r="http://schemas.openxmlformats.org/officeDocument/2006/relationships" r:embed="rId2"/>
        <a:stretch>
          <a:fillRect/>
        </a:stretch>
      </xdr:blipFill>
      <xdr:spPr>
        <a:xfrm>
          <a:off x="3855719" y="3320716"/>
          <a:ext cx="729916" cy="402712"/>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49306</xdr:colOff>
      <xdr:row>0</xdr:row>
      <xdr:rowOff>13335</xdr:rowOff>
    </xdr:from>
    <xdr:to>
      <xdr:col>2</xdr:col>
      <xdr:colOff>245204</xdr:colOff>
      <xdr:row>0</xdr:row>
      <xdr:rowOff>230505</xdr:rowOff>
    </xdr:to>
    <xdr:pic>
      <xdr:nvPicPr>
        <xdr:cNvPr id="2" name="図 1" descr="感染症・食中毒情報">
          <a:extLst>
            <a:ext uri="{FF2B5EF4-FFF2-40B4-BE49-F238E27FC236}">
              <a16:creationId xmlns:a16="http://schemas.microsoft.com/office/drawing/2014/main" id="{F3DC39EB-F9B0-439D-9039-ED38C533729B}"/>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49306" y="13335"/>
          <a:ext cx="2303817" cy="217170"/>
        </a:xfrm>
        <a:prstGeom prst="rect">
          <a:avLst/>
        </a:prstGeom>
        <a:noFill/>
        <a:ln w="9525">
          <a:noFill/>
          <a:miter lim="800000"/>
          <a:headEnd/>
          <a:tailEnd/>
        </a:ln>
      </xdr:spPr>
    </xdr:pic>
    <xdr:clientData/>
  </xdr:twoCellAnchor>
  <xdr:twoCellAnchor editAs="oneCell">
    <xdr:from>
      <xdr:col>2</xdr:col>
      <xdr:colOff>0</xdr:colOff>
      <xdr:row>15</xdr:row>
      <xdr:rowOff>23814</xdr:rowOff>
    </xdr:from>
    <xdr:to>
      <xdr:col>2</xdr:col>
      <xdr:colOff>4198984</xdr:colOff>
      <xdr:row>33</xdr:row>
      <xdr:rowOff>85694</xdr:rowOff>
    </xdr:to>
    <xdr:pic>
      <xdr:nvPicPr>
        <xdr:cNvPr id="3" name="図 2">
          <a:extLst>
            <a:ext uri="{FF2B5EF4-FFF2-40B4-BE49-F238E27FC236}">
              <a16:creationId xmlns:a16="http://schemas.microsoft.com/office/drawing/2014/main" id="{75EEB96E-84E2-77C6-6525-E2E256C2E1A5}"/>
            </a:ext>
          </a:extLst>
        </xdr:cNvPr>
        <xdr:cNvPicPr>
          <a:picLocks noChangeAspect="1"/>
        </xdr:cNvPicPr>
      </xdr:nvPicPr>
      <xdr:blipFill>
        <a:blip xmlns:r="http://schemas.openxmlformats.org/officeDocument/2006/relationships" r:embed="rId2"/>
        <a:stretch>
          <a:fillRect/>
        </a:stretch>
      </xdr:blipFill>
      <xdr:spPr>
        <a:xfrm>
          <a:off x="2111375" y="7699377"/>
          <a:ext cx="4198984" cy="328450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37</xdr:row>
      <xdr:rowOff>0</xdr:rowOff>
    </xdr:from>
    <xdr:ext cx="47625" cy="9525"/>
    <xdr:pic>
      <xdr:nvPicPr>
        <xdr:cNvPr id="2" name="図 4" descr="http://www1.pref.shimane.lg.jp/contents/kansen/dis/zensu/sp.gif">
          <a:extLst>
            <a:ext uri="{FF2B5EF4-FFF2-40B4-BE49-F238E27FC236}">
              <a16:creationId xmlns:a16="http://schemas.microsoft.com/office/drawing/2014/main" id="{A73A6A93-9A8D-412D-A8EA-0FAE5B5B7A7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5715000"/>
          <a:ext cx="47625" cy="9525"/>
        </a:xfrm>
        <a:prstGeom prst="rect">
          <a:avLst/>
        </a:prstGeom>
        <a:noFill/>
        <a:ln w="9525">
          <a:noFill/>
          <a:miter lim="800000"/>
          <a:headEnd/>
          <a:tailEnd/>
        </a:ln>
      </xdr:spPr>
    </xdr:pic>
    <xdr:clientData/>
  </xdr:oneCellAnchor>
  <xdr:twoCellAnchor>
    <xdr:from>
      <xdr:col>6</xdr:col>
      <xdr:colOff>457199</xdr:colOff>
      <xdr:row>25</xdr:row>
      <xdr:rowOff>66675</xdr:rowOff>
    </xdr:from>
    <xdr:to>
      <xdr:col>9</xdr:col>
      <xdr:colOff>0</xdr:colOff>
      <xdr:row>27</xdr:row>
      <xdr:rowOff>811</xdr:rowOff>
    </xdr:to>
    <xdr:sp macro="" textlink="">
      <xdr:nvSpPr>
        <xdr:cNvPr id="3" name="テキスト ボックス 2">
          <a:extLst>
            <a:ext uri="{FF2B5EF4-FFF2-40B4-BE49-F238E27FC236}">
              <a16:creationId xmlns:a16="http://schemas.microsoft.com/office/drawing/2014/main" id="{A2630DC2-FF6E-4F68-9ECB-C6FEB26BD830}"/>
            </a:ext>
          </a:extLst>
        </xdr:cNvPr>
        <xdr:cNvSpPr txBox="1"/>
      </xdr:nvSpPr>
      <xdr:spPr>
        <a:xfrm>
          <a:off x="3352799" y="3686175"/>
          <a:ext cx="1384935" cy="238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Ｈ２９／８月は非常に多かった</a:t>
          </a:r>
        </a:p>
      </xdr:txBody>
    </xdr:sp>
    <xdr:clientData/>
  </xdr:twoCellAnchor>
  <xdr:twoCellAnchor>
    <xdr:from>
      <xdr:col>21</xdr:col>
      <xdr:colOff>95250</xdr:colOff>
      <xdr:row>17</xdr:row>
      <xdr:rowOff>0</xdr:rowOff>
    </xdr:from>
    <xdr:to>
      <xdr:col>24</xdr:col>
      <xdr:colOff>851</xdr:colOff>
      <xdr:row>23</xdr:row>
      <xdr:rowOff>90488</xdr:rowOff>
    </xdr:to>
    <xdr:cxnSp macro="">
      <xdr:nvCxnSpPr>
        <xdr:cNvPr id="4" name="直線矢印コネクタ 3">
          <a:extLst>
            <a:ext uri="{FF2B5EF4-FFF2-40B4-BE49-F238E27FC236}">
              <a16:creationId xmlns:a16="http://schemas.microsoft.com/office/drawing/2014/main" id="{F31393EA-91C4-4CAF-8D27-D1EBF85184A4}"/>
            </a:ext>
          </a:extLst>
        </xdr:cNvPr>
        <xdr:cNvCxnSpPr>
          <a:stCxn id="5" idx="1"/>
        </xdr:cNvCxnSpPr>
      </xdr:nvCxnSpPr>
      <xdr:spPr>
        <a:xfrm flipV="1">
          <a:off x="10161270" y="2689860"/>
          <a:ext cx="1300061" cy="425768"/>
        </a:xfrm>
        <a:prstGeom prst="straightConnector1">
          <a:avLst/>
        </a:prstGeom>
        <a:ln>
          <a:tailEnd type="arrow"/>
        </a:ln>
      </xdr:spPr>
      <xdr:style>
        <a:lnRef idx="1">
          <a:schemeClr val="accent3"/>
        </a:lnRef>
        <a:fillRef idx="0">
          <a:schemeClr val="accent3"/>
        </a:fillRef>
        <a:effectRef idx="0">
          <a:schemeClr val="accent3"/>
        </a:effectRef>
        <a:fontRef idx="minor">
          <a:schemeClr val="tx1"/>
        </a:fontRef>
      </xdr:style>
    </xdr:cxnSp>
    <xdr:clientData/>
  </xdr:twoCellAnchor>
  <xdr:twoCellAnchor>
    <xdr:from>
      <xdr:col>21</xdr:col>
      <xdr:colOff>95250</xdr:colOff>
      <xdr:row>21</xdr:row>
      <xdr:rowOff>95250</xdr:rowOff>
    </xdr:from>
    <xdr:to>
      <xdr:col>27</xdr:col>
      <xdr:colOff>171450</xdr:colOff>
      <xdr:row>25</xdr:row>
      <xdr:rowOff>28575</xdr:rowOff>
    </xdr:to>
    <xdr:sp macro="" textlink="">
      <xdr:nvSpPr>
        <xdr:cNvPr id="5" name="テキスト ボックス 4">
          <a:extLst>
            <a:ext uri="{FF2B5EF4-FFF2-40B4-BE49-F238E27FC236}">
              <a16:creationId xmlns:a16="http://schemas.microsoft.com/office/drawing/2014/main" id="{DD89DE26-B886-4CB9-81E9-2FC4123BCF07}"/>
            </a:ext>
          </a:extLst>
        </xdr:cNvPr>
        <xdr:cNvSpPr txBox="1"/>
      </xdr:nvSpPr>
      <xdr:spPr>
        <a:xfrm>
          <a:off x="10161270" y="2785110"/>
          <a:ext cx="2865120" cy="8629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a:effectLst/>
            </a:rPr>
            <a:t>2011</a:t>
          </a:r>
          <a:r>
            <a:rPr lang="ja-JP" altLang="en-US" sz="800">
              <a:effectLst/>
            </a:rPr>
            <a:t>年</a:t>
          </a:r>
          <a:r>
            <a:rPr lang="en-US" altLang="ja-JP" sz="800">
              <a:effectLst/>
            </a:rPr>
            <a:t>8</a:t>
          </a:r>
          <a:r>
            <a:rPr lang="ja-JP" altLang="en-US" sz="800">
              <a:effectLst/>
            </a:rPr>
            <a:t>月に外食チェーン店が原因とされた赤痢菌</a:t>
          </a:r>
          <a:r>
            <a:rPr lang="en-US" altLang="ja-JP" sz="800" i="1">
              <a:effectLst/>
            </a:rPr>
            <a:t>Shigella sonnei</a:t>
          </a:r>
          <a:r>
            <a:rPr lang="ja-JP" altLang="en-US" sz="800">
              <a:effectLst/>
            </a:rPr>
            <a:t>の広域集団感染事例が青森県、宮城県、山形県、福島県において発生した。本事例は、それとほぼ同時期に発生しておりその関連性が強く疑われた事例である。</a:t>
          </a:r>
          <a:endParaRPr kumimoji="1" lang="ja-JP" altLang="en-US" sz="800"/>
        </a:p>
      </xdr:txBody>
    </xdr:sp>
    <xdr:clientData/>
  </xdr:twoCellAnchor>
  <xdr:twoCellAnchor>
    <xdr:from>
      <xdr:col>25</xdr:col>
      <xdr:colOff>219075</xdr:colOff>
      <xdr:row>12</xdr:row>
      <xdr:rowOff>0</xdr:rowOff>
    </xdr:from>
    <xdr:to>
      <xdr:col>31</xdr:col>
      <xdr:colOff>613410</xdr:colOff>
      <xdr:row>12</xdr:row>
      <xdr:rowOff>0</xdr:rowOff>
    </xdr:to>
    <xdr:grpSp>
      <xdr:nvGrpSpPr>
        <xdr:cNvPr id="6" name="グループ化 8580">
          <a:extLst>
            <a:ext uri="{FF2B5EF4-FFF2-40B4-BE49-F238E27FC236}">
              <a16:creationId xmlns:a16="http://schemas.microsoft.com/office/drawing/2014/main" id="{60D463FD-8BC5-4986-AA93-7CD1EEEB6691}"/>
            </a:ext>
          </a:extLst>
        </xdr:cNvPr>
        <xdr:cNvGrpSpPr>
          <a:grpSpLocks/>
        </xdr:cNvGrpSpPr>
      </xdr:nvGrpSpPr>
      <xdr:grpSpPr bwMode="auto">
        <a:xfrm>
          <a:off x="12165542" y="2709333"/>
          <a:ext cx="3493135" cy="0"/>
          <a:chOff x="13125451" y="1438276"/>
          <a:chExt cx="3733799" cy="628650"/>
        </a:xfrm>
      </xdr:grpSpPr>
      <xdr:sp macro="" textlink="">
        <xdr:nvSpPr>
          <xdr:cNvPr id="7" name="テキスト ボックス 6">
            <a:extLst>
              <a:ext uri="{FF2B5EF4-FFF2-40B4-BE49-F238E27FC236}">
                <a16:creationId xmlns:a16="http://schemas.microsoft.com/office/drawing/2014/main" id="{C360AAC2-469F-765E-4130-101B318A56E9}"/>
              </a:ext>
            </a:extLst>
          </xdr:cNvPr>
          <xdr:cNvSpPr txBox="1"/>
        </xdr:nvSpPr>
        <xdr:spPr>
          <a:xfrm>
            <a:off x="14969416" y="1438276"/>
            <a:ext cx="1889834"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b="1">
                <a:solidFill>
                  <a:schemeClr val="dk1"/>
                </a:solidFill>
                <a:effectLst/>
                <a:latin typeface="+mn-lt"/>
                <a:ea typeface="+mn-ea"/>
                <a:cs typeface="+mn-cs"/>
              </a:rPr>
              <a:t>2018</a:t>
            </a:r>
            <a:r>
              <a:rPr lang="ja-JP" altLang="en-US" sz="800" b="1">
                <a:solidFill>
                  <a:schemeClr val="dk1"/>
                </a:solidFill>
                <a:effectLst/>
                <a:latin typeface="+mn-lt"/>
                <a:ea typeface="+mn-ea"/>
                <a:cs typeface="+mn-cs"/>
              </a:rPr>
              <a:t>年</a:t>
            </a:r>
            <a:r>
              <a:rPr lang="en-US" altLang="ja-JP" sz="800" b="1">
                <a:solidFill>
                  <a:schemeClr val="dk1"/>
                </a:solidFill>
                <a:effectLst/>
                <a:latin typeface="+mn-lt"/>
                <a:ea typeface="+mn-ea"/>
                <a:cs typeface="+mn-cs"/>
              </a:rPr>
              <a:t>10</a:t>
            </a:r>
            <a:r>
              <a:rPr lang="ja-JP" altLang="en-US" sz="800" b="1">
                <a:solidFill>
                  <a:schemeClr val="dk1"/>
                </a:solidFill>
                <a:effectLst/>
                <a:latin typeface="+mn-lt"/>
                <a:ea typeface="+mn-ea"/>
                <a:cs typeface="+mn-cs"/>
              </a:rPr>
              <a:t>月</a:t>
            </a:r>
            <a:r>
              <a:rPr lang="en-US" altLang="ja-JP" sz="800">
                <a:solidFill>
                  <a:schemeClr val="dk1"/>
                </a:solidFill>
                <a:effectLst/>
                <a:latin typeface="+mn-lt"/>
                <a:ea typeface="+mn-ea"/>
                <a:cs typeface="+mn-cs"/>
              </a:rPr>
              <a:t>3</a:t>
            </a:r>
            <a:r>
              <a:rPr lang="ja-JP" altLang="en-US" sz="800">
                <a:solidFill>
                  <a:schemeClr val="dk1"/>
                </a:solidFill>
                <a:effectLst/>
                <a:latin typeface="+mn-lt"/>
                <a:ea typeface="+mn-ea"/>
                <a:cs typeface="+mn-cs"/>
              </a:rPr>
              <a:t>日、山梨県内の宿坊を利用した</a:t>
            </a:r>
            <a:r>
              <a:rPr lang="en-US" altLang="ja-JP" sz="800">
                <a:solidFill>
                  <a:schemeClr val="dk1"/>
                </a:solidFill>
                <a:effectLst/>
                <a:latin typeface="+mn-lt"/>
                <a:ea typeface="+mn-ea"/>
                <a:cs typeface="+mn-cs"/>
              </a:rPr>
              <a:t>2</a:t>
            </a:r>
            <a:r>
              <a:rPr lang="ja-JP" altLang="en-US" sz="800">
                <a:solidFill>
                  <a:schemeClr val="dk1"/>
                </a:solidFill>
                <a:effectLst/>
                <a:latin typeface="+mn-lt"/>
                <a:ea typeface="+mn-ea"/>
                <a:cs typeface="+mn-cs"/>
              </a:rPr>
              <a:t>グループ</a:t>
            </a:r>
            <a:r>
              <a:rPr lang="en-US" altLang="ja-JP" sz="800">
                <a:solidFill>
                  <a:schemeClr val="dk1"/>
                </a:solidFill>
                <a:effectLst/>
                <a:latin typeface="+mn-lt"/>
                <a:ea typeface="+mn-ea"/>
                <a:cs typeface="+mn-cs"/>
              </a:rPr>
              <a:t>42</a:t>
            </a:r>
            <a:r>
              <a:rPr lang="ja-JP" altLang="en-US" sz="800">
                <a:solidFill>
                  <a:schemeClr val="dk1"/>
                </a:solidFill>
                <a:effectLst/>
                <a:latin typeface="+mn-lt"/>
                <a:ea typeface="+mn-ea"/>
                <a:cs typeface="+mn-cs"/>
              </a:rPr>
              <a:t>名が</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にかかりました。使用水や従事者からは</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菌が検出されておらず現在のところ感染源は不明です。 </a:t>
            </a:r>
            <a:endParaRPr kumimoji="1" lang="ja-JP" altLang="en-US" sz="800"/>
          </a:p>
        </xdr:txBody>
      </xdr:sp>
      <xdr:cxnSp macro="">
        <xdr:nvCxnSpPr>
          <xdr:cNvPr id="8" name="直線矢印コネクタ 7">
            <a:extLst>
              <a:ext uri="{FF2B5EF4-FFF2-40B4-BE49-F238E27FC236}">
                <a16:creationId xmlns:a16="http://schemas.microsoft.com/office/drawing/2014/main" id="{882D1CF6-D76A-AF9E-1E97-46D6B72852C9}"/>
              </a:ext>
            </a:extLst>
          </xdr:cNvPr>
          <xdr:cNvCxnSpPr/>
        </xdr:nvCxnSpPr>
        <xdr:spPr>
          <a:xfrm flipH="1">
            <a:off x="13125451" y="1560740"/>
            <a:ext cx="1853139" cy="24493"/>
          </a:xfrm>
          <a:prstGeom prst="straightConnector1">
            <a:avLst/>
          </a:prstGeom>
          <a:ln>
            <a:solidFill>
              <a:schemeClr val="accent3"/>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388620</xdr:colOff>
      <xdr:row>12</xdr:row>
      <xdr:rowOff>0</xdr:rowOff>
    </xdr:from>
    <xdr:to>
      <xdr:col>13</xdr:col>
      <xdr:colOff>447675</xdr:colOff>
      <xdr:row>24</xdr:row>
      <xdr:rowOff>190501</xdr:rowOff>
    </xdr:to>
    <xdr:grpSp>
      <xdr:nvGrpSpPr>
        <xdr:cNvPr id="9" name="グループ化 8584">
          <a:extLst>
            <a:ext uri="{FF2B5EF4-FFF2-40B4-BE49-F238E27FC236}">
              <a16:creationId xmlns:a16="http://schemas.microsoft.com/office/drawing/2014/main" id="{80DF7E7E-9926-4233-995F-56CAEE6F2057}"/>
            </a:ext>
          </a:extLst>
        </xdr:cNvPr>
        <xdr:cNvGrpSpPr>
          <a:grpSpLocks/>
        </xdr:cNvGrpSpPr>
      </xdr:nvGrpSpPr>
      <xdr:grpSpPr bwMode="auto">
        <a:xfrm>
          <a:off x="4224020" y="2709333"/>
          <a:ext cx="2387388" cy="706968"/>
          <a:chOff x="4514850" y="1800225"/>
          <a:chExt cx="2619375" cy="1809750"/>
        </a:xfrm>
      </xdr:grpSpPr>
      <xdr:sp macro="" textlink="">
        <xdr:nvSpPr>
          <xdr:cNvPr id="10" name="テキスト ボックス 9">
            <a:extLst>
              <a:ext uri="{FF2B5EF4-FFF2-40B4-BE49-F238E27FC236}">
                <a16:creationId xmlns:a16="http://schemas.microsoft.com/office/drawing/2014/main" id="{5CA24504-81A1-B344-629B-0F2306797F39}"/>
              </a:ext>
            </a:extLst>
          </xdr:cNvPr>
          <xdr:cNvSpPr txBox="1"/>
        </xdr:nvSpPr>
        <xdr:spPr>
          <a:xfrm>
            <a:off x="4714875" y="2981325"/>
            <a:ext cx="2419350" cy="628650"/>
          </a:xfrm>
          <a:prstGeom prst="rect">
            <a:avLst/>
          </a:prstGeom>
          <a:solidFill>
            <a:schemeClr val="lt1"/>
          </a:solidFill>
          <a:ln w="9525"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a:effectLst/>
              </a:rPr>
              <a:t>埼玉県と群馬県の総菜店で販売されたポテトサラダを食べた人が腸管出血性大腸菌</a:t>
            </a:r>
            <a:r>
              <a:rPr lang="en-US" altLang="ja-JP" sz="800">
                <a:effectLst/>
              </a:rPr>
              <a:t>O157</a:t>
            </a:r>
            <a:r>
              <a:rPr lang="ja-JP" altLang="en-US" sz="800">
                <a:effectLst/>
              </a:rPr>
              <a:t>に感染した、という集団食中毒に関するニュースが</a:t>
            </a:r>
            <a:r>
              <a:rPr lang="en-US" altLang="ja-JP" sz="800">
                <a:effectLst/>
              </a:rPr>
              <a:t>2017</a:t>
            </a:r>
            <a:r>
              <a:rPr lang="ja-JP" altLang="en-US" sz="800">
                <a:effectLst/>
              </a:rPr>
              <a:t>年</a:t>
            </a:r>
            <a:r>
              <a:rPr lang="en-US" altLang="ja-JP" sz="800">
                <a:effectLst/>
              </a:rPr>
              <a:t>8</a:t>
            </a:r>
            <a:r>
              <a:rPr lang="ja-JP" altLang="en-US" sz="800">
                <a:effectLst/>
              </a:rPr>
              <a:t>月</a:t>
            </a:r>
            <a:r>
              <a:rPr lang="en-US" altLang="ja-JP" sz="800">
                <a:effectLst/>
              </a:rPr>
              <a:t>21</a:t>
            </a:r>
            <a:r>
              <a:rPr lang="ja-JP" altLang="en-US" sz="800">
                <a:effectLst/>
              </a:rPr>
              <a:t>日以降、新聞やテレビで取り上げられました。</a:t>
            </a:r>
            <a:endParaRPr kumimoji="1" lang="ja-JP" altLang="en-US" sz="800"/>
          </a:p>
        </xdr:txBody>
      </xdr:sp>
      <xdr:cxnSp macro="">
        <xdr:nvCxnSpPr>
          <xdr:cNvPr id="11" name="直線矢印コネクタ 10">
            <a:extLst>
              <a:ext uri="{FF2B5EF4-FFF2-40B4-BE49-F238E27FC236}">
                <a16:creationId xmlns:a16="http://schemas.microsoft.com/office/drawing/2014/main" id="{09865F7A-CD45-24D5-065A-1BC40B62CBEA}"/>
              </a:ext>
            </a:extLst>
          </xdr:cNvPr>
          <xdr:cNvCxnSpPr/>
        </xdr:nvCxnSpPr>
        <xdr:spPr>
          <a:xfrm flipH="1" flipV="1">
            <a:off x="4514850" y="1800225"/>
            <a:ext cx="114300" cy="1190625"/>
          </a:xfrm>
          <a:prstGeom prst="straightConnector1">
            <a:avLst/>
          </a:prstGeom>
          <a:ln>
            <a:solidFill>
              <a:schemeClr val="accent2">
                <a:lumMod val="75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152400</xdr:colOff>
      <xdr:row>12</xdr:row>
      <xdr:rowOff>0</xdr:rowOff>
    </xdr:from>
    <xdr:to>
      <xdr:col>9</xdr:col>
      <xdr:colOff>0</xdr:colOff>
      <xdr:row>24</xdr:row>
      <xdr:rowOff>190500</xdr:rowOff>
    </xdr:to>
    <xdr:grpSp>
      <xdr:nvGrpSpPr>
        <xdr:cNvPr id="12" name="グループ化 8588">
          <a:extLst>
            <a:ext uri="{FF2B5EF4-FFF2-40B4-BE49-F238E27FC236}">
              <a16:creationId xmlns:a16="http://schemas.microsoft.com/office/drawing/2014/main" id="{30F2291B-6ACA-4366-9D70-723627948843}"/>
            </a:ext>
          </a:extLst>
        </xdr:cNvPr>
        <xdr:cNvGrpSpPr>
          <a:grpSpLocks/>
        </xdr:cNvGrpSpPr>
      </xdr:nvGrpSpPr>
      <xdr:grpSpPr bwMode="auto">
        <a:xfrm>
          <a:off x="2590800" y="2709333"/>
          <a:ext cx="1710267" cy="706967"/>
          <a:chOff x="2697628" y="2705100"/>
          <a:chExt cx="1969622" cy="904876"/>
        </a:xfrm>
      </xdr:grpSpPr>
      <xdr:sp macro="" textlink="">
        <xdr:nvSpPr>
          <xdr:cNvPr id="13" name="テキスト ボックス 12">
            <a:extLst>
              <a:ext uri="{FF2B5EF4-FFF2-40B4-BE49-F238E27FC236}">
                <a16:creationId xmlns:a16="http://schemas.microsoft.com/office/drawing/2014/main" id="{907B9737-A322-8307-8E2B-9C5009779ABD}"/>
              </a:ext>
            </a:extLst>
          </xdr:cNvPr>
          <xdr:cNvSpPr txBox="1"/>
        </xdr:nvSpPr>
        <xdr:spPr>
          <a:xfrm>
            <a:off x="2697628" y="2962275"/>
            <a:ext cx="1969622" cy="647701"/>
          </a:xfrm>
          <a:prstGeom prst="rect">
            <a:avLst/>
          </a:prstGeom>
          <a:solidFill>
            <a:schemeClr val="lt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u="none"/>
              <a:t>岩井食品：</a:t>
            </a:r>
            <a:r>
              <a:rPr lang="ja-JP" altLang="ja-JP" sz="800" b="0" u="none">
                <a:solidFill>
                  <a:sysClr val="windowText" lastClr="000000"/>
                </a:solidFill>
              </a:rPr>
              <a:t>白菜の浅漬け製品「白菜きりづけ」による</a:t>
            </a:r>
            <a:r>
              <a:rPr lang="ja-JP" altLang="ja-JP" sz="800" b="0" u="none">
                <a:solidFill>
                  <a:sysClr val="windowText" lastClr="000000"/>
                </a:solidFill>
                <a:hlinkClick xmlns:r="http://schemas.openxmlformats.org/officeDocument/2006/relationships" r:id=""/>
              </a:rPr>
              <a:t>病原性大腸菌</a:t>
            </a:r>
            <a:r>
              <a:rPr lang="ja-JP" altLang="ja-JP" sz="800" b="0" u="none">
                <a:solidFill>
                  <a:sysClr val="windowText" lastClr="000000"/>
                </a:solidFill>
              </a:rPr>
              <a:t>の集団</a:t>
            </a:r>
            <a:r>
              <a:rPr lang="ja-JP" altLang="ja-JP" sz="800" b="0" u="none">
                <a:solidFill>
                  <a:sysClr val="windowText" lastClr="000000"/>
                </a:solidFill>
                <a:hlinkClick xmlns:r="http://schemas.openxmlformats.org/officeDocument/2006/relationships" r:id=""/>
              </a:rPr>
              <a:t>食中毒</a:t>
            </a:r>
            <a:r>
              <a:rPr lang="ja-JP" altLang="ja-JP" sz="800" b="0" u="none">
                <a:solidFill>
                  <a:sysClr val="windowText" lastClr="000000"/>
                </a:solidFill>
              </a:rPr>
              <a:t>事件が発生し、最終的に169人が発症</a:t>
            </a:r>
            <a:r>
              <a:rPr lang="ja-JP" altLang="ja-JP" sz="800" b="0" u="none" baseline="30000">
                <a:solidFill>
                  <a:sysClr val="windowText" lastClr="000000"/>
                </a:solidFill>
                <a:hlinkClick xmlns:r="http://schemas.openxmlformats.org/officeDocument/2006/relationships" r:id=""/>
              </a:rPr>
              <a:t>[8]</a:t>
            </a:r>
            <a:r>
              <a:rPr lang="ja-JP" altLang="ja-JP" sz="800" b="0" u="none">
                <a:solidFill>
                  <a:sysClr val="windowText" lastClr="000000"/>
                </a:solidFill>
              </a:rPr>
              <a:t>、8人が死亡する事態</a:t>
            </a:r>
            <a:endParaRPr kumimoji="1" lang="ja-JP" altLang="en-US" sz="800" b="0" u="none">
              <a:solidFill>
                <a:sysClr val="windowText" lastClr="000000"/>
              </a:solidFill>
            </a:endParaRPr>
          </a:p>
        </xdr:txBody>
      </xdr:sp>
      <xdr:cxnSp macro="">
        <xdr:nvCxnSpPr>
          <xdr:cNvPr id="14" name="直線矢印コネクタ 13">
            <a:extLst>
              <a:ext uri="{FF2B5EF4-FFF2-40B4-BE49-F238E27FC236}">
                <a16:creationId xmlns:a16="http://schemas.microsoft.com/office/drawing/2014/main" id="{E029C771-A03B-B706-A5E4-14E02C7666C2}"/>
              </a:ext>
            </a:extLst>
          </xdr:cNvPr>
          <xdr:cNvCxnSpPr/>
        </xdr:nvCxnSpPr>
        <xdr:spPr>
          <a:xfrm flipV="1">
            <a:off x="4191000" y="2705100"/>
            <a:ext cx="190500" cy="228600"/>
          </a:xfrm>
          <a:prstGeom prst="straightConnector1">
            <a:avLst/>
          </a:prstGeom>
          <a:ln>
            <a:solidFill>
              <a:schemeClr val="accent3">
                <a:lumMod val="50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0</xdr:col>
      <xdr:colOff>171830</xdr:colOff>
      <xdr:row>27</xdr:row>
      <xdr:rowOff>39794</xdr:rowOff>
    </xdr:from>
    <xdr:to>
      <xdr:col>13</xdr:col>
      <xdr:colOff>595086</xdr:colOff>
      <xdr:row>54</xdr:row>
      <xdr:rowOff>85514</xdr:rowOff>
    </xdr:to>
    <xdr:graphicFrame macro="">
      <xdr:nvGraphicFramePr>
        <xdr:cNvPr id="15" name="グラフ 14">
          <a:extLst>
            <a:ext uri="{FF2B5EF4-FFF2-40B4-BE49-F238E27FC236}">
              <a16:creationId xmlns:a16="http://schemas.microsoft.com/office/drawing/2014/main" id="{B96FFE0B-AAE8-4004-9EC3-4C4288823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406517</xdr:colOff>
      <xdr:row>27</xdr:row>
      <xdr:rowOff>69046</xdr:rowOff>
    </xdr:from>
    <xdr:to>
      <xdr:col>29</xdr:col>
      <xdr:colOff>5813</xdr:colOff>
      <xdr:row>54</xdr:row>
      <xdr:rowOff>137626</xdr:rowOff>
    </xdr:to>
    <xdr:graphicFrame macro="">
      <xdr:nvGraphicFramePr>
        <xdr:cNvPr id="16" name="グラフ 15">
          <a:extLst>
            <a:ext uri="{FF2B5EF4-FFF2-40B4-BE49-F238E27FC236}">
              <a16:creationId xmlns:a16="http://schemas.microsoft.com/office/drawing/2014/main" id="{D8890ACB-60DD-4876-BF41-92E2FFB7C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186267</xdr:colOff>
      <xdr:row>7</xdr:row>
      <xdr:rowOff>0</xdr:rowOff>
    </xdr:from>
    <xdr:to>
      <xdr:col>27</xdr:col>
      <xdr:colOff>228600</xdr:colOff>
      <xdr:row>23</xdr:row>
      <xdr:rowOff>169333</xdr:rowOff>
    </xdr:to>
    <xdr:cxnSp macro="">
      <xdr:nvCxnSpPr>
        <xdr:cNvPr id="17" name="直線矢印コネクタ 16">
          <a:extLst>
            <a:ext uri="{FF2B5EF4-FFF2-40B4-BE49-F238E27FC236}">
              <a16:creationId xmlns:a16="http://schemas.microsoft.com/office/drawing/2014/main" id="{CC105470-DB66-43AF-A596-CF9448C537D1}"/>
            </a:ext>
          </a:extLst>
        </xdr:cNvPr>
        <xdr:cNvCxnSpPr/>
      </xdr:nvCxnSpPr>
      <xdr:spPr>
        <a:xfrm flipV="1">
          <a:off x="8873067" y="1540933"/>
          <a:ext cx="4233333" cy="1676400"/>
        </a:xfrm>
        <a:prstGeom prst="straightConnector1">
          <a:avLst/>
        </a:prstGeom>
        <a:ln>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3</xdr:col>
      <xdr:colOff>330200</xdr:colOff>
      <xdr:row>6</xdr:row>
      <xdr:rowOff>245534</xdr:rowOff>
    </xdr:from>
    <xdr:to>
      <xdr:col>12</xdr:col>
      <xdr:colOff>237066</xdr:colOff>
      <xdr:row>23</xdr:row>
      <xdr:rowOff>169333</xdr:rowOff>
    </xdr:to>
    <xdr:cxnSp macro="">
      <xdr:nvCxnSpPr>
        <xdr:cNvPr id="18" name="直線矢印コネクタ 17">
          <a:extLst>
            <a:ext uri="{FF2B5EF4-FFF2-40B4-BE49-F238E27FC236}">
              <a16:creationId xmlns:a16="http://schemas.microsoft.com/office/drawing/2014/main" id="{B8D4CA53-9101-4C63-B253-4086F0D2A5FF}"/>
            </a:ext>
          </a:extLst>
        </xdr:cNvPr>
        <xdr:cNvCxnSpPr/>
      </xdr:nvCxnSpPr>
      <xdr:spPr>
        <a:xfrm flipV="1">
          <a:off x="1837267" y="1532467"/>
          <a:ext cx="4097866" cy="1684866"/>
        </a:xfrm>
        <a:prstGeom prst="straightConnector1">
          <a:avLst/>
        </a:prstGeom>
        <a:ln>
          <a:solidFill>
            <a:schemeClr val="tx2">
              <a:lumMod val="60000"/>
              <a:lumOff val="40000"/>
            </a:schemeClr>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85523</xdr:colOff>
      <xdr:row>25</xdr:row>
      <xdr:rowOff>127190</xdr:rowOff>
    </xdr:from>
    <xdr:to>
      <xdr:col>12</xdr:col>
      <xdr:colOff>169333</xdr:colOff>
      <xdr:row>42</xdr:row>
      <xdr:rowOff>84666</xdr:rowOff>
    </xdr:to>
    <xdr:cxnSp macro="">
      <xdr:nvCxnSpPr>
        <xdr:cNvPr id="19" name="直線矢印コネクタ 18">
          <a:extLst>
            <a:ext uri="{FF2B5EF4-FFF2-40B4-BE49-F238E27FC236}">
              <a16:creationId xmlns:a16="http://schemas.microsoft.com/office/drawing/2014/main" id="{2168F919-E8A8-45CD-8C0E-25D98B85CA93}"/>
            </a:ext>
          </a:extLst>
        </xdr:cNvPr>
        <xdr:cNvCxnSpPr/>
      </xdr:nvCxnSpPr>
      <xdr:spPr>
        <a:xfrm>
          <a:off x="2058256" y="3776323"/>
          <a:ext cx="3809144" cy="2920810"/>
        </a:xfrm>
        <a:prstGeom prst="straightConnector1">
          <a:avLst/>
        </a:prstGeom>
        <a:ln>
          <a:solidFill>
            <a:sysClr val="windowText" lastClr="000000"/>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18</xdr:col>
      <xdr:colOff>358588</xdr:colOff>
      <xdr:row>25</xdr:row>
      <xdr:rowOff>22412</xdr:rowOff>
    </xdr:from>
    <xdr:to>
      <xdr:col>25</xdr:col>
      <xdr:colOff>448733</xdr:colOff>
      <xdr:row>43</xdr:row>
      <xdr:rowOff>143933</xdr:rowOff>
    </xdr:to>
    <xdr:cxnSp macro="">
      <xdr:nvCxnSpPr>
        <xdr:cNvPr id="20" name="直線矢印コネクタ 19">
          <a:extLst>
            <a:ext uri="{FF2B5EF4-FFF2-40B4-BE49-F238E27FC236}">
              <a16:creationId xmlns:a16="http://schemas.microsoft.com/office/drawing/2014/main" id="{61226CD3-9A25-40BE-A514-36C3B223D8D4}"/>
            </a:ext>
          </a:extLst>
        </xdr:cNvPr>
        <xdr:cNvCxnSpPr/>
      </xdr:nvCxnSpPr>
      <xdr:spPr>
        <a:xfrm>
          <a:off x="9045388" y="3671545"/>
          <a:ext cx="3349812" cy="3254188"/>
        </a:xfrm>
        <a:prstGeom prst="straightConnector1">
          <a:avLst/>
        </a:prstGeom>
        <a:ln>
          <a:solidFill>
            <a:schemeClr val="tx1"/>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52</xdr:row>
      <xdr:rowOff>0</xdr:rowOff>
    </xdr:from>
    <xdr:to>
      <xdr:col>2</xdr:col>
      <xdr:colOff>4095750</xdr:colOff>
      <xdr:row>53</xdr:row>
      <xdr:rowOff>183576</xdr:rowOff>
    </xdr:to>
    <xdr:pic>
      <xdr:nvPicPr>
        <xdr:cNvPr id="2" name="図 1">
          <a:extLst>
            <a:ext uri="{FF2B5EF4-FFF2-40B4-BE49-F238E27FC236}">
              <a16:creationId xmlns:a16="http://schemas.microsoft.com/office/drawing/2014/main" id="{851F75BB-2864-F46F-37A6-FD8BC25CFB30}"/>
            </a:ext>
          </a:extLst>
        </xdr:cNvPr>
        <xdr:cNvPicPr>
          <a:picLocks noChangeAspect="1"/>
        </xdr:cNvPicPr>
      </xdr:nvPicPr>
      <xdr:blipFill>
        <a:blip xmlns:r="http://schemas.openxmlformats.org/officeDocument/2006/relationships" r:embed="rId1"/>
        <a:stretch>
          <a:fillRect/>
        </a:stretch>
      </xdr:blipFill>
      <xdr:spPr>
        <a:xfrm>
          <a:off x="1460500" y="16708438"/>
          <a:ext cx="5461000" cy="56457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466606</xdr:colOff>
      <xdr:row>8</xdr:row>
      <xdr:rowOff>1341495</xdr:rowOff>
    </xdr:from>
    <xdr:to>
      <xdr:col>13</xdr:col>
      <xdr:colOff>5826596</xdr:colOff>
      <xdr:row>8</xdr:row>
      <xdr:rowOff>3894666</xdr:rowOff>
    </xdr:to>
    <xdr:pic>
      <xdr:nvPicPr>
        <xdr:cNvPr id="5" name="図 4">
          <a:extLst>
            <a:ext uri="{FF2B5EF4-FFF2-40B4-BE49-F238E27FC236}">
              <a16:creationId xmlns:a16="http://schemas.microsoft.com/office/drawing/2014/main" id="{3792AC0C-25A2-1DEF-4DD0-72781A9A9249}"/>
            </a:ext>
          </a:extLst>
        </xdr:cNvPr>
        <xdr:cNvPicPr>
          <a:picLocks noChangeAspect="1"/>
        </xdr:cNvPicPr>
      </xdr:nvPicPr>
      <xdr:blipFill>
        <a:blip xmlns:r="http://schemas.openxmlformats.org/officeDocument/2006/relationships" r:embed="rId1"/>
        <a:stretch>
          <a:fillRect/>
        </a:stretch>
      </xdr:blipFill>
      <xdr:spPr>
        <a:xfrm>
          <a:off x="6675495" y="8011347"/>
          <a:ext cx="7222657" cy="2553171"/>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40.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1">
    <v>0</v>
    <v>8</v>
    <v>0</v>
    <v>3</v>
  </rv>
</rvData>
</file>

<file path=xl/richData/rdrichvaluestructure.xml><?xml version="1.0" encoding="utf-8"?>
<rvStructures xmlns="http://schemas.microsoft.com/office/spreadsheetml/2017/richdata" count="2">
  <s t="_localImage">
    <k n="_rvRel:LocalImageIdentifier" t="i"/>
    <k n="CalcOrigin" t="i"/>
  </s>
  <s t="_error">
    <k n="colOffset" t="i"/>
    <k n="errorType" t="i"/>
    <k n="rwOffset" t="i"/>
    <k n="subType"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00">
            <a:alpha val="28000"/>
          </a:srgbClr>
        </a:solidFill>
        <a:ln>
          <a:solidFill>
            <a:srgbClr val="C00000"/>
          </a:solidFill>
        </a:ln>
      </a:spPr>
      <a:bodyPr vertOverflow="clip" horzOverflow="clip" rtlCol="0" anchor="t"/>
      <a:lstStyle>
        <a:defPPr algn="l">
          <a:defRPr kumimoji="1" sz="2000" b="1"/>
        </a:defPPr>
      </a:lstStyle>
      <a:style>
        <a:lnRef idx="2">
          <a:schemeClr val="accent6"/>
        </a:lnRef>
        <a:fillRef idx="1">
          <a:schemeClr val="lt1"/>
        </a:fillRef>
        <a:effectRef idx="0">
          <a:schemeClr val="accent6"/>
        </a:effectRef>
        <a:fontRef idx="minor">
          <a:schemeClr val="dk1"/>
        </a:fontRef>
      </a:style>
    </a:spDef>
    <a:lnDef>
      <a:spPr/>
      <a:bodyPr/>
      <a:lstStyle/>
      <a:style>
        <a:lnRef idx="2">
          <a:schemeClr val="accent2"/>
        </a:lnRef>
        <a:fillRef idx="0">
          <a:schemeClr val="accent2"/>
        </a:fillRef>
        <a:effectRef idx="1">
          <a:schemeClr val="accent2"/>
        </a:effectRef>
        <a:fontRef idx="minor">
          <a:schemeClr val="tx1"/>
        </a:fontRef>
      </a:style>
    </a:lnDef>
    <a:txDef>
      <a:spPr>
        <a:solidFill>
          <a:schemeClr val="lt1"/>
        </a:solidFill>
        <a:ln w="9525" cmpd="sng">
          <a:solidFill>
            <a:schemeClr val="lt1">
              <a:shade val="50000"/>
            </a:schemeClr>
          </a:solidFill>
        </a:ln>
      </a:spPr>
      <a:bodyPr vertOverflow="clip" horzOverflow="clip" wrap="square" rtlCol="0" anchor="t"/>
      <a:lstStyle>
        <a:defPPr algn="l">
          <a:defRPr kumimoji="1" sz="2000">
            <a:solidFill>
              <a:srgbClr val="FF0000"/>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14T07:19:26.30" personId="{00000000-0000-0000-0000-000000000000}" id="{E21493BA-FFB7-4199-8009-DCC0D5B1D7CB}">
    <text>もうすぐ終了します</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harma-sc.com/" TargetMode="External"/></Relationships>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shokukanken.com/post-26502/" TargetMode="External"/><Relationship Id="rId1" Type="http://schemas.openxmlformats.org/officeDocument/2006/relationships/hyperlink" Target="https://ifas.mhlw.go.jp/faspub/_link.do?i=IO_S020502&amp;p=RCL202503221" TargetMode="External"/><Relationship Id="rId4"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3" Type="http://schemas.openxmlformats.org/officeDocument/2006/relationships/hyperlink" Target="https://wellness-news.co.jp/posts/251217-1/" TargetMode="External"/><Relationship Id="rId2" Type="http://schemas.openxmlformats.org/officeDocument/2006/relationships/hyperlink" Target="https://wellness-news.co.jp/posts/251217-3/" TargetMode="External"/><Relationship Id="rId1" Type="http://schemas.openxmlformats.org/officeDocument/2006/relationships/hyperlink" Target="https://wellness-news.co.jp/posts/%E3%82%A2%E3%82%B5%E3%83%92g%E3%80%81%E7%8B%AC%E8%87%AA%E3%81%AE%E4%B9%B3%E9%85%B8%E8%8F%8C%E3%81%8C%E4%B8%96%E7%95%8C%E7%9A%84%E3%81%AA%E8%A9%95%E4%BE%A1%E3%80%80%E3%80%8Ccp2305%E3%82%AC%E3%82%BB/" TargetMode="External"/><Relationship Id="rId6" Type="http://schemas.openxmlformats.org/officeDocument/2006/relationships/printerSettings" Target="../printerSettings/printerSettings11.bin"/><Relationship Id="rId5" Type="http://schemas.openxmlformats.org/officeDocument/2006/relationships/hyperlink" Target="https://lp.infomart.co.jp/kikaku/20251209_seminar?utm_source=news&amp;utm_medium=referral&amp;utm_campaign=release_202512" TargetMode="External"/><Relationship Id="rId4" Type="http://schemas.openxmlformats.org/officeDocument/2006/relationships/hyperlink" Target="https://www.kenko-media.com/food_devlp/10689/"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idsc.tokyo-eiken.go.jp/diseases/gastro/gastro/"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tohttps/topics.smt.docomo.ne.jp/amp/article/rcc/region/rcc-2375015ics.smt.docomo.ne.jp/amp/article/rcc/region/rcc-2375015"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vietnam.vn/ja/cap-song-long-khong-lo-tai-khach-san-1-the-ky-o-tp-hcm"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https://www.mhlw.go.jp/stf/covid-19/kokunainohasseijoukyou.html"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61"/>
  <sheetViews>
    <sheetView zoomScale="112" zoomScaleNormal="112" workbookViewId="0">
      <selection activeCell="A10" sqref="A10:H19"/>
    </sheetView>
  </sheetViews>
  <sheetFormatPr defaultRowHeight="13.2"/>
  <cols>
    <col min="1" max="1" width="16.77734375" customWidth="1"/>
    <col min="2" max="2" width="10.44140625" customWidth="1"/>
    <col min="3" max="3" width="8.6640625" customWidth="1"/>
    <col min="4" max="4" width="6.6640625" customWidth="1"/>
    <col min="5" max="5" width="8.33203125" customWidth="1"/>
    <col min="6" max="6" width="7" customWidth="1"/>
    <col min="7" max="7" width="12.21875" customWidth="1"/>
    <col min="8" max="8" width="58.44140625" customWidth="1"/>
    <col min="9" max="9" width="4.21875" customWidth="1"/>
  </cols>
  <sheetData>
    <row r="1" spans="1:9" ht="13.8" thickTop="1">
      <c r="A1" s="58" t="s">
        <v>0</v>
      </c>
      <c r="B1" s="59"/>
      <c r="C1" s="59" t="s">
        <v>1</v>
      </c>
      <c r="D1" s="59"/>
      <c r="E1" s="59"/>
      <c r="F1" s="59"/>
      <c r="G1" s="59"/>
      <c r="H1" s="59"/>
      <c r="I1" s="41"/>
    </row>
    <row r="2" spans="1:9">
      <c r="A2" s="60" t="s">
        <v>2</v>
      </c>
      <c r="B2" s="61"/>
      <c r="C2" s="61"/>
      <c r="D2" s="61"/>
      <c r="E2" s="61"/>
      <c r="F2" s="61"/>
      <c r="G2" s="61"/>
      <c r="H2" s="61"/>
      <c r="I2" s="41"/>
    </row>
    <row r="3" spans="1:9" ht="15.75" customHeight="1">
      <c r="A3" s="636" t="s">
        <v>3</v>
      </c>
      <c r="B3" s="637"/>
      <c r="C3" s="637"/>
      <c r="D3" s="637"/>
      <c r="E3" s="637"/>
      <c r="F3" s="637"/>
      <c r="G3" s="637"/>
      <c r="H3" s="638"/>
      <c r="I3" s="41"/>
    </row>
    <row r="4" spans="1:9">
      <c r="A4" s="60" t="s">
        <v>4</v>
      </c>
      <c r="B4" s="61"/>
      <c r="C4" s="61"/>
      <c r="D4" s="61"/>
      <c r="E4" s="61"/>
      <c r="F4" s="61"/>
      <c r="G4" s="61"/>
      <c r="H4" s="61"/>
      <c r="I4" s="41"/>
    </row>
    <row r="5" spans="1:9">
      <c r="A5" s="60" t="s">
        <v>5</v>
      </c>
      <c r="B5" s="61"/>
      <c r="C5" s="61"/>
      <c r="D5" s="61"/>
      <c r="E5" s="61"/>
      <c r="F5" s="61"/>
      <c r="G5" s="61"/>
      <c r="H5" s="61"/>
      <c r="I5" s="41"/>
    </row>
    <row r="6" spans="1:9">
      <c r="A6" s="62" t="s">
        <v>2</v>
      </c>
      <c r="B6" s="63"/>
      <c r="C6" s="63"/>
      <c r="D6" s="63"/>
      <c r="E6" s="63"/>
      <c r="F6" s="63"/>
      <c r="G6" s="63"/>
      <c r="H6" s="63"/>
      <c r="I6" s="41"/>
    </row>
    <row r="7" spans="1:9">
      <c r="A7" s="62"/>
      <c r="B7" s="63"/>
      <c r="C7" s="63"/>
      <c r="D7" s="63"/>
      <c r="E7" s="63"/>
      <c r="F7" s="63"/>
      <c r="G7" s="63"/>
      <c r="H7" s="63"/>
      <c r="I7" s="41"/>
    </row>
    <row r="8" spans="1:9">
      <c r="A8" s="62" t="s">
        <v>6</v>
      </c>
      <c r="B8" s="63"/>
      <c r="C8" s="63"/>
      <c r="D8" s="63"/>
      <c r="E8" s="63"/>
      <c r="F8" s="63"/>
      <c r="G8" s="63"/>
      <c r="H8" s="63"/>
      <c r="I8" s="41"/>
    </row>
    <row r="9" spans="1:9">
      <c r="A9" s="64" t="s">
        <v>7</v>
      </c>
      <c r="B9" s="65"/>
      <c r="C9" s="65"/>
      <c r="D9" s="65"/>
      <c r="E9" s="65"/>
      <c r="F9" s="65"/>
      <c r="G9" s="65"/>
      <c r="H9" s="65"/>
      <c r="I9" s="41"/>
    </row>
    <row r="10" spans="1:9" ht="15" customHeight="1">
      <c r="A10" s="134" t="s">
        <v>8</v>
      </c>
      <c r="B10" s="72" t="str">
        <f>+'50　食中毒記事等 '!A5</f>
        <v xml:space="preserve">食中毒の発生について（令和７年12月26日） - 保健福祉部健康安全局食品衛生課 - 北海道庁 </v>
      </c>
      <c r="C10" s="72"/>
      <c r="D10" s="74"/>
      <c r="E10" s="72"/>
      <c r="F10" s="75"/>
      <c r="G10" s="73"/>
      <c r="H10" s="73"/>
      <c r="I10" s="41"/>
    </row>
    <row r="11" spans="1:9" ht="15" customHeight="1">
      <c r="A11" s="134" t="s">
        <v>9</v>
      </c>
      <c r="B11" s="72" t="str">
        <f>+'51　ノロウイルス関連情報 '!H72</f>
        <v>管理レベル「3」　</v>
      </c>
      <c r="C11" s="72"/>
      <c r="D11" s="72" t="s">
        <v>10</v>
      </c>
      <c r="E11" s="72"/>
      <c r="F11" s="74">
        <f>+'51　ノロウイルス関連情報 '!G73</f>
        <v>5.33</v>
      </c>
      <c r="G11" s="72" t="str">
        <f>+'51　ノロウイルス関連情報 '!H73</f>
        <v>　：先週より</v>
      </c>
      <c r="H11" s="161">
        <f>+'51　ノロウイルス関連情報 '!I73</f>
        <v>0.58999999999999986</v>
      </c>
      <c r="I11" s="41"/>
    </row>
    <row r="12" spans="1:9" s="49" customFormat="1" ht="15" customHeight="1">
      <c r="A12" s="76" t="s">
        <v>11</v>
      </c>
      <c r="B12" s="538" t="str">
        <f>+'50　残留農薬など'!A2</f>
        <v>株式会社ユニオン　【回収後の対応】返金対応</v>
      </c>
      <c r="C12" s="538"/>
      <c r="D12" s="538"/>
      <c r="E12" s="538"/>
      <c r="F12" s="538"/>
      <c r="G12" s="538"/>
      <c r="H12" s="77"/>
      <c r="I12" s="48"/>
    </row>
    <row r="13" spans="1:9" ht="15" customHeight="1">
      <c r="A13" s="71" t="s">
        <v>12</v>
      </c>
      <c r="B13" s="538" t="str">
        <f>+'50　食品表示'!A2</f>
        <v>アサヒG、独自の乳酸菌が世界的な評価　「CP2305ガセリ菌」が2つの食品原料見本市で賞を受賞</v>
      </c>
      <c r="C13" s="538"/>
      <c r="D13" s="538"/>
      <c r="E13" s="538"/>
      <c r="F13" s="538"/>
      <c r="G13" s="538"/>
      <c r="H13" s="73"/>
      <c r="I13" s="41"/>
    </row>
    <row r="14" spans="1:9" ht="15" customHeight="1">
      <c r="A14" s="71" t="s">
        <v>13</v>
      </c>
      <c r="B14" s="73">
        <f>+'50 海外情報'!A2</f>
        <v>0</v>
      </c>
      <c r="D14" s="73"/>
      <c r="E14" s="73"/>
      <c r="F14" s="73"/>
      <c r="G14" s="73"/>
      <c r="H14" s="73"/>
      <c r="I14" s="41"/>
    </row>
    <row r="15" spans="1:9" ht="15" customHeight="1">
      <c r="A15" s="78" t="s">
        <v>14</v>
      </c>
      <c r="B15" s="79">
        <f>+'50 海外情報'!A5</f>
        <v>0</v>
      </c>
      <c r="C15" s="536" t="s">
        <v>15</v>
      </c>
      <c r="D15" s="536"/>
      <c r="E15" s="536"/>
      <c r="F15" s="536"/>
      <c r="G15" s="536"/>
      <c r="H15" s="537"/>
      <c r="I15" s="41"/>
    </row>
    <row r="16" spans="1:9" ht="15" customHeight="1">
      <c r="A16" s="71" t="s">
        <v>16</v>
      </c>
      <c r="B16" s="72" t="str">
        <f>+'51　感染症統計'!A23</f>
        <v>2025年 第51週（12/15～12/21）</v>
      </c>
      <c r="C16" s="73"/>
      <c r="D16" s="72" t="s">
        <v>17</v>
      </c>
      <c r="E16" s="73"/>
      <c r="F16" s="73"/>
      <c r="G16" s="73"/>
      <c r="H16" s="73"/>
      <c r="I16" s="41"/>
    </row>
    <row r="17" spans="1:16" ht="15" customHeight="1">
      <c r="A17" s="71" t="s">
        <v>18</v>
      </c>
      <c r="B17" s="72" t="str">
        <f>+'49　国内感染症情報'!B2</f>
        <v>2025年第49週（12月1日〜12月7日）</v>
      </c>
      <c r="C17" s="72"/>
      <c r="D17" s="72"/>
      <c r="E17" s="72"/>
      <c r="F17" s="72"/>
      <c r="G17" s="72"/>
      <c r="H17" s="73"/>
      <c r="I17" s="41"/>
    </row>
    <row r="18" spans="1:16" ht="15" customHeight="1">
      <c r="A18" s="71" t="s">
        <v>19</v>
      </c>
      <c r="B18" s="80" t="str">
        <f>+'50  衛生訓話 '!A2</f>
        <v>今週のお題( 調理施設の点検項目　基礎編とは)</v>
      </c>
      <c r="F18" s="80"/>
      <c r="G18" s="73"/>
      <c r="H18" s="73"/>
      <c r="I18" s="41"/>
    </row>
    <row r="19" spans="1:16" ht="15" customHeight="1">
      <c r="A19" s="71" t="s">
        <v>20</v>
      </c>
      <c r="B19" s="536" t="s">
        <v>212</v>
      </c>
      <c r="C19" s="536"/>
      <c r="D19" s="536"/>
      <c r="E19" s="536"/>
      <c r="F19" s="73" t="s">
        <v>17</v>
      </c>
      <c r="G19" s="73"/>
      <c r="H19" s="73"/>
      <c r="I19" s="41"/>
      <c r="P19" t="s">
        <v>21</v>
      </c>
    </row>
    <row r="20" spans="1:16" ht="15" customHeight="1">
      <c r="A20" s="71" t="s">
        <v>17</v>
      </c>
      <c r="B20" t="s">
        <v>23</v>
      </c>
      <c r="C20" s="73"/>
      <c r="D20" s="73"/>
      <c r="E20" s="73"/>
      <c r="F20" s="73"/>
      <c r="G20" s="73"/>
      <c r="H20" s="73"/>
      <c r="I20" s="41"/>
      <c r="L20" t="s">
        <v>15</v>
      </c>
    </row>
    <row r="21" spans="1:16">
      <c r="A21" s="64" t="s">
        <v>7</v>
      </c>
      <c r="B21" s="65"/>
      <c r="C21" s="65"/>
      <c r="D21" s="65"/>
      <c r="E21" s="65"/>
      <c r="F21" s="65"/>
      <c r="G21" s="65"/>
      <c r="H21" s="65"/>
      <c r="I21" s="41"/>
    </row>
    <row r="22" spans="1:16">
      <c r="A22" s="62" t="s">
        <v>17</v>
      </c>
      <c r="B22" s="63"/>
      <c r="C22" s="63"/>
      <c r="D22" s="63"/>
      <c r="E22" s="63"/>
      <c r="F22" s="63"/>
      <c r="G22" s="63"/>
      <c r="H22" s="63"/>
      <c r="I22" s="41"/>
    </row>
    <row r="23" spans="1:16">
      <c r="A23" s="42" t="s">
        <v>22</v>
      </c>
      <c r="I23" s="41"/>
    </row>
    <row r="24" spans="1:16">
      <c r="A24" s="41"/>
      <c r="I24" s="41"/>
    </row>
    <row r="25" spans="1:16">
      <c r="A25" s="41"/>
      <c r="I25" s="41"/>
    </row>
    <row r="26" spans="1:16">
      <c r="A26" s="41"/>
      <c r="I26" s="41"/>
    </row>
    <row r="27" spans="1:16">
      <c r="A27" s="41"/>
      <c r="I27" s="41"/>
    </row>
    <row r="28" spans="1:16">
      <c r="A28" s="41"/>
      <c r="I28" s="41"/>
    </row>
    <row r="29" spans="1:16">
      <c r="A29" s="41"/>
      <c r="I29" s="41"/>
    </row>
    <row r="30" spans="1:16">
      <c r="A30" s="41"/>
      <c r="H30" t="s">
        <v>23</v>
      </c>
      <c r="I30" s="41"/>
    </row>
    <row r="31" spans="1:16">
      <c r="A31" s="41"/>
      <c r="I31" s="41"/>
    </row>
    <row r="32" spans="1:16">
      <c r="A32" s="41"/>
      <c r="I32" s="41"/>
    </row>
    <row r="33" spans="1:9">
      <c r="A33" s="41"/>
      <c r="I33" s="41"/>
    </row>
    <row r="34" spans="1:9" ht="13.8" thickBot="1">
      <c r="A34" s="43"/>
      <c r="B34" s="44"/>
      <c r="C34" s="44"/>
      <c r="D34" s="44"/>
      <c r="E34" s="44"/>
      <c r="F34" s="44"/>
      <c r="G34" s="44"/>
      <c r="H34" s="44"/>
      <c r="I34" s="41"/>
    </row>
    <row r="35" spans="1:9" ht="13.8" thickTop="1"/>
    <row r="38" spans="1:9" ht="24.6">
      <c r="A38" s="51" t="s">
        <v>24</v>
      </c>
    </row>
    <row r="39" spans="1:9" ht="40.5" customHeight="1">
      <c r="A39" s="639" t="s">
        <v>25</v>
      </c>
      <c r="B39" s="639"/>
      <c r="C39" s="639"/>
      <c r="D39" s="639"/>
      <c r="E39" s="639"/>
      <c r="F39" s="639"/>
      <c r="G39" s="639"/>
    </row>
    <row r="40" spans="1:9" ht="30.75" customHeight="1">
      <c r="A40" s="635" t="s">
        <v>26</v>
      </c>
      <c r="B40" s="635"/>
      <c r="C40" s="635"/>
      <c r="D40" s="635"/>
      <c r="E40" s="635"/>
      <c r="F40" s="635"/>
      <c r="G40" s="635"/>
    </row>
    <row r="41" spans="1:9" ht="15">
      <c r="A41" s="52"/>
    </row>
    <row r="42" spans="1:9" ht="69.75" customHeight="1">
      <c r="A42" s="630" t="s">
        <v>27</v>
      </c>
      <c r="B42" s="630"/>
      <c r="C42" s="630"/>
      <c r="D42" s="630"/>
      <c r="E42" s="630"/>
      <c r="F42" s="630"/>
      <c r="G42" s="630"/>
    </row>
    <row r="43" spans="1:9" ht="35.25" customHeight="1">
      <c r="A43" s="635" t="s">
        <v>28</v>
      </c>
      <c r="B43" s="635"/>
      <c r="C43" s="635"/>
      <c r="D43" s="635"/>
      <c r="E43" s="635"/>
      <c r="F43" s="635"/>
      <c r="G43" s="635"/>
    </row>
    <row r="44" spans="1:9" ht="59.25" customHeight="1">
      <c r="A44" s="630" t="s">
        <v>29</v>
      </c>
      <c r="B44" s="630"/>
      <c r="C44" s="630"/>
      <c r="D44" s="630"/>
      <c r="E44" s="630"/>
      <c r="F44" s="630"/>
      <c r="G44" s="630"/>
    </row>
    <row r="45" spans="1:9" ht="15">
      <c r="A45" s="53"/>
    </row>
    <row r="46" spans="1:9" ht="27.75" customHeight="1">
      <c r="A46" s="632" t="s">
        <v>30</v>
      </c>
      <c r="B46" s="632"/>
      <c r="C46" s="632"/>
      <c r="D46" s="632"/>
      <c r="E46" s="632"/>
      <c r="F46" s="632"/>
      <c r="G46" s="632"/>
    </row>
    <row r="47" spans="1:9" ht="53.25" customHeight="1">
      <c r="A47" s="631" t="s">
        <v>31</v>
      </c>
      <c r="B47" s="630"/>
      <c r="C47" s="630"/>
      <c r="D47" s="630"/>
      <c r="E47" s="630"/>
      <c r="F47" s="630"/>
      <c r="G47" s="630"/>
    </row>
    <row r="48" spans="1:9" ht="15">
      <c r="A48" s="53"/>
    </row>
    <row r="49" spans="1:7" ht="32.25" customHeight="1">
      <c r="A49" s="632" t="s">
        <v>32</v>
      </c>
      <c r="B49" s="632"/>
      <c r="C49" s="632"/>
      <c r="D49" s="632"/>
      <c r="E49" s="632"/>
      <c r="F49" s="632"/>
      <c r="G49" s="632"/>
    </row>
    <row r="50" spans="1:7" ht="15">
      <c r="A50" s="52"/>
    </row>
    <row r="51" spans="1:7" ht="87" customHeight="1">
      <c r="A51" s="631" t="s">
        <v>33</v>
      </c>
      <c r="B51" s="630"/>
      <c r="C51" s="630"/>
      <c r="D51" s="630"/>
      <c r="E51" s="630"/>
      <c r="F51" s="630"/>
      <c r="G51" s="630"/>
    </row>
    <row r="52" spans="1:7" ht="15">
      <c r="A52" s="53"/>
    </row>
    <row r="53" spans="1:7" ht="32.25" customHeight="1">
      <c r="A53" s="632" t="s">
        <v>34</v>
      </c>
      <c r="B53" s="632"/>
      <c r="C53" s="632"/>
      <c r="D53" s="632"/>
      <c r="E53" s="632"/>
      <c r="F53" s="632"/>
      <c r="G53" s="632"/>
    </row>
    <row r="54" spans="1:7" ht="29.25" customHeight="1">
      <c r="A54" s="630" t="s">
        <v>35</v>
      </c>
      <c r="B54" s="630"/>
      <c r="C54" s="630"/>
      <c r="D54" s="630"/>
      <c r="E54" s="630"/>
      <c r="F54" s="630"/>
      <c r="G54" s="630"/>
    </row>
    <row r="55" spans="1:7" ht="15">
      <c r="A55" s="53"/>
    </row>
    <row r="56" spans="1:7" s="49" customFormat="1" ht="110.25" customHeight="1">
      <c r="A56" s="633" t="s">
        <v>36</v>
      </c>
      <c r="B56" s="634"/>
      <c r="C56" s="634"/>
      <c r="D56" s="634"/>
      <c r="E56" s="634"/>
      <c r="F56" s="634"/>
      <c r="G56" s="634"/>
    </row>
    <row r="57" spans="1:7" ht="34.5" customHeight="1">
      <c r="A57" s="635" t="s">
        <v>37</v>
      </c>
      <c r="B57" s="635"/>
      <c r="C57" s="635"/>
      <c r="D57" s="635"/>
      <c r="E57" s="635"/>
      <c r="F57" s="635"/>
      <c r="G57" s="635"/>
    </row>
    <row r="58" spans="1:7" ht="114" customHeight="1">
      <c r="A58" s="631" t="s">
        <v>38</v>
      </c>
      <c r="B58" s="630"/>
      <c r="C58" s="630"/>
      <c r="D58" s="630"/>
      <c r="E58" s="630"/>
      <c r="F58" s="630"/>
      <c r="G58" s="630"/>
    </row>
    <row r="59" spans="1:7" ht="109.5" customHeight="1">
      <c r="A59" s="630"/>
      <c r="B59" s="630"/>
      <c r="C59" s="630"/>
      <c r="D59" s="630"/>
      <c r="E59" s="630"/>
      <c r="F59" s="630"/>
      <c r="G59" s="630"/>
    </row>
    <row r="60" spans="1:7" ht="15">
      <c r="A60" s="53"/>
    </row>
    <row r="61" spans="1:7" s="50" customFormat="1" ht="57.75" customHeight="1">
      <c r="A61" s="630"/>
      <c r="B61" s="630"/>
      <c r="C61" s="630"/>
      <c r="D61" s="630"/>
      <c r="E61" s="630"/>
      <c r="F61" s="630"/>
      <c r="G61" s="630"/>
    </row>
  </sheetData>
  <mergeCells count="17">
    <mergeCell ref="A3:H3"/>
    <mergeCell ref="A39:G39"/>
    <mergeCell ref="A47:G47"/>
    <mergeCell ref="A46:G46"/>
    <mergeCell ref="A53:G53"/>
    <mergeCell ref="A40:G40"/>
    <mergeCell ref="A42:G42"/>
    <mergeCell ref="A44:G44"/>
    <mergeCell ref="A43:G43"/>
    <mergeCell ref="A59:G59"/>
    <mergeCell ref="A58:G58"/>
    <mergeCell ref="A61:G61"/>
    <mergeCell ref="A51:G51"/>
    <mergeCell ref="A49:G49"/>
    <mergeCell ref="A56:G56"/>
    <mergeCell ref="A54:G54"/>
    <mergeCell ref="A57:G57"/>
  </mergeCells>
  <phoneticPr fontId="28"/>
  <hyperlinks>
    <hyperlink ref="A39" r:id="rId1" display="https://pharma-sc.com/" xr:uid="{00000000-0004-0000-0000-000000000000}"/>
  </hyperlinks>
  <pageMargins left="0.75" right="0.75" top="1" bottom="1" header="0.51200000000000001" footer="0.51200000000000001"/>
  <pageSetup paperSize="9"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30D2E-4949-4D12-A8BB-D6487FED607D}">
  <dimension ref="A2:Z25"/>
  <sheetViews>
    <sheetView tabSelected="1" topLeftCell="B1" zoomScale="110" zoomScaleNormal="110" workbookViewId="0">
      <selection activeCell="G23" sqref="G23"/>
    </sheetView>
  </sheetViews>
  <sheetFormatPr defaultRowHeight="13.2"/>
  <cols>
    <col min="4" max="9" width="7.21875" customWidth="1"/>
    <col min="14" max="14" width="9.44140625" bestFit="1" customWidth="1"/>
  </cols>
  <sheetData>
    <row r="2" spans="1:26">
      <c r="A2" s="228"/>
      <c r="D2" t="s">
        <v>181</v>
      </c>
      <c r="E2" s="229" t="s">
        <v>182</v>
      </c>
      <c r="F2" t="s">
        <v>183</v>
      </c>
      <c r="G2" t="s">
        <v>184</v>
      </c>
      <c r="H2" t="s">
        <v>185</v>
      </c>
      <c r="I2" t="s">
        <v>186</v>
      </c>
      <c r="J2" t="s">
        <v>187</v>
      </c>
    </row>
    <row r="3" spans="1:26">
      <c r="H3" t="s">
        <v>177</v>
      </c>
    </row>
    <row r="4" spans="1:26">
      <c r="D4" s="230">
        <v>18</v>
      </c>
      <c r="E4" s="230">
        <v>13</v>
      </c>
      <c r="F4" s="231">
        <v>7</v>
      </c>
      <c r="G4" s="231">
        <v>3</v>
      </c>
      <c r="H4" s="231">
        <v>0</v>
      </c>
      <c r="I4" s="231">
        <v>8</v>
      </c>
      <c r="J4" s="231">
        <v>2</v>
      </c>
      <c r="K4" s="524"/>
      <c r="L4" s="523"/>
      <c r="M4">
        <f>SUM(D4:L4)</f>
        <v>51</v>
      </c>
    </row>
    <row r="5" spans="1:26">
      <c r="D5" s="232">
        <f>+D4/$M$4</f>
        <v>0.35294117647058826</v>
      </c>
      <c r="E5" s="232">
        <f>+E4/$M$4</f>
        <v>0.25490196078431371</v>
      </c>
      <c r="F5" s="233">
        <f>+F4/$M$4</f>
        <v>0.13725490196078433</v>
      </c>
      <c r="G5" s="234">
        <f>+G4/$M$4</f>
        <v>5.8823529411764705E-2</v>
      </c>
      <c r="H5" s="233">
        <f>+H4/$M$4</f>
        <v>0</v>
      </c>
      <c r="I5" s="233">
        <f>+I4/$M$4</f>
        <v>0.15686274509803921</v>
      </c>
      <c r="J5" s="233">
        <f>+J4/$M$4</f>
        <v>3.9215686274509803E-2</v>
      </c>
      <c r="M5" s="913">
        <f>SUM(D5:L5)</f>
        <v>1</v>
      </c>
      <c r="N5" t="s">
        <v>41</v>
      </c>
      <c r="O5">
        <v>17</v>
      </c>
      <c r="S5" t="s">
        <v>177</v>
      </c>
    </row>
    <row r="8" spans="1:26" ht="13.8" thickBot="1"/>
    <row r="9" spans="1:26" ht="13.8" thickBot="1">
      <c r="J9" t="s">
        <v>41</v>
      </c>
      <c r="M9" t="s">
        <v>177</v>
      </c>
      <c r="N9" s="865" t="s">
        <v>214</v>
      </c>
      <c r="O9" s="866"/>
      <c r="P9" s="121"/>
      <c r="Q9" s="121"/>
      <c r="R9" s="121"/>
      <c r="S9" s="121"/>
    </row>
    <row r="10" spans="1:26" ht="13.8" thickBot="1">
      <c r="N10" s="867" t="s">
        <v>188</v>
      </c>
      <c r="O10" s="868"/>
      <c r="P10" s="869"/>
      <c r="Q10" s="870" t="s">
        <v>189</v>
      </c>
      <c r="R10" s="871"/>
      <c r="S10" s="872"/>
    </row>
    <row r="11" spans="1:26" ht="13.8" thickBot="1">
      <c r="N11" s="235" t="s">
        <v>190</v>
      </c>
      <c r="O11" s="236" t="s">
        <v>190</v>
      </c>
      <c r="P11" s="237" t="s">
        <v>190</v>
      </c>
      <c r="Q11" s="235" t="s">
        <v>190</v>
      </c>
      <c r="R11" s="236" t="s">
        <v>190</v>
      </c>
      <c r="S11" s="238" t="s">
        <v>190</v>
      </c>
    </row>
    <row r="12" spans="1:26" ht="13.8" thickTop="1">
      <c r="N12" s="239" t="s">
        <v>191</v>
      </c>
      <c r="O12" s="240" t="s">
        <v>192</v>
      </c>
      <c r="P12" s="241" t="s">
        <v>193</v>
      </c>
      <c r="Q12" s="239" t="s">
        <v>191</v>
      </c>
      <c r="R12" s="240" t="s">
        <v>192</v>
      </c>
      <c r="S12" s="242" t="s">
        <v>193</v>
      </c>
    </row>
    <row r="13" spans="1:26" ht="13.8" thickBot="1">
      <c r="N13" s="243">
        <f>+U13</f>
        <v>173380</v>
      </c>
      <c r="O13" s="244">
        <f>+V13</f>
        <v>88414</v>
      </c>
      <c r="P13" s="245">
        <f>+W13</f>
        <v>84966</v>
      </c>
      <c r="Q13" s="246">
        <f t="shared" ref="Q13" ca="1" si="0">+X13</f>
        <v>6302</v>
      </c>
      <c r="R13" s="244">
        <f>+Y13</f>
        <v>2597</v>
      </c>
      <c r="S13" s="247">
        <f>+Z13</f>
        <v>2955</v>
      </c>
      <c r="U13">
        <v>173380</v>
      </c>
      <c r="V13">
        <v>88414</v>
      </c>
      <c r="W13">
        <v>84966</v>
      </c>
      <c r="X13">
        <f ca="1">+Q13</f>
        <v>6302</v>
      </c>
      <c r="Y13">
        <v>2597</v>
      </c>
      <c r="Z13">
        <v>2955</v>
      </c>
    </row>
    <row r="15" spans="1:26" ht="13.8" thickBot="1"/>
    <row r="16" spans="1:26" ht="13.8" thickBot="1">
      <c r="N16" s="865" t="s">
        <v>252</v>
      </c>
      <c r="O16" s="866"/>
      <c r="P16" s="121"/>
      <c r="Q16" s="121"/>
      <c r="R16" s="121"/>
      <c r="S16" s="121"/>
    </row>
    <row r="17" spans="14:26" ht="13.8" thickBot="1">
      <c r="N17" s="867" t="s">
        <v>188</v>
      </c>
      <c r="O17" s="868"/>
      <c r="P17" s="869"/>
      <c r="Q17" s="870" t="s">
        <v>189</v>
      </c>
      <c r="R17" s="871"/>
      <c r="S17" s="872"/>
    </row>
    <row r="18" spans="14:26" ht="13.8" thickBot="1">
      <c r="N18" s="235" t="s">
        <v>190</v>
      </c>
      <c r="O18" s="236" t="s">
        <v>190</v>
      </c>
      <c r="P18" s="237" t="s">
        <v>190</v>
      </c>
      <c r="Q18" s="235" t="s">
        <v>190</v>
      </c>
      <c r="R18" s="236" t="s">
        <v>190</v>
      </c>
      <c r="S18" s="238" t="s">
        <v>190</v>
      </c>
    </row>
    <row r="19" spans="14:26" ht="13.8" thickTop="1">
      <c r="N19" s="239" t="s">
        <v>191</v>
      </c>
      <c r="O19" s="240" t="s">
        <v>192</v>
      </c>
      <c r="P19" s="241" t="s">
        <v>193</v>
      </c>
      <c r="Q19" s="239" t="s">
        <v>191</v>
      </c>
      <c r="R19" s="240" t="s">
        <v>192</v>
      </c>
      <c r="S19" s="242" t="s">
        <v>193</v>
      </c>
    </row>
    <row r="20" spans="14:26" ht="13.8" thickBot="1">
      <c r="N20" s="244">
        <f t="shared" ref="N20:S20" si="1">+U20</f>
        <v>148314</v>
      </c>
      <c r="O20" s="244">
        <f t="shared" si="1"/>
        <v>76171</v>
      </c>
      <c r="P20" s="244">
        <f t="shared" si="1"/>
        <v>72143</v>
      </c>
      <c r="Q20" s="244">
        <f t="shared" si="1"/>
        <v>4835</v>
      </c>
      <c r="R20" s="244">
        <f t="shared" si="1"/>
        <v>2342</v>
      </c>
      <c r="S20" s="244">
        <f t="shared" si="1"/>
        <v>2493</v>
      </c>
      <c r="U20">
        <v>148314</v>
      </c>
      <c r="V20">
        <v>76171</v>
      </c>
      <c r="W20">
        <v>72143</v>
      </c>
      <c r="X20">
        <v>4835</v>
      </c>
      <c r="Y20">
        <v>2342</v>
      </c>
      <c r="Z20">
        <v>2493</v>
      </c>
    </row>
    <row r="22" spans="14:26" ht="13.8" thickBot="1"/>
    <row r="23" spans="14:26" ht="13.8" thickBot="1">
      <c r="N23" s="860" t="s">
        <v>188</v>
      </c>
      <c r="O23" s="861"/>
      <c r="P23" s="861"/>
      <c r="Q23" s="862" t="s">
        <v>189</v>
      </c>
      <c r="R23" s="863"/>
      <c r="S23" s="864"/>
    </row>
    <row r="24" spans="14:26">
      <c r="N24" s="248" t="s">
        <v>191</v>
      </c>
      <c r="O24" s="249" t="s">
        <v>192</v>
      </c>
      <c r="P24" s="250" t="s">
        <v>193</v>
      </c>
      <c r="Q24" s="248" t="s">
        <v>191</v>
      </c>
      <c r="R24" s="249" t="s">
        <v>192</v>
      </c>
      <c r="S24" s="251" t="s">
        <v>193</v>
      </c>
    </row>
    <row r="25" spans="14:26" ht="13.8" thickBot="1">
      <c r="N25" s="252">
        <f t="shared" ref="N25:S25" si="2">(N20-N13)/N20</f>
        <v>-0.16900629745000473</v>
      </c>
      <c r="O25" s="253">
        <f t="shared" si="2"/>
        <v>-0.16073046172427827</v>
      </c>
      <c r="P25" s="254">
        <f t="shared" si="2"/>
        <v>-0.17774420248672776</v>
      </c>
      <c r="Q25" s="252">
        <f t="shared" ca="1" si="2"/>
        <v>-0.30341261633919336</v>
      </c>
      <c r="R25" s="253">
        <f t="shared" si="2"/>
        <v>-0.10888129803586678</v>
      </c>
      <c r="S25" s="255">
        <f t="shared" si="2"/>
        <v>-0.18531889290012032</v>
      </c>
    </row>
  </sheetData>
  <mergeCells count="8">
    <mergeCell ref="N23:P23"/>
    <mergeCell ref="Q23:S23"/>
    <mergeCell ref="N9:O9"/>
    <mergeCell ref="N10:P10"/>
    <mergeCell ref="Q10:S10"/>
    <mergeCell ref="N16:O16"/>
    <mergeCell ref="N17:P17"/>
    <mergeCell ref="Q17:S17"/>
  </mergeCells>
  <phoneticPr fontId="80"/>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5FAC4-81E7-4BD2-B194-9B10B1AF6691}">
  <dimension ref="A1:O21"/>
  <sheetViews>
    <sheetView view="pageBreakPreview" zoomScale="81" zoomScaleNormal="100" zoomScaleSheetLayoutView="81" workbookViewId="0">
      <selection activeCell="A11" sqref="A11:XFD13"/>
    </sheetView>
  </sheetViews>
  <sheetFormatPr defaultColWidth="9" defaultRowHeight="36" customHeight="1"/>
  <cols>
    <col min="1" max="13" width="9" style="1"/>
    <col min="14" max="14" width="122.44140625" style="1" customWidth="1"/>
    <col min="15" max="15" width="26.88671875" style="4" customWidth="1"/>
    <col min="16" max="16384" width="9" style="1"/>
  </cols>
  <sheetData>
    <row r="1" spans="1:15" ht="46.2" customHeight="1" thickBot="1">
      <c r="A1" s="888" t="s">
        <v>217</v>
      </c>
      <c r="B1" s="889"/>
      <c r="C1" s="889"/>
      <c r="D1" s="889"/>
      <c r="E1" s="889"/>
      <c r="F1" s="889"/>
      <c r="G1" s="889"/>
      <c r="H1" s="889"/>
      <c r="I1" s="889"/>
      <c r="J1" s="889"/>
      <c r="K1" s="889"/>
      <c r="L1" s="889"/>
      <c r="M1" s="889"/>
      <c r="N1" s="890"/>
    </row>
    <row r="2" spans="1:15" ht="46.95" customHeight="1">
      <c r="A2" s="891" t="s">
        <v>254</v>
      </c>
      <c r="B2" s="892"/>
      <c r="C2" s="892"/>
      <c r="D2" s="892"/>
      <c r="E2" s="892"/>
      <c r="F2" s="892"/>
      <c r="G2" s="892"/>
      <c r="H2" s="892"/>
      <c r="I2" s="892"/>
      <c r="J2" s="892"/>
      <c r="K2" s="892"/>
      <c r="L2" s="892"/>
      <c r="M2" s="892"/>
      <c r="N2" s="893"/>
    </row>
    <row r="3" spans="1:15" s="305" customFormat="1" ht="142.19999999999999" customHeight="1">
      <c r="A3" s="894" t="s">
        <v>255</v>
      </c>
      <c r="B3" s="895"/>
      <c r="C3" s="895"/>
      <c r="D3" s="895"/>
      <c r="E3" s="895"/>
      <c r="F3" s="895"/>
      <c r="G3" s="895"/>
      <c r="H3" s="895"/>
      <c r="I3" s="895"/>
      <c r="J3" s="895"/>
      <c r="K3" s="895"/>
      <c r="L3" s="895"/>
      <c r="M3" s="895"/>
      <c r="N3" s="896"/>
    </row>
    <row r="4" spans="1:15" s="305" customFormat="1" ht="36.6" customHeight="1" thickBot="1">
      <c r="A4" s="897" t="s">
        <v>256</v>
      </c>
      <c r="B4" s="898"/>
      <c r="C4" s="898"/>
      <c r="D4" s="898"/>
      <c r="E4" s="898"/>
      <c r="F4" s="898"/>
      <c r="G4" s="898"/>
      <c r="H4" s="898"/>
      <c r="I4" s="898"/>
      <c r="J4" s="898"/>
      <c r="K4" s="898"/>
      <c r="L4" s="898"/>
      <c r="M4" s="898"/>
      <c r="N4" s="898"/>
    </row>
    <row r="5" spans="1:15" s="305" customFormat="1" ht="44.4" customHeight="1">
      <c r="A5" s="891" t="s">
        <v>257</v>
      </c>
      <c r="B5" s="892"/>
      <c r="C5" s="892"/>
      <c r="D5" s="892"/>
      <c r="E5" s="892"/>
      <c r="F5" s="892"/>
      <c r="G5" s="892"/>
      <c r="H5" s="892"/>
      <c r="I5" s="892"/>
      <c r="J5" s="892"/>
      <c r="K5" s="892"/>
      <c r="L5" s="892"/>
      <c r="M5" s="892"/>
      <c r="N5" s="893"/>
    </row>
    <row r="6" spans="1:15" s="305" customFormat="1" ht="124.2" customHeight="1" thickBot="1">
      <c r="A6" s="899" t="s">
        <v>258</v>
      </c>
      <c r="B6" s="899"/>
      <c r="C6" s="899"/>
      <c r="D6" s="899"/>
      <c r="E6" s="899"/>
      <c r="F6" s="899"/>
      <c r="G6" s="899"/>
      <c r="H6" s="899"/>
      <c r="I6" s="899"/>
      <c r="J6" s="899"/>
      <c r="K6" s="899"/>
      <c r="L6" s="899"/>
      <c r="M6" s="899"/>
      <c r="N6" s="899"/>
    </row>
    <row r="7" spans="1:15" s="305" customFormat="1" ht="41.4" customHeight="1" thickBot="1">
      <c r="A7" s="900" t="s">
        <v>260</v>
      </c>
      <c r="B7" s="901"/>
      <c r="C7" s="901"/>
      <c r="D7" s="901"/>
      <c r="E7" s="901"/>
      <c r="F7" s="901"/>
      <c r="G7" s="901"/>
      <c r="H7" s="901"/>
      <c r="I7" s="901"/>
      <c r="J7" s="901"/>
      <c r="K7" s="901"/>
      <c r="L7" s="901"/>
      <c r="M7" s="901"/>
      <c r="N7" s="901"/>
    </row>
    <row r="8" spans="1:15" s="305" customFormat="1" ht="43.8" customHeight="1">
      <c r="A8" s="902" t="s">
        <v>259</v>
      </c>
      <c r="B8" s="892"/>
      <c r="C8" s="892"/>
      <c r="D8" s="892"/>
      <c r="E8" s="892"/>
      <c r="F8" s="892"/>
      <c r="G8" s="892"/>
      <c r="H8" s="892"/>
      <c r="I8" s="892"/>
      <c r="J8" s="892"/>
      <c r="K8" s="892"/>
      <c r="L8" s="892"/>
      <c r="M8" s="892"/>
      <c r="N8" s="893"/>
    </row>
    <row r="9" spans="1:15" s="305" customFormat="1" ht="392.4" customHeight="1" thickBot="1">
      <c r="A9" s="903" t="s">
        <v>261</v>
      </c>
      <c r="B9" s="904"/>
      <c r="C9" s="904"/>
      <c r="D9" s="904"/>
      <c r="E9" s="904"/>
      <c r="F9" s="904"/>
      <c r="G9" s="904"/>
      <c r="H9" s="904"/>
      <c r="I9" s="904"/>
      <c r="J9" s="904"/>
      <c r="K9" s="904"/>
      <c r="L9" s="904"/>
      <c r="M9" s="904"/>
      <c r="N9" s="905"/>
      <c r="O9"/>
    </row>
    <row r="10" spans="1:15" s="305" customFormat="1" ht="42" customHeight="1" thickBot="1">
      <c r="A10" s="906" t="s">
        <v>262</v>
      </c>
      <c r="B10" s="900"/>
      <c r="C10" s="900"/>
      <c r="D10" s="900"/>
      <c r="E10" s="900"/>
      <c r="F10" s="900"/>
      <c r="G10" s="900"/>
      <c r="H10" s="900"/>
      <c r="I10" s="900"/>
      <c r="J10" s="900"/>
      <c r="K10" s="900"/>
      <c r="L10" s="900"/>
      <c r="M10" s="900"/>
      <c r="N10" s="907"/>
    </row>
    <row r="11" spans="1:15" s="305" customFormat="1" ht="50.4" hidden="1" customHeight="1">
      <c r="A11" s="878"/>
      <c r="B11" s="879"/>
      <c r="C11" s="879"/>
      <c r="D11" s="879"/>
      <c r="E11" s="879"/>
      <c r="F11" s="879"/>
      <c r="G11" s="879"/>
      <c r="H11" s="879"/>
      <c r="I11" s="879"/>
      <c r="J11" s="879"/>
      <c r="K11" s="879"/>
      <c r="L11" s="879"/>
      <c r="M11" s="879"/>
      <c r="N11" s="880"/>
    </row>
    <row r="12" spans="1:15" s="305" customFormat="1" ht="214.2" hidden="1" customHeight="1">
      <c r="A12" s="885"/>
      <c r="B12" s="886"/>
      <c r="C12" s="886"/>
      <c r="D12" s="886"/>
      <c r="E12" s="886"/>
      <c r="F12" s="886"/>
      <c r="G12" s="886"/>
      <c r="H12" s="886"/>
      <c r="I12" s="886"/>
      <c r="J12" s="886"/>
      <c r="K12" s="886"/>
      <c r="L12" s="886"/>
      <c r="M12" s="886"/>
      <c r="N12" s="887"/>
    </row>
    <row r="13" spans="1:15" s="305" customFormat="1" ht="36" hidden="1" customHeight="1" thickBot="1">
      <c r="A13" s="873"/>
      <c r="B13" s="874"/>
      <c r="C13" s="874"/>
      <c r="D13" s="874"/>
      <c r="E13" s="874"/>
      <c r="F13" s="874"/>
      <c r="G13" s="874"/>
      <c r="H13" s="874"/>
      <c r="I13" s="874"/>
      <c r="J13" s="874"/>
      <c r="K13" s="874"/>
      <c r="L13" s="874"/>
      <c r="M13" s="874"/>
      <c r="N13" s="875"/>
    </row>
    <row r="14" spans="1:15" s="305" customFormat="1" ht="41.4" hidden="1" customHeight="1">
      <c r="A14" s="878"/>
      <c r="B14" s="879"/>
      <c r="C14" s="879"/>
      <c r="D14" s="879"/>
      <c r="E14" s="879"/>
      <c r="F14" s="879"/>
      <c r="G14" s="879"/>
      <c r="H14" s="879"/>
      <c r="I14" s="879"/>
      <c r="J14" s="879"/>
      <c r="K14" s="879"/>
      <c r="L14" s="879"/>
      <c r="M14" s="879"/>
      <c r="N14" s="880"/>
    </row>
    <row r="15" spans="1:15" s="305" customFormat="1" ht="240" hidden="1" customHeight="1">
      <c r="A15" s="881"/>
      <c r="B15" s="882"/>
      <c r="C15" s="882"/>
      <c r="D15" s="882"/>
      <c r="E15" s="882"/>
      <c r="F15" s="882"/>
      <c r="G15" s="882"/>
      <c r="H15" s="882"/>
      <c r="I15" s="882"/>
      <c r="J15" s="882"/>
      <c r="K15" s="882"/>
      <c r="L15" s="882"/>
      <c r="M15" s="882"/>
      <c r="N15" s="883"/>
    </row>
    <row r="16" spans="1:15" s="305" customFormat="1" ht="36" hidden="1" customHeight="1" thickBot="1">
      <c r="A16" s="873"/>
      <c r="B16" s="874"/>
      <c r="C16" s="874"/>
      <c r="D16" s="874"/>
      <c r="E16" s="874"/>
      <c r="F16" s="874"/>
      <c r="G16" s="874"/>
      <c r="H16" s="874"/>
      <c r="I16" s="874"/>
      <c r="J16" s="874"/>
      <c r="K16" s="874"/>
      <c r="L16" s="874"/>
      <c r="M16" s="874"/>
      <c r="N16" s="875"/>
    </row>
    <row r="17" spans="1:14" s="305" customFormat="1" ht="45" hidden="1" customHeight="1">
      <c r="A17" s="884"/>
      <c r="B17" s="879"/>
      <c r="C17" s="879"/>
      <c r="D17" s="879"/>
      <c r="E17" s="879"/>
      <c r="F17" s="879"/>
      <c r="G17" s="879"/>
      <c r="H17" s="879"/>
      <c r="I17" s="879"/>
      <c r="J17" s="879"/>
      <c r="K17" s="879"/>
      <c r="L17" s="879"/>
      <c r="M17" s="879"/>
      <c r="N17" s="880"/>
    </row>
    <row r="18" spans="1:14" ht="250.8" hidden="1" customHeight="1">
      <c r="A18" s="885"/>
      <c r="B18" s="886"/>
      <c r="C18" s="886"/>
      <c r="D18" s="886"/>
      <c r="E18" s="886"/>
      <c r="F18" s="886"/>
      <c r="G18" s="886"/>
      <c r="H18" s="886"/>
      <c r="I18" s="886"/>
      <c r="J18" s="886"/>
      <c r="K18" s="886"/>
      <c r="L18" s="886"/>
      <c r="M18" s="886"/>
      <c r="N18" s="887"/>
    </row>
    <row r="19" spans="1:14" ht="36" hidden="1" customHeight="1" thickBot="1">
      <c r="A19" s="873"/>
      <c r="B19" s="874"/>
      <c r="C19" s="874"/>
      <c r="D19" s="874"/>
      <c r="E19" s="874"/>
      <c r="F19" s="874"/>
      <c r="G19" s="874"/>
      <c r="H19" s="874"/>
      <c r="I19" s="874"/>
      <c r="J19" s="874"/>
      <c r="K19" s="874"/>
      <c r="L19" s="874"/>
      <c r="M19" s="874"/>
      <c r="N19" s="875"/>
    </row>
    <row r="20" spans="1:14" ht="36" customHeight="1">
      <c r="A20" s="876"/>
      <c r="B20" s="876"/>
      <c r="C20" s="876"/>
      <c r="D20" s="876"/>
      <c r="E20" s="876"/>
      <c r="F20" s="876"/>
      <c r="G20" s="876"/>
      <c r="H20" s="876"/>
      <c r="I20" s="876"/>
      <c r="J20" s="876"/>
      <c r="K20" s="876"/>
      <c r="L20" s="876"/>
      <c r="M20" s="876"/>
      <c r="N20" s="876"/>
    </row>
    <row r="21" spans="1:14" ht="36" customHeight="1">
      <c r="A21" s="877"/>
      <c r="B21" s="877"/>
      <c r="C21" s="877"/>
      <c r="D21" s="877"/>
      <c r="E21" s="877"/>
      <c r="F21" s="877"/>
      <c r="G21" s="877"/>
      <c r="H21" s="877"/>
      <c r="I21" s="877"/>
      <c r="J21" s="877"/>
      <c r="K21" s="877"/>
      <c r="L21" s="877"/>
      <c r="M21" s="877"/>
      <c r="N21" s="877"/>
    </row>
  </sheetData>
  <mergeCells count="20">
    <mergeCell ref="A12:N12"/>
    <mergeCell ref="A1:N1"/>
    <mergeCell ref="A2:N2"/>
    <mergeCell ref="A3:N3"/>
    <mergeCell ref="A4:N4"/>
    <mergeCell ref="A5:N5"/>
    <mergeCell ref="A6:N6"/>
    <mergeCell ref="A7:N7"/>
    <mergeCell ref="A8:N8"/>
    <mergeCell ref="A9:N9"/>
    <mergeCell ref="A10:N10"/>
    <mergeCell ref="A11:N11"/>
    <mergeCell ref="A19:N19"/>
    <mergeCell ref="A20:N21"/>
    <mergeCell ref="A13:N13"/>
    <mergeCell ref="A14:N14"/>
    <mergeCell ref="A15:N15"/>
    <mergeCell ref="A16:N16"/>
    <mergeCell ref="A17:N17"/>
    <mergeCell ref="A18:N18"/>
  </mergeCells>
  <phoneticPr fontId="80"/>
  <hyperlinks>
    <hyperlink ref="A4" r:id="rId1" xr:uid="{8FA6BFE8-F7F0-4E22-AEC9-8644456E97EF}"/>
    <hyperlink ref="A7" r:id="rId2" xr:uid="{5E0026EB-68F6-4378-A205-3250BB7B7C7D}"/>
  </hyperlinks>
  <pageMargins left="0.7" right="0.7" top="0.75" bottom="0.75" header="0.3" footer="0.3"/>
  <pageSetup paperSize="9" scale="35" orientation="portrait" horizontalDpi="300" verticalDpi="300" r:id="rId3"/>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D79FC-F0F9-48E4-A54C-AF4B0F70716B}">
  <sheetPr>
    <tabColor theme="1"/>
  </sheetPr>
  <dimension ref="A1:D47"/>
  <sheetViews>
    <sheetView view="pageBreakPreview" zoomScale="76" zoomScaleNormal="75" zoomScaleSheetLayoutView="76" workbookViewId="0">
      <selection activeCell="D3" sqref="D3"/>
    </sheetView>
  </sheetViews>
  <sheetFormatPr defaultColWidth="9" defaultRowHeight="19.2"/>
  <cols>
    <col min="1" max="1" width="231.88671875" style="3" customWidth="1"/>
    <col min="2" max="2" width="33.109375" style="2" hidden="1" customWidth="1"/>
    <col min="3" max="3" width="25.109375" style="115" customWidth="1"/>
    <col min="4" max="16384" width="9" style="1"/>
  </cols>
  <sheetData>
    <row r="1" spans="1:4" s="15" customFormat="1" ht="46.2" customHeight="1" thickBot="1">
      <c r="A1" s="223" t="s">
        <v>216</v>
      </c>
      <c r="B1" s="223" t="s">
        <v>198</v>
      </c>
      <c r="C1" s="257" t="s">
        <v>199</v>
      </c>
    </row>
    <row r="2" spans="1:4" ht="46.95" customHeight="1">
      <c r="A2" s="165" t="s">
        <v>263</v>
      </c>
      <c r="B2" s="214"/>
      <c r="C2" s="908">
        <v>46010</v>
      </c>
    </row>
    <row r="3" spans="1:4" ht="195" customHeight="1" thickBot="1">
      <c r="A3" s="467" t="s">
        <v>264</v>
      </c>
      <c r="B3" s="215"/>
      <c r="C3" s="909"/>
    </row>
    <row r="4" spans="1:4" ht="44.4" customHeight="1" thickBot="1">
      <c r="A4" s="589" t="s">
        <v>265</v>
      </c>
      <c r="B4" s="448"/>
      <c r="C4" s="449"/>
    </row>
    <row r="5" spans="1:4" ht="44.4" customHeight="1">
      <c r="A5" s="447" t="s">
        <v>266</v>
      </c>
      <c r="B5" s="1"/>
      <c r="C5" s="296"/>
    </row>
    <row r="6" spans="1:4" ht="142.80000000000001" customHeight="1">
      <c r="A6" s="549" t="s">
        <v>267</v>
      </c>
      <c r="B6" s="1"/>
      <c r="C6" s="285">
        <v>46008</v>
      </c>
      <c r="D6" s="425"/>
    </row>
    <row r="7" spans="1:4" ht="42.6" customHeight="1" thickBot="1">
      <c r="A7" s="425" t="s">
        <v>268</v>
      </c>
      <c r="B7" s="1"/>
      <c r="C7" s="296"/>
    </row>
    <row r="8" spans="1:4" ht="44.4" customHeight="1">
      <c r="A8" s="434" t="s">
        <v>269</v>
      </c>
      <c r="B8" s="1"/>
      <c r="C8" s="299"/>
    </row>
    <row r="9" spans="1:4" ht="364.8" customHeight="1">
      <c r="A9" s="550" t="s">
        <v>270</v>
      </c>
      <c r="B9" s="1"/>
      <c r="C9" s="285">
        <v>46008</v>
      </c>
      <c r="D9" s="1" t="e" cm="1" vm="2">
        <f t="array" aca="1" ref="D9" ca="1">20:21+D9</f>
        <v>#VALUE!</v>
      </c>
    </row>
    <row r="10" spans="1:4" ht="39" customHeight="1" thickBot="1">
      <c r="A10" s="425" t="s">
        <v>271</v>
      </c>
      <c r="B10" s="1"/>
      <c r="C10" s="449"/>
    </row>
    <row r="11" spans="1:4" ht="52.2" customHeight="1">
      <c r="A11" s="450" t="s">
        <v>272</v>
      </c>
      <c r="B11" s="214"/>
      <c r="C11" s="289"/>
    </row>
    <row r="12" spans="1:4" ht="187.2" customHeight="1">
      <c r="A12" s="590" t="s">
        <v>273</v>
      </c>
      <c r="B12" s="215"/>
      <c r="C12" s="291">
        <v>41168</v>
      </c>
    </row>
    <row r="13" spans="1:4" ht="46.8" customHeight="1" thickBot="1">
      <c r="A13" s="425" t="s">
        <v>274</v>
      </c>
      <c r="B13" s="551"/>
      <c r="C13" s="552"/>
    </row>
    <row r="14" spans="1:4" ht="43.8" customHeight="1">
      <c r="A14" s="222" t="s">
        <v>275</v>
      </c>
      <c r="B14" s="216"/>
      <c r="C14" s="289"/>
    </row>
    <row r="15" spans="1:4" ht="365.4" customHeight="1">
      <c r="A15" s="531" t="s">
        <v>276</v>
      </c>
      <c r="B15" s="217"/>
      <c r="C15" s="461">
        <v>46000</v>
      </c>
    </row>
    <row r="16" spans="1:4" s="133" customFormat="1" ht="43.8" customHeight="1" thickBot="1">
      <c r="A16" s="553" t="s">
        <v>277</v>
      </c>
      <c r="B16" s="218"/>
      <c r="C16" s="465"/>
    </row>
    <row r="17" spans="1:3" ht="48" hidden="1" customHeight="1" thickBot="1">
      <c r="A17" s="554"/>
      <c r="B17" s="555"/>
      <c r="C17" s="464"/>
    </row>
    <row r="18" spans="1:3" ht="216.6" hidden="1" customHeight="1">
      <c r="A18" s="556"/>
      <c r="B18" s="466"/>
      <c r="C18" s="464"/>
    </row>
    <row r="19" spans="1:3" s="179" customFormat="1" ht="39.6" hidden="1" customHeight="1" thickBot="1">
      <c r="A19" s="557"/>
      <c r="C19" s="449"/>
    </row>
    <row r="20" spans="1:3" ht="43.8" hidden="1" customHeight="1">
      <c r="A20" s="421"/>
      <c r="B20" s="214"/>
      <c r="C20" s="910"/>
    </row>
    <row r="21" spans="1:3" ht="43.8" hidden="1" customHeight="1">
      <c r="A21" s="558"/>
      <c r="B21" s="215"/>
      <c r="C21" s="909"/>
    </row>
    <row r="22" spans="1:3" ht="43.8" hidden="1" customHeight="1" thickBot="1">
      <c r="A22" s="559"/>
      <c r="B22" s="1"/>
      <c r="C22" s="560"/>
    </row>
    <row r="23" spans="1:3" ht="43.8" hidden="1" customHeight="1">
      <c r="A23" s="300"/>
      <c r="B23" s="1"/>
      <c r="C23" s="258"/>
    </row>
    <row r="24" spans="1:3" ht="43.8" hidden="1" customHeight="1" thickBot="1">
      <c r="A24" s="561"/>
      <c r="B24" s="1"/>
      <c r="C24" s="908"/>
    </row>
    <row r="25" spans="1:3" ht="43.8" hidden="1" customHeight="1" thickBot="1">
      <c r="A25" s="220"/>
      <c r="B25" s="221"/>
      <c r="C25" s="911"/>
    </row>
    <row r="26" spans="1:3" ht="43.8" hidden="1" customHeight="1">
      <c r="A26" s="170"/>
      <c r="B26" s="1"/>
      <c r="C26" s="258"/>
    </row>
    <row r="27" spans="1:3" ht="43.8" hidden="1" customHeight="1" thickBot="1">
      <c r="A27" s="562"/>
      <c r="B27" s="1"/>
      <c r="C27" s="908"/>
    </row>
    <row r="28" spans="1:3" ht="43.8" hidden="1" customHeight="1" thickBot="1">
      <c r="A28" s="220"/>
      <c r="B28" s="221"/>
      <c r="C28" s="911"/>
    </row>
    <row r="29" spans="1:3" ht="43.8" customHeight="1">
      <c r="A29" s="1"/>
    </row>
    <row r="30" spans="1:3" ht="43.8" customHeight="1"/>
    <row r="31" spans="1:3" ht="43.8" customHeight="1"/>
    <row r="32" spans="1:3" ht="43.8" customHeight="1"/>
    <row r="33" spans="1:1" ht="43.8" customHeight="1"/>
    <row r="34" spans="1:1" ht="43.8" customHeight="1"/>
    <row r="35" spans="1:1" ht="43.8" customHeight="1"/>
    <row r="36" spans="1:1" ht="43.8" customHeight="1"/>
    <row r="37" spans="1:1" ht="43.8" customHeight="1">
      <c r="A37" s="172"/>
    </row>
    <row r="38" spans="1:1" ht="43.8" customHeight="1"/>
    <row r="39" spans="1:1" ht="43.8" customHeight="1"/>
    <row r="40" spans="1:1" ht="43.8" customHeight="1"/>
    <row r="41" spans="1:1" ht="43.8" customHeight="1"/>
    <row r="42" spans="1:1" ht="43.8" customHeight="1"/>
    <row r="43" spans="1:1" ht="43.8" customHeight="1"/>
    <row r="44" spans="1:1" ht="27" customHeight="1"/>
    <row r="45" spans="1:1" ht="27" customHeight="1"/>
    <row r="46" spans="1:1" ht="27" customHeight="1"/>
    <row r="47" spans="1:1" ht="27" customHeight="1"/>
  </sheetData>
  <mergeCells count="4">
    <mergeCell ref="C2:C3"/>
    <mergeCell ref="C20:C21"/>
    <mergeCell ref="C24:C25"/>
    <mergeCell ref="C27:C28"/>
  </mergeCells>
  <phoneticPr fontId="80"/>
  <hyperlinks>
    <hyperlink ref="A4" r:id="rId1" xr:uid="{4ED989DF-7865-4967-8187-ABBCEA339AE3}"/>
    <hyperlink ref="A7" r:id="rId2" xr:uid="{525F3C05-37EA-400A-B7A0-98608CBF432B}"/>
    <hyperlink ref="A10" r:id="rId3" xr:uid="{35427494-F364-41F0-873B-CD2A3142B5EA}"/>
    <hyperlink ref="A13" r:id="rId4" xr:uid="{B944BE42-0077-42CF-9016-8B521F739559}"/>
    <hyperlink ref="A16" r:id="rId5" xr:uid="{9A624BC4-129B-4DB2-BD93-EECF0B208149}"/>
  </hyperlinks>
  <pageMargins left="0" right="0" top="0.19685039370078741" bottom="0.39370078740157483" header="0" footer="0.19685039370078741"/>
  <pageSetup paperSize="9" scale="25" orientation="portrait" r:id="rId6"/>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E2928-AFD4-4F2D-8747-0B08E79767AB}">
  <dimension ref="A1:AY51"/>
  <sheetViews>
    <sheetView view="pageBreakPreview" topLeftCell="C1" zoomScale="155" zoomScaleNormal="100" zoomScaleSheetLayoutView="155" workbookViewId="0">
      <selection activeCell="O1" sqref="O1"/>
    </sheetView>
  </sheetViews>
  <sheetFormatPr defaultRowHeight="13.2"/>
  <cols>
    <col min="1" max="1" width="7.44140625" customWidth="1"/>
    <col min="2" max="2" width="10.77734375" customWidth="1"/>
    <col min="3" max="17" width="7.44140625" customWidth="1"/>
    <col min="18" max="20" width="7.44140625" style="46" customWidth="1"/>
    <col min="21" max="21" width="4.33203125" style="46" customWidth="1"/>
    <col min="22" max="22" width="5.5546875" style="46" customWidth="1"/>
    <col min="23" max="29" width="7.44140625" style="46" customWidth="1"/>
    <col min="30" max="50" width="8.88671875" style="46"/>
    <col min="51" max="51" width="8.88671875" style="301"/>
  </cols>
  <sheetData>
    <row r="1" spans="1:51" ht="28.2" customHeight="1">
      <c r="A1" s="483"/>
      <c r="B1" s="483"/>
      <c r="C1" s="483"/>
      <c r="D1" s="483"/>
      <c r="E1" s="483"/>
      <c r="F1" s="483"/>
      <c r="G1" s="483"/>
      <c r="H1" s="483"/>
      <c r="I1" s="483"/>
      <c r="J1" s="483"/>
      <c r="K1" s="499"/>
      <c r="L1" s="499"/>
      <c r="M1" s="499"/>
      <c r="N1" s="499"/>
      <c r="O1" s="499"/>
      <c r="P1" s="499"/>
      <c r="Q1" s="499"/>
      <c r="R1" s="499"/>
      <c r="S1" s="499"/>
      <c r="T1" s="499"/>
      <c r="U1" s="499"/>
      <c r="V1" s="499"/>
      <c r="W1" s="499"/>
      <c r="X1" s="499"/>
      <c r="Y1" s="499"/>
      <c r="Z1" s="499"/>
      <c r="AA1" s="432"/>
    </row>
    <row r="2" spans="1:51" ht="26.4">
      <c r="A2" s="484"/>
      <c r="B2" s="483"/>
      <c r="C2" s="483"/>
      <c r="D2" s="483"/>
      <c r="E2" s="483"/>
      <c r="F2" s="483"/>
      <c r="G2" s="483"/>
      <c r="H2" s="483"/>
      <c r="I2" s="483"/>
      <c r="J2" s="483"/>
      <c r="K2" s="499"/>
      <c r="L2" s="499"/>
      <c r="M2" s="499"/>
      <c r="N2" s="499"/>
      <c r="O2" s="499"/>
      <c r="P2" s="499"/>
      <c r="Q2" s="499"/>
      <c r="R2" s="500"/>
      <c r="S2" s="644"/>
      <c r="T2" s="644"/>
      <c r="U2" s="644"/>
      <c r="V2" s="644"/>
      <c r="W2" s="644"/>
      <c r="X2" s="644"/>
      <c r="Y2" s="500"/>
      <c r="Z2" s="501"/>
      <c r="AA2" s="432"/>
    </row>
    <row r="3" spans="1:51" ht="26.4">
      <c r="A3" s="485"/>
      <c r="B3" s="486"/>
      <c r="C3" s="486"/>
      <c r="D3" s="486"/>
      <c r="E3" s="486"/>
      <c r="F3" s="486"/>
      <c r="G3" s="486"/>
      <c r="H3" s="486"/>
      <c r="I3" s="486"/>
      <c r="J3" s="486"/>
      <c r="K3" s="502"/>
      <c r="L3" s="502"/>
      <c r="M3" s="502"/>
      <c r="N3" s="499"/>
      <c r="O3" s="499"/>
      <c r="P3" s="499"/>
      <c r="Q3" s="499"/>
      <c r="R3" s="503"/>
      <c r="S3" s="644"/>
      <c r="T3" s="644"/>
      <c r="U3" s="644"/>
      <c r="V3" s="644"/>
      <c r="W3" s="644"/>
      <c r="X3" s="644"/>
      <c r="Y3" s="503"/>
      <c r="Z3" s="501"/>
      <c r="AA3" s="432"/>
    </row>
    <row r="4" spans="1:51" ht="17.399999999999999" customHeight="1">
      <c r="A4" s="485"/>
      <c r="B4" s="486"/>
      <c r="C4" s="486"/>
      <c r="D4" s="486"/>
      <c r="E4" s="486"/>
      <c r="F4" s="486"/>
      <c r="G4" s="486"/>
      <c r="H4" s="486"/>
      <c r="I4" s="486"/>
      <c r="J4" s="486"/>
      <c r="K4" s="502"/>
      <c r="L4" s="502"/>
      <c r="M4" s="502"/>
      <c r="N4" s="499"/>
      <c r="O4" s="499"/>
      <c r="P4" s="499"/>
      <c r="Q4" s="499"/>
      <c r="R4" s="503"/>
      <c r="S4" s="503"/>
      <c r="T4" s="503"/>
      <c r="U4" s="503"/>
      <c r="V4" s="503"/>
      <c r="W4" s="503"/>
      <c r="X4" s="503"/>
      <c r="Y4" s="503"/>
      <c r="Z4" s="501"/>
      <c r="AA4" s="432"/>
      <c r="AB4" s="304"/>
      <c r="AC4" s="304"/>
      <c r="AD4" s="304"/>
      <c r="AE4" s="304"/>
      <c r="AF4" s="304"/>
      <c r="AG4" s="304"/>
      <c r="AH4" s="304"/>
      <c r="AI4"/>
      <c r="AJ4"/>
      <c r="AK4"/>
      <c r="AL4"/>
      <c r="AM4"/>
      <c r="AN4"/>
      <c r="AO4"/>
      <c r="AP4"/>
      <c r="AQ4"/>
      <c r="AR4"/>
      <c r="AS4"/>
      <c r="AT4"/>
      <c r="AU4"/>
      <c r="AV4"/>
      <c r="AW4"/>
      <c r="AX4"/>
      <c r="AY4"/>
    </row>
    <row r="5" spans="1:51" ht="17.399999999999999" customHeight="1">
      <c r="A5" s="485"/>
      <c r="B5" s="486"/>
      <c r="C5" s="486"/>
      <c r="D5" s="486"/>
      <c r="E5" s="486"/>
      <c r="F5" s="486"/>
      <c r="G5" s="486"/>
      <c r="H5" s="486"/>
      <c r="I5" s="486"/>
      <c r="J5" s="487"/>
      <c r="K5" s="504"/>
      <c r="L5" s="504"/>
      <c r="M5" s="504"/>
      <c r="N5" s="505"/>
      <c r="O5" s="505"/>
      <c r="P5" s="505"/>
      <c r="Q5" s="499"/>
      <c r="R5" s="506"/>
      <c r="S5" s="506"/>
      <c r="T5" s="506"/>
      <c r="U5" s="506"/>
      <c r="V5" s="506"/>
      <c r="W5" s="506"/>
      <c r="X5" s="506"/>
      <c r="Y5" s="506"/>
      <c r="Z5" s="499"/>
      <c r="AA5" s="433"/>
      <c r="AB5" s="304"/>
      <c r="AC5" s="304"/>
      <c r="AD5" s="304"/>
      <c r="AE5" s="304"/>
      <c r="AF5" s="304"/>
      <c r="AG5" s="304"/>
      <c r="AH5" s="304"/>
      <c r="AI5"/>
      <c r="AJ5"/>
      <c r="AK5"/>
      <c r="AL5"/>
      <c r="AM5"/>
      <c r="AN5"/>
      <c r="AO5"/>
      <c r="AP5"/>
      <c r="AQ5"/>
      <c r="AR5"/>
      <c r="AS5"/>
      <c r="AT5"/>
      <c r="AU5"/>
      <c r="AV5"/>
      <c r="AW5"/>
      <c r="AX5"/>
      <c r="AY5"/>
    </row>
    <row r="6" spans="1:51" ht="30.6" customHeight="1">
      <c r="A6" s="488"/>
      <c r="B6" s="489"/>
      <c r="C6" s="490"/>
      <c r="D6" s="489"/>
      <c r="E6" s="489"/>
      <c r="F6" s="489"/>
      <c r="G6" s="483"/>
      <c r="H6" s="483"/>
      <c r="I6" s="483"/>
      <c r="J6" s="491"/>
      <c r="K6" s="505"/>
      <c r="L6" s="505"/>
      <c r="M6" s="505"/>
      <c r="N6" s="505"/>
      <c r="O6" s="505"/>
      <c r="P6" s="505"/>
      <c r="Q6" s="499"/>
      <c r="R6" s="506"/>
      <c r="S6" s="506"/>
      <c r="T6" s="506"/>
      <c r="U6" s="506"/>
      <c r="V6" s="506"/>
      <c r="W6" s="506"/>
      <c r="X6" s="506"/>
      <c r="Y6" s="506"/>
      <c r="Z6" s="499"/>
      <c r="AA6" s="433"/>
      <c r="AB6" s="304"/>
      <c r="AC6" s="304"/>
      <c r="AD6" s="304"/>
      <c r="AE6" s="304"/>
      <c r="AF6" s="304"/>
      <c r="AG6" s="304"/>
      <c r="AH6" s="304"/>
      <c r="AI6"/>
      <c r="AJ6"/>
      <c r="AK6"/>
      <c r="AL6"/>
      <c r="AM6"/>
      <c r="AN6"/>
      <c r="AO6"/>
      <c r="AP6"/>
      <c r="AQ6"/>
      <c r="AR6"/>
      <c r="AS6"/>
      <c r="AT6"/>
      <c r="AU6"/>
      <c r="AV6"/>
      <c r="AW6"/>
      <c r="AX6"/>
      <c r="AY6"/>
    </row>
    <row r="7" spans="1:51" ht="17.399999999999999" customHeight="1">
      <c r="A7" s="483"/>
      <c r="B7" s="483"/>
      <c r="C7" s="483"/>
      <c r="D7" s="483"/>
      <c r="E7" s="483"/>
      <c r="F7" s="483"/>
      <c r="G7" s="483"/>
      <c r="H7" s="483"/>
      <c r="I7" s="483"/>
      <c r="J7" s="491"/>
      <c r="K7" s="505"/>
      <c r="L7" s="505"/>
      <c r="M7" s="505"/>
      <c r="N7" s="505"/>
      <c r="O7" s="505"/>
      <c r="P7" s="505"/>
      <c r="Q7" s="499"/>
      <c r="R7" s="645"/>
      <c r="S7" s="645"/>
      <c r="T7" s="645"/>
      <c r="U7" s="645"/>
      <c r="V7" s="645"/>
      <c r="W7" s="645"/>
      <c r="X7" s="645"/>
      <c r="Y7" s="645"/>
      <c r="Z7" s="645"/>
      <c r="AA7" s="433"/>
      <c r="AB7" s="304"/>
      <c r="AC7" s="304"/>
      <c r="AD7" s="304"/>
      <c r="AE7" s="304"/>
      <c r="AF7" s="304"/>
      <c r="AG7" s="304"/>
      <c r="AH7" s="304"/>
      <c r="AI7"/>
      <c r="AJ7"/>
      <c r="AK7"/>
      <c r="AL7"/>
      <c r="AM7"/>
      <c r="AN7"/>
      <c r="AO7"/>
      <c r="AP7"/>
      <c r="AQ7"/>
      <c r="AR7"/>
      <c r="AS7"/>
      <c r="AT7"/>
      <c r="AU7"/>
      <c r="AV7"/>
      <c r="AW7"/>
      <c r="AX7"/>
      <c r="AY7"/>
    </row>
    <row r="8" spans="1:51" ht="17.399999999999999" customHeight="1">
      <c r="A8" s="492"/>
      <c r="B8" s="483"/>
      <c r="C8" s="647"/>
      <c r="D8" s="647"/>
      <c r="E8" s="647"/>
      <c r="F8" s="483"/>
      <c r="G8" s="483"/>
      <c r="H8" s="483"/>
      <c r="I8" s="483"/>
      <c r="J8" s="491"/>
      <c r="K8" s="505"/>
      <c r="L8" s="505"/>
      <c r="M8" s="505"/>
      <c r="N8" s="505"/>
      <c r="O8" s="505"/>
      <c r="P8" s="505"/>
      <c r="Q8" s="499"/>
      <c r="R8" s="645"/>
      <c r="S8" s="645"/>
      <c r="T8" s="645"/>
      <c r="U8" s="645"/>
      <c r="V8" s="645"/>
      <c r="W8" s="645"/>
      <c r="X8" s="645"/>
      <c r="Y8" s="645"/>
      <c r="Z8" s="645"/>
      <c r="AA8" s="433"/>
      <c r="AB8" s="304"/>
      <c r="AC8" s="304"/>
      <c r="AD8" s="304"/>
      <c r="AE8" s="304"/>
      <c r="AF8" s="304"/>
      <c r="AG8" s="304"/>
      <c r="AH8" s="304"/>
      <c r="AI8"/>
      <c r="AJ8"/>
      <c r="AK8"/>
      <c r="AL8"/>
      <c r="AM8"/>
      <c r="AN8"/>
      <c r="AO8"/>
      <c r="AP8"/>
      <c r="AQ8"/>
      <c r="AR8"/>
      <c r="AS8"/>
      <c r="AT8"/>
      <c r="AU8"/>
      <c r="AV8"/>
      <c r="AW8"/>
      <c r="AX8"/>
      <c r="AY8"/>
    </row>
    <row r="9" spans="1:51" ht="17.399999999999999" customHeight="1">
      <c r="A9" s="488"/>
      <c r="B9" s="483"/>
      <c r="C9" s="647"/>
      <c r="D9" s="647"/>
      <c r="E9" s="647"/>
      <c r="F9" s="493"/>
      <c r="G9" s="493"/>
      <c r="H9" s="483"/>
      <c r="I9" s="483"/>
      <c r="J9" s="483"/>
      <c r="K9" s="507"/>
      <c r="L9" s="507"/>
      <c r="M9" s="507"/>
      <c r="N9" s="507"/>
      <c r="O9" s="508"/>
      <c r="P9" s="508"/>
      <c r="Q9" s="509"/>
      <c r="R9" s="510" t="s">
        <v>205</v>
      </c>
      <c r="S9" s="509"/>
      <c r="T9" s="509"/>
      <c r="U9" s="509"/>
      <c r="V9" s="509"/>
      <c r="W9" s="509"/>
      <c r="X9" s="509"/>
      <c r="Y9" s="509"/>
      <c r="Z9" s="499"/>
      <c r="AA9" s="432"/>
      <c r="AB9" s="304"/>
      <c r="AC9" s="304"/>
      <c r="AD9" s="304"/>
      <c r="AE9" s="304"/>
      <c r="AF9" s="304"/>
      <c r="AG9" s="304"/>
      <c r="AH9" s="304"/>
      <c r="AI9"/>
      <c r="AJ9"/>
      <c r="AK9"/>
      <c r="AL9"/>
      <c r="AM9"/>
      <c r="AN9"/>
      <c r="AO9"/>
      <c r="AP9"/>
      <c r="AQ9"/>
      <c r="AR9"/>
      <c r="AS9"/>
      <c r="AT9"/>
      <c r="AU9"/>
      <c r="AV9"/>
      <c r="AW9"/>
      <c r="AX9"/>
      <c r="AY9"/>
    </row>
    <row r="10" spans="1:51" ht="17.399999999999999" customHeight="1">
      <c r="A10" s="488"/>
      <c r="B10" s="483"/>
      <c r="C10" s="493"/>
      <c r="D10" s="493"/>
      <c r="E10" s="493"/>
      <c r="F10" s="493"/>
      <c r="G10" s="483"/>
      <c r="H10" s="483"/>
      <c r="I10" s="483"/>
      <c r="J10" s="483"/>
      <c r="K10" s="508"/>
      <c r="L10" s="508"/>
      <c r="M10" s="508"/>
      <c r="N10" s="508"/>
      <c r="O10" s="508"/>
      <c r="P10" s="508"/>
      <c r="Q10" s="511"/>
      <c r="R10" s="510"/>
      <c r="S10" s="512"/>
      <c r="T10" s="512"/>
      <c r="U10" s="512"/>
      <c r="V10" s="512"/>
      <c r="W10" s="512"/>
      <c r="X10" s="512"/>
      <c r="Y10" s="512"/>
      <c r="Z10" s="513"/>
      <c r="AA10" s="432"/>
      <c r="AB10" s="304"/>
      <c r="AC10" s="304"/>
      <c r="AD10" s="304"/>
      <c r="AE10" s="304"/>
      <c r="AF10" s="304"/>
      <c r="AG10" s="304"/>
      <c r="AH10" s="304"/>
      <c r="AI10"/>
      <c r="AJ10"/>
      <c r="AK10"/>
      <c r="AL10"/>
      <c r="AM10"/>
      <c r="AN10"/>
      <c r="AO10"/>
      <c r="AP10"/>
      <c r="AQ10"/>
      <c r="AR10"/>
      <c r="AS10"/>
      <c r="AT10"/>
      <c r="AU10"/>
      <c r="AV10"/>
      <c r="AW10"/>
      <c r="AX10"/>
      <c r="AY10"/>
    </row>
    <row r="11" spans="1:51" ht="17.399999999999999" customHeight="1">
      <c r="A11" s="494"/>
      <c r="B11" s="495"/>
      <c r="C11" s="643"/>
      <c r="D11" s="643"/>
      <c r="E11" s="643"/>
      <c r="F11" s="643"/>
      <c r="G11" s="496"/>
      <c r="H11" s="483"/>
      <c r="I11" s="483"/>
      <c r="J11" s="483"/>
      <c r="K11" s="508"/>
      <c r="L11" s="508"/>
      <c r="M11" s="508"/>
      <c r="N11" s="508"/>
      <c r="O11" s="508"/>
      <c r="P11" s="508"/>
      <c r="Q11" s="511"/>
      <c r="R11" s="510"/>
      <c r="S11" s="512"/>
      <c r="T11" s="512"/>
      <c r="U11" s="512"/>
      <c r="V11" s="512"/>
      <c r="W11" s="512"/>
      <c r="X11" s="512"/>
      <c r="Y11" s="512"/>
      <c r="Z11" s="513"/>
      <c r="AA11" s="432"/>
      <c r="AB11" s="304"/>
      <c r="AC11" s="304"/>
      <c r="AD11" s="304"/>
      <c r="AE11" s="304"/>
      <c r="AF11" s="304"/>
      <c r="AG11" s="304"/>
      <c r="AH11" s="304"/>
      <c r="AI11"/>
      <c r="AJ11"/>
      <c r="AK11"/>
      <c r="AL11"/>
      <c r="AM11"/>
      <c r="AN11"/>
      <c r="AO11"/>
      <c r="AP11"/>
      <c r="AQ11"/>
      <c r="AR11"/>
      <c r="AS11"/>
      <c r="AT11"/>
      <c r="AU11"/>
      <c r="AV11"/>
      <c r="AW11"/>
      <c r="AX11"/>
      <c r="AY11"/>
    </row>
    <row r="12" spans="1:51" ht="17.399999999999999" customHeight="1">
      <c r="A12" s="494"/>
      <c r="B12" s="495"/>
      <c r="C12" s="648"/>
      <c r="D12" s="648"/>
      <c r="E12" s="648"/>
      <c r="F12" s="648"/>
      <c r="G12" s="648"/>
      <c r="H12" s="648"/>
      <c r="I12" s="483"/>
      <c r="J12" s="483"/>
      <c r="K12" s="508"/>
      <c r="L12" s="508"/>
      <c r="M12" s="508"/>
      <c r="N12" s="508"/>
      <c r="O12" s="508"/>
      <c r="P12" s="508"/>
      <c r="Q12" s="511"/>
      <c r="R12" s="510"/>
      <c r="S12" s="512"/>
      <c r="T12" s="512"/>
      <c r="U12" s="512"/>
      <c r="V12" s="512"/>
      <c r="W12" s="512"/>
      <c r="X12" s="512"/>
      <c r="Y12" s="512"/>
      <c r="Z12" s="513"/>
      <c r="AA12" s="432"/>
      <c r="AB12" s="304"/>
      <c r="AC12" s="304"/>
      <c r="AD12" s="304"/>
      <c r="AE12" s="304"/>
      <c r="AF12" s="304"/>
      <c r="AG12" s="304"/>
      <c r="AH12" s="304"/>
      <c r="AI12"/>
      <c r="AJ12"/>
      <c r="AK12"/>
      <c r="AL12"/>
      <c r="AM12"/>
      <c r="AN12"/>
      <c r="AO12"/>
      <c r="AP12"/>
      <c r="AQ12"/>
      <c r="AR12"/>
      <c r="AS12"/>
      <c r="AT12"/>
      <c r="AU12"/>
      <c r="AV12"/>
      <c r="AW12"/>
      <c r="AX12"/>
      <c r="AY12"/>
    </row>
    <row r="13" spans="1:51" ht="17.399999999999999" customHeight="1">
      <c r="A13" s="494"/>
      <c r="B13" s="643"/>
      <c r="C13" s="643"/>
      <c r="D13" s="643"/>
      <c r="E13" s="643"/>
      <c r="F13" s="643"/>
      <c r="G13" s="643"/>
      <c r="H13" s="483"/>
      <c r="I13" s="483"/>
      <c r="J13" s="483"/>
      <c r="K13" s="508"/>
      <c r="L13" s="508"/>
      <c r="M13" s="508"/>
      <c r="N13" s="508"/>
      <c r="O13" s="508"/>
      <c r="P13" s="508"/>
      <c r="Q13" s="511"/>
      <c r="R13" s="510"/>
      <c r="S13" s="512"/>
      <c r="T13" s="512"/>
      <c r="U13" s="512"/>
      <c r="V13" s="512"/>
      <c r="W13" s="512"/>
      <c r="X13" s="512"/>
      <c r="Y13" s="512"/>
      <c r="Z13" s="513"/>
      <c r="AA13" s="432"/>
      <c r="AB13" s="304"/>
      <c r="AC13" s="304"/>
      <c r="AD13" s="304"/>
      <c r="AE13" s="304"/>
      <c r="AF13" s="304"/>
      <c r="AG13" s="304"/>
      <c r="AH13" s="304"/>
      <c r="AI13"/>
      <c r="AJ13"/>
      <c r="AK13"/>
      <c r="AL13"/>
      <c r="AM13"/>
      <c r="AN13"/>
      <c r="AO13"/>
      <c r="AP13"/>
      <c r="AQ13"/>
      <c r="AR13"/>
      <c r="AS13"/>
      <c r="AT13"/>
      <c r="AU13"/>
      <c r="AV13"/>
      <c r="AW13"/>
      <c r="AX13"/>
      <c r="AY13"/>
    </row>
    <row r="14" spans="1:51" ht="17.399999999999999" customHeight="1">
      <c r="A14" s="494"/>
      <c r="B14" s="495"/>
      <c r="C14" s="643"/>
      <c r="D14" s="643"/>
      <c r="E14" s="643"/>
      <c r="F14" s="643"/>
      <c r="G14" s="496"/>
      <c r="H14" s="483"/>
      <c r="I14" s="483"/>
      <c r="J14" s="483"/>
      <c r="K14" s="508"/>
      <c r="L14" s="508"/>
      <c r="M14" s="508"/>
      <c r="N14" s="508"/>
      <c r="O14" s="508"/>
      <c r="P14" s="508"/>
      <c r="Q14" s="509"/>
      <c r="R14" s="510" t="s">
        <v>205</v>
      </c>
      <c r="S14" s="509"/>
      <c r="T14" s="509"/>
      <c r="U14" s="509"/>
      <c r="V14" s="509"/>
      <c r="W14" s="509"/>
      <c r="X14" s="509"/>
      <c r="Y14" s="509"/>
      <c r="Z14" s="499"/>
      <c r="AA14" s="432"/>
      <c r="AB14" s="304"/>
      <c r="AC14" s="304"/>
      <c r="AD14" s="304"/>
      <c r="AE14" s="304"/>
      <c r="AF14" s="304"/>
      <c r="AG14" s="304"/>
      <c r="AH14" s="304"/>
      <c r="AI14"/>
      <c r="AJ14"/>
      <c r="AK14"/>
      <c r="AL14"/>
      <c r="AM14"/>
      <c r="AN14"/>
      <c r="AO14"/>
      <c r="AP14"/>
      <c r="AQ14"/>
      <c r="AR14"/>
      <c r="AS14"/>
      <c r="AT14"/>
      <c r="AU14"/>
      <c r="AV14"/>
      <c r="AW14"/>
      <c r="AX14"/>
      <c r="AY14"/>
    </row>
    <row r="15" spans="1:51" ht="17.399999999999999" customHeight="1">
      <c r="A15" s="483"/>
      <c r="B15" s="495"/>
      <c r="C15" s="643"/>
      <c r="D15" s="643"/>
      <c r="E15" s="643"/>
      <c r="F15" s="643"/>
      <c r="G15" s="643"/>
      <c r="H15" s="483"/>
      <c r="I15" s="483"/>
      <c r="J15" s="483"/>
      <c r="K15" s="508"/>
      <c r="L15" s="508"/>
      <c r="M15" s="508"/>
      <c r="N15" s="508"/>
      <c r="O15" s="508"/>
      <c r="P15" s="508"/>
      <c r="Q15" s="509"/>
      <c r="R15" s="500"/>
      <c r="S15" s="644"/>
      <c r="T15" s="644"/>
      <c r="U15" s="644"/>
      <c r="V15" s="644"/>
      <c r="W15" s="644"/>
      <c r="X15" s="644"/>
      <c r="Y15" s="500"/>
      <c r="Z15" s="501"/>
      <c r="AA15" s="432"/>
      <c r="AB15" s="304"/>
      <c r="AC15" s="304"/>
      <c r="AD15" s="304"/>
      <c r="AE15" s="304"/>
      <c r="AF15" s="304"/>
      <c r="AG15" s="304"/>
      <c r="AH15" s="304"/>
      <c r="AI15"/>
      <c r="AJ15"/>
      <c r="AK15"/>
      <c r="AL15"/>
      <c r="AM15"/>
      <c r="AN15"/>
      <c r="AO15"/>
      <c r="AP15"/>
      <c r="AQ15"/>
      <c r="AR15"/>
      <c r="AS15"/>
      <c r="AT15"/>
      <c r="AU15"/>
      <c r="AV15"/>
      <c r="AW15"/>
      <c r="AX15"/>
      <c r="AY15"/>
    </row>
    <row r="16" spans="1:51" ht="17.399999999999999" customHeight="1">
      <c r="A16" s="483"/>
      <c r="B16" s="483"/>
      <c r="C16" s="497"/>
      <c r="D16" s="497"/>
      <c r="E16" s="497"/>
      <c r="F16" s="497"/>
      <c r="G16" s="497"/>
      <c r="H16" s="483"/>
      <c r="I16" s="483"/>
      <c r="J16" s="483"/>
      <c r="K16" s="508"/>
      <c r="L16" s="508"/>
      <c r="M16" s="508"/>
      <c r="N16" s="508"/>
      <c r="O16" s="508"/>
      <c r="P16" s="508"/>
      <c r="Q16" s="506"/>
      <c r="R16" s="503"/>
      <c r="S16" s="644"/>
      <c r="T16" s="644"/>
      <c r="U16" s="644"/>
      <c r="V16" s="644"/>
      <c r="W16" s="644"/>
      <c r="X16" s="644"/>
      <c r="Y16" s="503"/>
      <c r="Z16" s="501"/>
      <c r="AA16" s="432"/>
      <c r="AB16" s="304"/>
      <c r="AC16" s="304"/>
      <c r="AD16" s="304"/>
      <c r="AE16" s="304"/>
      <c r="AF16" s="304"/>
      <c r="AG16" s="304"/>
      <c r="AH16" s="304"/>
      <c r="AI16"/>
      <c r="AJ16"/>
      <c r="AK16"/>
      <c r="AL16"/>
      <c r="AM16"/>
      <c r="AN16"/>
      <c r="AO16"/>
      <c r="AP16"/>
      <c r="AQ16"/>
      <c r="AR16"/>
      <c r="AS16"/>
      <c r="AT16"/>
      <c r="AU16"/>
      <c r="AV16"/>
      <c r="AW16"/>
      <c r="AX16"/>
      <c r="AY16"/>
    </row>
    <row r="17" spans="1:51" ht="17.399999999999999" customHeight="1">
      <c r="A17" s="483"/>
      <c r="B17" s="483"/>
      <c r="C17" s="483"/>
      <c r="D17" s="483"/>
      <c r="E17" s="483"/>
      <c r="F17" s="483"/>
      <c r="G17" s="483"/>
      <c r="H17" s="483"/>
      <c r="I17" s="483"/>
      <c r="J17" s="483"/>
      <c r="K17" s="508"/>
      <c r="L17" s="508"/>
      <c r="M17" s="508"/>
      <c r="N17" s="508"/>
      <c r="O17" s="508"/>
      <c r="P17" s="508"/>
      <c r="Q17" s="506"/>
      <c r="R17" s="503"/>
      <c r="S17" s="503"/>
      <c r="T17" s="503"/>
      <c r="U17" s="503"/>
      <c r="V17" s="503"/>
      <c r="W17" s="503"/>
      <c r="X17" s="503"/>
      <c r="Y17" s="503"/>
      <c r="Z17" s="501"/>
      <c r="AA17" s="432"/>
      <c r="AB17" s="304"/>
      <c r="AC17" s="304"/>
      <c r="AD17" s="304"/>
      <c r="AE17" s="304"/>
      <c r="AF17" s="304"/>
      <c r="AG17" s="304"/>
      <c r="AH17" s="304"/>
      <c r="AI17"/>
      <c r="AJ17"/>
      <c r="AK17"/>
      <c r="AL17"/>
      <c r="AM17"/>
      <c r="AN17"/>
      <c r="AO17"/>
      <c r="AP17"/>
      <c r="AQ17"/>
      <c r="AR17"/>
      <c r="AS17"/>
      <c r="AT17"/>
      <c r="AU17"/>
      <c r="AV17"/>
      <c r="AW17"/>
      <c r="AX17"/>
      <c r="AY17"/>
    </row>
    <row r="18" spans="1:51" ht="17.399999999999999" customHeight="1">
      <c r="A18" s="483"/>
      <c r="B18" s="483"/>
      <c r="C18" s="483"/>
      <c r="D18" s="483"/>
      <c r="E18" s="483"/>
      <c r="F18" s="483"/>
      <c r="G18" s="483"/>
      <c r="H18" s="483"/>
      <c r="I18" s="483"/>
      <c r="J18" s="483"/>
      <c r="K18" s="642"/>
      <c r="L18" s="642"/>
      <c r="M18" s="642"/>
      <c r="N18" s="508"/>
      <c r="O18" s="508"/>
      <c r="P18" s="508"/>
      <c r="Q18" s="506"/>
      <c r="R18" s="506"/>
      <c r="S18" s="506"/>
      <c r="T18" s="506"/>
      <c r="U18" s="506"/>
      <c r="V18" s="506"/>
      <c r="W18" s="506"/>
      <c r="X18" s="506"/>
      <c r="Y18" s="506"/>
      <c r="Z18" s="499"/>
      <c r="AA18" s="432"/>
      <c r="AB18" s="304"/>
      <c r="AC18" s="304"/>
      <c r="AD18" s="304"/>
      <c r="AE18" s="304"/>
      <c r="AF18" s="304"/>
      <c r="AG18" s="304"/>
      <c r="AH18" s="304"/>
      <c r="AI18"/>
      <c r="AJ18"/>
      <c r="AK18"/>
      <c r="AL18"/>
      <c r="AM18"/>
      <c r="AN18"/>
      <c r="AO18"/>
      <c r="AP18"/>
      <c r="AQ18"/>
      <c r="AR18"/>
      <c r="AS18"/>
      <c r="AT18"/>
      <c r="AU18"/>
      <c r="AV18"/>
      <c r="AW18"/>
      <c r="AX18"/>
      <c r="AY18"/>
    </row>
    <row r="19" spans="1:51" ht="17.399999999999999" customHeight="1">
      <c r="A19" s="483"/>
      <c r="B19" s="483"/>
      <c r="C19" s="483"/>
      <c r="D19" s="483"/>
      <c r="E19" s="646"/>
      <c r="F19" s="646"/>
      <c r="G19" s="646"/>
      <c r="H19" s="483"/>
      <c r="I19" s="483"/>
      <c r="J19" s="483"/>
      <c r="K19" s="508"/>
      <c r="L19" s="508"/>
      <c r="M19" s="508"/>
      <c r="N19" s="508"/>
      <c r="O19" s="508"/>
      <c r="P19" s="508"/>
      <c r="Q19" s="506"/>
      <c r="R19" s="506"/>
      <c r="S19" s="506"/>
      <c r="T19" s="506"/>
      <c r="U19" s="506"/>
      <c r="V19" s="506"/>
      <c r="W19" s="506"/>
      <c r="X19" s="506"/>
      <c r="Y19" s="506"/>
      <c r="Z19" s="499"/>
      <c r="AA19" s="432"/>
      <c r="AB19" s="304"/>
      <c r="AC19" s="304"/>
      <c r="AD19" s="304"/>
      <c r="AE19" s="304"/>
      <c r="AF19" s="304"/>
      <c r="AG19" s="304"/>
      <c r="AH19" s="304"/>
      <c r="AI19"/>
      <c r="AJ19"/>
      <c r="AK19"/>
      <c r="AL19"/>
      <c r="AM19"/>
      <c r="AN19"/>
      <c r="AO19"/>
      <c r="AP19"/>
      <c r="AQ19"/>
      <c r="AR19"/>
      <c r="AS19"/>
      <c r="AT19"/>
      <c r="AU19"/>
      <c r="AV19"/>
      <c r="AW19"/>
      <c r="AX19"/>
      <c r="AY19"/>
    </row>
    <row r="20" spans="1:51" s="46" customFormat="1" ht="17.399999999999999" hidden="1" customHeight="1">
      <c r="A20" s="483"/>
      <c r="B20" s="483"/>
      <c r="C20" s="483"/>
      <c r="D20" s="483"/>
      <c r="E20" s="646"/>
      <c r="F20" s="646"/>
      <c r="G20" s="646"/>
      <c r="H20" s="483"/>
      <c r="I20" s="483"/>
      <c r="J20" s="483"/>
      <c r="K20" s="508"/>
      <c r="L20" s="508"/>
      <c r="M20" s="508"/>
      <c r="N20" s="508"/>
      <c r="O20" s="508"/>
      <c r="P20" s="508"/>
      <c r="Q20" s="506"/>
      <c r="R20" s="645"/>
      <c r="S20" s="645"/>
      <c r="T20" s="645"/>
      <c r="U20" s="645"/>
      <c r="V20" s="645"/>
      <c r="W20" s="645"/>
      <c r="X20" s="645"/>
      <c r="Y20" s="645"/>
      <c r="Z20" s="645"/>
    </row>
    <row r="21" spans="1:51" s="46" customFormat="1" ht="17.399999999999999" hidden="1" customHeight="1">
      <c r="A21" s="483"/>
      <c r="B21" s="483"/>
      <c r="C21" s="483"/>
      <c r="D21" s="483"/>
      <c r="E21" s="646"/>
      <c r="F21" s="646"/>
      <c r="G21" s="646"/>
      <c r="H21" s="483"/>
      <c r="I21" s="483"/>
      <c r="J21" s="483"/>
      <c r="K21" s="508"/>
      <c r="L21" s="508"/>
      <c r="M21" s="508"/>
      <c r="N21" s="508"/>
      <c r="O21" s="508"/>
      <c r="P21" s="508"/>
      <c r="Q21" s="508"/>
      <c r="R21" s="645"/>
      <c r="S21" s="645"/>
      <c r="T21" s="645"/>
      <c r="U21" s="645"/>
      <c r="V21" s="645"/>
      <c r="W21" s="645"/>
      <c r="X21" s="645"/>
      <c r="Y21" s="645"/>
      <c r="Z21" s="645"/>
    </row>
    <row r="22" spans="1:51" s="46" customFormat="1" ht="17.399999999999999" hidden="1" customHeight="1">
      <c r="A22" s="483"/>
      <c r="B22" s="483"/>
      <c r="C22" s="483"/>
      <c r="D22" s="483"/>
      <c r="E22" s="483"/>
      <c r="F22" s="483"/>
      <c r="G22" s="483"/>
      <c r="H22" s="483"/>
      <c r="I22" s="483"/>
      <c r="J22" s="483"/>
      <c r="K22" s="499"/>
      <c r="L22" s="499"/>
      <c r="M22" s="499"/>
      <c r="N22" s="499"/>
      <c r="O22" s="499"/>
      <c r="P22" s="508"/>
      <c r="Q22" s="508"/>
      <c r="R22" s="499"/>
      <c r="S22" s="499"/>
      <c r="T22" s="499"/>
      <c r="U22" s="499"/>
      <c r="V22" s="499"/>
      <c r="W22" s="499"/>
      <c r="X22" s="499"/>
      <c r="Y22" s="499"/>
      <c r="Z22" s="499"/>
    </row>
    <row r="23" spans="1:51" s="46" customFormat="1" ht="17.399999999999999" hidden="1" customHeight="1">
      <c r="A23" s="483"/>
      <c r="B23" s="483"/>
      <c r="C23" s="483"/>
      <c r="D23" s="483"/>
      <c r="E23" s="483"/>
      <c r="F23" s="483"/>
      <c r="G23" s="483"/>
      <c r="H23" s="483"/>
      <c r="I23" s="483"/>
      <c r="J23" s="483"/>
      <c r="K23" s="508"/>
      <c r="L23" s="508"/>
      <c r="M23" s="508"/>
      <c r="N23" s="508"/>
      <c r="O23" s="508"/>
      <c r="P23" s="508"/>
      <c r="Q23" s="508"/>
      <c r="R23" s="499"/>
      <c r="S23" s="499"/>
      <c r="T23" s="499"/>
      <c r="U23" s="499"/>
      <c r="V23" s="499"/>
      <c r="W23" s="499"/>
      <c r="X23" s="499"/>
      <c r="Y23" s="499"/>
      <c r="Z23" s="499"/>
    </row>
    <row r="24" spans="1:51" s="46" customFormat="1" ht="13.2" hidden="1" customHeight="1">
      <c r="A24" s="483"/>
      <c r="B24" s="483"/>
      <c r="C24" s="483"/>
      <c r="D24" s="483"/>
      <c r="E24" s="483"/>
      <c r="F24" s="483"/>
      <c r="G24" s="483"/>
      <c r="H24" s="483"/>
      <c r="I24" s="483"/>
      <c r="J24" s="483"/>
      <c r="K24" s="642"/>
      <c r="L24" s="642"/>
      <c r="M24" s="642"/>
      <c r="N24" s="642"/>
      <c r="O24" s="642"/>
      <c r="P24" s="642"/>
      <c r="Q24" s="642"/>
      <c r="R24" s="642"/>
      <c r="S24" s="499"/>
      <c r="T24" s="499"/>
      <c r="U24" s="499"/>
      <c r="V24" s="499"/>
      <c r="W24" s="499"/>
      <c r="X24" s="499"/>
      <c r="Y24" s="499"/>
      <c r="Z24" s="499"/>
    </row>
    <row r="25" spans="1:51" s="46" customFormat="1" ht="13.2" hidden="1" customHeight="1">
      <c r="A25" s="483"/>
      <c r="B25" s="483"/>
      <c r="C25" s="483"/>
      <c r="D25" s="483"/>
      <c r="E25" s="483"/>
      <c r="F25" s="483"/>
      <c r="G25" s="483"/>
      <c r="H25" s="483"/>
      <c r="I25" s="483"/>
      <c r="J25" s="483"/>
      <c r="K25" s="642"/>
      <c r="L25" s="642"/>
      <c r="M25" s="642"/>
      <c r="N25" s="642"/>
      <c r="O25" s="642"/>
      <c r="P25" s="642"/>
      <c r="Q25" s="642"/>
      <c r="R25" s="642"/>
      <c r="S25" s="499"/>
      <c r="T25" s="499"/>
      <c r="U25" s="499"/>
      <c r="V25" s="499"/>
      <c r="W25" s="499"/>
      <c r="X25" s="499"/>
      <c r="Y25" s="499"/>
      <c r="Z25" s="499"/>
    </row>
    <row r="26" spans="1:51">
      <c r="A26" s="483"/>
      <c r="B26" s="483"/>
      <c r="C26" s="483"/>
      <c r="D26" s="483"/>
      <c r="E26" s="483"/>
      <c r="F26" s="483"/>
      <c r="G26" s="483"/>
      <c r="H26" s="483"/>
      <c r="I26" s="483"/>
      <c r="J26" s="483"/>
      <c r="K26" s="642"/>
      <c r="L26" s="642"/>
      <c r="M26" s="642"/>
      <c r="N26" s="642"/>
      <c r="O26" s="642"/>
      <c r="P26" s="642"/>
      <c r="Q26" s="642"/>
      <c r="R26" s="642"/>
      <c r="S26" s="499"/>
      <c r="T26" s="499"/>
      <c r="U26" s="499"/>
      <c r="V26" s="499"/>
      <c r="W26" s="499"/>
      <c r="X26" s="499"/>
      <c r="Y26" s="499"/>
      <c r="Z26" s="499"/>
      <c r="AA26" s="432"/>
      <c r="AB26" s="304"/>
      <c r="AC26" s="304"/>
      <c r="AD26" s="304"/>
      <c r="AE26" s="304"/>
      <c r="AF26" s="304"/>
      <c r="AG26" s="304"/>
      <c r="AH26" s="304"/>
      <c r="AI26"/>
      <c r="AJ26"/>
      <c r="AK26"/>
      <c r="AL26"/>
      <c r="AM26"/>
      <c r="AN26"/>
      <c r="AO26"/>
      <c r="AP26"/>
      <c r="AQ26"/>
      <c r="AR26"/>
      <c r="AS26"/>
      <c r="AT26"/>
      <c r="AU26"/>
      <c r="AV26"/>
      <c r="AW26"/>
      <c r="AX26"/>
      <c r="AY26"/>
    </row>
    <row r="27" spans="1:51" ht="19.2">
      <c r="A27" s="483"/>
      <c r="B27" s="483"/>
      <c r="C27" s="483"/>
      <c r="D27" s="483"/>
      <c r="E27" s="483"/>
      <c r="F27" s="483"/>
      <c r="G27" s="483"/>
      <c r="H27" s="483"/>
      <c r="I27" s="483"/>
      <c r="J27" s="483"/>
      <c r="K27" s="508"/>
      <c r="L27" s="508"/>
      <c r="M27" s="508"/>
      <c r="N27" s="508"/>
      <c r="O27" s="508"/>
      <c r="P27" s="508"/>
      <c r="Q27" s="508"/>
      <c r="R27" s="499"/>
      <c r="S27" s="499"/>
      <c r="T27" s="499"/>
      <c r="U27" s="499"/>
      <c r="V27" s="499"/>
      <c r="W27" s="499"/>
      <c r="X27" s="499"/>
      <c r="Y27" s="499"/>
      <c r="Z27" s="499"/>
      <c r="AA27" s="432"/>
      <c r="AB27" s="304"/>
      <c r="AC27" s="304"/>
      <c r="AD27" s="304"/>
      <c r="AE27" s="304"/>
      <c r="AF27" s="304"/>
      <c r="AG27" s="304"/>
      <c r="AH27" s="304"/>
      <c r="AI27"/>
      <c r="AJ27"/>
      <c r="AK27"/>
      <c r="AL27"/>
      <c r="AM27"/>
      <c r="AN27"/>
      <c r="AO27"/>
      <c r="AP27"/>
      <c r="AQ27"/>
      <c r="AR27"/>
      <c r="AS27"/>
      <c r="AT27"/>
      <c r="AU27"/>
      <c r="AV27"/>
      <c r="AW27"/>
      <c r="AX27"/>
      <c r="AY27"/>
    </row>
    <row r="28" spans="1:51" ht="19.2">
      <c r="A28" s="483"/>
      <c r="B28" s="483"/>
      <c r="C28" s="483"/>
      <c r="D28" s="483"/>
      <c r="E28" s="483"/>
      <c r="F28" s="483"/>
      <c r="G28" s="483"/>
      <c r="H28" s="483"/>
      <c r="I28" s="483"/>
      <c r="J28" s="483"/>
      <c r="K28" s="508"/>
      <c r="L28" s="508"/>
      <c r="M28" s="508"/>
      <c r="N28" s="508"/>
      <c r="O28" s="508"/>
      <c r="P28" s="508"/>
      <c r="Q28" s="508"/>
      <c r="R28" s="499"/>
      <c r="S28" s="499"/>
      <c r="T28" s="499"/>
      <c r="U28" s="499"/>
      <c r="V28" s="499"/>
      <c r="W28" s="499"/>
      <c r="X28" s="499"/>
      <c r="Y28" s="499"/>
      <c r="Z28" s="499"/>
      <c r="AA28" s="432"/>
      <c r="AB28" s="304"/>
      <c r="AC28" s="304"/>
      <c r="AD28" s="304"/>
      <c r="AE28" s="304"/>
      <c r="AF28" s="304"/>
      <c r="AG28" s="304"/>
      <c r="AH28" s="304"/>
      <c r="AI28"/>
      <c r="AJ28"/>
      <c r="AK28"/>
      <c r="AL28"/>
      <c r="AM28"/>
      <c r="AN28"/>
      <c r="AO28"/>
      <c r="AP28"/>
      <c r="AQ28"/>
      <c r="AR28"/>
      <c r="AS28"/>
      <c r="AT28"/>
      <c r="AU28"/>
      <c r="AV28"/>
      <c r="AW28"/>
      <c r="AX28"/>
      <c r="AY28"/>
    </row>
    <row r="29" spans="1:51" ht="19.2">
      <c r="A29" s="483"/>
      <c r="B29" s="498" t="s">
        <v>200</v>
      </c>
      <c r="C29" s="498"/>
      <c r="D29" s="498"/>
      <c r="E29" s="498"/>
      <c r="F29" s="483"/>
      <c r="G29" s="483"/>
      <c r="H29" s="483"/>
      <c r="I29" s="483"/>
      <c r="J29" s="483"/>
      <c r="K29" s="508"/>
      <c r="L29" s="508"/>
      <c r="M29" s="508"/>
      <c r="N29" s="508"/>
      <c r="O29" s="508"/>
      <c r="P29" s="508"/>
      <c r="Q29" s="508"/>
      <c r="R29" s="499"/>
      <c r="S29" s="499"/>
      <c r="T29" s="499"/>
      <c r="U29" s="499"/>
      <c r="V29" s="499"/>
      <c r="W29" s="499"/>
      <c r="X29" s="499"/>
      <c r="Y29" s="499"/>
      <c r="Z29" s="499"/>
      <c r="AA29" s="432"/>
      <c r="AB29" s="304"/>
      <c r="AC29" s="304"/>
      <c r="AD29" s="304"/>
      <c r="AE29" s="304"/>
      <c r="AF29" s="304"/>
      <c r="AG29" s="304"/>
      <c r="AH29" s="304"/>
      <c r="AI29"/>
      <c r="AJ29"/>
      <c r="AK29"/>
      <c r="AL29"/>
      <c r="AM29"/>
      <c r="AN29"/>
      <c r="AO29"/>
      <c r="AP29"/>
      <c r="AQ29"/>
      <c r="AR29"/>
      <c r="AS29"/>
      <c r="AT29"/>
      <c r="AU29"/>
      <c r="AV29"/>
      <c r="AW29"/>
      <c r="AX29"/>
      <c r="AY29"/>
    </row>
    <row r="30" spans="1:51" ht="13.2" customHeight="1">
      <c r="A30" s="483"/>
      <c r="B30" s="498"/>
      <c r="C30" s="498"/>
      <c r="D30" s="498"/>
      <c r="E30" s="498"/>
      <c r="F30" s="483"/>
      <c r="G30" s="483"/>
      <c r="H30" s="483"/>
      <c r="I30" s="483"/>
      <c r="J30" s="483"/>
      <c r="K30" s="499"/>
      <c r="L30" s="499"/>
      <c r="M30" s="499"/>
      <c r="N30" s="499"/>
      <c r="O30" s="499"/>
      <c r="P30" s="514"/>
      <c r="Q30" s="515"/>
      <c r="R30" s="515"/>
      <c r="S30" s="515"/>
      <c r="T30" s="515"/>
      <c r="U30" s="515"/>
      <c r="V30" s="515"/>
      <c r="W30" s="515"/>
      <c r="X30" s="515"/>
      <c r="Y30" s="515"/>
      <c r="Z30" s="515"/>
      <c r="AA30" s="432"/>
      <c r="AB30" s="304"/>
      <c r="AC30" s="304"/>
      <c r="AD30" s="304"/>
      <c r="AE30" s="304"/>
      <c r="AF30" s="304"/>
      <c r="AG30" s="304"/>
      <c r="AH30" s="304"/>
      <c r="AI30"/>
      <c r="AJ30"/>
      <c r="AK30"/>
      <c r="AL30"/>
      <c r="AM30"/>
      <c r="AN30"/>
      <c r="AO30"/>
      <c r="AP30"/>
      <c r="AQ30"/>
      <c r="AR30"/>
      <c r="AS30"/>
      <c r="AT30"/>
      <c r="AU30"/>
      <c r="AV30"/>
      <c r="AW30"/>
      <c r="AX30"/>
      <c r="AY30"/>
    </row>
    <row r="31" spans="1:51">
      <c r="A31" s="483"/>
      <c r="B31" s="498"/>
      <c r="C31" s="498"/>
      <c r="D31" s="498"/>
      <c r="E31" s="498"/>
      <c r="F31" s="483"/>
      <c r="G31" s="483"/>
      <c r="H31" s="483"/>
      <c r="I31" s="483"/>
      <c r="J31" s="483"/>
      <c r="K31" s="499"/>
      <c r="L31" s="499"/>
      <c r="M31" s="499"/>
      <c r="N31" s="499"/>
      <c r="O31" s="499"/>
      <c r="P31" s="515"/>
      <c r="Q31" s="515"/>
      <c r="R31" s="515"/>
      <c r="S31" s="515"/>
      <c r="T31" s="515"/>
      <c r="U31" s="515"/>
      <c r="V31" s="515"/>
      <c r="W31" s="515"/>
      <c r="X31" s="515"/>
      <c r="Y31" s="515"/>
      <c r="Z31" s="515"/>
      <c r="AA31" s="432"/>
      <c r="AB31" s="304"/>
      <c r="AC31" s="304"/>
      <c r="AD31" s="304"/>
      <c r="AE31" s="304"/>
      <c r="AF31" s="304"/>
      <c r="AG31" s="304"/>
      <c r="AH31" s="304"/>
      <c r="AI31"/>
      <c r="AJ31"/>
      <c r="AK31"/>
      <c r="AL31"/>
      <c r="AM31"/>
      <c r="AN31"/>
      <c r="AO31"/>
      <c r="AP31"/>
      <c r="AQ31"/>
      <c r="AR31"/>
      <c r="AS31"/>
      <c r="AT31"/>
      <c r="AU31"/>
      <c r="AV31"/>
      <c r="AW31"/>
      <c r="AX31"/>
      <c r="AY31"/>
    </row>
    <row r="32" spans="1:51">
      <c r="A32" s="483"/>
      <c r="B32" s="483"/>
      <c r="C32" s="483"/>
      <c r="D32" s="483"/>
      <c r="E32" s="483"/>
      <c r="F32" s="483"/>
      <c r="G32" s="483"/>
      <c r="H32" s="483"/>
      <c r="I32" s="483"/>
      <c r="J32" s="483"/>
      <c r="K32" s="499"/>
      <c r="L32" s="499"/>
      <c r="M32" s="499"/>
      <c r="N32" s="499"/>
      <c r="O32" s="499"/>
      <c r="P32" s="515"/>
      <c r="Q32" s="515"/>
      <c r="R32" s="515"/>
      <c r="S32" s="515"/>
      <c r="T32" s="515"/>
      <c r="U32" s="515"/>
      <c r="V32" s="515"/>
      <c r="W32" s="515"/>
      <c r="X32" s="515"/>
      <c r="Y32" s="515"/>
      <c r="Z32" s="515"/>
      <c r="AA32" s="432"/>
      <c r="AB32" s="304"/>
      <c r="AC32" s="304"/>
      <c r="AD32" s="304"/>
      <c r="AE32" s="304"/>
      <c r="AF32" s="304"/>
      <c r="AG32" s="304"/>
      <c r="AH32" s="304"/>
    </row>
    <row r="33" spans="1:34">
      <c r="A33" s="483"/>
      <c r="B33" s="483"/>
      <c r="C33" s="483"/>
      <c r="D33" s="483"/>
      <c r="E33" s="483"/>
      <c r="F33" s="483"/>
      <c r="G33" s="483"/>
      <c r="H33" s="483"/>
      <c r="I33" s="483"/>
      <c r="J33" s="483"/>
      <c r="K33" s="499"/>
      <c r="L33" s="499"/>
      <c r="M33" s="499"/>
      <c r="N33" s="499"/>
      <c r="O33" s="499"/>
      <c r="P33" s="499"/>
      <c r="Q33" s="499"/>
      <c r="R33" s="499"/>
      <c r="S33" s="499"/>
      <c r="T33" s="499"/>
      <c r="U33" s="499"/>
      <c r="V33" s="499"/>
      <c r="W33" s="499"/>
      <c r="X33" s="499"/>
      <c r="Y33" s="499"/>
      <c r="Z33" s="499"/>
      <c r="AA33" s="304"/>
      <c r="AB33" s="304"/>
      <c r="AC33" s="304"/>
      <c r="AD33" s="304"/>
      <c r="AE33" s="304"/>
      <c r="AF33" s="304"/>
      <c r="AG33" s="304"/>
      <c r="AH33" s="304"/>
    </row>
    <row r="34" spans="1:34">
      <c r="A34" s="483"/>
      <c r="B34" s="483"/>
      <c r="C34" s="483"/>
      <c r="D34" s="483"/>
      <c r="E34" s="483"/>
      <c r="F34" s="483"/>
      <c r="G34" s="483"/>
      <c r="H34" s="483"/>
      <c r="I34" s="483"/>
      <c r="J34" s="483"/>
      <c r="K34" s="499"/>
      <c r="L34" s="499"/>
      <c r="M34" s="499"/>
      <c r="N34" s="499"/>
      <c r="O34" s="499"/>
      <c r="P34" s="499"/>
      <c r="Q34" s="499"/>
      <c r="R34" s="499"/>
      <c r="S34" s="499"/>
      <c r="T34" s="499"/>
      <c r="U34" s="499"/>
      <c r="V34" s="499"/>
      <c r="W34" s="499"/>
      <c r="X34" s="499"/>
      <c r="Y34" s="499"/>
      <c r="Z34" s="499"/>
      <c r="AA34" s="304"/>
      <c r="AB34" s="304"/>
      <c r="AC34" s="304"/>
      <c r="AD34" s="304"/>
      <c r="AE34" s="304"/>
      <c r="AF34" s="304"/>
      <c r="AG34" s="304"/>
      <c r="AH34" s="304"/>
    </row>
    <row r="35" spans="1:34">
      <c r="A35" s="483"/>
      <c r="B35" s="483"/>
      <c r="C35" s="483"/>
      <c r="D35" s="483"/>
      <c r="E35" s="483"/>
      <c r="F35" s="483"/>
      <c r="G35" s="483"/>
      <c r="H35" s="483"/>
      <c r="I35" s="483"/>
      <c r="J35" s="483"/>
      <c r="K35" s="499"/>
      <c r="L35" s="499"/>
      <c r="M35" s="499"/>
      <c r="N35" s="499"/>
      <c r="O35" s="499"/>
      <c r="P35" s="499"/>
      <c r="Q35" s="499"/>
      <c r="R35" s="499"/>
      <c r="S35" s="499"/>
      <c r="T35" s="499"/>
      <c r="U35" s="499"/>
      <c r="V35" s="499"/>
      <c r="W35" s="499"/>
      <c r="X35" s="499"/>
      <c r="Y35" s="499"/>
      <c r="Z35" s="499"/>
    </row>
    <row r="36" spans="1:34">
      <c r="A36" s="483"/>
      <c r="B36" s="483"/>
      <c r="C36" s="483"/>
      <c r="D36" s="483"/>
      <c r="E36" s="483"/>
      <c r="F36" s="483"/>
      <c r="G36" s="483"/>
      <c r="H36" s="483"/>
      <c r="I36" s="483"/>
      <c r="J36" s="483"/>
      <c r="K36" s="499"/>
      <c r="L36" s="499"/>
      <c r="M36" s="499"/>
      <c r="N36" s="499"/>
      <c r="O36" s="499"/>
      <c r="P36" s="499"/>
      <c r="Q36" s="499"/>
      <c r="R36" s="499"/>
      <c r="S36" s="499"/>
      <c r="T36" s="499"/>
      <c r="U36" s="499"/>
      <c r="V36" s="499"/>
      <c r="W36" s="499"/>
      <c r="X36" s="499"/>
      <c r="Y36" s="499"/>
      <c r="Z36" s="499"/>
    </row>
    <row r="37" spans="1:34">
      <c r="A37" s="483"/>
      <c r="B37" s="483"/>
      <c r="C37" s="483"/>
      <c r="D37" s="483"/>
      <c r="E37" s="483"/>
      <c r="F37" s="483"/>
      <c r="G37" s="483"/>
      <c r="H37" s="483"/>
      <c r="I37" s="483"/>
      <c r="J37" s="483"/>
      <c r="K37" s="499"/>
      <c r="L37" s="499"/>
      <c r="M37" s="499"/>
      <c r="N37" s="499"/>
      <c r="O37" s="499"/>
      <c r="P37" s="499"/>
      <c r="Q37" s="499"/>
      <c r="R37" s="499"/>
      <c r="S37" s="499"/>
      <c r="T37" s="499"/>
      <c r="U37" s="499"/>
      <c r="V37" s="499"/>
      <c r="W37" s="499"/>
      <c r="X37" s="499"/>
      <c r="Y37" s="499"/>
      <c r="Z37" s="499"/>
    </row>
    <row r="38" spans="1:34">
      <c r="A38" s="483"/>
      <c r="B38" s="483"/>
      <c r="C38" s="483"/>
      <c r="D38" s="483"/>
      <c r="E38" s="483"/>
      <c r="F38" s="483"/>
      <c r="G38" s="483"/>
      <c r="H38" s="483"/>
      <c r="I38" s="483"/>
      <c r="J38" s="483"/>
      <c r="K38" s="499"/>
      <c r="L38" s="499"/>
      <c r="M38" s="499"/>
      <c r="N38" s="499"/>
      <c r="O38" s="499"/>
      <c r="P38" s="499"/>
      <c r="Q38" s="499"/>
      <c r="R38" s="499"/>
      <c r="S38" s="499"/>
      <c r="T38" s="499"/>
      <c r="U38" s="499"/>
      <c r="V38" s="499"/>
      <c r="W38" s="499"/>
      <c r="X38" s="499"/>
      <c r="Y38" s="499"/>
      <c r="Z38" s="499"/>
    </row>
    <row r="39" spans="1:34">
      <c r="A39" s="483"/>
      <c r="B39" s="483"/>
      <c r="C39" s="483"/>
      <c r="D39" s="483"/>
      <c r="E39" s="483"/>
      <c r="F39" s="483"/>
      <c r="G39" s="483"/>
      <c r="H39" s="483"/>
      <c r="I39" s="483"/>
      <c r="J39" s="483"/>
      <c r="K39" s="499"/>
      <c r="L39" s="499"/>
      <c r="M39" s="499"/>
      <c r="N39" s="499"/>
      <c r="O39" s="499"/>
      <c r="P39" s="499"/>
      <c r="Q39" s="499"/>
      <c r="R39" s="499"/>
      <c r="S39" s="499"/>
      <c r="T39" s="499"/>
      <c r="U39" s="499"/>
      <c r="V39" s="499"/>
      <c r="W39" s="499"/>
      <c r="X39" s="499"/>
      <c r="Y39" s="499"/>
      <c r="Z39" s="499"/>
    </row>
    <row r="40" spans="1:34">
      <c r="A40" s="483"/>
      <c r="B40" s="483"/>
      <c r="C40" s="483"/>
      <c r="D40" s="483"/>
      <c r="E40" s="483"/>
      <c r="F40" s="483"/>
      <c r="G40" s="483"/>
      <c r="H40" s="483"/>
      <c r="I40" s="483"/>
      <c r="J40" s="483"/>
      <c r="K40" s="499"/>
      <c r="L40" s="499"/>
      <c r="M40" s="499"/>
      <c r="N40" s="499"/>
      <c r="O40" s="499"/>
      <c r="P40" s="499"/>
      <c r="Q40" s="499"/>
      <c r="R40" s="499"/>
      <c r="S40" s="499"/>
      <c r="T40" s="499"/>
      <c r="U40" s="499"/>
      <c r="V40" s="499"/>
      <c r="W40" s="499"/>
      <c r="X40" s="499"/>
      <c r="Y40" s="499"/>
      <c r="Z40" s="499"/>
    </row>
    <row r="41" spans="1:34">
      <c r="A41" s="483"/>
      <c r="B41" s="483"/>
      <c r="C41" s="483"/>
      <c r="D41" s="483"/>
      <c r="E41" s="483"/>
      <c r="F41" s="483"/>
      <c r="G41" s="483"/>
      <c r="H41" s="483"/>
      <c r="I41" s="483"/>
      <c r="J41" s="483"/>
      <c r="K41" s="499"/>
      <c r="L41" s="499"/>
      <c r="M41" s="499"/>
      <c r="N41" s="499"/>
      <c r="O41" s="499"/>
      <c r="P41" s="499"/>
      <c r="Q41" s="499"/>
      <c r="R41" s="499"/>
      <c r="S41" s="499"/>
      <c r="T41" s="499"/>
      <c r="U41" s="499"/>
      <c r="V41" s="499"/>
      <c r="W41" s="499"/>
      <c r="X41" s="499"/>
      <c r="Y41" s="499"/>
      <c r="Z41" s="499"/>
    </row>
    <row r="42" spans="1:34">
      <c r="A42" s="483"/>
      <c r="B42" s="483"/>
      <c r="C42" s="483"/>
      <c r="D42" s="483"/>
      <c r="E42" s="483"/>
      <c r="F42" s="483"/>
      <c r="G42" s="483"/>
      <c r="H42" s="483"/>
      <c r="I42" s="483"/>
      <c r="J42" s="483"/>
      <c r="K42" s="499"/>
      <c r="L42" s="499"/>
      <c r="M42" s="499"/>
      <c r="N42" s="499"/>
      <c r="O42" s="499"/>
      <c r="P42" s="499"/>
      <c r="Q42" s="499"/>
      <c r="R42" s="499"/>
      <c r="S42" s="499"/>
      <c r="T42" s="499"/>
      <c r="U42" s="499"/>
      <c r="V42" s="499"/>
      <c r="W42" s="499"/>
      <c r="X42" s="499"/>
      <c r="Y42" s="499"/>
      <c r="Z42" s="499"/>
    </row>
    <row r="43" spans="1:34">
      <c r="A43" s="483"/>
      <c r="B43" s="483"/>
      <c r="C43" s="483"/>
      <c r="D43" s="483"/>
      <c r="E43" s="483"/>
      <c r="F43" s="483"/>
      <c r="G43" s="483"/>
      <c r="H43" s="483"/>
      <c r="I43" s="483"/>
      <c r="J43" s="483"/>
      <c r="K43" s="499"/>
      <c r="L43" s="499"/>
      <c r="M43" s="499"/>
      <c r="N43" s="499"/>
      <c r="O43" s="499"/>
      <c r="P43" s="499"/>
      <c r="Q43" s="499"/>
      <c r="R43" s="499"/>
      <c r="S43" s="499"/>
      <c r="T43" s="499"/>
      <c r="U43" s="499"/>
      <c r="V43" s="499"/>
      <c r="W43" s="499"/>
      <c r="X43" s="499"/>
      <c r="Y43" s="499"/>
      <c r="Z43" s="499"/>
    </row>
    <row r="44" spans="1:34" ht="4.2" customHeight="1">
      <c r="A44" s="483"/>
      <c r="B44" s="483"/>
      <c r="C44" s="483"/>
      <c r="D44" s="483"/>
      <c r="E44" s="483"/>
      <c r="F44" s="483"/>
      <c r="G44" s="483"/>
      <c r="H44" s="483"/>
      <c r="I44" s="483"/>
      <c r="J44" s="483"/>
      <c r="K44" s="499"/>
      <c r="L44" s="499"/>
      <c r="M44" s="499"/>
      <c r="N44" s="499"/>
      <c r="O44" s="499"/>
      <c r="P44" s="499"/>
      <c r="Q44" s="499"/>
      <c r="R44" s="499"/>
      <c r="S44" s="499"/>
      <c r="T44" s="499"/>
      <c r="U44" s="499"/>
      <c r="V44" s="499"/>
      <c r="W44" s="499"/>
      <c r="X44" s="499"/>
      <c r="Y44" s="499"/>
      <c r="Z44" s="499"/>
    </row>
    <row r="45" spans="1:34">
      <c r="A45" s="499"/>
      <c r="B45" s="499"/>
      <c r="C45" s="499"/>
      <c r="D45" s="499"/>
      <c r="E45" s="499"/>
      <c r="F45" s="499"/>
      <c r="G45" s="499"/>
      <c r="H45" s="499"/>
      <c r="I45" s="499"/>
      <c r="J45" s="499"/>
      <c r="K45" s="460"/>
      <c r="L45" s="460"/>
      <c r="M45" s="460"/>
      <c r="N45" s="460"/>
      <c r="O45" s="460"/>
      <c r="P45" s="460"/>
      <c r="Q45" s="460"/>
      <c r="R45" s="460"/>
      <c r="S45" s="460"/>
      <c r="T45" s="460"/>
      <c r="U45" s="460"/>
      <c r="V45" s="460"/>
    </row>
    <row r="46" spans="1:34">
      <c r="A46" s="499"/>
      <c r="B46" s="499"/>
      <c r="C46" s="499"/>
      <c r="D46" s="499"/>
      <c r="E46" s="499"/>
      <c r="F46" s="499"/>
      <c r="G46" s="499"/>
      <c r="H46" s="499"/>
      <c r="I46" s="499"/>
      <c r="J46" s="499"/>
      <c r="K46" s="460"/>
      <c r="L46" s="640"/>
      <c r="M46" s="641"/>
      <c r="N46" s="641"/>
      <c r="O46" s="641"/>
      <c r="P46" s="641"/>
      <c r="Q46" s="641"/>
      <c r="R46" s="641"/>
      <c r="S46" s="641"/>
      <c r="T46" s="641"/>
      <c r="U46" s="641"/>
      <c r="V46" s="460"/>
    </row>
    <row r="47" spans="1:34">
      <c r="A47" s="499"/>
      <c r="B47" s="499"/>
      <c r="C47" s="499"/>
      <c r="D47" s="499"/>
      <c r="E47" s="499"/>
      <c r="F47" s="499"/>
      <c r="G47" s="499"/>
      <c r="H47" s="499"/>
      <c r="I47" s="499"/>
      <c r="J47" s="499"/>
      <c r="K47" s="460"/>
      <c r="L47" s="641"/>
      <c r="M47" s="641"/>
      <c r="N47" s="641"/>
      <c r="O47" s="641"/>
      <c r="P47" s="641"/>
      <c r="Q47" s="641"/>
      <c r="R47" s="641"/>
      <c r="S47" s="641"/>
      <c r="T47" s="641"/>
      <c r="U47" s="641"/>
      <c r="V47" s="460"/>
    </row>
    <row r="48" spans="1:34">
      <c r="A48" s="499"/>
      <c r="B48" s="499"/>
      <c r="C48" s="499"/>
      <c r="D48" s="499"/>
      <c r="E48" s="499"/>
      <c r="F48" s="499"/>
      <c r="G48" s="499"/>
      <c r="H48" s="499"/>
      <c r="I48" s="499"/>
      <c r="J48" s="499"/>
      <c r="K48" s="460"/>
      <c r="L48" s="641"/>
      <c r="M48" s="641"/>
      <c r="N48" s="641"/>
      <c r="O48" s="641"/>
      <c r="P48" s="641"/>
      <c r="Q48" s="641"/>
      <c r="R48" s="641"/>
      <c r="S48" s="641"/>
      <c r="T48" s="641"/>
      <c r="U48" s="641"/>
      <c r="V48" s="460"/>
    </row>
    <row r="49" spans="1:22">
      <c r="A49" s="499"/>
      <c r="B49" s="499"/>
      <c r="C49" s="499"/>
      <c r="D49" s="499"/>
      <c r="E49" s="499"/>
      <c r="F49" s="499"/>
      <c r="G49" s="499"/>
      <c r="H49" s="499"/>
      <c r="I49" s="499"/>
      <c r="J49" s="499"/>
      <c r="K49" s="460"/>
      <c r="L49" s="641"/>
      <c r="M49" s="641"/>
      <c r="N49" s="641"/>
      <c r="O49" s="641"/>
      <c r="P49" s="641"/>
      <c r="Q49" s="641"/>
      <c r="R49" s="641"/>
      <c r="S49" s="641"/>
      <c r="T49" s="641"/>
      <c r="U49" s="641"/>
      <c r="V49" s="460"/>
    </row>
    <row r="50" spans="1:22">
      <c r="A50" s="499"/>
      <c r="B50" s="499"/>
      <c r="C50" s="499"/>
      <c r="D50" s="499"/>
      <c r="E50" s="499"/>
      <c r="F50" s="499"/>
      <c r="G50" s="499"/>
      <c r="H50" s="499"/>
      <c r="I50" s="499"/>
      <c r="J50" s="499"/>
      <c r="K50" s="460"/>
      <c r="L50" s="460"/>
      <c r="M50" s="460"/>
      <c r="N50" s="460"/>
      <c r="O50" s="460"/>
      <c r="P50" s="460"/>
      <c r="Q50" s="460"/>
      <c r="R50" s="460"/>
      <c r="S50" s="460"/>
      <c r="T50" s="460"/>
      <c r="U50" s="460"/>
      <c r="V50" s="460"/>
    </row>
    <row r="51" spans="1:22">
      <c r="A51" s="499"/>
      <c r="B51" s="499"/>
      <c r="C51" s="499"/>
      <c r="D51" s="499"/>
      <c r="E51" s="499"/>
      <c r="F51" s="499"/>
      <c r="G51" s="499"/>
      <c r="H51" s="499"/>
      <c r="I51" s="499"/>
      <c r="J51" s="499"/>
      <c r="K51" s="460"/>
      <c r="L51" s="460"/>
      <c r="M51" s="460"/>
      <c r="N51" s="460"/>
      <c r="O51" s="460"/>
      <c r="P51" s="460"/>
      <c r="Q51" s="460"/>
      <c r="R51" s="460"/>
      <c r="S51" s="460"/>
      <c r="T51" s="460"/>
      <c r="U51" s="460"/>
      <c r="V51" s="460"/>
    </row>
  </sheetData>
  <sheetProtection formatCells="0" formatColumns="0" formatRows="0" insertColumns="0" insertRows="0" insertHyperlinks="0" deleteColumns="0" deleteRows="0" sort="0" autoFilter="0" pivotTables="0"/>
  <mergeCells count="14">
    <mergeCell ref="S2:X3"/>
    <mergeCell ref="R7:Z8"/>
    <mergeCell ref="C8:E9"/>
    <mergeCell ref="C11:F11"/>
    <mergeCell ref="C12:H12"/>
    <mergeCell ref="L46:U49"/>
    <mergeCell ref="K24:R26"/>
    <mergeCell ref="B13:G13"/>
    <mergeCell ref="C14:F14"/>
    <mergeCell ref="S15:X16"/>
    <mergeCell ref="R20:Z21"/>
    <mergeCell ref="C15:G15"/>
    <mergeCell ref="K18:M18"/>
    <mergeCell ref="E19:G21"/>
  </mergeCells>
  <phoneticPr fontId="80"/>
  <pageMargins left="0.7" right="0.7" top="0.75" bottom="0.75" header="0.3" footer="0.3"/>
  <pageSetup paperSize="9" scale="32"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7B418-7CA7-499C-A5DA-01D9C0736AA5}">
  <sheetPr codeName="Sheet3">
    <tabColor theme="2" tint="-0.249977111117893"/>
    <pageSetUpPr fitToPage="1"/>
  </sheetPr>
  <dimension ref="A1:S92"/>
  <sheetViews>
    <sheetView zoomScaleNormal="100" zoomScaleSheetLayoutView="100" workbookViewId="0">
      <selection activeCell="D17" sqref="D17"/>
    </sheetView>
  </sheetViews>
  <sheetFormatPr defaultColWidth="9" defaultRowHeight="13.2"/>
  <cols>
    <col min="1" max="1" width="16.33203125" style="22" customWidth="1"/>
    <col min="2" max="2" width="5.109375" style="22" customWidth="1"/>
    <col min="3" max="3" width="3.77734375" style="22" customWidth="1"/>
    <col min="4" max="4" width="6.88671875" style="22" customWidth="1"/>
    <col min="5" max="5" width="13.109375" style="22" customWidth="1"/>
    <col min="6" max="6" width="13.109375" style="38" customWidth="1"/>
    <col min="7" max="7" width="10.109375" style="22" customWidth="1"/>
    <col min="8" max="8" width="26.6640625" style="30" customWidth="1"/>
    <col min="9" max="9" width="13" style="26" customWidth="1"/>
    <col min="10" max="10" width="16.109375" style="26" customWidth="1"/>
    <col min="11" max="11" width="13.44140625" style="38" customWidth="1"/>
    <col min="12" max="12" width="23.6640625" style="38" customWidth="1"/>
    <col min="13" max="13" width="13.44140625" style="28" customWidth="1"/>
    <col min="14" max="14" width="16.21875" style="22" customWidth="1"/>
    <col min="15" max="15" width="9.5546875" style="23" bestFit="1" customWidth="1"/>
    <col min="16" max="16384" width="9" style="22"/>
  </cols>
  <sheetData>
    <row r="1" spans="1:16" ht="26.25" customHeight="1" thickTop="1">
      <c r="A1" s="17" t="s">
        <v>39</v>
      </c>
      <c r="B1" s="18"/>
      <c r="C1" s="18"/>
      <c r="D1" s="19"/>
      <c r="E1" s="19"/>
      <c r="F1" s="20"/>
      <c r="G1" s="21"/>
      <c r="H1" s="135"/>
      <c r="I1" s="136" t="s">
        <v>40</v>
      </c>
      <c r="J1" s="137"/>
      <c r="K1" s="138"/>
      <c r="L1" s="139"/>
      <c r="M1" s="140"/>
    </row>
    <row r="2" spans="1:16" ht="17.399999999999999">
      <c r="A2" s="24"/>
      <c r="B2" s="81"/>
      <c r="C2" s="81"/>
      <c r="D2" s="81"/>
      <c r="E2" s="81"/>
      <c r="F2" s="81"/>
      <c r="G2" s="25"/>
      <c r="H2" s="141"/>
      <c r="I2" s="651" t="s">
        <v>195</v>
      </c>
      <c r="J2" s="651"/>
      <c r="K2" s="651"/>
      <c r="L2" s="651"/>
      <c r="M2" s="651"/>
      <c r="N2" s="69"/>
      <c r="O2" s="23" t="s">
        <v>200</v>
      </c>
      <c r="P2" s="54"/>
    </row>
    <row r="3" spans="1:16" ht="17.399999999999999">
      <c r="A3" s="666" t="e" vm="1">
        <v>#VALUE!</v>
      </c>
      <c r="B3" s="666"/>
      <c r="C3" s="667"/>
      <c r="D3" s="82"/>
      <c r="E3" s="82"/>
      <c r="F3" s="649" t="e" vm="1">
        <v>#VALUE!</v>
      </c>
      <c r="G3" s="650"/>
      <c r="H3" s="46"/>
      <c r="I3" s="144"/>
      <c r="J3" s="145"/>
      <c r="K3" s="146"/>
      <c r="L3" s="138"/>
      <c r="M3" s="147"/>
    </row>
    <row r="4" spans="1:16" ht="17.399999999999999">
      <c r="A4" s="666"/>
      <c r="B4" s="666"/>
      <c r="C4" s="667"/>
      <c r="D4" s="82"/>
      <c r="E4" s="82"/>
      <c r="F4" s="649"/>
      <c r="G4" s="650"/>
      <c r="H4" s="148"/>
      <c r="I4" s="148"/>
      <c r="J4" s="137"/>
      <c r="K4" s="146"/>
      <c r="L4" s="138"/>
      <c r="M4" s="147"/>
      <c r="N4" s="108"/>
    </row>
    <row r="5" spans="1:16">
      <c r="A5" s="666"/>
      <c r="B5" s="666"/>
      <c r="C5" s="667"/>
      <c r="D5" s="82"/>
      <c r="E5" s="27"/>
      <c r="F5" s="649"/>
      <c r="G5" s="650"/>
      <c r="H5"/>
      <c r="I5" s="149"/>
      <c r="J5" s="137"/>
      <c r="K5" s="146"/>
      <c r="L5" s="146"/>
      <c r="M5" s="147"/>
      <c r="N5" s="22" t="s">
        <v>201</v>
      </c>
    </row>
    <row r="6" spans="1:16">
      <c r="A6" s="666"/>
      <c r="B6" s="666"/>
      <c r="C6" s="667"/>
      <c r="D6" s="82"/>
      <c r="E6" s="83"/>
      <c r="F6" s="649"/>
      <c r="G6" s="650"/>
      <c r="H6"/>
      <c r="I6" s="150"/>
      <c r="J6" s="137"/>
      <c r="K6" s="146"/>
      <c r="L6" s="146"/>
      <c r="M6" s="147"/>
      <c r="P6" s="22" t="s">
        <v>204</v>
      </c>
    </row>
    <row r="7" spans="1:16">
      <c r="A7" s="666"/>
      <c r="B7" s="666"/>
      <c r="C7" s="667"/>
      <c r="D7" s="82"/>
      <c r="E7" s="83"/>
      <c r="F7" s="649"/>
      <c r="G7" s="650"/>
      <c r="H7" s="151"/>
      <c r="I7" s="149"/>
      <c r="J7" s="137"/>
      <c r="K7" s="146"/>
      <c r="L7" s="146"/>
      <c r="M7" s="147"/>
    </row>
    <row r="8" spans="1:16">
      <c r="A8" s="666"/>
      <c r="B8" s="666"/>
      <c r="C8" s="667"/>
      <c r="D8" s="82"/>
      <c r="E8" s="83"/>
      <c r="F8" s="649"/>
      <c r="G8" s="650"/>
      <c r="H8" s="142"/>
      <c r="I8" s="152"/>
      <c r="J8" s="152"/>
      <c r="K8" s="152"/>
      <c r="L8" s="146"/>
      <c r="M8" s="153"/>
      <c r="N8" s="29" t="s">
        <v>42</v>
      </c>
    </row>
    <row r="9" spans="1:16">
      <c r="A9" s="666"/>
      <c r="B9" s="666"/>
      <c r="C9" s="667"/>
      <c r="D9" s="82"/>
      <c r="E9" s="83"/>
      <c r="F9" s="649"/>
      <c r="G9" s="650"/>
      <c r="H9" s="152"/>
      <c r="I9" s="152"/>
      <c r="J9" s="152"/>
      <c r="K9" s="152"/>
      <c r="L9" s="146"/>
      <c r="M9" s="153"/>
      <c r="N9" s="29"/>
    </row>
    <row r="10" spans="1:16">
      <c r="A10" s="666"/>
      <c r="B10" s="666"/>
      <c r="C10" s="667"/>
      <c r="D10" s="82"/>
      <c r="E10" s="83"/>
      <c r="F10" s="649"/>
      <c r="G10" s="650"/>
      <c r="H10" s="152"/>
      <c r="I10" s="152"/>
      <c r="J10" s="152"/>
      <c r="K10" s="152"/>
      <c r="L10" s="146"/>
      <c r="M10" s="153"/>
      <c r="N10" s="29" t="s">
        <v>43</v>
      </c>
    </row>
    <row r="11" spans="1:16">
      <c r="A11" s="666"/>
      <c r="B11" s="666"/>
      <c r="C11" s="667"/>
      <c r="D11" s="82"/>
      <c r="E11" s="83"/>
      <c r="F11" s="649"/>
      <c r="G11" s="650"/>
      <c r="H11" s="152"/>
      <c r="I11" s="152"/>
      <c r="J11" s="152"/>
      <c r="K11" s="152"/>
      <c r="L11" s="146"/>
      <c r="M11" s="153"/>
    </row>
    <row r="12" spans="1:16">
      <c r="A12" s="666"/>
      <c r="B12" s="666"/>
      <c r="C12" s="667"/>
      <c r="D12" s="82"/>
      <c r="E12" s="83"/>
      <c r="F12" s="649"/>
      <c r="G12" s="650"/>
      <c r="H12" s="152"/>
      <c r="I12" s="152"/>
      <c r="J12" s="152"/>
      <c r="K12" s="152"/>
      <c r="L12" s="146"/>
      <c r="M12" s="153"/>
      <c r="O12" s="117"/>
    </row>
    <row r="13" spans="1:16">
      <c r="A13" s="666"/>
      <c r="B13" s="666"/>
      <c r="C13" s="667"/>
      <c r="D13" s="82"/>
      <c r="E13" s="83"/>
      <c r="F13" s="649"/>
      <c r="G13" s="650"/>
      <c r="H13" s="152"/>
      <c r="I13" s="152"/>
      <c r="J13" s="152"/>
      <c r="K13" s="152"/>
      <c r="L13" s="146"/>
      <c r="M13" s="153"/>
      <c r="N13" s="126" t="s">
        <v>44</v>
      </c>
    </row>
    <row r="14" spans="1:16">
      <c r="A14" s="666"/>
      <c r="B14" s="666"/>
      <c r="C14" s="667"/>
      <c r="D14" s="82"/>
      <c r="E14" s="83"/>
      <c r="F14" s="649"/>
      <c r="G14" s="650"/>
      <c r="H14" s="152"/>
      <c r="I14" s="152"/>
      <c r="J14" s="152"/>
      <c r="K14" s="152"/>
      <c r="L14" s="146"/>
      <c r="M14" s="153"/>
    </row>
    <row r="15" spans="1:16">
      <c r="A15" s="666"/>
      <c r="B15" s="666"/>
      <c r="C15" s="667"/>
      <c r="D15" s="82"/>
      <c r="E15" s="82" t="s">
        <v>17</v>
      </c>
      <c r="F15" s="649"/>
      <c r="G15" s="650"/>
      <c r="H15" s="151"/>
      <c r="I15" s="149"/>
      <c r="J15" s="142"/>
      <c r="K15" s="146"/>
      <c r="L15" s="146"/>
      <c r="M15" s="153"/>
      <c r="N15" s="109" t="s">
        <v>45</v>
      </c>
    </row>
    <row r="16" spans="1:16">
      <c r="A16" s="666"/>
      <c r="B16" s="666"/>
      <c r="C16" s="667"/>
      <c r="D16" s="82"/>
      <c r="E16" s="82"/>
      <c r="F16" s="649"/>
      <c r="G16" s="650"/>
      <c r="H16" s="137"/>
      <c r="I16" s="149"/>
      <c r="J16" s="137"/>
      <c r="K16" s="146"/>
      <c r="L16" s="146"/>
      <c r="M16" s="153"/>
      <c r="N16" s="84" t="s">
        <v>46</v>
      </c>
    </row>
    <row r="17" spans="1:19" ht="20.25" customHeight="1" thickBot="1">
      <c r="A17" s="652" t="s">
        <v>307</v>
      </c>
      <c r="B17" s="653"/>
      <c r="C17" s="653"/>
      <c r="D17" s="85"/>
      <c r="E17" s="86"/>
      <c r="F17" s="654" t="s">
        <v>287</v>
      </c>
      <c r="G17" s="655"/>
      <c r="H17" s="151"/>
      <c r="I17" s="149"/>
      <c r="J17" s="142"/>
      <c r="K17" s="146"/>
      <c r="L17" s="143"/>
      <c r="M17" s="147"/>
    </row>
    <row r="18" spans="1:19" ht="39" customHeight="1" thickTop="1">
      <c r="A18" s="656" t="s">
        <v>47</v>
      </c>
      <c r="B18" s="657"/>
      <c r="C18" s="658"/>
      <c r="D18" s="87" t="s">
        <v>48</v>
      </c>
      <c r="E18" s="274" t="s">
        <v>206</v>
      </c>
      <c r="F18" s="659" t="s">
        <v>49</v>
      </c>
      <c r="G18" s="660"/>
      <c r="H18" s="137"/>
      <c r="I18" s="149"/>
      <c r="J18" s="137"/>
      <c r="K18" s="146"/>
      <c r="L18" s="146"/>
      <c r="M18" s="147"/>
      <c r="Q18" s="22" t="s">
        <v>3</v>
      </c>
      <c r="S18" s="22" t="s">
        <v>17</v>
      </c>
    </row>
    <row r="19" spans="1:19" ht="30" customHeight="1">
      <c r="A19" s="661" t="s">
        <v>176</v>
      </c>
      <c r="B19" s="661"/>
      <c r="C19" s="661"/>
      <c r="D19" s="661"/>
      <c r="E19" s="661"/>
      <c r="F19" s="661"/>
      <c r="G19" s="661"/>
      <c r="H19" s="154"/>
      <c r="I19" s="155" t="s">
        <v>50</v>
      </c>
      <c r="J19" s="155"/>
      <c r="K19" s="155"/>
      <c r="L19" s="143"/>
      <c r="M19" s="147"/>
    </row>
    <row r="20" spans="1:19" ht="17.399999999999999">
      <c r="E20" s="88" t="s">
        <v>51</v>
      </c>
      <c r="F20" s="89" t="s">
        <v>52</v>
      </c>
      <c r="H20" s="118" t="s">
        <v>41</v>
      </c>
      <c r="I20" s="149"/>
      <c r="J20" s="137" t="s">
        <v>17</v>
      </c>
      <c r="K20" s="156" t="s">
        <v>17</v>
      </c>
      <c r="L20" s="146"/>
      <c r="M20" s="147"/>
    </row>
    <row r="21" spans="1:19" ht="16.8" thickBot="1">
      <c r="A21" s="90"/>
      <c r="B21" s="662">
        <v>46018</v>
      </c>
      <c r="C21" s="663"/>
      <c r="D21" s="180" t="s">
        <v>53</v>
      </c>
      <c r="E21" s="664" t="s">
        <v>54</v>
      </c>
      <c r="F21" s="665"/>
      <c r="G21" s="26" t="s">
        <v>55</v>
      </c>
      <c r="H21" s="677" t="s">
        <v>286</v>
      </c>
      <c r="I21" s="678"/>
      <c r="J21" s="678"/>
      <c r="K21" s="678"/>
      <c r="L21" s="678"/>
      <c r="M21" s="157">
        <v>8</v>
      </c>
      <c r="N21" s="159">
        <v>9</v>
      </c>
    </row>
    <row r="22" spans="1:19" ht="36" customHeight="1" thickTop="1" thickBot="1">
      <c r="A22" s="181" t="s">
        <v>56</v>
      </c>
      <c r="B22" s="679" t="s">
        <v>57</v>
      </c>
      <c r="C22" s="680"/>
      <c r="D22" s="681"/>
      <c r="E22" s="182" t="s">
        <v>215</v>
      </c>
      <c r="F22" s="182" t="s">
        <v>288</v>
      </c>
      <c r="G22" s="183"/>
      <c r="H22" s="682" t="s">
        <v>58</v>
      </c>
      <c r="I22" s="683"/>
      <c r="J22" s="683"/>
      <c r="K22" s="683"/>
      <c r="L22" s="684"/>
      <c r="M22" s="158" t="s">
        <v>59</v>
      </c>
      <c r="N22" s="160" t="s">
        <v>60</v>
      </c>
      <c r="R22" s="22" t="s">
        <v>3</v>
      </c>
    </row>
    <row r="23" spans="1:19" ht="71.400000000000006" customHeight="1" thickBot="1">
      <c r="A23" s="166" t="s">
        <v>61</v>
      </c>
      <c r="B23" s="668" t="str">
        <f>IF(G23&gt;5,"☆☆☆☆",IF(AND(G23&gt;=2.39,G23&lt;5),"☆☆☆",IF(AND(G23&gt;=1.39,G23&lt;2.4),"☆☆",IF(AND(G23&gt;0,G23&lt;1.4),"☆",IF(AND(G23&gt;=-1.39,G23&lt;0),"★",IF(AND(G23&gt;=-2.39,G23&lt;-1.4),"★★",IF(AND(G23&gt;=-3.39,G23&lt;-2.4),"★★★")))))))</f>
        <v>☆</v>
      </c>
      <c r="C23" s="669"/>
      <c r="D23" s="670"/>
      <c r="E23" s="411">
        <v>2.63</v>
      </c>
      <c r="F23" s="297">
        <v>3.39</v>
      </c>
      <c r="G23" s="120">
        <f t="shared" ref="G23" si="0">F23-E23</f>
        <v>0.76000000000000023</v>
      </c>
      <c r="H23" s="685" t="s">
        <v>298</v>
      </c>
      <c r="I23" s="686"/>
      <c r="J23" s="686"/>
      <c r="K23" s="686"/>
      <c r="L23" s="687"/>
      <c r="M23" s="623" t="s">
        <v>299</v>
      </c>
      <c r="N23" s="624">
        <v>46017</v>
      </c>
      <c r="O23" s="622">
        <v>46017</v>
      </c>
    </row>
    <row r="24" spans="1:19" ht="61.2" customHeight="1" thickBot="1">
      <c r="A24" s="91" t="s">
        <v>62</v>
      </c>
      <c r="B24" s="668" t="str">
        <f>IF(G24&gt;5,"☆☆☆☆",IF(AND(G24&gt;=2.39,G24&lt;5),"☆☆☆",IF(AND(G24&gt;=1.39,G24&lt;2.4),"☆☆",IF(AND(G24&gt;0,G24&lt;1.4),"☆",IF(AND(G24&gt;=-1.39,G24&lt;0),"★",IF(AND(G24&gt;=-2.39,G24&lt;-1.4),"★★",IF(AND(G24&gt;=-3.39,G24&lt;-2.4),"★★★")))))))</f>
        <v>☆</v>
      </c>
      <c r="C24" s="669"/>
      <c r="D24" s="670"/>
      <c r="E24" s="411">
        <v>1.97</v>
      </c>
      <c r="F24" s="411">
        <v>2.97</v>
      </c>
      <c r="G24" s="120">
        <f t="shared" ref="G24:G51" si="1">F24-E24</f>
        <v>1.0000000000000002</v>
      </c>
      <c r="H24" s="688"/>
      <c r="I24" s="689"/>
      <c r="J24" s="689"/>
      <c r="K24" s="689"/>
      <c r="L24" s="690"/>
      <c r="M24" s="413"/>
      <c r="N24" s="414"/>
      <c r="O24" s="113" t="s">
        <v>62</v>
      </c>
      <c r="Q24" s="22" t="s">
        <v>3</v>
      </c>
    </row>
    <row r="25" spans="1:19" ht="65.400000000000006" customHeight="1" thickBot="1">
      <c r="A25" s="186" t="s">
        <v>63</v>
      </c>
      <c r="B25" s="668" t="str">
        <f t="shared" ref="B25:B70" si="2">IF(G25&gt;5,"☆☆☆☆",IF(AND(G25&gt;=2.39,G25&lt;5),"☆☆☆",IF(AND(G25&gt;=1.39,G25&lt;2.4),"☆☆",IF(AND(G25&gt;0,G25&lt;1.4),"☆",IF(AND(G25&gt;=-1.39,G25&lt;0),"★",IF(AND(G25&gt;=-2.39,G25&lt;-1.4),"★★",IF(AND(G25&gt;=-3.39,G25&lt;-2.4),"★★★")))))))</f>
        <v>☆</v>
      </c>
      <c r="C25" s="669"/>
      <c r="D25" s="670"/>
      <c r="E25" s="298">
        <v>6.89</v>
      </c>
      <c r="F25" s="298">
        <v>7.93</v>
      </c>
      <c r="G25" s="120">
        <f t="shared" si="1"/>
        <v>1.04</v>
      </c>
      <c r="H25" s="674" t="s">
        <v>300</v>
      </c>
      <c r="I25" s="675"/>
      <c r="J25" s="675"/>
      <c r="K25" s="675"/>
      <c r="L25" s="676"/>
      <c r="M25" s="625" t="s">
        <v>220</v>
      </c>
      <c r="N25" s="626">
        <v>46016</v>
      </c>
      <c r="O25" s="113" t="s">
        <v>63</v>
      </c>
    </row>
    <row r="26" spans="1:19" ht="61.2" customHeight="1" thickBot="1">
      <c r="A26" s="186" t="s">
        <v>64</v>
      </c>
      <c r="B26" s="668" t="str">
        <f t="shared" si="2"/>
        <v>☆</v>
      </c>
      <c r="C26" s="669"/>
      <c r="D26" s="670"/>
      <c r="E26" s="411">
        <v>2.61</v>
      </c>
      <c r="F26" s="297">
        <v>3.87</v>
      </c>
      <c r="G26" s="120">
        <f t="shared" si="1"/>
        <v>1.2600000000000002</v>
      </c>
      <c r="H26" s="691"/>
      <c r="I26" s="692"/>
      <c r="J26" s="692"/>
      <c r="K26" s="692"/>
      <c r="L26" s="693"/>
      <c r="M26" s="184"/>
      <c r="N26" s="185"/>
      <c r="O26" s="113" t="s">
        <v>64</v>
      </c>
    </row>
    <row r="27" spans="1:19" ht="61.2" customHeight="1" thickBot="1">
      <c r="A27" s="186" t="s">
        <v>65</v>
      </c>
      <c r="B27" s="668" t="str">
        <f t="shared" si="2"/>
        <v>★</v>
      </c>
      <c r="C27" s="669"/>
      <c r="D27" s="670"/>
      <c r="E27" s="297">
        <v>4.2300000000000004</v>
      </c>
      <c r="F27" s="297">
        <v>3.54</v>
      </c>
      <c r="G27" s="120">
        <f t="shared" si="1"/>
        <v>-0.69000000000000039</v>
      </c>
      <c r="H27" s="694"/>
      <c r="I27" s="692"/>
      <c r="J27" s="692"/>
      <c r="K27" s="692"/>
      <c r="L27" s="693"/>
      <c r="M27" s="184"/>
      <c r="N27" s="187"/>
      <c r="O27" s="113" t="s">
        <v>65</v>
      </c>
    </row>
    <row r="28" spans="1:19" ht="61.2" customHeight="1" thickBot="1">
      <c r="A28" s="186" t="s">
        <v>66</v>
      </c>
      <c r="B28" s="668" t="str">
        <f t="shared" si="2"/>
        <v>☆</v>
      </c>
      <c r="C28" s="669"/>
      <c r="D28" s="670"/>
      <c r="E28" s="411">
        <v>2.73</v>
      </c>
      <c r="F28" s="297">
        <v>3.81</v>
      </c>
      <c r="G28" s="120">
        <f t="shared" si="1"/>
        <v>1.08</v>
      </c>
      <c r="H28" s="671"/>
      <c r="I28" s="672"/>
      <c r="J28" s="672"/>
      <c r="K28" s="672"/>
      <c r="L28" s="673"/>
      <c r="M28" s="184"/>
      <c r="N28" s="185"/>
      <c r="O28" s="113" t="s">
        <v>66</v>
      </c>
    </row>
    <row r="29" spans="1:19" ht="61.2" customHeight="1" thickBot="1">
      <c r="A29" s="186" t="s">
        <v>203</v>
      </c>
      <c r="B29" s="668" t="str">
        <f t="shared" si="2"/>
        <v>☆</v>
      </c>
      <c r="C29" s="669"/>
      <c r="D29" s="670"/>
      <c r="E29" s="297">
        <v>4.8600000000000003</v>
      </c>
      <c r="F29" s="297">
        <v>5.14</v>
      </c>
      <c r="G29" s="120">
        <f t="shared" si="1"/>
        <v>0.27999999999999936</v>
      </c>
      <c r="H29" s="698" t="s">
        <v>230</v>
      </c>
      <c r="I29" s="672"/>
      <c r="J29" s="672"/>
      <c r="K29" s="672"/>
      <c r="L29" s="673"/>
      <c r="M29" s="184" t="s">
        <v>231</v>
      </c>
      <c r="N29" s="185">
        <v>46010</v>
      </c>
      <c r="O29" s="113" t="s">
        <v>67</v>
      </c>
    </row>
    <row r="30" spans="1:19" ht="61.2" customHeight="1" thickBot="1">
      <c r="A30" s="186" t="s">
        <v>68</v>
      </c>
      <c r="B30" s="668" t="str">
        <f t="shared" si="2"/>
        <v>☆</v>
      </c>
      <c r="C30" s="669"/>
      <c r="D30" s="670"/>
      <c r="E30" s="297">
        <v>5.35</v>
      </c>
      <c r="F30" s="298">
        <v>6.35</v>
      </c>
      <c r="G30" s="120">
        <f t="shared" si="1"/>
        <v>1</v>
      </c>
      <c r="H30" s="671"/>
      <c r="I30" s="672"/>
      <c r="J30" s="672"/>
      <c r="K30" s="672"/>
      <c r="L30" s="673"/>
      <c r="M30" s="563"/>
      <c r="N30" s="185"/>
      <c r="O30" s="113" t="s">
        <v>68</v>
      </c>
    </row>
    <row r="31" spans="1:19" ht="61.2" customHeight="1" thickBot="1">
      <c r="A31" s="186" t="s">
        <v>69</v>
      </c>
      <c r="B31" s="668" t="str">
        <f t="shared" si="2"/>
        <v>☆☆☆</v>
      </c>
      <c r="C31" s="669"/>
      <c r="D31" s="670"/>
      <c r="E31" s="411">
        <v>2.56</v>
      </c>
      <c r="F31" s="297">
        <v>5</v>
      </c>
      <c r="G31" s="120">
        <f t="shared" si="1"/>
        <v>2.44</v>
      </c>
      <c r="H31" s="702" t="s">
        <v>301</v>
      </c>
      <c r="I31" s="703"/>
      <c r="J31" s="703"/>
      <c r="K31" s="703"/>
      <c r="L31" s="704"/>
      <c r="M31" s="620" t="s">
        <v>302</v>
      </c>
      <c r="N31" s="627">
        <v>46016</v>
      </c>
      <c r="O31" s="113" t="s">
        <v>69</v>
      </c>
    </row>
    <row r="32" spans="1:19" ht="61.2" customHeight="1" thickBot="1">
      <c r="A32" s="188" t="s">
        <v>70</v>
      </c>
      <c r="B32" s="668" t="str">
        <f t="shared" si="2"/>
        <v>☆☆☆</v>
      </c>
      <c r="C32" s="669"/>
      <c r="D32" s="670"/>
      <c r="E32" s="298">
        <v>6.24</v>
      </c>
      <c r="F32" s="298">
        <v>10.6</v>
      </c>
      <c r="G32" s="120">
        <f t="shared" si="1"/>
        <v>4.3599999999999994</v>
      </c>
      <c r="H32" s="691"/>
      <c r="I32" s="692"/>
      <c r="J32" s="692"/>
      <c r="K32" s="692"/>
      <c r="L32" s="693"/>
      <c r="M32" s="184"/>
      <c r="N32" s="294"/>
      <c r="O32" s="113" t="s">
        <v>70</v>
      </c>
    </row>
    <row r="33" spans="1:16" ht="69.599999999999994" customHeight="1" thickBot="1">
      <c r="A33" s="189" t="s">
        <v>71</v>
      </c>
      <c r="B33" s="668" t="str">
        <f t="shared" si="2"/>
        <v>☆</v>
      </c>
      <c r="C33" s="669"/>
      <c r="D33" s="670"/>
      <c r="E33" s="297">
        <v>5.71</v>
      </c>
      <c r="F33" s="298">
        <v>6.28</v>
      </c>
      <c r="G33" s="120">
        <f t="shared" si="1"/>
        <v>0.57000000000000028</v>
      </c>
      <c r="H33" s="695" t="s">
        <v>297</v>
      </c>
      <c r="I33" s="696"/>
      <c r="J33" s="696"/>
      <c r="K33" s="696"/>
      <c r="L33" s="697"/>
      <c r="M33" s="620" t="s">
        <v>225</v>
      </c>
      <c r="N33" s="621">
        <v>46019</v>
      </c>
      <c r="O33" s="113" t="s">
        <v>71</v>
      </c>
    </row>
    <row r="34" spans="1:16" ht="61.2" customHeight="1" thickBot="1">
      <c r="A34" s="91" t="s">
        <v>72</v>
      </c>
      <c r="B34" s="668" t="b">
        <f t="shared" si="2"/>
        <v>0</v>
      </c>
      <c r="C34" s="669"/>
      <c r="D34" s="670"/>
      <c r="E34" s="297">
        <v>4.79</v>
      </c>
      <c r="F34" s="297">
        <v>5.76</v>
      </c>
      <c r="G34" s="120"/>
      <c r="H34" s="699" t="s">
        <v>295</v>
      </c>
      <c r="I34" s="700"/>
      <c r="J34" s="700"/>
      <c r="K34" s="700"/>
      <c r="L34" s="701"/>
      <c r="M34" s="618" t="s">
        <v>296</v>
      </c>
      <c r="N34" s="619">
        <v>46018</v>
      </c>
      <c r="O34" s="113" t="s">
        <v>72</v>
      </c>
    </row>
    <row r="35" spans="1:16" ht="61.2" customHeight="1" thickBot="1">
      <c r="A35" s="190" t="s">
        <v>73</v>
      </c>
      <c r="B35" s="668" t="str">
        <f t="shared" si="2"/>
        <v>☆</v>
      </c>
      <c r="C35" s="669"/>
      <c r="D35" s="670"/>
      <c r="E35" s="298">
        <v>7.3</v>
      </c>
      <c r="F35" s="298">
        <v>8.4600000000000009</v>
      </c>
      <c r="G35" s="120">
        <f t="shared" si="1"/>
        <v>1.160000000000001</v>
      </c>
      <c r="H35" s="705"/>
      <c r="I35" s="706"/>
      <c r="J35" s="706"/>
      <c r="K35" s="706"/>
      <c r="L35" s="707"/>
      <c r="M35" s="415"/>
      <c r="N35" s="470"/>
      <c r="O35" s="113" t="s">
        <v>73</v>
      </c>
    </row>
    <row r="36" spans="1:16" ht="61.2" customHeight="1" thickBot="1">
      <c r="A36" s="191" t="s">
        <v>74</v>
      </c>
      <c r="B36" s="668" t="str">
        <f t="shared" si="2"/>
        <v>☆</v>
      </c>
      <c r="C36" s="669"/>
      <c r="D36" s="670"/>
      <c r="E36" s="411">
        <v>2.0699999999999998</v>
      </c>
      <c r="F36" s="411">
        <v>2.6</v>
      </c>
      <c r="G36" s="120">
        <f t="shared" si="1"/>
        <v>0.53000000000000025</v>
      </c>
      <c r="H36" s="708" t="s">
        <v>226</v>
      </c>
      <c r="I36" s="709"/>
      <c r="J36" s="709"/>
      <c r="K36" s="709"/>
      <c r="L36" s="710"/>
      <c r="M36" s="415" t="s">
        <v>227</v>
      </c>
      <c r="N36" s="612">
        <v>46012</v>
      </c>
      <c r="O36" s="113" t="s">
        <v>74</v>
      </c>
    </row>
    <row r="37" spans="1:16" ht="70.2" customHeight="1" thickBot="1">
      <c r="A37" s="186" t="s">
        <v>75</v>
      </c>
      <c r="B37" s="668" t="str">
        <f t="shared" si="2"/>
        <v>☆☆</v>
      </c>
      <c r="C37" s="669"/>
      <c r="D37" s="670"/>
      <c r="E37" s="298">
        <v>9.14</v>
      </c>
      <c r="F37" s="298">
        <v>11.17</v>
      </c>
      <c r="G37" s="120">
        <f t="shared" si="1"/>
        <v>2.0299999999999994</v>
      </c>
      <c r="H37" s="671"/>
      <c r="I37" s="672"/>
      <c r="J37" s="672"/>
      <c r="K37" s="672"/>
      <c r="L37" s="673"/>
      <c r="M37" s="184"/>
      <c r="N37" s="185"/>
      <c r="O37" s="113" t="s">
        <v>75</v>
      </c>
    </row>
    <row r="38" spans="1:16" ht="61.2" customHeight="1" thickBot="1">
      <c r="A38" s="186" t="s">
        <v>76</v>
      </c>
      <c r="B38" s="668" t="str">
        <f t="shared" si="2"/>
        <v>☆</v>
      </c>
      <c r="C38" s="669"/>
      <c r="D38" s="670"/>
      <c r="E38" s="298">
        <v>6.93</v>
      </c>
      <c r="F38" s="298">
        <v>7.57</v>
      </c>
      <c r="G38" s="120">
        <f t="shared" si="1"/>
        <v>0.64000000000000057</v>
      </c>
      <c r="H38" s="671"/>
      <c r="I38" s="672"/>
      <c r="J38" s="672"/>
      <c r="K38" s="672"/>
      <c r="L38" s="673"/>
      <c r="M38" s="184"/>
      <c r="N38" s="185"/>
      <c r="O38" s="113" t="s">
        <v>76</v>
      </c>
    </row>
    <row r="39" spans="1:16" ht="61.2" customHeight="1" thickBot="1">
      <c r="A39" s="186" t="s">
        <v>77</v>
      </c>
      <c r="B39" s="668" t="str">
        <f t="shared" si="2"/>
        <v>☆</v>
      </c>
      <c r="C39" s="669"/>
      <c r="D39" s="670"/>
      <c r="E39" s="297">
        <v>4.4000000000000004</v>
      </c>
      <c r="F39" s="297">
        <v>5.28</v>
      </c>
      <c r="G39" s="120">
        <f t="shared" si="1"/>
        <v>0.87999999999999989</v>
      </c>
      <c r="H39" s="671"/>
      <c r="I39" s="672"/>
      <c r="J39" s="672"/>
      <c r="K39" s="672"/>
      <c r="L39" s="673"/>
      <c r="M39" s="302"/>
      <c r="N39" s="187"/>
      <c r="O39" s="113" t="s">
        <v>77</v>
      </c>
    </row>
    <row r="40" spans="1:16" ht="61.2" customHeight="1" thickBot="1">
      <c r="A40" s="186" t="s">
        <v>78</v>
      </c>
      <c r="B40" s="668" t="str">
        <f t="shared" si="2"/>
        <v>☆</v>
      </c>
      <c r="C40" s="669"/>
      <c r="D40" s="670"/>
      <c r="E40" s="297">
        <v>3.24</v>
      </c>
      <c r="F40" s="297">
        <v>4</v>
      </c>
      <c r="G40" s="120">
        <f t="shared" si="1"/>
        <v>0.75999999999999979</v>
      </c>
      <c r="H40" s="691"/>
      <c r="I40" s="692"/>
      <c r="J40" s="692"/>
      <c r="K40" s="692"/>
      <c r="L40" s="693"/>
      <c r="M40" s="184"/>
      <c r="N40" s="185"/>
      <c r="O40" s="113" t="s">
        <v>78</v>
      </c>
    </row>
    <row r="41" spans="1:16" ht="75" customHeight="1" thickBot="1">
      <c r="A41" s="186" t="s">
        <v>79</v>
      </c>
      <c r="B41" s="668" t="str">
        <f t="shared" si="2"/>
        <v>☆</v>
      </c>
      <c r="C41" s="669"/>
      <c r="D41" s="670"/>
      <c r="E41" s="411">
        <v>2.84</v>
      </c>
      <c r="F41" s="297">
        <v>4.16</v>
      </c>
      <c r="G41" s="120">
        <f t="shared" si="1"/>
        <v>1.3200000000000003</v>
      </c>
      <c r="H41" s="719"/>
      <c r="I41" s="720"/>
      <c r="J41" s="720"/>
      <c r="K41" s="720"/>
      <c r="L41" s="721"/>
      <c r="M41" s="184"/>
      <c r="N41" s="185"/>
      <c r="O41" s="113" t="s">
        <v>79</v>
      </c>
    </row>
    <row r="42" spans="1:16" ht="66.599999999999994" customHeight="1" thickBot="1">
      <c r="A42" s="186" t="s">
        <v>80</v>
      </c>
      <c r="B42" s="668" t="str">
        <f t="shared" si="2"/>
        <v>☆☆☆</v>
      </c>
      <c r="C42" s="669"/>
      <c r="D42" s="670"/>
      <c r="E42" s="298">
        <v>7.11</v>
      </c>
      <c r="F42" s="298">
        <v>9.7799999999999994</v>
      </c>
      <c r="G42" s="120">
        <f t="shared" si="1"/>
        <v>2.669999999999999</v>
      </c>
      <c r="H42" s="716" t="s">
        <v>305</v>
      </c>
      <c r="I42" s="717"/>
      <c r="J42" s="717"/>
      <c r="K42" s="717"/>
      <c r="L42" s="718"/>
      <c r="M42" s="629" t="s">
        <v>306</v>
      </c>
      <c r="N42" s="621">
        <v>46013</v>
      </c>
      <c r="O42" s="113" t="s">
        <v>80</v>
      </c>
      <c r="P42" s="22" t="s">
        <v>41</v>
      </c>
    </row>
    <row r="43" spans="1:16" ht="69" customHeight="1" thickBot="1">
      <c r="A43" s="186" t="s">
        <v>81</v>
      </c>
      <c r="B43" s="668" t="str">
        <f t="shared" si="2"/>
        <v>★</v>
      </c>
      <c r="C43" s="669"/>
      <c r="D43" s="670"/>
      <c r="E43" s="297">
        <v>3.87</v>
      </c>
      <c r="F43" s="297">
        <v>3.37</v>
      </c>
      <c r="G43" s="120">
        <f t="shared" si="1"/>
        <v>-0.5</v>
      </c>
      <c r="H43" s="711" t="s">
        <v>229</v>
      </c>
      <c r="I43" s="712"/>
      <c r="J43" s="712"/>
      <c r="K43" s="712"/>
      <c r="L43" s="713"/>
      <c r="M43" s="413" t="s">
        <v>228</v>
      </c>
      <c r="N43" s="414">
        <v>46011</v>
      </c>
      <c r="O43" s="113" t="s">
        <v>81</v>
      </c>
    </row>
    <row r="44" spans="1:16" ht="61.2" customHeight="1" thickBot="1">
      <c r="A44" s="192" t="s">
        <v>178</v>
      </c>
      <c r="B44" s="668" t="str">
        <f t="shared" si="2"/>
        <v>☆</v>
      </c>
      <c r="C44" s="669"/>
      <c r="D44" s="670"/>
      <c r="E44" s="297">
        <v>5.19</v>
      </c>
      <c r="F44" s="297">
        <v>5.37</v>
      </c>
      <c r="G44" s="120">
        <f t="shared" si="1"/>
        <v>0.17999999999999972</v>
      </c>
      <c r="H44" s="714" t="s">
        <v>223</v>
      </c>
      <c r="I44" s="715"/>
      <c r="J44" s="715"/>
      <c r="K44" s="715"/>
      <c r="L44" s="715"/>
      <c r="M44" s="613" t="s">
        <v>224</v>
      </c>
      <c r="N44" s="414">
        <v>46007</v>
      </c>
      <c r="O44" s="22" t="s">
        <v>178</v>
      </c>
    </row>
    <row r="45" spans="1:16" ht="61.2" customHeight="1" thickBot="1">
      <c r="A45" s="186" t="s">
        <v>82</v>
      </c>
      <c r="B45" s="668" t="str">
        <f t="shared" si="2"/>
        <v>☆</v>
      </c>
      <c r="C45" s="669"/>
      <c r="D45" s="670"/>
      <c r="E45" s="411">
        <v>2.84</v>
      </c>
      <c r="F45" s="411">
        <v>2.95</v>
      </c>
      <c r="G45" s="120">
        <f t="shared" si="1"/>
        <v>0.11000000000000032</v>
      </c>
      <c r="H45" s="671"/>
      <c r="I45" s="672"/>
      <c r="J45" s="672"/>
      <c r="K45" s="672"/>
      <c r="L45" s="673"/>
      <c r="M45" s="184"/>
      <c r="N45" s="294"/>
      <c r="O45" s="113" t="s">
        <v>82</v>
      </c>
    </row>
    <row r="46" spans="1:16" ht="69" customHeight="1" thickBot="1">
      <c r="A46" s="186" t="s">
        <v>83</v>
      </c>
      <c r="B46" s="668" t="str">
        <f t="shared" si="2"/>
        <v>☆</v>
      </c>
      <c r="C46" s="669"/>
      <c r="D46" s="670"/>
      <c r="E46" s="297">
        <v>3.46</v>
      </c>
      <c r="F46" s="297">
        <v>3.49</v>
      </c>
      <c r="G46" s="120">
        <f t="shared" si="1"/>
        <v>3.0000000000000249E-2</v>
      </c>
      <c r="H46" s="694"/>
      <c r="I46" s="692"/>
      <c r="J46" s="692"/>
      <c r="K46" s="692"/>
      <c r="L46" s="693"/>
      <c r="M46" s="184"/>
      <c r="N46" s="185"/>
      <c r="O46" s="113" t="s">
        <v>83</v>
      </c>
    </row>
    <row r="47" spans="1:16" ht="61.2" customHeight="1" thickBot="1">
      <c r="A47" s="186" t="s">
        <v>84</v>
      </c>
      <c r="B47" s="668" t="str">
        <f t="shared" si="2"/>
        <v>★</v>
      </c>
      <c r="C47" s="669"/>
      <c r="D47" s="670"/>
      <c r="E47" s="297">
        <v>4.53</v>
      </c>
      <c r="F47" s="297">
        <v>4.03</v>
      </c>
      <c r="G47" s="120">
        <f t="shared" si="1"/>
        <v>-0.5</v>
      </c>
      <c r="H47" s="691"/>
      <c r="I47" s="692"/>
      <c r="J47" s="692"/>
      <c r="K47" s="692"/>
      <c r="L47" s="693"/>
      <c r="M47" s="184"/>
      <c r="N47" s="185"/>
      <c r="O47" s="113" t="s">
        <v>84</v>
      </c>
    </row>
    <row r="48" spans="1:16" ht="61.2" customHeight="1" thickBot="1">
      <c r="A48" s="186" t="s">
        <v>85</v>
      </c>
      <c r="B48" s="668" t="str">
        <f t="shared" si="2"/>
        <v>★</v>
      </c>
      <c r="C48" s="669"/>
      <c r="D48" s="670"/>
      <c r="E48" s="297">
        <v>3.98</v>
      </c>
      <c r="F48" s="297">
        <v>3.9</v>
      </c>
      <c r="G48" s="120">
        <f t="shared" si="1"/>
        <v>-8.0000000000000071E-2</v>
      </c>
      <c r="H48" s="722"/>
      <c r="I48" s="723"/>
      <c r="J48" s="723"/>
      <c r="K48" s="723"/>
      <c r="L48" s="724"/>
      <c r="M48" s="413"/>
      <c r="N48" s="414"/>
      <c r="O48" s="113" t="s">
        <v>85</v>
      </c>
    </row>
    <row r="49" spans="1:15" ht="61.2" customHeight="1" thickBot="1">
      <c r="A49" s="186" t="s">
        <v>86</v>
      </c>
      <c r="B49" s="668" t="str">
        <f t="shared" si="2"/>
        <v>☆</v>
      </c>
      <c r="C49" s="669"/>
      <c r="D49" s="670"/>
      <c r="E49" s="297">
        <v>4.3</v>
      </c>
      <c r="F49" s="297">
        <v>4.41</v>
      </c>
      <c r="G49" s="120">
        <f t="shared" si="1"/>
        <v>0.11000000000000032</v>
      </c>
      <c r="H49" s="711" t="s">
        <v>218</v>
      </c>
      <c r="I49" s="712"/>
      <c r="J49" s="712"/>
      <c r="K49" s="712"/>
      <c r="L49" s="713"/>
      <c r="M49" s="413" t="s">
        <v>219</v>
      </c>
      <c r="N49" s="414">
        <v>46009</v>
      </c>
      <c r="O49" s="113" t="s">
        <v>86</v>
      </c>
    </row>
    <row r="50" spans="1:15" ht="75.599999999999994" customHeight="1" thickBot="1">
      <c r="A50" s="186" t="s">
        <v>87</v>
      </c>
      <c r="B50" s="668" t="str">
        <f t="shared" si="2"/>
        <v>☆</v>
      </c>
      <c r="C50" s="669"/>
      <c r="D50" s="670"/>
      <c r="E50" s="297">
        <v>3.96</v>
      </c>
      <c r="F50" s="297">
        <v>4.63</v>
      </c>
      <c r="G50" s="120">
        <f t="shared" si="1"/>
        <v>0.66999999999999993</v>
      </c>
      <c r="H50" s="722"/>
      <c r="I50" s="723"/>
      <c r="J50" s="723"/>
      <c r="K50" s="723"/>
      <c r="L50" s="724"/>
      <c r="M50" s="413"/>
      <c r="N50" s="540"/>
      <c r="O50" s="113" t="s">
        <v>87</v>
      </c>
    </row>
    <row r="51" spans="1:15" ht="61.2" customHeight="1" thickBot="1">
      <c r="A51" s="186" t="s">
        <v>88</v>
      </c>
      <c r="B51" s="668" t="str">
        <f t="shared" si="2"/>
        <v>★</v>
      </c>
      <c r="C51" s="669"/>
      <c r="D51" s="670"/>
      <c r="E51" s="411">
        <v>2.67</v>
      </c>
      <c r="F51" s="411">
        <v>2.2999999999999998</v>
      </c>
      <c r="G51" s="120">
        <f t="shared" si="1"/>
        <v>-0.37000000000000011</v>
      </c>
      <c r="H51" s="691"/>
      <c r="I51" s="692"/>
      <c r="J51" s="692"/>
      <c r="K51" s="692"/>
      <c r="L51" s="693"/>
      <c r="M51" s="184"/>
      <c r="N51" s="185"/>
      <c r="O51" s="113" t="s">
        <v>88</v>
      </c>
    </row>
    <row r="52" spans="1:15" ht="61.2" customHeight="1" thickBot="1">
      <c r="A52" s="186" t="s">
        <v>89</v>
      </c>
      <c r="B52" s="668" t="str">
        <f t="shared" si="2"/>
        <v>☆</v>
      </c>
      <c r="C52" s="669"/>
      <c r="D52" s="670"/>
      <c r="E52" s="411">
        <v>2.5299999999999998</v>
      </c>
      <c r="F52" s="297">
        <v>3.26</v>
      </c>
      <c r="G52" s="120">
        <f t="shared" ref="G52" si="3">F52-E52</f>
        <v>0.73</v>
      </c>
      <c r="H52" s="671"/>
      <c r="I52" s="672"/>
      <c r="J52" s="672"/>
      <c r="K52" s="672"/>
      <c r="L52" s="673"/>
      <c r="M52" s="184"/>
      <c r="N52" s="185"/>
      <c r="O52" s="113" t="s">
        <v>89</v>
      </c>
    </row>
    <row r="53" spans="1:15" ht="61.2" customHeight="1" thickBot="1">
      <c r="A53" s="186" t="s">
        <v>90</v>
      </c>
      <c r="B53" s="668" t="str">
        <f t="shared" si="2"/>
        <v>☆☆</v>
      </c>
      <c r="C53" s="669"/>
      <c r="D53" s="670"/>
      <c r="E53" s="297">
        <v>3.27</v>
      </c>
      <c r="F53" s="297">
        <v>4.91</v>
      </c>
      <c r="G53" s="120">
        <f t="shared" ref="G53:G70" si="4">F53-E53</f>
        <v>1.6400000000000001</v>
      </c>
      <c r="H53" s="691"/>
      <c r="I53" s="692"/>
      <c r="J53" s="692"/>
      <c r="K53" s="692"/>
      <c r="L53" s="693"/>
      <c r="M53" s="526"/>
      <c r="N53" s="185"/>
      <c r="O53" s="113" t="s">
        <v>90</v>
      </c>
    </row>
    <row r="54" spans="1:15" ht="61.2" customHeight="1" thickBot="1">
      <c r="A54" s="186" t="s">
        <v>91</v>
      </c>
      <c r="B54" s="668" t="str">
        <f t="shared" si="2"/>
        <v>★</v>
      </c>
      <c r="C54" s="669"/>
      <c r="D54" s="670"/>
      <c r="E54" s="297">
        <v>3.25</v>
      </c>
      <c r="F54" s="411">
        <v>2.61</v>
      </c>
      <c r="G54" s="120">
        <f t="shared" si="4"/>
        <v>-0.64000000000000012</v>
      </c>
      <c r="H54" s="691"/>
      <c r="I54" s="692"/>
      <c r="J54" s="692"/>
      <c r="K54" s="692"/>
      <c r="L54" s="693"/>
      <c r="M54" s="184"/>
      <c r="N54" s="185"/>
      <c r="O54" s="113" t="s">
        <v>91</v>
      </c>
    </row>
    <row r="55" spans="1:15" ht="61.2" customHeight="1" thickBot="1">
      <c r="A55" s="186" t="s">
        <v>92</v>
      </c>
      <c r="B55" s="668" t="str">
        <f t="shared" si="2"/>
        <v>★</v>
      </c>
      <c r="C55" s="669"/>
      <c r="D55" s="670"/>
      <c r="E55" s="297">
        <v>4.16</v>
      </c>
      <c r="F55" s="297">
        <v>3.19</v>
      </c>
      <c r="G55" s="120">
        <f t="shared" si="4"/>
        <v>-0.9700000000000002</v>
      </c>
      <c r="H55" s="711"/>
      <c r="I55" s="712"/>
      <c r="J55" s="712"/>
      <c r="K55" s="712"/>
      <c r="L55" s="713"/>
      <c r="M55" s="413"/>
      <c r="N55" s="414"/>
      <c r="O55" s="113" t="s">
        <v>92</v>
      </c>
    </row>
    <row r="56" spans="1:15" ht="73.2" customHeight="1" thickBot="1">
      <c r="A56" s="186" t="s">
        <v>93</v>
      </c>
      <c r="B56" s="668" t="str">
        <f t="shared" si="2"/>
        <v>☆</v>
      </c>
      <c r="C56" s="669"/>
      <c r="D56" s="670"/>
      <c r="E56" s="297">
        <v>3.78</v>
      </c>
      <c r="F56" s="297">
        <v>4.45</v>
      </c>
      <c r="G56" s="120">
        <f t="shared" si="4"/>
        <v>0.67000000000000037</v>
      </c>
      <c r="H56" s="694"/>
      <c r="I56" s="692"/>
      <c r="J56" s="692"/>
      <c r="K56" s="692"/>
      <c r="L56" s="693"/>
      <c r="M56" s="184"/>
      <c r="N56" s="185"/>
      <c r="O56" s="113" t="s">
        <v>93</v>
      </c>
    </row>
    <row r="57" spans="1:15" ht="61.2" customHeight="1" thickBot="1">
      <c r="A57" s="186" t="s">
        <v>94</v>
      </c>
      <c r="B57" s="668" t="str">
        <f t="shared" si="2"/>
        <v>★</v>
      </c>
      <c r="C57" s="669"/>
      <c r="D57" s="670"/>
      <c r="E57" s="411">
        <v>2.19</v>
      </c>
      <c r="F57" s="411">
        <v>1.95</v>
      </c>
      <c r="G57" s="120">
        <f t="shared" si="4"/>
        <v>-0.24</v>
      </c>
      <c r="H57" s="694" t="s">
        <v>221</v>
      </c>
      <c r="I57" s="692"/>
      <c r="J57" s="692"/>
      <c r="K57" s="692"/>
      <c r="L57" s="693"/>
      <c r="M57" s="184" t="s">
        <v>222</v>
      </c>
      <c r="N57" s="185">
        <v>46008</v>
      </c>
      <c r="O57" s="113" t="s">
        <v>94</v>
      </c>
    </row>
    <row r="58" spans="1:15" ht="61.2" customHeight="1" thickBot="1">
      <c r="A58" s="186" t="s">
        <v>95</v>
      </c>
      <c r="B58" s="668" t="str">
        <f t="shared" si="2"/>
        <v>★</v>
      </c>
      <c r="C58" s="669"/>
      <c r="D58" s="670"/>
      <c r="E58" s="297">
        <v>3.77</v>
      </c>
      <c r="F58" s="297">
        <v>3.38</v>
      </c>
      <c r="G58" s="120">
        <f t="shared" si="4"/>
        <v>-0.39000000000000012</v>
      </c>
      <c r="H58" s="691"/>
      <c r="I58" s="692"/>
      <c r="J58" s="692"/>
      <c r="K58" s="692"/>
      <c r="L58" s="693"/>
      <c r="M58" s="184"/>
      <c r="N58" s="185"/>
      <c r="O58" s="113" t="s">
        <v>95</v>
      </c>
    </row>
    <row r="59" spans="1:15" ht="61.2" customHeight="1" thickBot="1">
      <c r="A59" s="186" t="s">
        <v>96</v>
      </c>
      <c r="B59" s="668" t="str">
        <f t="shared" si="2"/>
        <v>☆☆</v>
      </c>
      <c r="C59" s="669"/>
      <c r="D59" s="670"/>
      <c r="E59" s="297">
        <v>4.8499999999999996</v>
      </c>
      <c r="F59" s="298">
        <v>6.35</v>
      </c>
      <c r="G59" s="120">
        <f t="shared" si="4"/>
        <v>1.5</v>
      </c>
      <c r="H59" s="691"/>
      <c r="I59" s="692"/>
      <c r="J59" s="692"/>
      <c r="K59" s="692"/>
      <c r="L59" s="693"/>
      <c r="M59" s="184"/>
      <c r="N59" s="185"/>
      <c r="O59" s="113" t="s">
        <v>96</v>
      </c>
    </row>
    <row r="60" spans="1:15" ht="61.2" customHeight="1" thickBot="1">
      <c r="A60" s="186" t="s">
        <v>97</v>
      </c>
      <c r="B60" s="668" t="str">
        <f t="shared" si="2"/>
        <v>☆</v>
      </c>
      <c r="C60" s="669"/>
      <c r="D60" s="670"/>
      <c r="E60" s="411">
        <v>1.8</v>
      </c>
      <c r="F60" s="411">
        <v>2.0499999999999998</v>
      </c>
      <c r="G60" s="120">
        <f t="shared" si="4"/>
        <v>0.24999999999999978</v>
      </c>
      <c r="H60" s="694"/>
      <c r="I60" s="692"/>
      <c r="J60" s="692"/>
      <c r="K60" s="692"/>
      <c r="L60" s="693"/>
      <c r="M60" s="184"/>
      <c r="N60" s="185"/>
      <c r="O60" s="113" t="s">
        <v>97</v>
      </c>
    </row>
    <row r="61" spans="1:15" ht="61.2" customHeight="1" thickBot="1">
      <c r="A61" s="186" t="s">
        <v>98</v>
      </c>
      <c r="B61" s="668" t="str">
        <f t="shared" si="2"/>
        <v>☆</v>
      </c>
      <c r="C61" s="669"/>
      <c r="D61" s="670"/>
      <c r="E61" s="297">
        <v>5.34</v>
      </c>
      <c r="F61" s="298">
        <v>6.41</v>
      </c>
      <c r="G61" s="120">
        <f t="shared" si="4"/>
        <v>1.0700000000000003</v>
      </c>
      <c r="H61" s="767"/>
      <c r="I61" s="768"/>
      <c r="J61" s="768"/>
      <c r="K61" s="768"/>
      <c r="L61" s="769"/>
      <c r="M61" s="527"/>
      <c r="N61" s="528"/>
      <c r="O61" s="113" t="s">
        <v>98</v>
      </c>
    </row>
    <row r="62" spans="1:15" ht="69" customHeight="1" thickBot="1">
      <c r="A62" s="186" t="s">
        <v>99</v>
      </c>
      <c r="B62" s="668" t="str">
        <f t="shared" si="2"/>
        <v>★</v>
      </c>
      <c r="C62" s="669"/>
      <c r="D62" s="670"/>
      <c r="E62" s="297">
        <v>3.83</v>
      </c>
      <c r="F62" s="297">
        <v>3</v>
      </c>
      <c r="G62" s="120">
        <f t="shared" si="4"/>
        <v>-0.83000000000000007</v>
      </c>
      <c r="H62" s="770" t="s">
        <v>303</v>
      </c>
      <c r="I62" s="771"/>
      <c r="J62" s="771"/>
      <c r="K62" s="771"/>
      <c r="L62" s="772"/>
      <c r="M62" s="620" t="s">
        <v>304</v>
      </c>
      <c r="N62" s="628">
        <v>46014</v>
      </c>
      <c r="O62" s="113" t="s">
        <v>99</v>
      </c>
    </row>
    <row r="63" spans="1:15" ht="61.2" customHeight="1" thickBot="1">
      <c r="A63" s="186" t="s">
        <v>100</v>
      </c>
      <c r="B63" s="668" t="str">
        <f t="shared" si="2"/>
        <v>☆</v>
      </c>
      <c r="C63" s="669"/>
      <c r="D63" s="670"/>
      <c r="E63" s="297">
        <v>3.03</v>
      </c>
      <c r="F63" s="297">
        <v>4.32</v>
      </c>
      <c r="G63" s="120">
        <f t="shared" si="4"/>
        <v>1.2900000000000005</v>
      </c>
      <c r="H63" s="773"/>
      <c r="I63" s="774"/>
      <c r="J63" s="774"/>
      <c r="K63" s="774"/>
      <c r="L63" s="775"/>
      <c r="M63" s="184"/>
      <c r="N63" s="414"/>
      <c r="O63" s="113" t="s">
        <v>100</v>
      </c>
    </row>
    <row r="64" spans="1:15" ht="61.2" customHeight="1" thickBot="1">
      <c r="A64" s="186" t="s">
        <v>101</v>
      </c>
      <c r="B64" s="668" t="str">
        <f t="shared" si="2"/>
        <v>☆</v>
      </c>
      <c r="C64" s="669"/>
      <c r="D64" s="670"/>
      <c r="E64" s="297">
        <v>3.25</v>
      </c>
      <c r="F64" s="297">
        <v>4.2300000000000004</v>
      </c>
      <c r="G64" s="120">
        <f t="shared" si="4"/>
        <v>0.98000000000000043</v>
      </c>
      <c r="H64" s="722"/>
      <c r="I64" s="723"/>
      <c r="J64" s="723"/>
      <c r="K64" s="723"/>
      <c r="L64" s="724"/>
      <c r="M64" s="413"/>
      <c r="N64" s="414"/>
      <c r="O64" s="113" t="s">
        <v>101</v>
      </c>
    </row>
    <row r="65" spans="1:18" ht="61.2" customHeight="1" thickBot="1">
      <c r="A65" s="186" t="s">
        <v>102</v>
      </c>
      <c r="B65" s="668" t="str">
        <f t="shared" si="2"/>
        <v>☆</v>
      </c>
      <c r="C65" s="669"/>
      <c r="D65" s="670"/>
      <c r="E65" s="298">
        <v>8.7200000000000006</v>
      </c>
      <c r="F65" s="298">
        <v>9.39</v>
      </c>
      <c r="G65" s="120">
        <f t="shared" si="4"/>
        <v>0.66999999999999993</v>
      </c>
      <c r="H65" s="722"/>
      <c r="I65" s="723"/>
      <c r="J65" s="723"/>
      <c r="K65" s="723"/>
      <c r="L65" s="724"/>
      <c r="M65" s="410"/>
      <c r="N65" s="414"/>
      <c r="O65" s="113" t="s">
        <v>102</v>
      </c>
    </row>
    <row r="66" spans="1:18" ht="61.2" customHeight="1" thickBot="1">
      <c r="A66" s="186" t="s">
        <v>103</v>
      </c>
      <c r="B66" s="668" t="str">
        <f t="shared" si="2"/>
        <v>★</v>
      </c>
      <c r="C66" s="669"/>
      <c r="D66" s="670"/>
      <c r="E66" s="615">
        <v>7.67</v>
      </c>
      <c r="F66" s="615">
        <v>7.47</v>
      </c>
      <c r="G66" s="120">
        <f t="shared" si="4"/>
        <v>-0.20000000000000018</v>
      </c>
      <c r="H66" s="694"/>
      <c r="I66" s="692"/>
      <c r="J66" s="692"/>
      <c r="K66" s="692"/>
      <c r="L66" s="693"/>
      <c r="M66" s="184"/>
      <c r="N66" s="185"/>
      <c r="O66" s="113" t="s">
        <v>103</v>
      </c>
    </row>
    <row r="67" spans="1:18" ht="61.2" customHeight="1" thickBot="1">
      <c r="A67" s="186" t="s">
        <v>104</v>
      </c>
      <c r="B67" s="668" t="str">
        <f t="shared" si="2"/>
        <v>★</v>
      </c>
      <c r="C67" s="669"/>
      <c r="D67" s="670"/>
      <c r="E67" s="616">
        <v>4.32</v>
      </c>
      <c r="F67" s="616">
        <v>4.16</v>
      </c>
      <c r="G67" s="614">
        <f t="shared" si="4"/>
        <v>-0.16000000000000014</v>
      </c>
      <c r="H67" s="694"/>
      <c r="I67" s="692"/>
      <c r="J67" s="692"/>
      <c r="K67" s="692"/>
      <c r="L67" s="693"/>
      <c r="M67" s="184"/>
      <c r="N67" s="185"/>
      <c r="O67" s="113" t="s">
        <v>104</v>
      </c>
    </row>
    <row r="68" spans="1:18" ht="61.2" customHeight="1" thickBot="1">
      <c r="A68" s="191" t="s">
        <v>105</v>
      </c>
      <c r="B68" s="668" t="str">
        <f t="shared" si="2"/>
        <v>★</v>
      </c>
      <c r="C68" s="669"/>
      <c r="D68" s="670"/>
      <c r="E68" s="616">
        <v>3.88</v>
      </c>
      <c r="F68" s="616">
        <v>3.76</v>
      </c>
      <c r="G68" s="614">
        <f t="shared" si="4"/>
        <v>-0.12000000000000011</v>
      </c>
      <c r="H68" s="691"/>
      <c r="I68" s="692"/>
      <c r="J68" s="692"/>
      <c r="K68" s="692"/>
      <c r="L68" s="693"/>
      <c r="M68" s="184"/>
      <c r="N68" s="185"/>
      <c r="O68" s="113" t="s">
        <v>105</v>
      </c>
    </row>
    <row r="69" spans="1:18" ht="61.2" customHeight="1" thickBot="1">
      <c r="A69" s="188" t="s">
        <v>106</v>
      </c>
      <c r="B69" s="668" t="str">
        <f t="shared" si="2"/>
        <v>☆</v>
      </c>
      <c r="C69" s="669"/>
      <c r="D69" s="670"/>
      <c r="E69" s="616">
        <v>3</v>
      </c>
      <c r="F69" s="616">
        <v>3.88</v>
      </c>
      <c r="G69" s="614">
        <f t="shared" si="4"/>
        <v>0.87999999999999989</v>
      </c>
      <c r="H69" s="764"/>
      <c r="I69" s="765"/>
      <c r="J69" s="765"/>
      <c r="K69" s="765"/>
      <c r="L69" s="766"/>
      <c r="M69" s="184"/>
      <c r="N69" s="185"/>
      <c r="O69" s="113" t="s">
        <v>106</v>
      </c>
    </row>
    <row r="70" spans="1:18" ht="61.2" customHeight="1" thickBot="1">
      <c r="A70" s="292" t="s">
        <v>107</v>
      </c>
      <c r="B70" s="668" t="str">
        <f t="shared" si="2"/>
        <v>☆</v>
      </c>
      <c r="C70" s="669"/>
      <c r="D70" s="670"/>
      <c r="E70" s="297">
        <v>4.74</v>
      </c>
      <c r="F70" s="297">
        <v>5.33</v>
      </c>
      <c r="G70" s="120">
        <f t="shared" si="4"/>
        <v>0.58999999999999986</v>
      </c>
      <c r="H70" s="755"/>
      <c r="I70" s="756"/>
      <c r="J70" s="756"/>
      <c r="K70" s="756"/>
      <c r="L70" s="757"/>
      <c r="M70" s="193"/>
      <c r="N70" s="293"/>
      <c r="O70" s="113"/>
    </row>
    <row r="71" spans="1:18" ht="42.75" customHeight="1" thickBot="1">
      <c r="A71" s="92"/>
      <c r="B71" s="92"/>
      <c r="C71" s="92"/>
      <c r="D71" s="92"/>
      <c r="E71" s="617"/>
      <c r="F71" s="617"/>
      <c r="G71" s="617"/>
      <c r="H71" s="617"/>
      <c r="I71" s="617"/>
      <c r="J71" s="617"/>
      <c r="K71" s="617"/>
      <c r="L71" s="617"/>
      <c r="M71" s="23">
        <f>COUNTIF(E23:E70,"&gt;=10")</f>
        <v>0</v>
      </c>
      <c r="N71" s="23">
        <f>COUNTIF(F23:F69,"&gt;=10")</f>
        <v>2</v>
      </c>
      <c r="O71" s="23" t="s">
        <v>3</v>
      </c>
    </row>
    <row r="72" spans="1:18" ht="36.75" customHeight="1" thickBot="1">
      <c r="A72" s="194" t="s">
        <v>17</v>
      </c>
      <c r="B72" s="195"/>
      <c r="C72" s="259"/>
      <c r="D72" s="259"/>
      <c r="E72" s="758" t="s">
        <v>108</v>
      </c>
      <c r="F72" s="758"/>
      <c r="G72" s="758"/>
      <c r="H72" s="445" t="s">
        <v>289</v>
      </c>
      <c r="I72" s="446"/>
      <c r="J72" s="259"/>
      <c r="K72" s="196"/>
      <c r="L72" s="196"/>
      <c r="M72" s="197"/>
      <c r="N72" s="198"/>
    </row>
    <row r="73" spans="1:18" ht="36.75" customHeight="1" thickBot="1">
      <c r="A73" s="31"/>
      <c r="B73" s="420"/>
      <c r="C73" s="761" t="s">
        <v>109</v>
      </c>
      <c r="D73" s="762"/>
      <c r="E73" s="762"/>
      <c r="F73" s="763"/>
      <c r="G73" s="199">
        <f>+F70</f>
        <v>5.33</v>
      </c>
      <c r="H73" s="200" t="s">
        <v>110</v>
      </c>
      <c r="I73" s="759">
        <f>+G70</f>
        <v>0.58999999999999986</v>
      </c>
      <c r="J73" s="760"/>
      <c r="K73" s="94"/>
      <c r="L73" s="94"/>
      <c r="M73" s="95"/>
      <c r="N73" s="32"/>
    </row>
    <row r="74" spans="1:18" ht="36.75" customHeight="1" thickBot="1">
      <c r="A74" s="31"/>
      <c r="B74" s="93"/>
      <c r="C74" s="725" t="s">
        <v>111</v>
      </c>
      <c r="D74" s="726"/>
      <c r="E74" s="726"/>
      <c r="F74" s="727"/>
      <c r="G74" s="201">
        <f>+F35</f>
        <v>8.4600000000000009</v>
      </c>
      <c r="H74" s="202" t="s">
        <v>112</v>
      </c>
      <c r="I74" s="728">
        <f>+G35</f>
        <v>1.160000000000001</v>
      </c>
      <c r="J74" s="729"/>
      <c r="K74" s="94"/>
      <c r="L74" s="94"/>
      <c r="M74" s="95"/>
      <c r="N74" s="32"/>
      <c r="R74" s="203" t="s">
        <v>17</v>
      </c>
    </row>
    <row r="75" spans="1:18" ht="36.75" customHeight="1" thickBot="1">
      <c r="A75" s="31"/>
      <c r="B75" s="93"/>
      <c r="C75" s="730" t="s">
        <v>113</v>
      </c>
      <c r="D75" s="731"/>
      <c r="E75" s="731"/>
      <c r="F75" s="204" t="str">
        <f>VLOOKUP(G75,F:P,10,0)</f>
        <v>新潟県</v>
      </c>
      <c r="G75" s="205">
        <f>MAX(F23:F69)</f>
        <v>11.17</v>
      </c>
      <c r="H75" s="732" t="s">
        <v>114</v>
      </c>
      <c r="I75" s="733"/>
      <c r="J75" s="733"/>
      <c r="K75" s="206">
        <f>+N71</f>
        <v>2</v>
      </c>
      <c r="L75" s="207" t="s">
        <v>115</v>
      </c>
      <c r="M75" s="290">
        <f>N71-M71</f>
        <v>2</v>
      </c>
      <c r="N75" s="32"/>
      <c r="R75" s="106"/>
    </row>
    <row r="76" spans="1:18" ht="36.75" customHeight="1" thickBot="1">
      <c r="A76" s="33"/>
      <c r="B76" s="34"/>
      <c r="C76" s="34"/>
      <c r="D76" s="34"/>
      <c r="E76" s="34"/>
      <c r="F76" s="34"/>
      <c r="G76" s="34"/>
      <c r="H76" s="34"/>
      <c r="I76" s="34"/>
      <c r="J76" s="34"/>
      <c r="K76" s="35"/>
      <c r="L76" s="35"/>
      <c r="M76" s="36"/>
      <c r="N76" s="37"/>
      <c r="R76" s="106"/>
    </row>
    <row r="77" spans="1:18" ht="30.75" customHeight="1">
      <c r="A77" s="47"/>
      <c r="B77" s="47"/>
      <c r="C77" s="47"/>
      <c r="D77" s="47"/>
      <c r="E77" s="47"/>
      <c r="F77" s="47"/>
      <c r="G77" s="47"/>
      <c r="H77" s="47"/>
      <c r="I77" s="47"/>
      <c r="J77" s="47"/>
      <c r="K77" s="96"/>
      <c r="L77" s="96"/>
      <c r="M77" s="97"/>
      <c r="N77" s="98"/>
      <c r="R77" s="107"/>
    </row>
    <row r="78" spans="1:18" ht="30.75" customHeight="1" thickBot="1">
      <c r="A78" s="99"/>
      <c r="B78" s="99"/>
      <c r="C78" s="99"/>
      <c r="D78" s="99"/>
      <c r="E78" s="99"/>
      <c r="F78" s="99"/>
      <c r="G78" s="99"/>
      <c r="H78" s="99"/>
      <c r="I78" s="99"/>
      <c r="J78" s="99"/>
      <c r="K78" s="100"/>
      <c r="L78" s="100"/>
      <c r="M78" s="173"/>
      <c r="N78" s="99"/>
    </row>
    <row r="79" spans="1:18" ht="24.75" customHeight="1" thickTop="1">
      <c r="A79" s="734">
        <v>3</v>
      </c>
      <c r="B79" s="737" t="s">
        <v>292</v>
      </c>
      <c r="C79" s="738"/>
      <c r="D79" s="738"/>
      <c r="E79" s="738"/>
      <c r="F79" s="739"/>
      <c r="G79" s="746" t="s">
        <v>291</v>
      </c>
      <c r="H79" s="747"/>
      <c r="I79" s="747"/>
      <c r="J79" s="747"/>
      <c r="K79" s="747"/>
      <c r="L79" s="747"/>
      <c r="M79" s="747"/>
      <c r="N79" s="748"/>
    </row>
    <row r="80" spans="1:18" ht="24.75" customHeight="1">
      <c r="A80" s="735"/>
      <c r="B80" s="740"/>
      <c r="C80" s="741"/>
      <c r="D80" s="741"/>
      <c r="E80" s="741"/>
      <c r="F80" s="742"/>
      <c r="G80" s="749"/>
      <c r="H80" s="750"/>
      <c r="I80" s="750"/>
      <c r="J80" s="750"/>
      <c r="K80" s="750"/>
      <c r="L80" s="750"/>
      <c r="M80" s="750"/>
      <c r="N80" s="751"/>
      <c r="O80" s="101" t="s">
        <v>3</v>
      </c>
      <c r="P80" s="101"/>
    </row>
    <row r="81" spans="1:16" ht="24.75" customHeight="1">
      <c r="A81" s="735"/>
      <c r="B81" s="740"/>
      <c r="C81" s="741"/>
      <c r="D81" s="741"/>
      <c r="E81" s="741"/>
      <c r="F81" s="742"/>
      <c r="G81" s="749"/>
      <c r="H81" s="750"/>
      <c r="I81" s="750"/>
      <c r="J81" s="750"/>
      <c r="K81" s="750"/>
      <c r="L81" s="750"/>
      <c r="M81" s="750"/>
      <c r="N81" s="751"/>
      <c r="O81" s="101" t="s">
        <v>17</v>
      </c>
      <c r="P81" s="101" t="s">
        <v>116</v>
      </c>
    </row>
    <row r="82" spans="1:16" ht="24.75" customHeight="1">
      <c r="A82" s="735"/>
      <c r="B82" s="740"/>
      <c r="C82" s="741"/>
      <c r="D82" s="741"/>
      <c r="E82" s="741"/>
      <c r="F82" s="742"/>
      <c r="G82" s="749"/>
      <c r="H82" s="750"/>
      <c r="I82" s="750"/>
      <c r="J82" s="750"/>
      <c r="K82" s="750"/>
      <c r="L82" s="750"/>
      <c r="M82" s="750"/>
      <c r="N82" s="751"/>
      <c r="O82" s="102"/>
      <c r="P82" s="101"/>
    </row>
    <row r="83" spans="1:16" ht="46.2" customHeight="1" thickBot="1">
      <c r="A83" s="736"/>
      <c r="B83" s="743"/>
      <c r="C83" s="744"/>
      <c r="D83" s="744"/>
      <c r="E83" s="744"/>
      <c r="F83" s="745"/>
      <c r="G83" s="752"/>
      <c r="H83" s="753"/>
      <c r="I83" s="753"/>
      <c r="J83" s="753"/>
      <c r="K83" s="753"/>
      <c r="L83" s="753"/>
      <c r="M83" s="753"/>
      <c r="N83" s="754"/>
    </row>
    <row r="84" spans="1:16" ht="13.8" thickTop="1"/>
    <row r="87" spans="1:16">
      <c r="H87" s="22"/>
    </row>
    <row r="88" spans="1:16">
      <c r="H88" s="22"/>
    </row>
    <row r="89" spans="1:16">
      <c r="H89" s="22"/>
    </row>
    <row r="90" spans="1:16">
      <c r="H90" s="22"/>
    </row>
    <row r="91" spans="1:16">
      <c r="G91" s="22" t="s">
        <v>290</v>
      </c>
      <c r="H91" s="22"/>
    </row>
    <row r="92" spans="1:16">
      <c r="H92" s="22"/>
    </row>
  </sheetData>
  <sheetProtection formatCells="0" formatColumns="0" formatRows="0" insertColumns="0" insertRows="0" insertHyperlinks="0" deleteColumns="0" deleteRows="0" sort="0" autoFilter="0" pivotTables="0"/>
  <autoFilter ref="A22:G75" xr:uid="{00000000-0009-0000-0000-000002000000}">
    <filterColumn colId="1" showButton="0"/>
    <filterColumn colId="2" showButton="0"/>
  </autoFilter>
  <mergeCells count="119">
    <mergeCell ref="B58:D58"/>
    <mergeCell ref="H57:L57"/>
    <mergeCell ref="B59:D59"/>
    <mergeCell ref="H59:L59"/>
    <mergeCell ref="H60:L60"/>
    <mergeCell ref="B67:D67"/>
    <mergeCell ref="H67:L67"/>
    <mergeCell ref="B68:D68"/>
    <mergeCell ref="H68:L68"/>
    <mergeCell ref="B60:D60"/>
    <mergeCell ref="H58:L58"/>
    <mergeCell ref="H66:L66"/>
    <mergeCell ref="B69:D69"/>
    <mergeCell ref="H69:L69"/>
    <mergeCell ref="B64:D64"/>
    <mergeCell ref="H64:L64"/>
    <mergeCell ref="B65:D65"/>
    <mergeCell ref="B66:D66"/>
    <mergeCell ref="H65:L65"/>
    <mergeCell ref="B61:D61"/>
    <mergeCell ref="H61:L61"/>
    <mergeCell ref="B62:D62"/>
    <mergeCell ref="H62:L62"/>
    <mergeCell ref="B63:D63"/>
    <mergeCell ref="H63:L63"/>
    <mergeCell ref="C74:F74"/>
    <mergeCell ref="I74:J74"/>
    <mergeCell ref="C75:E75"/>
    <mergeCell ref="H75:J75"/>
    <mergeCell ref="A79:A83"/>
    <mergeCell ref="B79:F83"/>
    <mergeCell ref="G79:N83"/>
    <mergeCell ref="B70:D70"/>
    <mergeCell ref="H70:L70"/>
    <mergeCell ref="E72:G72"/>
    <mergeCell ref="I73:J73"/>
    <mergeCell ref="C73:F73"/>
    <mergeCell ref="B55:D55"/>
    <mergeCell ref="H55:L55"/>
    <mergeCell ref="B56:D56"/>
    <mergeCell ref="H56:L56"/>
    <mergeCell ref="B57:D57"/>
    <mergeCell ref="B52:D52"/>
    <mergeCell ref="H52:L52"/>
    <mergeCell ref="B53:D53"/>
    <mergeCell ref="H53:L53"/>
    <mergeCell ref="B54:D54"/>
    <mergeCell ref="H54:L54"/>
    <mergeCell ref="B50:D50"/>
    <mergeCell ref="H50:L50"/>
    <mergeCell ref="B51:D51"/>
    <mergeCell ref="H51:L51"/>
    <mergeCell ref="B46:D46"/>
    <mergeCell ref="H46:L46"/>
    <mergeCell ref="B47:D47"/>
    <mergeCell ref="H47:L47"/>
    <mergeCell ref="B48:D48"/>
    <mergeCell ref="H48:L48"/>
    <mergeCell ref="B45:D45"/>
    <mergeCell ref="H45:L45"/>
    <mergeCell ref="B40:D40"/>
    <mergeCell ref="H40:L40"/>
    <mergeCell ref="B41:D41"/>
    <mergeCell ref="H42:L42"/>
    <mergeCell ref="B42:D42"/>
    <mergeCell ref="B49:D49"/>
    <mergeCell ref="H49:L49"/>
    <mergeCell ref="H41:L41"/>
    <mergeCell ref="B39:D39"/>
    <mergeCell ref="H39:L39"/>
    <mergeCell ref="H35:L35"/>
    <mergeCell ref="B36:D36"/>
    <mergeCell ref="H36:L36"/>
    <mergeCell ref="B43:D43"/>
    <mergeCell ref="H43:L43"/>
    <mergeCell ref="H44:L44"/>
    <mergeCell ref="B35:D35"/>
    <mergeCell ref="B44:D44"/>
    <mergeCell ref="H33:L33"/>
    <mergeCell ref="B29:D29"/>
    <mergeCell ref="H29:L29"/>
    <mergeCell ref="B30:D30"/>
    <mergeCell ref="H30:L30"/>
    <mergeCell ref="B37:D37"/>
    <mergeCell ref="H37:L37"/>
    <mergeCell ref="B38:D38"/>
    <mergeCell ref="H38:L38"/>
    <mergeCell ref="B34:D34"/>
    <mergeCell ref="H34:L34"/>
    <mergeCell ref="B31:D31"/>
    <mergeCell ref="H31:L31"/>
    <mergeCell ref="B32:D32"/>
    <mergeCell ref="H32:L32"/>
    <mergeCell ref="B33:D33"/>
    <mergeCell ref="B28:D28"/>
    <mergeCell ref="H28:L28"/>
    <mergeCell ref="B25:D25"/>
    <mergeCell ref="H25:L25"/>
    <mergeCell ref="H21:L21"/>
    <mergeCell ref="B22:D22"/>
    <mergeCell ref="H22:L22"/>
    <mergeCell ref="H23:L23"/>
    <mergeCell ref="B24:D24"/>
    <mergeCell ref="H24:L24"/>
    <mergeCell ref="B23:D23"/>
    <mergeCell ref="B26:D26"/>
    <mergeCell ref="H26:L26"/>
    <mergeCell ref="B27:D27"/>
    <mergeCell ref="H27:L27"/>
    <mergeCell ref="F3:G16"/>
    <mergeCell ref="I2:M2"/>
    <mergeCell ref="A17:C17"/>
    <mergeCell ref="F17:G17"/>
    <mergeCell ref="A18:C18"/>
    <mergeCell ref="F18:G18"/>
    <mergeCell ref="A19:G19"/>
    <mergeCell ref="B21:C21"/>
    <mergeCell ref="E21:F21"/>
    <mergeCell ref="A3:C16"/>
  </mergeCells>
  <phoneticPr fontId="80"/>
  <conditionalFormatting sqref="G23:G70">
    <cfRule type="cellIs" dxfId="5" priority="1" stopIfTrue="1" operator="between">
      <formula>10.1</formula>
      <formula>20</formula>
    </cfRule>
    <cfRule type="cellIs" dxfId="4" priority="2" stopIfTrue="1" operator="between">
      <formula>1.01</formula>
      <formula>10</formula>
    </cfRule>
    <cfRule type="cellIs" dxfId="3" priority="3" stopIfTrue="1" operator="between">
      <formula>0.01</formula>
      <formula>1</formula>
    </cfRule>
  </conditionalFormatting>
  <conditionalFormatting sqref="N77">
    <cfRule type="cellIs" dxfId="2" priority="4" stopIfTrue="1" operator="between">
      <formula>10.1</formula>
      <formula>20</formula>
    </cfRule>
    <cfRule type="cellIs" dxfId="1" priority="5" stopIfTrue="1" operator="between">
      <formula>1.01</formula>
      <formula>10</formula>
    </cfRule>
    <cfRule type="cellIs" dxfId="0" priority="6" stopIfTrue="1" operator="between">
      <formula>0.01</formula>
      <formula>1</formula>
    </cfRule>
  </conditionalFormatting>
  <hyperlinks>
    <hyperlink ref="I19" r:id="rId1" xr:uid="{C7424B07-D1FE-44F6-B79C-EFD9D50A5CA1}"/>
  </hyperlinks>
  <printOptions horizontalCentered="1" verticalCentered="1"/>
  <pageMargins left="0" right="0.23622047244094491" top="0.74803149606299213" bottom="0.74803149606299213" header="0.31496062992125984" footer="0.31496062992125984"/>
  <pageSetup paperSize="8" scale="29" orientation="portrait" horizontalDpi="300" verticalDpi="300" r:id="rId2"/>
  <headerFooter scaleWithDoc="0"/>
  <rowBreaks count="1" manualBreakCount="1">
    <brk id="70" max="16383" man="1"/>
  </rowBreaks>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E6DEA-FC03-4A74-AC6D-972094D5FC27}">
  <sheetPr>
    <pageSetUpPr fitToPage="1"/>
  </sheetPr>
  <dimension ref="A1:Q28"/>
  <sheetViews>
    <sheetView view="pageBreakPreview" zoomScale="95" zoomScaleNormal="100" zoomScaleSheetLayoutView="95" workbookViewId="0">
      <selection activeCell="R9" sqref="R9:R10"/>
    </sheetView>
  </sheetViews>
  <sheetFormatPr defaultColWidth="9" defaultRowHeight="13.2"/>
  <cols>
    <col min="1" max="2" width="4.88671875" style="532" customWidth="1"/>
    <col min="3" max="9" width="9" style="532"/>
    <col min="10" max="10" width="6" style="532" customWidth="1"/>
    <col min="11" max="11" width="9" style="532"/>
    <col min="12" max="12" width="5.88671875" style="532" customWidth="1"/>
    <col min="13" max="13" width="47.109375" style="532" customWidth="1"/>
    <col min="14" max="14" width="6.33203125" style="532" customWidth="1"/>
    <col min="15" max="15" width="3.44140625" style="532" customWidth="1"/>
    <col min="16" max="16384" width="9" style="532"/>
  </cols>
  <sheetData>
    <row r="1" spans="1:15" ht="31.8" customHeight="1">
      <c r="A1" s="785" t="s">
        <v>210</v>
      </c>
      <c r="B1" s="785"/>
      <c r="C1" s="785"/>
      <c r="D1" s="785"/>
      <c r="E1" s="785"/>
      <c r="F1" s="785"/>
      <c r="G1" s="785"/>
      <c r="H1" s="785"/>
      <c r="I1" s="785"/>
      <c r="J1" s="785"/>
      <c r="K1" s="786"/>
      <c r="L1" s="786"/>
      <c r="M1" s="786"/>
      <c r="N1" s="786"/>
    </row>
    <row r="2" spans="1:15" s="610" customFormat="1" ht="42" customHeight="1">
      <c r="A2" s="787" t="s">
        <v>284</v>
      </c>
      <c r="B2" s="787"/>
      <c r="C2" s="787"/>
      <c r="D2" s="787"/>
      <c r="E2" s="787"/>
      <c r="F2" s="787"/>
      <c r="G2" s="787"/>
      <c r="H2" s="787"/>
      <c r="I2" s="787"/>
      <c r="J2" s="787"/>
      <c r="K2" s="787"/>
      <c r="L2" s="787"/>
      <c r="M2" s="787"/>
      <c r="N2" s="787"/>
    </row>
    <row r="3" spans="1:15" s="610" customFormat="1" ht="26.25" customHeight="1">
      <c r="A3" s="788" t="s">
        <v>211</v>
      </c>
      <c r="B3" s="788"/>
      <c r="C3" s="788"/>
      <c r="D3" s="788"/>
      <c r="E3" s="788"/>
      <c r="F3" s="788"/>
      <c r="G3" s="788"/>
      <c r="H3" s="788"/>
      <c r="I3" s="788"/>
      <c r="J3" s="788"/>
      <c r="K3" s="788"/>
      <c r="L3" s="788"/>
      <c r="M3" s="789"/>
      <c r="N3" s="789"/>
    </row>
    <row r="4" spans="1:15" s="610" customFormat="1" ht="25.2" customHeight="1">
      <c r="A4" s="790" t="s">
        <v>283</v>
      </c>
      <c r="B4" s="790"/>
      <c r="C4" s="790"/>
      <c r="D4" s="790"/>
      <c r="E4" s="790"/>
      <c r="F4" s="790"/>
      <c r="G4" s="790"/>
      <c r="H4" s="790"/>
      <c r="I4" s="790"/>
      <c r="J4" s="790"/>
      <c r="K4" s="790"/>
      <c r="L4" s="790"/>
      <c r="M4" s="791"/>
      <c r="N4" s="791"/>
    </row>
    <row r="5" spans="1:15" ht="49.2" customHeight="1">
      <c r="A5" s="609"/>
      <c r="B5" s="609"/>
      <c r="C5" s="792" t="s">
        <v>282</v>
      </c>
      <c r="D5" s="793"/>
      <c r="E5" s="793"/>
      <c r="F5" s="793"/>
      <c r="G5" s="793"/>
      <c r="H5" s="793"/>
      <c r="I5" s="793"/>
      <c r="J5" s="793"/>
      <c r="K5" s="793"/>
      <c r="L5" s="793"/>
      <c r="M5" s="793"/>
      <c r="N5" s="608"/>
      <c r="O5" s="604"/>
    </row>
    <row r="6" spans="1:15" ht="13.5" customHeight="1">
      <c r="A6" s="607"/>
      <c r="B6" s="607"/>
      <c r="C6" s="601"/>
      <c r="D6" s="601"/>
      <c r="E6" s="601"/>
      <c r="F6" s="601"/>
      <c r="G6" s="601"/>
      <c r="H6" s="601"/>
      <c r="I6" s="601"/>
      <c r="J6" s="601"/>
      <c r="K6" s="601"/>
      <c r="L6" s="601"/>
      <c r="M6" s="601"/>
      <c r="N6" s="606"/>
      <c r="O6" s="604"/>
    </row>
    <row r="7" spans="1:15" ht="21.75" customHeight="1">
      <c r="A7" s="599"/>
      <c r="B7" s="599"/>
      <c r="C7" s="605"/>
      <c r="D7" s="603"/>
      <c r="E7" s="603"/>
      <c r="F7" s="603"/>
      <c r="G7" s="599"/>
      <c r="H7" s="601"/>
      <c r="I7" s="794" t="s">
        <v>281</v>
      </c>
      <c r="J7" s="795"/>
      <c r="K7" s="795"/>
      <c r="L7" s="795"/>
      <c r="M7" s="795"/>
      <c r="N7" s="599"/>
      <c r="O7" s="604"/>
    </row>
    <row r="8" spans="1:15" ht="21.75" customHeight="1">
      <c r="A8" s="599"/>
      <c r="B8" s="599"/>
      <c r="C8" s="605"/>
      <c r="D8" s="603"/>
      <c r="E8" s="603"/>
      <c r="F8" s="603"/>
      <c r="G8" s="599"/>
      <c r="H8" s="601"/>
      <c r="I8" s="795"/>
      <c r="J8" s="795"/>
      <c r="K8" s="795"/>
      <c r="L8" s="795"/>
      <c r="M8" s="795"/>
      <c r="N8" s="599"/>
      <c r="O8" s="604"/>
    </row>
    <row r="9" spans="1:15" ht="21.75" customHeight="1">
      <c r="A9" s="599"/>
      <c r="B9" s="599"/>
      <c r="C9" s="603"/>
      <c r="D9" s="603"/>
      <c r="E9" s="603"/>
      <c r="F9" s="603"/>
      <c r="G9" s="599"/>
      <c r="H9" s="601"/>
      <c r="I9" s="795"/>
      <c r="J9" s="795"/>
      <c r="K9" s="795"/>
      <c r="L9" s="795"/>
      <c r="M9" s="795"/>
      <c r="N9" s="599"/>
      <c r="O9" s="604"/>
    </row>
    <row r="10" spans="1:15" ht="21.75" customHeight="1">
      <c r="A10" s="599"/>
      <c r="B10" s="599"/>
      <c r="C10" s="603"/>
      <c r="D10" s="603"/>
      <c r="E10" s="603"/>
      <c r="F10" s="603"/>
      <c r="G10" s="599"/>
      <c r="H10" s="601"/>
      <c r="I10" s="795"/>
      <c r="J10" s="795"/>
      <c r="K10" s="795"/>
      <c r="L10" s="795"/>
      <c r="M10" s="795"/>
      <c r="N10" s="599"/>
    </row>
    <row r="11" spans="1:15" ht="21.75" customHeight="1">
      <c r="A11" s="599"/>
      <c r="B11" s="599"/>
      <c r="C11" s="603"/>
      <c r="D11" s="603"/>
      <c r="E11" s="603"/>
      <c r="F11" s="603"/>
      <c r="G11" s="599"/>
      <c r="H11" s="601"/>
      <c r="I11" s="795"/>
      <c r="J11" s="795"/>
      <c r="K11" s="795"/>
      <c r="L11" s="795"/>
      <c r="M11" s="795"/>
      <c r="N11" s="599"/>
    </row>
    <row r="12" spans="1:15" ht="21.75" customHeight="1">
      <c r="A12" s="599"/>
      <c r="B12" s="599"/>
      <c r="C12" s="603"/>
      <c r="D12" s="603"/>
      <c r="E12" s="603"/>
      <c r="F12" s="603"/>
      <c r="G12" s="599"/>
      <c r="H12" s="601"/>
      <c r="I12" s="795"/>
      <c r="J12" s="795"/>
      <c r="K12" s="795"/>
      <c r="L12" s="795"/>
      <c r="M12" s="795"/>
      <c r="N12" s="599"/>
    </row>
    <row r="13" spans="1:15" ht="21.75" customHeight="1">
      <c r="A13" s="599"/>
      <c r="B13" s="599"/>
      <c r="C13" s="603"/>
      <c r="D13" s="603"/>
      <c r="E13" s="603"/>
      <c r="F13" s="603"/>
      <c r="G13" s="599"/>
      <c r="H13" s="601"/>
      <c r="I13" s="795"/>
      <c r="J13" s="795"/>
      <c r="K13" s="795"/>
      <c r="L13" s="795"/>
      <c r="M13" s="795"/>
      <c r="N13" s="599"/>
    </row>
    <row r="14" spans="1:15" ht="21.75" customHeight="1">
      <c r="A14" s="599"/>
      <c r="B14" s="599"/>
      <c r="C14" s="603"/>
      <c r="D14" s="603"/>
      <c r="E14" s="603"/>
      <c r="F14" s="603"/>
      <c r="G14" s="599"/>
      <c r="H14" s="601"/>
      <c r="I14" s="795"/>
      <c r="J14" s="795"/>
      <c r="K14" s="795"/>
      <c r="L14" s="795"/>
      <c r="M14" s="795"/>
      <c r="N14" s="599"/>
    </row>
    <row r="15" spans="1:15" ht="21.75" customHeight="1">
      <c r="A15" s="599"/>
      <c r="B15" s="796" t="s">
        <v>280</v>
      </c>
      <c r="C15" s="796"/>
      <c r="D15" s="796"/>
      <c r="E15" s="796"/>
      <c r="F15" s="796"/>
      <c r="G15" s="599"/>
      <c r="H15" s="601"/>
      <c r="I15" s="795"/>
      <c r="J15" s="795"/>
      <c r="K15" s="795"/>
      <c r="L15" s="795"/>
      <c r="M15" s="795"/>
      <c r="N15" s="599"/>
    </row>
    <row r="16" spans="1:15" ht="21.75" customHeight="1">
      <c r="A16" s="599"/>
      <c r="B16" s="796"/>
      <c r="C16" s="796"/>
      <c r="D16" s="796"/>
      <c r="E16" s="796"/>
      <c r="F16" s="796"/>
      <c r="G16" s="602"/>
      <c r="H16" s="601"/>
      <c r="I16" s="599"/>
      <c r="J16" s="599"/>
      <c r="K16" s="599"/>
      <c r="L16" s="599"/>
      <c r="M16" s="599"/>
      <c r="N16" s="599"/>
    </row>
    <row r="17" spans="1:17" ht="27" customHeight="1">
      <c r="A17" s="600"/>
      <c r="B17" s="796"/>
      <c r="C17" s="796"/>
      <c r="D17" s="796"/>
      <c r="E17" s="796"/>
      <c r="F17" s="796"/>
      <c r="G17" s="599"/>
      <c r="H17" s="599"/>
      <c r="I17" s="599"/>
      <c r="J17" s="599"/>
      <c r="K17" s="599"/>
      <c r="L17" s="599"/>
      <c r="M17" s="599"/>
      <c r="N17" s="599"/>
    </row>
    <row r="18" spans="1:17" ht="8.25" customHeight="1">
      <c r="A18" s="533"/>
      <c r="B18" s="533"/>
      <c r="C18" s="534"/>
      <c r="D18" s="535"/>
      <c r="E18" s="535"/>
      <c r="F18" s="535"/>
      <c r="G18" s="535"/>
      <c r="H18" s="535"/>
      <c r="I18" s="535"/>
      <c r="J18" s="535"/>
      <c r="K18" s="535"/>
      <c r="L18" s="535"/>
      <c r="M18" s="535"/>
      <c r="N18" s="535"/>
    </row>
    <row r="19" spans="1:17" ht="11.4" customHeight="1">
      <c r="A19" s="595"/>
      <c r="B19" s="598"/>
      <c r="C19" s="597"/>
      <c r="D19" s="592"/>
      <c r="E19" s="592"/>
      <c r="F19" s="592"/>
      <c r="G19" s="592"/>
      <c r="H19" s="592"/>
      <c r="I19" s="592"/>
      <c r="J19" s="592"/>
      <c r="K19" s="592"/>
      <c r="L19" s="592"/>
      <c r="M19" s="592"/>
      <c r="N19" s="592"/>
    </row>
    <row r="20" spans="1:17" ht="31.5" customHeight="1">
      <c r="A20" s="595"/>
      <c r="B20" s="776" t="s">
        <v>279</v>
      </c>
      <c r="C20" s="777"/>
      <c r="D20" s="777"/>
      <c r="E20" s="777"/>
      <c r="F20" s="777"/>
      <c r="G20" s="777"/>
      <c r="H20" s="777"/>
      <c r="I20" s="777"/>
      <c r="J20" s="777"/>
      <c r="K20" s="777"/>
      <c r="L20" s="777"/>
      <c r="M20" s="778"/>
      <c r="N20" s="592" t="s">
        <v>177</v>
      </c>
      <c r="Q20" s="532" t="s">
        <v>278</v>
      </c>
    </row>
    <row r="21" spans="1:17" ht="31.5" customHeight="1">
      <c r="A21" s="595"/>
      <c r="B21" s="779"/>
      <c r="C21" s="780"/>
      <c r="D21" s="780"/>
      <c r="E21" s="780"/>
      <c r="F21" s="780"/>
      <c r="G21" s="780"/>
      <c r="H21" s="780"/>
      <c r="I21" s="780"/>
      <c r="J21" s="780"/>
      <c r="K21" s="780"/>
      <c r="L21" s="780"/>
      <c r="M21" s="781"/>
      <c r="N21" s="592"/>
      <c r="Q21" s="596"/>
    </row>
    <row r="22" spans="1:17" ht="67.2" customHeight="1">
      <c r="A22" s="595"/>
      <c r="B22" s="779"/>
      <c r="C22" s="780"/>
      <c r="D22" s="780"/>
      <c r="E22" s="780"/>
      <c r="F22" s="780"/>
      <c r="G22" s="780"/>
      <c r="H22" s="780"/>
      <c r="I22" s="780"/>
      <c r="J22" s="780"/>
      <c r="K22" s="780"/>
      <c r="L22" s="780"/>
      <c r="M22" s="781"/>
      <c r="N22" s="592"/>
      <c r="P22" s="532">
        <v>-3</v>
      </c>
    </row>
    <row r="23" spans="1:17" ht="69.599999999999994" customHeight="1">
      <c r="A23" s="595"/>
      <c r="B23" s="782"/>
      <c r="C23" s="783"/>
      <c r="D23" s="783"/>
      <c r="E23" s="783"/>
      <c r="F23" s="783"/>
      <c r="G23" s="783"/>
      <c r="H23" s="783"/>
      <c r="I23" s="783"/>
      <c r="J23" s="783"/>
      <c r="K23" s="783"/>
      <c r="L23" s="783"/>
      <c r="M23" s="784"/>
      <c r="N23" s="592"/>
    </row>
    <row r="24" spans="1:17" ht="13.2" customHeight="1">
      <c r="A24" s="594"/>
      <c r="B24" s="593"/>
      <c r="C24" s="592"/>
      <c r="D24" s="592"/>
      <c r="E24" s="592"/>
      <c r="F24" s="592"/>
      <c r="G24" s="592"/>
      <c r="H24" s="592"/>
      <c r="I24" s="592"/>
      <c r="J24" s="592"/>
      <c r="K24" s="592"/>
      <c r="L24" s="592"/>
      <c r="M24" s="592"/>
      <c r="N24" s="592"/>
    </row>
    <row r="25" spans="1:17">
      <c r="H25" s="591"/>
      <c r="I25" s="591"/>
      <c r="J25" s="591"/>
      <c r="K25" s="591"/>
      <c r="L25" s="591"/>
      <c r="M25" s="591"/>
      <c r="N25" s="591"/>
    </row>
    <row r="26" spans="1:17">
      <c r="H26" s="591"/>
      <c r="I26" s="591"/>
      <c r="J26" s="591"/>
      <c r="K26" s="591"/>
      <c r="L26" s="591"/>
      <c r="M26" s="591"/>
      <c r="N26" s="591"/>
    </row>
    <row r="27" spans="1:17">
      <c r="H27" s="591"/>
      <c r="I27" s="591"/>
      <c r="J27" s="591"/>
      <c r="K27" s="591"/>
      <c r="L27" s="591"/>
      <c r="M27" s="591"/>
      <c r="N27" s="591"/>
    </row>
    <row r="28" spans="1:17">
      <c r="H28" s="591"/>
      <c r="I28" s="591"/>
      <c r="J28" s="591"/>
      <c r="K28" s="591"/>
      <c r="L28" s="591"/>
      <c r="M28" s="591"/>
      <c r="N28" s="591"/>
    </row>
  </sheetData>
  <mergeCells count="8">
    <mergeCell ref="B20:M23"/>
    <mergeCell ref="A1:N1"/>
    <mergeCell ref="A2:N2"/>
    <mergeCell ref="A3:N3"/>
    <mergeCell ref="A4:N4"/>
    <mergeCell ref="C5:M5"/>
    <mergeCell ref="I7:M15"/>
    <mergeCell ref="B15:F17"/>
  </mergeCells>
  <phoneticPr fontId="80"/>
  <pageMargins left="0.74803149606299213" right="0.74803149606299213" top="0.98425196850393704" bottom="0.98425196850393704" header="0.51181102362204722" footer="0.51181102362204722"/>
  <pageSetup paperSize="9" scale="73" orientation="landscape" horizontalDpi="200" verticalDpi="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25"/>
  <sheetViews>
    <sheetView showGridLines="0" view="pageBreakPreview" zoomScale="80" zoomScaleNormal="100" zoomScaleSheetLayoutView="80" workbookViewId="0"/>
  </sheetViews>
  <sheetFormatPr defaultColWidth="9" defaultRowHeight="31.2" customHeight="1"/>
  <cols>
    <col min="1" max="1" width="203.88671875" style="116" customWidth="1"/>
    <col min="2" max="2" width="11.21875" style="114" customWidth="1"/>
    <col min="3" max="3" width="22" style="114" customWidth="1"/>
    <col min="4" max="4" width="20.109375" style="115" customWidth="1"/>
    <col min="5" max="16384" width="9" style="1"/>
  </cols>
  <sheetData>
    <row r="1" spans="1:4" s="15" customFormat="1" ht="45.6" customHeight="1" thickBot="1">
      <c r="A1" s="277" t="s">
        <v>293</v>
      </c>
      <c r="B1" s="278" t="s">
        <v>117</v>
      </c>
      <c r="C1" s="279" t="s">
        <v>118</v>
      </c>
      <c r="D1" s="280" t="s">
        <v>119</v>
      </c>
    </row>
    <row r="2" spans="1:4" s="15" customFormat="1" ht="45.6" customHeight="1">
      <c r="A2" s="468" t="s">
        <v>308</v>
      </c>
      <c r="B2" s="545"/>
      <c r="C2" s="227"/>
      <c r="D2" s="275"/>
    </row>
    <row r="3" spans="1:4" s="15" customFormat="1" ht="191.4" customHeight="1">
      <c r="A3" s="467" t="s">
        <v>313</v>
      </c>
      <c r="B3" s="546" t="s">
        <v>310</v>
      </c>
      <c r="C3" s="443" t="s">
        <v>309</v>
      </c>
      <c r="D3" s="276" t="s">
        <v>312</v>
      </c>
    </row>
    <row r="4" spans="1:4" s="15" customFormat="1" ht="40.799999999999997" customHeight="1" thickBot="1">
      <c r="A4" s="529" t="s">
        <v>311</v>
      </c>
      <c r="B4" s="547"/>
      <c r="C4" s="282"/>
      <c r="D4" s="276"/>
    </row>
    <row r="5" spans="1:4" s="15" customFormat="1" ht="42.6" customHeight="1">
      <c r="A5" s="543" t="s">
        <v>314</v>
      </c>
      <c r="B5" s="545"/>
      <c r="C5" s="227"/>
      <c r="D5" s="275"/>
    </row>
    <row r="6" spans="1:4" s="15" customFormat="1" ht="167.4" customHeight="1" thickBot="1">
      <c r="A6" s="544" t="s">
        <v>317</v>
      </c>
      <c r="B6" s="546" t="s">
        <v>315</v>
      </c>
      <c r="C6" s="443" t="s">
        <v>316</v>
      </c>
      <c r="D6" s="276"/>
    </row>
    <row r="7" spans="1:4" s="15" customFormat="1" ht="45.6" customHeight="1" thickBot="1">
      <c r="A7" s="459"/>
      <c r="B7" s="547"/>
      <c r="C7" s="282"/>
      <c r="D7" s="276"/>
    </row>
    <row r="8" spans="1:4" s="15" customFormat="1" ht="45.6" customHeight="1">
      <c r="A8" s="543"/>
      <c r="B8" s="545"/>
      <c r="C8" s="227"/>
      <c r="D8" s="275"/>
    </row>
    <row r="9" spans="1:4" s="15" customFormat="1" ht="141" customHeight="1">
      <c r="A9" s="442"/>
      <c r="B9" s="266"/>
      <c r="C9" s="443"/>
      <c r="D9" s="276"/>
    </row>
    <row r="10" spans="1:4" s="15" customFormat="1" ht="45" customHeight="1" thickBot="1">
      <c r="A10" s="542"/>
      <c r="B10" s="281"/>
      <c r="C10" s="282"/>
      <c r="D10" s="276"/>
    </row>
    <row r="11" spans="1:4" s="15" customFormat="1" ht="45.6" customHeight="1">
      <c r="A11" s="287"/>
      <c r="B11" s="256"/>
      <c r="C11" s="227"/>
      <c r="D11" s="275"/>
    </row>
    <row r="12" spans="1:4" s="15" customFormat="1" ht="92.4" customHeight="1" thickBot="1">
      <c r="A12" s="442"/>
      <c r="B12" s="266"/>
      <c r="C12" s="539"/>
      <c r="D12" s="276"/>
    </row>
    <row r="13" spans="1:4" s="15" customFormat="1" ht="45.6" customHeight="1" thickBot="1">
      <c r="A13" s="459"/>
      <c r="B13" s="281"/>
      <c r="C13" s="282"/>
      <c r="D13" s="276"/>
    </row>
    <row r="14" spans="1:4" s="15" customFormat="1" ht="42" customHeight="1">
      <c r="A14" s="287"/>
      <c r="B14" s="256"/>
      <c r="C14" s="227"/>
      <c r="D14" s="275"/>
    </row>
    <row r="15" spans="1:4" s="15" customFormat="1" ht="141" customHeight="1" thickBot="1">
      <c r="A15" s="442"/>
      <c r="B15" s="266"/>
      <c r="C15" s="443"/>
      <c r="D15" s="276"/>
    </row>
    <row r="16" spans="1:4" s="15" customFormat="1" ht="38.4" customHeight="1" thickBot="1">
      <c r="A16" s="471"/>
      <c r="B16" s="281"/>
      <c r="C16" s="282"/>
      <c r="D16" s="276"/>
    </row>
    <row r="17" spans="1:11" s="15" customFormat="1" ht="39" customHeight="1">
      <c r="A17" s="439"/>
      <c r="B17" s="797"/>
      <c r="C17" s="800"/>
      <c r="D17" s="803"/>
      <c r="E17" s="1"/>
      <c r="F17" s="1"/>
      <c r="G17" s="1"/>
      <c r="H17" s="1"/>
      <c r="I17" s="1"/>
      <c r="J17" s="1"/>
      <c r="K17" s="1"/>
    </row>
    <row r="18" spans="1:11" s="15" customFormat="1" ht="117.6" customHeight="1">
      <c r="A18" s="444"/>
      <c r="B18" s="798"/>
      <c r="C18" s="801"/>
      <c r="D18" s="804"/>
      <c r="E18" s="1"/>
      <c r="F18" s="1"/>
      <c r="G18" s="1"/>
      <c r="H18" s="1"/>
      <c r="I18" s="1"/>
      <c r="J18" s="1"/>
      <c r="K18" s="1"/>
    </row>
    <row r="19" spans="1:11" s="15" customFormat="1" ht="39" customHeight="1" thickBot="1">
      <c r="A19" s="469"/>
      <c r="B19" s="799"/>
      <c r="C19" s="802"/>
      <c r="D19" s="805"/>
      <c r="E19" s="1"/>
      <c r="F19" s="1"/>
      <c r="G19" s="1"/>
      <c r="H19" s="1"/>
      <c r="I19" s="1"/>
      <c r="J19" s="1"/>
      <c r="K19" s="1"/>
    </row>
    <row r="20" spans="1:11" s="15" customFormat="1" ht="39" customHeight="1">
      <c r="A20" s="303"/>
      <c r="B20" s="806"/>
      <c r="C20" s="163"/>
      <c r="D20" s="275"/>
    </row>
    <row r="21" spans="1:11" s="15" customFormat="1" ht="116.4" customHeight="1" thickBot="1">
      <c r="A21" s="467"/>
      <c r="B21" s="806"/>
      <c r="C21" s="219"/>
      <c r="D21" s="286"/>
    </row>
    <row r="22" spans="1:11" s="15" customFormat="1" ht="39" customHeight="1" thickBot="1">
      <c r="A22" s="472"/>
      <c r="B22" s="272"/>
      <c r="C22" s="164"/>
      <c r="D22" s="284"/>
    </row>
    <row r="23" spans="1:11" s="15" customFormat="1" ht="39" customHeight="1">
      <c r="A23" s="287"/>
      <c r="B23" s="256"/>
      <c r="C23" s="227"/>
      <c r="D23" s="275"/>
    </row>
    <row r="24" spans="1:11" s="15" customFormat="1" ht="193.2" customHeight="1">
      <c r="A24" s="442"/>
      <c r="B24" s="266"/>
      <c r="C24" s="443"/>
      <c r="D24" s="276"/>
    </row>
    <row r="25" spans="1:11" s="15" customFormat="1" ht="45" customHeight="1">
      <c r="A25" s="425"/>
      <c r="B25" s="281"/>
      <c r="C25" s="282"/>
      <c r="D25" s="276"/>
    </row>
  </sheetData>
  <protectedRanges>
    <protectedRange sqref="B21:D21" name="範囲1"/>
  </protectedRanges>
  <mergeCells count="4">
    <mergeCell ref="B17:B19"/>
    <mergeCell ref="C17:C19"/>
    <mergeCell ref="D17:D19"/>
    <mergeCell ref="B20:B21"/>
  </mergeCells>
  <phoneticPr fontId="15"/>
  <hyperlinks>
    <hyperlink ref="A4" r:id="rId1" xr:uid="{E8832836-64A3-41C7-A8C7-8F7278C72660}"/>
  </hyperlinks>
  <pageMargins left="0" right="0" top="0.19685039370078741" bottom="0.39370078740157483" header="0" footer="0.19685039370078741"/>
  <pageSetup paperSize="8" scale="56" orientation="portrait" horizontalDpi="300" verticalDpi="300" r:id="rId2"/>
  <headerFooter alignWithMargins="0"/>
  <rowBreaks count="1" manualBreakCount="1">
    <brk id="16"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80466-F7EB-45F5-8695-7CD37F285E86}">
  <sheetPr codeName="Sheet7"/>
  <dimension ref="A1:C31"/>
  <sheetViews>
    <sheetView defaultGridColor="0" view="pageBreakPreview" topLeftCell="A25" colorId="56" zoomScale="81" zoomScaleNormal="66" zoomScaleSheetLayoutView="81" workbookViewId="0">
      <selection activeCell="A27" sqref="A11:C27"/>
    </sheetView>
  </sheetViews>
  <sheetFormatPr defaultColWidth="9" defaultRowHeight="40.200000000000003" customHeight="1"/>
  <cols>
    <col min="1" max="1" width="203" style="119" customWidth="1"/>
    <col min="2" max="2" width="18" style="56" customWidth="1"/>
    <col min="3" max="3" width="20.109375" style="57" customWidth="1"/>
    <col min="4" max="16384" width="9" style="14"/>
  </cols>
  <sheetData>
    <row r="1" spans="1:3" ht="40.200000000000003" customHeight="1" thickBot="1">
      <c r="A1" s="212" t="s">
        <v>294</v>
      </c>
      <c r="B1" s="213" t="s">
        <v>133</v>
      </c>
      <c r="C1" s="419" t="s">
        <v>119</v>
      </c>
    </row>
    <row r="2" spans="1:3" ht="40.200000000000003" customHeight="1">
      <c r="A2" s="479"/>
      <c r="B2" s="168"/>
      <c r="C2" s="162"/>
    </row>
    <row r="3" spans="1:3" ht="385.2" customHeight="1">
      <c r="A3" s="520"/>
      <c r="B3" s="437"/>
      <c r="C3" s="163"/>
    </row>
    <row r="4" spans="1:3" ht="40.200000000000003" customHeight="1" thickBot="1">
      <c r="A4" s="463"/>
      <c r="B4" s="167"/>
      <c r="C4" s="163"/>
    </row>
    <row r="5" spans="1:3" ht="48.6" customHeight="1">
      <c r="A5" s="480"/>
      <c r="B5" s="168"/>
      <c r="C5" s="162"/>
    </row>
    <row r="6" spans="1:3" ht="386.4" customHeight="1">
      <c r="A6" s="521"/>
      <c r="B6" s="437"/>
      <c r="C6" s="163"/>
    </row>
    <row r="7" spans="1:3" ht="39" customHeight="1" thickBot="1">
      <c r="A7" s="425"/>
      <c r="B7" s="548"/>
      <c r="C7" s="163"/>
    </row>
    <row r="8" spans="1:3" ht="40.200000000000003" customHeight="1" thickTop="1">
      <c r="A8" s="481"/>
      <c r="B8" s="809"/>
      <c r="C8" s="807"/>
    </row>
    <row r="9" spans="1:3" ht="343.2" customHeight="1">
      <c r="A9" s="482"/>
      <c r="B9" s="810"/>
      <c r="C9" s="808"/>
    </row>
    <row r="10" spans="1:3" ht="37.950000000000003" customHeight="1" thickBot="1">
      <c r="A10" s="473" t="s">
        <v>285</v>
      </c>
      <c r="B10" s="224"/>
      <c r="C10" s="225"/>
    </row>
    <row r="11" spans="1:3" ht="40.200000000000003" customHeight="1">
      <c r="A11" s="475"/>
      <c r="B11" s="261"/>
      <c r="C11" s="264"/>
    </row>
    <row r="12" spans="1:3" ht="97.2" customHeight="1">
      <c r="A12" s="283"/>
      <c r="B12" s="261"/>
      <c r="C12" s="264"/>
    </row>
    <row r="13" spans="1:3" ht="40.200000000000003" customHeight="1" thickBot="1">
      <c r="A13" s="474"/>
      <c r="B13" s="261"/>
      <c r="C13" s="264"/>
    </row>
    <row r="14" spans="1:3" ht="40.200000000000003" customHeight="1">
      <c r="A14" s="476"/>
      <c r="B14" s="260"/>
      <c r="C14" s="263"/>
    </row>
    <row r="15" spans="1:3" ht="86.4" customHeight="1">
      <c r="A15" s="283"/>
      <c r="B15" s="261"/>
      <c r="C15" s="264"/>
    </row>
    <row r="16" spans="1:3" ht="43.2" customHeight="1" thickBot="1">
      <c r="A16" s="530"/>
      <c r="B16" s="261"/>
      <c r="C16" s="264"/>
    </row>
    <row r="17" spans="1:3" ht="40.200000000000003" customHeight="1">
      <c r="A17" s="477"/>
      <c r="B17" s="260"/>
      <c r="C17" s="263"/>
    </row>
    <row r="18" spans="1:3" ht="130.19999999999999" customHeight="1">
      <c r="A18" s="283"/>
      <c r="B18" s="261"/>
      <c r="C18" s="264"/>
    </row>
    <row r="19" spans="1:3" ht="40.200000000000003" customHeight="1" thickBot="1">
      <c r="A19" s="478"/>
      <c r="B19" s="262"/>
      <c r="C19" s="265"/>
    </row>
    <row r="20" spans="1:3" ht="40.200000000000003" customHeight="1">
      <c r="A20" s="477"/>
      <c r="B20" s="260"/>
      <c r="C20" s="263"/>
    </row>
    <row r="21" spans="1:3" ht="408.6" customHeight="1">
      <c r="A21" s="283"/>
      <c r="B21" s="261"/>
      <c r="C21" s="264"/>
    </row>
    <row r="22" spans="1:3" ht="40.200000000000003" customHeight="1" thickBot="1">
      <c r="A22" s="425"/>
      <c r="B22" s="262"/>
      <c r="C22" s="265"/>
    </row>
    <row r="23" spans="1:3" ht="40.200000000000003" customHeight="1">
      <c r="A23" s="477"/>
      <c r="B23" s="260"/>
      <c r="C23" s="263"/>
    </row>
    <row r="24" spans="1:3" ht="278.39999999999998" customHeight="1">
      <c r="A24" s="283"/>
      <c r="B24" s="261"/>
      <c r="C24" s="264"/>
    </row>
    <row r="25" spans="1:3" ht="42" customHeight="1" thickBot="1">
      <c r="A25" s="425"/>
      <c r="B25" s="262"/>
      <c r="C25" s="265"/>
    </row>
    <row r="26" spans="1:3" ht="40.200000000000003" customHeight="1">
      <c r="A26" s="477"/>
      <c r="B26" s="260"/>
      <c r="C26" s="263"/>
    </row>
    <row r="27" spans="1:3" ht="129.6" customHeight="1">
      <c r="A27" s="283"/>
      <c r="B27" s="611"/>
      <c r="C27" s="264"/>
    </row>
    <row r="28" spans="1:3" ht="40.200000000000003" customHeight="1" thickBot="1">
      <c r="A28" s="478"/>
      <c r="B28" s="262"/>
      <c r="C28" s="265"/>
    </row>
    <row r="29" spans="1:3" ht="40.200000000000003" hidden="1" customHeight="1">
      <c r="A29" s="477"/>
      <c r="B29" s="260"/>
      <c r="C29" s="263"/>
    </row>
    <row r="30" spans="1:3" ht="118.8" hidden="1" customHeight="1">
      <c r="A30" s="283"/>
      <c r="B30" s="261"/>
      <c r="C30" s="264"/>
    </row>
    <row r="31" spans="1:3" ht="40.200000000000003" hidden="1" customHeight="1" thickBot="1">
      <c r="A31" s="478"/>
      <c r="B31" s="262"/>
      <c r="C31" s="265"/>
    </row>
  </sheetData>
  <protectedRanges>
    <protectedRange sqref="A3" name="範囲1"/>
  </protectedRanges>
  <mergeCells count="2">
    <mergeCell ref="C8:C9"/>
    <mergeCell ref="B8:B9"/>
  </mergeCells>
  <phoneticPr fontId="80"/>
  <hyperlinks>
    <hyperlink ref="A10" r:id="rId1" xr:uid="{A541BD5A-DA32-4F71-87A4-4CC71BC87AE2}"/>
  </hyperlinks>
  <pageMargins left="0.74803149606299213" right="0.74803149606299213" top="0.98425196850393704" bottom="0.98425196850393704" header="0.51181102362204722" footer="0.51181102362204722"/>
  <pageSetup paperSize="9" scale="14" fitToHeight="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96CDF-B498-48B9-BEC1-BF904EFF0737}">
  <sheetPr codeName="Sheet9">
    <tabColor rgb="FFFF0000"/>
  </sheetPr>
  <dimension ref="A1:G34"/>
  <sheetViews>
    <sheetView view="pageBreakPreview" topLeftCell="B1" zoomScale="96" zoomScaleNormal="112" zoomScaleSheetLayoutView="96" workbookViewId="0">
      <selection activeCell="D17" sqref="D17"/>
    </sheetView>
  </sheetViews>
  <sheetFormatPr defaultColWidth="9" defaultRowHeight="13.2"/>
  <cols>
    <col min="1" max="1" width="5" style="1" customWidth="1"/>
    <col min="2" max="2" width="25.77734375" style="39" customWidth="1"/>
    <col min="3" max="3" width="74.109375" style="1" customWidth="1"/>
    <col min="4" max="4" width="109.88671875" style="1" customWidth="1"/>
    <col min="5" max="5" width="3.88671875" style="1" customWidth="1"/>
    <col min="6" max="16384" width="9" style="1"/>
  </cols>
  <sheetData>
    <row r="1" spans="1:7" ht="18.75" customHeight="1">
      <c r="B1" s="39" t="s">
        <v>120</v>
      </c>
    </row>
    <row r="2" spans="1:7" ht="17.25" customHeight="1" thickBot="1">
      <c r="B2" s="832" t="s">
        <v>243</v>
      </c>
      <c r="C2" s="832"/>
      <c r="D2" s="811" t="str">
        <f>+D24</f>
        <v>対前週
インフルエンザ 　　     　       　　-17%   減少
新型コロナウイルス          　  　 -30%　 減少</v>
      </c>
    </row>
    <row r="3" spans="1:7" ht="34.799999999999997" customHeight="1" thickBot="1">
      <c r="B3" s="451" t="s">
        <v>121</v>
      </c>
      <c r="C3" s="452" t="s">
        <v>122</v>
      </c>
      <c r="D3" s="811"/>
    </row>
    <row r="4" spans="1:7" ht="22.2" customHeight="1" thickBot="1">
      <c r="B4" s="453" t="s">
        <v>123</v>
      </c>
      <c r="C4" s="454" t="s">
        <v>244</v>
      </c>
      <c r="D4" s="40"/>
    </row>
    <row r="5" spans="1:7" ht="67.2" customHeight="1">
      <c r="B5" s="817" t="s">
        <v>124</v>
      </c>
      <c r="C5" s="820" t="s">
        <v>125</v>
      </c>
      <c r="D5" s="821"/>
    </row>
    <row r="6" spans="1:7" ht="19.2" customHeight="1">
      <c r="B6" s="818"/>
      <c r="C6" s="822" t="s">
        <v>126</v>
      </c>
      <c r="D6" s="823"/>
      <c r="G6" s="68"/>
    </row>
    <row r="7" spans="1:7" ht="19.95" customHeight="1">
      <c r="B7" s="818"/>
      <c r="C7" s="455" t="s">
        <v>127</v>
      </c>
      <c r="D7" s="456"/>
      <c r="G7" s="68"/>
    </row>
    <row r="8" spans="1:7" ht="24" customHeight="1" thickBot="1">
      <c r="B8" s="819"/>
      <c r="C8" s="457" t="s">
        <v>128</v>
      </c>
      <c r="D8" s="458"/>
      <c r="G8" s="68"/>
    </row>
    <row r="9" spans="1:7" ht="27" customHeight="1">
      <c r="B9" s="828" t="s">
        <v>207</v>
      </c>
      <c r="C9" s="833" t="s">
        <v>245</v>
      </c>
      <c r="D9" s="834"/>
      <c r="G9" s="68"/>
    </row>
    <row r="10" spans="1:7" ht="28.2" customHeight="1" thickBot="1">
      <c r="B10" s="829"/>
      <c r="C10" s="835"/>
      <c r="D10" s="836"/>
    </row>
    <row r="11" spans="1:7" ht="66" customHeight="1" thickBot="1">
      <c r="B11" s="830" t="s">
        <v>129</v>
      </c>
      <c r="C11" s="824" t="s">
        <v>246</v>
      </c>
      <c r="D11" s="825"/>
      <c r="E11" s="1" t="s">
        <v>177</v>
      </c>
    </row>
    <row r="12" spans="1:7" ht="61.2" customHeight="1" thickBot="1">
      <c r="B12" s="831"/>
      <c r="C12" s="208" t="s">
        <v>247</v>
      </c>
      <c r="D12" s="209" t="s">
        <v>248</v>
      </c>
      <c r="F12" s="1" t="s">
        <v>17</v>
      </c>
    </row>
    <row r="13" spans="1:7" ht="37.950000000000003" hidden="1" customHeight="1" thickBot="1">
      <c r="B13" s="422" t="s">
        <v>208</v>
      </c>
      <c r="C13" s="826"/>
      <c r="D13" s="827"/>
    </row>
    <row r="14" spans="1:7" ht="109.2" customHeight="1" thickBot="1">
      <c r="B14" s="423" t="s">
        <v>130</v>
      </c>
      <c r="C14" s="210" t="s">
        <v>249</v>
      </c>
      <c r="D14" s="211" t="s">
        <v>250</v>
      </c>
      <c r="F14" t="s">
        <v>3</v>
      </c>
    </row>
    <row r="15" spans="1:7" ht="88.8" customHeight="1" thickBot="1">
      <c r="A15" t="s">
        <v>41</v>
      </c>
      <c r="B15" s="424" t="s">
        <v>202</v>
      </c>
      <c r="C15" s="815" t="s">
        <v>251</v>
      </c>
      <c r="D15" s="816"/>
    </row>
    <row r="16" spans="1:7" ht="17.25" customHeight="1"/>
    <row r="17" spans="2:5" ht="17.25" customHeight="1">
      <c r="B17" s="812" t="s">
        <v>131</v>
      </c>
      <c r="C17" s="121"/>
      <c r="D17" s="1" t="s">
        <v>41</v>
      </c>
    </row>
    <row r="18" spans="2:5">
      <c r="B18" s="812"/>
      <c r="C18"/>
    </row>
    <row r="19" spans="2:5">
      <c r="B19" s="812"/>
      <c r="E19" s="1" t="s">
        <v>17</v>
      </c>
    </row>
    <row r="20" spans="2:5">
      <c r="B20" s="812"/>
    </row>
    <row r="21" spans="2:5">
      <c r="B21" s="812"/>
    </row>
    <row r="22" spans="2:5" ht="16.2">
      <c r="B22" s="812"/>
      <c r="D22" s="169" t="s">
        <v>132</v>
      </c>
    </row>
    <row r="23" spans="2:5">
      <c r="B23" s="812"/>
    </row>
    <row r="24" spans="2:5">
      <c r="B24" s="812"/>
      <c r="D24" s="813" t="s">
        <v>253</v>
      </c>
    </row>
    <row r="25" spans="2:5">
      <c r="B25" s="812"/>
      <c r="D25" s="814"/>
    </row>
    <row r="26" spans="2:5">
      <c r="B26" s="812"/>
      <c r="D26" s="814"/>
    </row>
    <row r="27" spans="2:5">
      <c r="B27" s="812"/>
      <c r="D27" s="814"/>
    </row>
    <row r="28" spans="2:5">
      <c r="B28" s="812"/>
      <c r="D28" s="814"/>
    </row>
    <row r="29" spans="2:5">
      <c r="B29" s="812"/>
    </row>
    <row r="30" spans="2:5">
      <c r="B30" s="812"/>
      <c r="D30" s="1" t="s">
        <v>41</v>
      </c>
    </row>
    <row r="31" spans="2:5">
      <c r="B31" s="812"/>
      <c r="D31" s="1" t="s">
        <v>41</v>
      </c>
    </row>
    <row r="32" spans="2:5">
      <c r="B32" s="812"/>
    </row>
    <row r="33" spans="2:2" ht="19.8" customHeight="1">
      <c r="B33" s="812"/>
    </row>
    <row r="34" spans="2:2">
      <c r="B34" s="812"/>
    </row>
  </sheetData>
  <mergeCells count="13">
    <mergeCell ref="D2:D3"/>
    <mergeCell ref="B17:B34"/>
    <mergeCell ref="D24:D28"/>
    <mergeCell ref="C15:D15"/>
    <mergeCell ref="B5:B8"/>
    <mergeCell ref="C5:D5"/>
    <mergeCell ref="C6:D6"/>
    <mergeCell ref="C11:D11"/>
    <mergeCell ref="C13:D13"/>
    <mergeCell ref="B9:B10"/>
    <mergeCell ref="B11:B12"/>
    <mergeCell ref="B2:C2"/>
    <mergeCell ref="C9:D10"/>
  </mergeCells>
  <phoneticPr fontId="80"/>
  <hyperlinks>
    <hyperlink ref="C6" r:id="rId1" location="h2_1" xr:uid="{B5E764AE-5943-4A97-AD1C-025941C051BF}"/>
  </hyperlinks>
  <pageMargins left="0.7" right="0.7" top="0.75" bottom="0.75" header="0.3" footer="0.3"/>
  <pageSetup paperSize="9" scale="41" orientation="portrait" horizontalDpi="1200" verticalDpi="1200" r:id="rId2"/>
  <headerFooter alignWithMargins="0"/>
  <colBreaks count="1" manualBreakCount="1">
    <brk id="4" max="1048575" man="1"/>
  </colBreaks>
  <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2D635-22E7-4B3B-9B5C-18D173B310F7}">
  <sheetPr>
    <tabColor indexed="46"/>
  </sheetPr>
  <dimension ref="A1:AF41"/>
  <sheetViews>
    <sheetView topLeftCell="A7" zoomScale="90" zoomScaleNormal="90" zoomScaleSheetLayoutView="100" workbookViewId="0">
      <selection activeCell="A23" sqref="A23:N23"/>
    </sheetView>
  </sheetViews>
  <sheetFormatPr defaultColWidth="9" defaultRowHeight="13.2"/>
  <cols>
    <col min="1" max="1" width="8.33203125" style="1" customWidth="1"/>
    <col min="2" max="13" width="6.77734375" style="1" customWidth="1"/>
    <col min="14" max="14" width="8.88671875" style="1" customWidth="1"/>
    <col min="15" max="15" width="5.88671875" style="1" customWidth="1"/>
    <col min="16" max="16" width="8.44140625" style="1" customWidth="1"/>
    <col min="17" max="29" width="6.77734375" style="1" customWidth="1"/>
    <col min="30" max="16384" width="9" style="1"/>
  </cols>
  <sheetData>
    <row r="1" spans="1:32" ht="15" customHeight="1">
      <c r="A1" s="845" t="s">
        <v>180</v>
      </c>
      <c r="B1" s="846"/>
      <c r="C1" s="846"/>
      <c r="D1" s="846"/>
      <c r="E1" s="846"/>
      <c r="F1" s="846"/>
      <c r="G1" s="846"/>
      <c r="H1" s="846"/>
      <c r="I1" s="846"/>
      <c r="J1" s="846"/>
      <c r="K1" s="846"/>
      <c r="L1" s="846"/>
      <c r="M1" s="846"/>
      <c r="N1" s="847"/>
      <c r="P1" s="845" t="s">
        <v>134</v>
      </c>
      <c r="Q1" s="846"/>
      <c r="R1" s="846"/>
      <c r="S1" s="846"/>
      <c r="T1" s="846"/>
      <c r="U1" s="846"/>
      <c r="V1" s="846"/>
      <c r="W1" s="846"/>
      <c r="X1" s="846"/>
      <c r="Y1" s="846"/>
      <c r="Z1" s="846"/>
      <c r="AA1" s="846"/>
      <c r="AB1" s="846"/>
      <c r="AC1" s="847"/>
    </row>
    <row r="2" spans="1:32" ht="18" customHeight="1" thickBot="1">
      <c r="A2" s="848" t="s">
        <v>3</v>
      </c>
      <c r="B2" s="849"/>
      <c r="C2" s="849"/>
      <c r="D2" s="849"/>
      <c r="E2" s="849"/>
      <c r="F2" s="849"/>
      <c r="G2" s="849"/>
      <c r="H2" s="849"/>
      <c r="I2" s="849"/>
      <c r="J2" s="849"/>
      <c r="K2" s="849"/>
      <c r="L2" s="849"/>
      <c r="M2" s="849"/>
      <c r="N2" s="850"/>
      <c r="P2" s="851" t="s">
        <v>135</v>
      </c>
      <c r="Q2" s="849"/>
      <c r="R2" s="849"/>
      <c r="S2" s="849"/>
      <c r="T2" s="849"/>
      <c r="U2" s="849"/>
      <c r="V2" s="849"/>
      <c r="W2" s="849"/>
      <c r="X2" s="849"/>
      <c r="Y2" s="849"/>
      <c r="Z2" s="849"/>
      <c r="AA2" s="849"/>
      <c r="AB2" s="849"/>
      <c r="AC2" s="852"/>
    </row>
    <row r="3" spans="1:32" ht="13.8" thickBot="1">
      <c r="A3" s="306" t="s">
        <v>3</v>
      </c>
      <c r="B3" s="307" t="s">
        <v>136</v>
      </c>
      <c r="C3" s="307" t="s">
        <v>137</v>
      </c>
      <c r="D3" s="307" t="s">
        <v>138</v>
      </c>
      <c r="E3" s="307" t="s">
        <v>139</v>
      </c>
      <c r="F3" s="307" t="s">
        <v>140</v>
      </c>
      <c r="G3" s="307" t="s">
        <v>141</v>
      </c>
      <c r="H3" s="307" t="s">
        <v>142</v>
      </c>
      <c r="I3" s="307" t="s">
        <v>143</v>
      </c>
      <c r="J3" s="307" t="s">
        <v>144</v>
      </c>
      <c r="K3" s="307" t="s">
        <v>145</v>
      </c>
      <c r="L3" s="307" t="s">
        <v>146</v>
      </c>
      <c r="M3" s="308" t="s">
        <v>147</v>
      </c>
      <c r="N3" s="310" t="s">
        <v>148</v>
      </c>
      <c r="P3" s="309"/>
      <c r="Q3" s="307" t="s">
        <v>136</v>
      </c>
      <c r="R3" s="307" t="s">
        <v>137</v>
      </c>
      <c r="S3" s="307" t="s">
        <v>138</v>
      </c>
      <c r="T3" s="307" t="s">
        <v>139</v>
      </c>
      <c r="U3" s="307" t="s">
        <v>140</v>
      </c>
      <c r="V3" s="307" t="s">
        <v>141</v>
      </c>
      <c r="W3" s="307" t="s">
        <v>142</v>
      </c>
      <c r="X3" s="307" t="s">
        <v>143</v>
      </c>
      <c r="Y3" s="307" t="s">
        <v>144</v>
      </c>
      <c r="Z3" s="307" t="s">
        <v>145</v>
      </c>
      <c r="AA3" s="307" t="s">
        <v>146</v>
      </c>
      <c r="AB3" s="309" t="s">
        <v>147</v>
      </c>
      <c r="AC3" s="311" t="s">
        <v>149</v>
      </c>
    </row>
    <row r="4" spans="1:32" ht="13.8" thickBot="1">
      <c r="A4" s="312" t="s">
        <v>3</v>
      </c>
      <c r="B4" s="313">
        <f>SUM(B7:B13)</f>
        <v>687</v>
      </c>
      <c r="C4" s="313">
        <f t="shared" ref="C4:I4" si="0">SUM(C7:C13)</f>
        <v>531</v>
      </c>
      <c r="D4" s="313">
        <f t="shared" si="0"/>
        <v>579</v>
      </c>
      <c r="E4" s="313">
        <f t="shared" si="0"/>
        <v>739</v>
      </c>
      <c r="F4" s="313">
        <f>SUM(F7:F13)</f>
        <v>1458</v>
      </c>
      <c r="G4" s="313">
        <f>SUM(G7:G13)</f>
        <v>2651</v>
      </c>
      <c r="H4" s="313">
        <f>SUM(H7:H13)</f>
        <v>4176</v>
      </c>
      <c r="I4" s="313">
        <f t="shared" si="0"/>
        <v>4513</v>
      </c>
      <c r="J4" s="313">
        <f>SUM(J7:J13)</f>
        <v>3579</v>
      </c>
      <c r="K4" s="313">
        <f>SUM(K7:K13)</f>
        <v>2970</v>
      </c>
      <c r="L4" s="313">
        <f>SUM(L7:L13)</f>
        <v>1602</v>
      </c>
      <c r="M4" s="313">
        <f>SUM(M7:M13)</f>
        <v>1108</v>
      </c>
      <c r="N4" s="313">
        <f>SUM(B4:M4)</f>
        <v>24593</v>
      </c>
      <c r="O4" s="4"/>
      <c r="P4" s="314" t="str">
        <f>+A4</f>
        <v xml:space="preserve"> </v>
      </c>
      <c r="Q4" s="313">
        <f>SUM(Q7:Q13)</f>
        <v>31</v>
      </c>
      <c r="R4" s="313">
        <f t="shared" ref="R4:AB4" si="1">SUM(R7:R13)</f>
        <v>24</v>
      </c>
      <c r="S4" s="313">
        <f t="shared" si="1"/>
        <v>51</v>
      </c>
      <c r="T4" s="313">
        <f t="shared" si="1"/>
        <v>21</v>
      </c>
      <c r="U4" s="313">
        <f t="shared" ref="U4:Z4" si="2">SUM(U7:U13)</f>
        <v>33</v>
      </c>
      <c r="V4" s="313">
        <f t="shared" si="2"/>
        <v>22</v>
      </c>
      <c r="W4" s="313">
        <f t="shared" si="2"/>
        <v>27</v>
      </c>
      <c r="X4" s="313">
        <f t="shared" si="2"/>
        <v>46</v>
      </c>
      <c r="Y4" s="313">
        <f t="shared" si="2"/>
        <v>27</v>
      </c>
      <c r="Z4" s="313">
        <f t="shared" si="2"/>
        <v>57</v>
      </c>
      <c r="AA4" s="313">
        <f t="shared" ref="AA4" si="3">SUM(AA7:AA13)</f>
        <v>34</v>
      </c>
      <c r="AB4" s="313">
        <f t="shared" si="1"/>
        <v>54</v>
      </c>
      <c r="AC4" s="313">
        <f>SUM(Q4:AB4)</f>
        <v>427</v>
      </c>
    </row>
    <row r="5" spans="1:32" ht="19.95" customHeight="1" thickBot="1">
      <c r="A5" s="315" t="s">
        <v>3</v>
      </c>
      <c r="B5" s="315" t="s">
        <v>3</v>
      </c>
      <c r="C5" s="315" t="s">
        <v>3</v>
      </c>
      <c r="D5" s="315" t="s">
        <v>3</v>
      </c>
      <c r="E5" s="315" t="s">
        <v>3</v>
      </c>
      <c r="F5" s="315" t="s">
        <v>3</v>
      </c>
      <c r="G5" s="315" t="s">
        <v>3</v>
      </c>
      <c r="H5" s="319"/>
      <c r="I5" s="319"/>
      <c r="J5" s="319"/>
      <c r="K5" s="319"/>
      <c r="L5" s="319"/>
      <c r="M5" s="316" t="s">
        <v>150</v>
      </c>
      <c r="N5" s="317"/>
      <c r="O5" s="45"/>
      <c r="P5" s="271"/>
      <c r="Q5" s="271"/>
      <c r="R5" s="271"/>
      <c r="S5" s="271"/>
      <c r="T5" s="271"/>
      <c r="U5" s="271"/>
      <c r="V5" s="271"/>
      <c r="W5" s="271"/>
      <c r="X5" s="271"/>
      <c r="Y5" s="271"/>
      <c r="Z5" s="271"/>
      <c r="AA5" s="271"/>
      <c r="AB5" s="316" t="s">
        <v>150</v>
      </c>
      <c r="AC5" s="317"/>
      <c r="AE5" s="1" t="s">
        <v>177</v>
      </c>
    </row>
    <row r="6" spans="1:32" ht="19.95" customHeight="1" thickBot="1">
      <c r="A6" s="315"/>
      <c r="B6" s="315"/>
      <c r="C6" s="315"/>
      <c r="D6" s="315"/>
      <c r="E6" s="315"/>
      <c r="F6" s="315" t="s">
        <v>177</v>
      </c>
      <c r="G6" s="315" t="s">
        <v>177</v>
      </c>
      <c r="H6" s="319" t="s">
        <v>177</v>
      </c>
      <c r="I6" s="319" t="s">
        <v>177</v>
      </c>
      <c r="J6" s="319" t="s">
        <v>177</v>
      </c>
      <c r="K6" s="319" t="s">
        <v>177</v>
      </c>
      <c r="L6" s="319" t="s">
        <v>177</v>
      </c>
      <c r="M6" s="438">
        <v>38</v>
      </c>
      <c r="N6" s="127"/>
      <c r="O6" s="45"/>
      <c r="P6" s="270"/>
      <c r="Q6" s="270"/>
      <c r="R6" s="270"/>
      <c r="S6" s="270"/>
      <c r="T6" s="270"/>
      <c r="U6" s="270"/>
      <c r="V6" s="270"/>
      <c r="W6" s="270"/>
      <c r="X6" s="270"/>
      <c r="Y6" s="270"/>
      <c r="Z6" s="270"/>
      <c r="AA6" s="270"/>
      <c r="AB6" s="441">
        <v>1</v>
      </c>
      <c r="AC6" s="127"/>
    </row>
    <row r="7" spans="1:32" ht="19.95" customHeight="1" thickBot="1">
      <c r="A7" s="318" t="s">
        <v>196</v>
      </c>
      <c r="B7" s="417">
        <v>142</v>
      </c>
      <c r="C7" s="412">
        <v>95</v>
      </c>
      <c r="D7" s="412">
        <v>86</v>
      </c>
      <c r="E7" s="418">
        <v>111</v>
      </c>
      <c r="F7" s="418">
        <v>217</v>
      </c>
      <c r="G7" s="426">
        <v>308</v>
      </c>
      <c r="H7" s="426">
        <v>838</v>
      </c>
      <c r="I7" s="462">
        <v>715</v>
      </c>
      <c r="J7" s="462">
        <v>646</v>
      </c>
      <c r="K7" s="462">
        <v>646</v>
      </c>
      <c r="L7" s="462">
        <v>300</v>
      </c>
      <c r="M7" s="438">
        <v>165</v>
      </c>
      <c r="N7" s="320">
        <f t="shared" ref="N7:N21" si="4">SUM(B7:M7)</f>
        <v>4269</v>
      </c>
      <c r="O7" s="45"/>
      <c r="P7" s="318" t="s">
        <v>196</v>
      </c>
      <c r="Q7" s="440">
        <v>2</v>
      </c>
      <c r="R7" s="440">
        <v>4</v>
      </c>
      <c r="S7" s="440">
        <v>6</v>
      </c>
      <c r="T7" s="440">
        <v>4</v>
      </c>
      <c r="U7" s="440">
        <v>8</v>
      </c>
      <c r="V7" s="440">
        <v>0</v>
      </c>
      <c r="W7" s="440">
        <v>5</v>
      </c>
      <c r="X7" s="440">
        <v>7</v>
      </c>
      <c r="Y7" s="440">
        <v>5</v>
      </c>
      <c r="Z7" s="440">
        <v>8</v>
      </c>
      <c r="AA7" s="440">
        <v>3</v>
      </c>
      <c r="AB7" s="462">
        <v>4</v>
      </c>
      <c r="AC7" s="321">
        <f>SUM(Q7:AB7)</f>
        <v>56</v>
      </c>
      <c r="AF7" s="1">
        <v>0</v>
      </c>
    </row>
    <row r="8" spans="1:32" ht="19.95" customHeight="1" thickBot="1">
      <c r="A8" s="318" t="s">
        <v>179</v>
      </c>
      <c r="B8" s="226">
        <v>103</v>
      </c>
      <c r="C8" s="295">
        <v>102</v>
      </c>
      <c r="D8" s="295">
        <v>114</v>
      </c>
      <c r="E8" s="171">
        <v>122</v>
      </c>
      <c r="F8" s="322">
        <v>257</v>
      </c>
      <c r="G8" s="323">
        <v>308</v>
      </c>
      <c r="H8" s="323">
        <v>519</v>
      </c>
      <c r="I8" s="324">
        <v>708</v>
      </c>
      <c r="J8" s="325">
        <v>541</v>
      </c>
      <c r="K8" s="326">
        <v>533</v>
      </c>
      <c r="L8" s="325">
        <v>277</v>
      </c>
      <c r="M8" s="325">
        <v>158</v>
      </c>
      <c r="N8" s="320">
        <f t="shared" si="4"/>
        <v>3742</v>
      </c>
      <c r="O8" s="45"/>
      <c r="P8" s="327" t="s">
        <v>151</v>
      </c>
      <c r="Q8" s="319">
        <v>4</v>
      </c>
      <c r="R8" s="327">
        <v>4</v>
      </c>
      <c r="S8" s="327">
        <v>4</v>
      </c>
      <c r="T8" s="328">
        <v>8</v>
      </c>
      <c r="U8" s="327">
        <v>1</v>
      </c>
      <c r="V8" s="327">
        <v>2</v>
      </c>
      <c r="W8" s="327">
        <v>6</v>
      </c>
      <c r="X8" s="329">
        <v>21</v>
      </c>
      <c r="Y8" s="330">
        <v>12</v>
      </c>
      <c r="Z8" s="327">
        <v>8</v>
      </c>
      <c r="AA8" s="327">
        <v>0</v>
      </c>
      <c r="AB8" s="327">
        <v>4</v>
      </c>
      <c r="AC8" s="321">
        <f>SUM(Q8:AB8)</f>
        <v>74</v>
      </c>
    </row>
    <row r="9" spans="1:32" ht="18" customHeight="1" thickBot="1">
      <c r="A9" s="318" t="s">
        <v>152</v>
      </c>
      <c r="B9" s="331">
        <v>84</v>
      </c>
      <c r="C9" s="332">
        <v>62</v>
      </c>
      <c r="D9" s="332">
        <v>99</v>
      </c>
      <c r="E9" s="332">
        <v>112</v>
      </c>
      <c r="F9" s="333">
        <v>224</v>
      </c>
      <c r="G9" s="333">
        <v>526</v>
      </c>
      <c r="H9" s="333">
        <v>521</v>
      </c>
      <c r="I9" s="334">
        <v>768</v>
      </c>
      <c r="J9" s="335">
        <v>454</v>
      </c>
      <c r="K9" s="335">
        <v>390</v>
      </c>
      <c r="L9" s="335">
        <v>416</v>
      </c>
      <c r="M9" s="336">
        <v>154</v>
      </c>
      <c r="N9" s="337">
        <f t="shared" si="4"/>
        <v>3810</v>
      </c>
      <c r="O9" s="4"/>
      <c r="P9" s="338" t="s">
        <v>152</v>
      </c>
      <c r="Q9" s="339">
        <v>1</v>
      </c>
      <c r="R9" s="340">
        <v>1</v>
      </c>
      <c r="S9" s="340">
        <v>4</v>
      </c>
      <c r="T9" s="340">
        <v>2</v>
      </c>
      <c r="U9" s="340">
        <v>2</v>
      </c>
      <c r="V9" s="332">
        <v>7</v>
      </c>
      <c r="W9" s="332">
        <v>7</v>
      </c>
      <c r="X9" s="332">
        <v>3</v>
      </c>
      <c r="Y9" s="332">
        <v>1</v>
      </c>
      <c r="Z9" s="341">
        <v>7</v>
      </c>
      <c r="AA9" s="341">
        <v>7</v>
      </c>
      <c r="AB9" s="342">
        <v>5</v>
      </c>
      <c r="AC9" s="343">
        <f>SUM(Q9:AB9)</f>
        <v>47</v>
      </c>
    </row>
    <row r="10" spans="1:32" ht="18" customHeight="1" thickBot="1">
      <c r="A10" s="344" t="s">
        <v>153</v>
      </c>
      <c r="B10" s="128">
        <v>81</v>
      </c>
      <c r="C10" s="129">
        <v>39</v>
      </c>
      <c r="D10" s="129">
        <v>72</v>
      </c>
      <c r="E10" s="130">
        <v>89</v>
      </c>
      <c r="F10" s="130">
        <v>258</v>
      </c>
      <c r="G10" s="130">
        <v>416</v>
      </c>
      <c r="H10" s="175">
        <v>554</v>
      </c>
      <c r="I10" s="175">
        <v>568</v>
      </c>
      <c r="J10" s="174">
        <v>578</v>
      </c>
      <c r="K10" s="130">
        <v>337</v>
      </c>
      <c r="L10" s="130">
        <v>169</v>
      </c>
      <c r="M10" s="130">
        <v>168</v>
      </c>
      <c r="N10" s="131">
        <f t="shared" si="4"/>
        <v>3329</v>
      </c>
      <c r="O10" s="47" t="s">
        <v>17</v>
      </c>
      <c r="P10" s="345" t="s">
        <v>153</v>
      </c>
      <c r="Q10" s="346">
        <v>0</v>
      </c>
      <c r="R10" s="347">
        <v>5</v>
      </c>
      <c r="S10" s="347">
        <v>4</v>
      </c>
      <c r="T10" s="347">
        <v>1</v>
      </c>
      <c r="U10" s="347">
        <v>1</v>
      </c>
      <c r="V10" s="347">
        <v>1</v>
      </c>
      <c r="W10" s="347">
        <v>1</v>
      </c>
      <c r="X10" s="347">
        <v>1</v>
      </c>
      <c r="Y10" s="346">
        <v>0</v>
      </c>
      <c r="Z10" s="346">
        <v>0</v>
      </c>
      <c r="AA10" s="346">
        <v>0</v>
      </c>
      <c r="AB10" s="346">
        <v>2</v>
      </c>
      <c r="AC10" s="348">
        <f t="shared" ref="AC10:AC21" si="5">SUM(Q10:AB10)</f>
        <v>16</v>
      </c>
    </row>
    <row r="11" spans="1:32" ht="18" customHeight="1" thickBot="1">
      <c r="A11" s="344" t="s">
        <v>154</v>
      </c>
      <c r="B11" s="267">
        <v>81</v>
      </c>
      <c r="C11" s="267">
        <v>48</v>
      </c>
      <c r="D11" s="268">
        <v>71</v>
      </c>
      <c r="E11" s="267">
        <v>128</v>
      </c>
      <c r="F11" s="267">
        <v>171</v>
      </c>
      <c r="G11" s="267">
        <v>350</v>
      </c>
      <c r="H11" s="267">
        <v>569</v>
      </c>
      <c r="I11" s="267">
        <v>553</v>
      </c>
      <c r="J11" s="267">
        <v>458</v>
      </c>
      <c r="K11" s="267">
        <v>306</v>
      </c>
      <c r="L11" s="416">
        <v>221</v>
      </c>
      <c r="M11" s="268">
        <v>229</v>
      </c>
      <c r="N11" s="349">
        <f t="shared" si="4"/>
        <v>3185</v>
      </c>
      <c r="O11" s="110"/>
      <c r="P11" s="345" t="s">
        <v>154</v>
      </c>
      <c r="Q11" s="350">
        <v>1</v>
      </c>
      <c r="R11" s="350">
        <v>2</v>
      </c>
      <c r="S11" s="350">
        <v>1</v>
      </c>
      <c r="T11" s="350">
        <v>0</v>
      </c>
      <c r="U11" s="350">
        <v>0</v>
      </c>
      <c r="V11" s="350">
        <v>0</v>
      </c>
      <c r="W11" s="350">
        <v>1</v>
      </c>
      <c r="X11" s="350">
        <v>1</v>
      </c>
      <c r="Y11" s="350">
        <v>0</v>
      </c>
      <c r="Z11" s="350">
        <v>1</v>
      </c>
      <c r="AA11" s="350">
        <v>0</v>
      </c>
      <c r="AB11" s="350">
        <v>0</v>
      </c>
      <c r="AC11" s="351">
        <f t="shared" si="5"/>
        <v>7</v>
      </c>
    </row>
    <row r="12" spans="1:32" ht="18" customHeight="1" thickBot="1">
      <c r="A12" s="352" t="s">
        <v>155</v>
      </c>
      <c r="B12" s="353">
        <v>112</v>
      </c>
      <c r="C12" s="353">
        <v>85</v>
      </c>
      <c r="D12" s="353">
        <v>60</v>
      </c>
      <c r="E12" s="353">
        <v>97</v>
      </c>
      <c r="F12" s="353">
        <v>95</v>
      </c>
      <c r="G12" s="353">
        <v>305</v>
      </c>
      <c r="H12" s="353">
        <v>544</v>
      </c>
      <c r="I12" s="353">
        <v>449</v>
      </c>
      <c r="J12" s="353">
        <v>475</v>
      </c>
      <c r="K12" s="353">
        <v>505</v>
      </c>
      <c r="L12" s="353">
        <v>219</v>
      </c>
      <c r="M12" s="354">
        <v>98</v>
      </c>
      <c r="N12" s="269">
        <f t="shared" si="4"/>
        <v>3044</v>
      </c>
      <c r="O12" s="47"/>
      <c r="P12" s="344" t="s">
        <v>155</v>
      </c>
      <c r="Q12" s="355">
        <v>16</v>
      </c>
      <c r="R12" s="355">
        <v>1</v>
      </c>
      <c r="S12" s="355">
        <v>19</v>
      </c>
      <c r="T12" s="355">
        <v>3</v>
      </c>
      <c r="U12" s="355">
        <v>13</v>
      </c>
      <c r="V12" s="355">
        <v>1</v>
      </c>
      <c r="W12" s="355">
        <v>2</v>
      </c>
      <c r="X12" s="355">
        <v>2</v>
      </c>
      <c r="Y12" s="355">
        <v>0</v>
      </c>
      <c r="Z12" s="356">
        <v>24</v>
      </c>
      <c r="AA12" s="355">
        <v>4</v>
      </c>
      <c r="AB12" s="355">
        <v>2</v>
      </c>
      <c r="AC12" s="357">
        <f t="shared" si="5"/>
        <v>87</v>
      </c>
    </row>
    <row r="13" spans="1:32" ht="18" hidden="1" customHeight="1" thickBot="1">
      <c r="A13" s="358" t="s">
        <v>156</v>
      </c>
      <c r="B13" s="359">
        <v>84</v>
      </c>
      <c r="C13" s="359">
        <v>100</v>
      </c>
      <c r="D13" s="360">
        <v>77</v>
      </c>
      <c r="E13" s="360">
        <v>80</v>
      </c>
      <c r="F13" s="361">
        <v>236</v>
      </c>
      <c r="G13" s="361">
        <v>438</v>
      </c>
      <c r="H13" s="362">
        <v>631</v>
      </c>
      <c r="I13" s="363">
        <v>752</v>
      </c>
      <c r="J13" s="361">
        <v>427</v>
      </c>
      <c r="K13" s="364">
        <v>253</v>
      </c>
      <c r="L13" s="364"/>
      <c r="M13" s="365">
        <v>136</v>
      </c>
      <c r="N13" s="366">
        <f t="shared" si="4"/>
        <v>3214</v>
      </c>
      <c r="O13" s="47"/>
      <c r="P13" s="367" t="s">
        <v>157</v>
      </c>
      <c r="Q13" s="368">
        <v>7</v>
      </c>
      <c r="R13" s="368">
        <v>7</v>
      </c>
      <c r="S13" s="369">
        <v>13</v>
      </c>
      <c r="T13" s="369">
        <v>3</v>
      </c>
      <c r="U13" s="369">
        <v>8</v>
      </c>
      <c r="V13" s="369">
        <v>11</v>
      </c>
      <c r="W13" s="368">
        <v>5</v>
      </c>
      <c r="X13" s="369">
        <v>11</v>
      </c>
      <c r="Y13" s="369">
        <v>9</v>
      </c>
      <c r="Z13" s="369">
        <v>9</v>
      </c>
      <c r="AA13" s="370">
        <v>20</v>
      </c>
      <c r="AB13" s="370">
        <v>37</v>
      </c>
      <c r="AC13" s="357">
        <f t="shared" si="5"/>
        <v>140</v>
      </c>
    </row>
    <row r="14" spans="1:32" ht="18" hidden="1" customHeight="1">
      <c r="A14" s="358" t="s">
        <v>158</v>
      </c>
      <c r="B14" s="369">
        <v>41</v>
      </c>
      <c r="C14" s="369">
        <v>44</v>
      </c>
      <c r="D14" s="369">
        <v>67</v>
      </c>
      <c r="E14" s="369">
        <v>103</v>
      </c>
      <c r="F14" s="355">
        <v>311</v>
      </c>
      <c r="G14" s="369">
        <v>415</v>
      </c>
      <c r="H14" s="369">
        <v>539</v>
      </c>
      <c r="I14" s="356">
        <v>1165</v>
      </c>
      <c r="J14" s="369">
        <v>297</v>
      </c>
      <c r="K14" s="368">
        <v>205</v>
      </c>
      <c r="L14" s="368"/>
      <c r="M14" s="371">
        <v>92</v>
      </c>
      <c r="N14" s="357">
        <f t="shared" si="4"/>
        <v>3279</v>
      </c>
      <c r="O14" s="47"/>
      <c r="P14" s="372" t="s">
        <v>158</v>
      </c>
      <c r="Q14" s="369">
        <v>9</v>
      </c>
      <c r="R14" s="369">
        <v>22</v>
      </c>
      <c r="S14" s="368">
        <v>18</v>
      </c>
      <c r="T14" s="369">
        <v>9</v>
      </c>
      <c r="U14" s="373">
        <v>21</v>
      </c>
      <c r="V14" s="369">
        <v>14</v>
      </c>
      <c r="W14" s="369">
        <v>6</v>
      </c>
      <c r="X14" s="369">
        <v>13</v>
      </c>
      <c r="Y14" s="369">
        <v>7</v>
      </c>
      <c r="Z14" s="374">
        <v>81</v>
      </c>
      <c r="AA14" s="373">
        <v>31</v>
      </c>
      <c r="AB14" s="374">
        <v>37</v>
      </c>
      <c r="AC14" s="357">
        <f t="shared" si="5"/>
        <v>268</v>
      </c>
    </row>
    <row r="15" spans="1:32" ht="18" hidden="1" customHeight="1">
      <c r="A15" s="358" t="s">
        <v>159</v>
      </c>
      <c r="B15" s="369">
        <v>57</v>
      </c>
      <c r="C15" s="368">
        <v>35</v>
      </c>
      <c r="D15" s="369">
        <v>95</v>
      </c>
      <c r="E15" s="368">
        <v>112</v>
      </c>
      <c r="F15" s="369">
        <v>131</v>
      </c>
      <c r="G15" s="375">
        <v>340</v>
      </c>
      <c r="H15" s="375">
        <v>483</v>
      </c>
      <c r="I15" s="376">
        <v>1339</v>
      </c>
      <c r="J15" s="375">
        <v>349</v>
      </c>
      <c r="K15" s="375">
        <v>236</v>
      </c>
      <c r="L15" s="375"/>
      <c r="M15" s="377">
        <v>68</v>
      </c>
      <c r="N15" s="366">
        <f t="shared" si="4"/>
        <v>3245</v>
      </c>
      <c r="O15" s="47"/>
      <c r="P15" s="372" t="s">
        <v>159</v>
      </c>
      <c r="Q15" s="369">
        <v>19</v>
      </c>
      <c r="R15" s="369">
        <v>12</v>
      </c>
      <c r="S15" s="369">
        <v>8</v>
      </c>
      <c r="T15" s="368">
        <v>12</v>
      </c>
      <c r="U15" s="369">
        <v>7</v>
      </c>
      <c r="V15" s="369">
        <v>15</v>
      </c>
      <c r="W15" s="375">
        <v>16</v>
      </c>
      <c r="X15" s="377">
        <v>12</v>
      </c>
      <c r="Y15" s="368">
        <v>16</v>
      </c>
      <c r="Z15" s="369">
        <v>6</v>
      </c>
      <c r="AA15" s="368">
        <v>12</v>
      </c>
      <c r="AB15" s="368">
        <v>6</v>
      </c>
      <c r="AC15" s="357">
        <f t="shared" si="5"/>
        <v>141</v>
      </c>
    </row>
    <row r="16" spans="1:32" ht="18" hidden="1" customHeight="1">
      <c r="A16" s="358" t="s">
        <v>160</v>
      </c>
      <c r="B16" s="378">
        <v>68</v>
      </c>
      <c r="C16" s="369">
        <v>42</v>
      </c>
      <c r="D16" s="369">
        <v>44</v>
      </c>
      <c r="E16" s="368">
        <v>75</v>
      </c>
      <c r="F16" s="368">
        <v>135</v>
      </c>
      <c r="G16" s="368">
        <v>448</v>
      </c>
      <c r="H16" s="369">
        <v>507</v>
      </c>
      <c r="I16" s="369">
        <v>808</v>
      </c>
      <c r="J16" s="368">
        <v>313</v>
      </c>
      <c r="K16" s="368">
        <v>246</v>
      </c>
      <c r="L16" s="368"/>
      <c r="M16" s="368">
        <v>143</v>
      </c>
      <c r="N16" s="379">
        <f t="shared" si="4"/>
        <v>2829</v>
      </c>
      <c r="O16" s="47"/>
      <c r="P16" s="372" t="s">
        <v>160</v>
      </c>
      <c r="Q16" s="380">
        <v>9</v>
      </c>
      <c r="R16" s="369">
        <v>16</v>
      </c>
      <c r="S16" s="369">
        <v>12</v>
      </c>
      <c r="T16" s="368">
        <v>6</v>
      </c>
      <c r="U16" s="381">
        <v>7</v>
      </c>
      <c r="V16" s="381">
        <v>14</v>
      </c>
      <c r="W16" s="369">
        <v>9</v>
      </c>
      <c r="X16" s="369">
        <v>14</v>
      </c>
      <c r="Y16" s="369">
        <v>9</v>
      </c>
      <c r="Z16" s="369">
        <v>9</v>
      </c>
      <c r="AA16" s="381">
        <v>8</v>
      </c>
      <c r="AB16" s="381">
        <v>7</v>
      </c>
      <c r="AC16" s="382">
        <f t="shared" si="5"/>
        <v>120</v>
      </c>
    </row>
    <row r="17" spans="1:30" ht="18" hidden="1" customHeight="1">
      <c r="A17" s="383" t="s">
        <v>161</v>
      </c>
      <c r="B17" s="384">
        <v>71</v>
      </c>
      <c r="C17" s="384">
        <v>97</v>
      </c>
      <c r="D17" s="384">
        <v>61</v>
      </c>
      <c r="E17" s="385">
        <v>105</v>
      </c>
      <c r="F17" s="385">
        <v>198</v>
      </c>
      <c r="G17" s="385">
        <v>442</v>
      </c>
      <c r="H17" s="386">
        <v>790</v>
      </c>
      <c r="I17" s="387">
        <v>674</v>
      </c>
      <c r="J17" s="385">
        <v>275</v>
      </c>
      <c r="K17" s="385">
        <v>133</v>
      </c>
      <c r="L17" s="385"/>
      <c r="M17" s="385">
        <v>108</v>
      </c>
      <c r="N17" s="379">
        <f t="shared" si="4"/>
        <v>2954</v>
      </c>
      <c r="O17" s="4"/>
      <c r="P17" s="388" t="s">
        <v>161</v>
      </c>
      <c r="Q17" s="384">
        <v>7</v>
      </c>
      <c r="R17" s="384">
        <v>13</v>
      </c>
      <c r="S17" s="384">
        <v>12</v>
      </c>
      <c r="T17" s="385">
        <v>11</v>
      </c>
      <c r="U17" s="385">
        <v>12</v>
      </c>
      <c r="V17" s="385">
        <v>15</v>
      </c>
      <c r="W17" s="385">
        <v>20</v>
      </c>
      <c r="X17" s="385">
        <v>15</v>
      </c>
      <c r="Y17" s="385">
        <v>15</v>
      </c>
      <c r="Z17" s="385">
        <v>20</v>
      </c>
      <c r="AA17" s="385">
        <v>9</v>
      </c>
      <c r="AB17" s="385">
        <v>7</v>
      </c>
      <c r="AC17" s="389">
        <f t="shared" si="5"/>
        <v>156</v>
      </c>
    </row>
    <row r="18" spans="1:30" ht="13.8" hidden="1" thickBot="1">
      <c r="A18" s="390" t="s">
        <v>162</v>
      </c>
      <c r="B18" s="380">
        <v>38</v>
      </c>
      <c r="C18" s="385">
        <v>19</v>
      </c>
      <c r="D18" s="385">
        <v>38</v>
      </c>
      <c r="E18" s="385">
        <v>203</v>
      </c>
      <c r="F18" s="385">
        <v>146</v>
      </c>
      <c r="G18" s="385">
        <v>439</v>
      </c>
      <c r="H18" s="386">
        <v>964</v>
      </c>
      <c r="I18" s="386">
        <v>1154</v>
      </c>
      <c r="J18" s="385">
        <v>388</v>
      </c>
      <c r="K18" s="385">
        <v>176</v>
      </c>
      <c r="L18" s="385"/>
      <c r="M18" s="385">
        <v>143</v>
      </c>
      <c r="N18" s="391">
        <f t="shared" si="4"/>
        <v>3708</v>
      </c>
      <c r="O18" s="4"/>
      <c r="P18" s="392" t="s">
        <v>162</v>
      </c>
      <c r="Q18" s="385">
        <v>7</v>
      </c>
      <c r="R18" s="385">
        <v>7</v>
      </c>
      <c r="S18" s="385">
        <v>8</v>
      </c>
      <c r="T18" s="385">
        <v>12</v>
      </c>
      <c r="U18" s="385">
        <v>9</v>
      </c>
      <c r="V18" s="385">
        <v>6</v>
      </c>
      <c r="W18" s="385">
        <v>11</v>
      </c>
      <c r="X18" s="385">
        <v>8</v>
      </c>
      <c r="Y18" s="385">
        <v>16</v>
      </c>
      <c r="Z18" s="385">
        <v>40</v>
      </c>
      <c r="AA18" s="385">
        <v>17</v>
      </c>
      <c r="AB18" s="385">
        <v>16</v>
      </c>
      <c r="AC18" s="385">
        <f t="shared" si="5"/>
        <v>157</v>
      </c>
    </row>
    <row r="19" spans="1:30" ht="13.8" hidden="1" thickBot="1">
      <c r="A19" s="393" t="s">
        <v>163</v>
      </c>
      <c r="B19" s="387">
        <v>49</v>
      </c>
      <c r="C19" s="387">
        <v>63</v>
      </c>
      <c r="D19" s="387">
        <v>50</v>
      </c>
      <c r="E19" s="387">
        <v>71</v>
      </c>
      <c r="F19" s="387">
        <v>144</v>
      </c>
      <c r="G19" s="387">
        <v>374</v>
      </c>
      <c r="H19" s="394">
        <v>729</v>
      </c>
      <c r="I19" s="394">
        <v>1097</v>
      </c>
      <c r="J19" s="387">
        <v>397</v>
      </c>
      <c r="K19" s="387">
        <v>192</v>
      </c>
      <c r="L19" s="387"/>
      <c r="M19" s="387">
        <v>217</v>
      </c>
      <c r="N19" s="391">
        <f t="shared" si="4"/>
        <v>3383</v>
      </c>
      <c r="O19" s="4"/>
      <c r="P19" s="395" t="s">
        <v>163</v>
      </c>
      <c r="Q19" s="387">
        <v>10</v>
      </c>
      <c r="R19" s="387">
        <v>6</v>
      </c>
      <c r="S19" s="387">
        <v>14</v>
      </c>
      <c r="T19" s="387">
        <v>10</v>
      </c>
      <c r="U19" s="387">
        <v>10</v>
      </c>
      <c r="V19" s="387">
        <v>19</v>
      </c>
      <c r="W19" s="387">
        <v>11</v>
      </c>
      <c r="X19" s="387">
        <v>20</v>
      </c>
      <c r="Y19" s="387">
        <v>15</v>
      </c>
      <c r="Z19" s="387">
        <v>8</v>
      </c>
      <c r="AA19" s="387">
        <v>11</v>
      </c>
      <c r="AB19" s="387">
        <v>8</v>
      </c>
      <c r="AC19" s="385">
        <f t="shared" si="5"/>
        <v>142</v>
      </c>
    </row>
    <row r="20" spans="1:30" ht="13.8" hidden="1" thickBot="1">
      <c r="A20" s="390" t="s">
        <v>164</v>
      </c>
      <c r="B20" s="387">
        <v>53</v>
      </c>
      <c r="C20" s="387">
        <v>39</v>
      </c>
      <c r="D20" s="387">
        <v>74</v>
      </c>
      <c r="E20" s="387">
        <v>64</v>
      </c>
      <c r="F20" s="387">
        <v>208</v>
      </c>
      <c r="G20" s="387">
        <v>491</v>
      </c>
      <c r="H20" s="387">
        <v>454</v>
      </c>
      <c r="I20" s="394">
        <v>1068</v>
      </c>
      <c r="J20" s="387">
        <v>407</v>
      </c>
      <c r="K20" s="387">
        <v>228</v>
      </c>
      <c r="L20" s="387"/>
      <c r="M20" s="387">
        <v>81</v>
      </c>
      <c r="N20" s="396">
        <f t="shared" si="4"/>
        <v>3167</v>
      </c>
      <c r="O20" s="4"/>
      <c r="P20" s="392" t="s">
        <v>164</v>
      </c>
      <c r="Q20" s="387">
        <v>12</v>
      </c>
      <c r="R20" s="387">
        <v>13</v>
      </c>
      <c r="S20" s="387">
        <v>46</v>
      </c>
      <c r="T20" s="387">
        <v>9</v>
      </c>
      <c r="U20" s="387">
        <v>20</v>
      </c>
      <c r="V20" s="387">
        <v>4</v>
      </c>
      <c r="W20" s="387">
        <v>8</v>
      </c>
      <c r="X20" s="387">
        <v>30</v>
      </c>
      <c r="Y20" s="387">
        <v>22</v>
      </c>
      <c r="Z20" s="387">
        <v>20</v>
      </c>
      <c r="AA20" s="387">
        <v>16</v>
      </c>
      <c r="AB20" s="387">
        <v>12</v>
      </c>
      <c r="AC20" s="397">
        <f t="shared" si="5"/>
        <v>212</v>
      </c>
    </row>
    <row r="21" spans="1:30" ht="13.8" hidden="1" thickBot="1">
      <c r="A21" s="390" t="s">
        <v>165</v>
      </c>
      <c r="B21" s="398">
        <v>67</v>
      </c>
      <c r="C21" s="398">
        <v>62</v>
      </c>
      <c r="D21" s="398">
        <v>57</v>
      </c>
      <c r="E21" s="398">
        <v>77</v>
      </c>
      <c r="F21" s="398">
        <v>473</v>
      </c>
      <c r="G21" s="398">
        <v>468</v>
      </c>
      <c r="H21" s="399">
        <v>659</v>
      </c>
      <c r="I21" s="398">
        <v>851</v>
      </c>
      <c r="J21" s="398">
        <v>270</v>
      </c>
      <c r="K21" s="398">
        <v>208</v>
      </c>
      <c r="L21" s="398"/>
      <c r="M21" s="398">
        <v>174</v>
      </c>
      <c r="N21" s="400">
        <f t="shared" si="4"/>
        <v>3366</v>
      </c>
      <c r="O21" s="4" t="s">
        <v>3</v>
      </c>
      <c r="P21" s="395" t="s">
        <v>165</v>
      </c>
      <c r="Q21" s="387">
        <v>6</v>
      </c>
      <c r="R21" s="387">
        <v>25</v>
      </c>
      <c r="S21" s="387">
        <v>29</v>
      </c>
      <c r="T21" s="387">
        <v>4</v>
      </c>
      <c r="U21" s="387">
        <v>17</v>
      </c>
      <c r="V21" s="387">
        <v>19</v>
      </c>
      <c r="W21" s="387">
        <v>14</v>
      </c>
      <c r="X21" s="387">
        <v>37</v>
      </c>
      <c r="Y21" s="401">
        <v>76</v>
      </c>
      <c r="Z21" s="387">
        <v>34</v>
      </c>
      <c r="AA21" s="387">
        <v>17</v>
      </c>
      <c r="AB21" s="387">
        <v>18</v>
      </c>
      <c r="AC21" s="397">
        <f t="shared" si="5"/>
        <v>296</v>
      </c>
    </row>
    <row r="22" spans="1:30">
      <c r="A22" s="6"/>
      <c r="B22" s="103"/>
      <c r="C22" s="103"/>
      <c r="D22" s="103"/>
      <c r="E22" s="103"/>
      <c r="F22" s="103"/>
      <c r="G22" s="103"/>
      <c r="H22" s="103"/>
      <c r="I22" s="103"/>
      <c r="J22" s="103"/>
      <c r="K22" s="103"/>
      <c r="L22" s="103"/>
      <c r="M22" s="103"/>
      <c r="N22" s="7"/>
      <c r="O22" s="4"/>
      <c r="P22" s="8"/>
      <c r="Q22" s="104"/>
      <c r="R22" s="104"/>
      <c r="S22" s="104"/>
      <c r="T22" s="104"/>
      <c r="U22" s="104"/>
      <c r="V22" s="104"/>
      <c r="W22" s="104"/>
      <c r="X22" s="104"/>
      <c r="Y22" s="104"/>
      <c r="Z22" s="104"/>
      <c r="AA22" s="104"/>
      <c r="AB22" s="104"/>
      <c r="AC22" s="103"/>
    </row>
    <row r="23" spans="1:30" ht="13.5" customHeight="1">
      <c r="A23" s="853" t="s">
        <v>404</v>
      </c>
      <c r="B23" s="854"/>
      <c r="C23" s="854"/>
      <c r="D23" s="854"/>
      <c r="E23" s="854"/>
      <c r="F23" s="854"/>
      <c r="G23" s="854"/>
      <c r="H23" s="854"/>
      <c r="I23" s="854"/>
      <c r="J23" s="854"/>
      <c r="K23" s="854"/>
      <c r="L23" s="854"/>
      <c r="M23" s="854"/>
      <c r="N23" s="855"/>
      <c r="O23" s="4"/>
      <c r="P23" s="856" t="str">
        <f>+A23</f>
        <v>2025年 第51週（12/15～12/21）</v>
      </c>
      <c r="Q23" s="857"/>
      <c r="R23" s="857"/>
      <c r="S23" s="857"/>
      <c r="T23" s="857"/>
      <c r="U23" s="857"/>
      <c r="V23" s="857"/>
      <c r="W23" s="857"/>
      <c r="X23" s="857"/>
      <c r="Y23" s="857"/>
      <c r="Z23" s="857"/>
      <c r="AA23" s="857"/>
      <c r="AB23" s="857"/>
      <c r="AC23" s="858"/>
    </row>
    <row r="24" spans="1:30" ht="13.8" thickBot="1">
      <c r="A24" s="122" t="s">
        <v>41</v>
      </c>
      <c r="B24" s="4"/>
      <c r="C24" s="4"/>
      <c r="D24" s="4"/>
      <c r="E24" s="4"/>
      <c r="F24" s="4"/>
      <c r="G24" s="4" t="s">
        <v>17</v>
      </c>
      <c r="H24" s="4"/>
      <c r="I24" s="4"/>
      <c r="J24" s="4"/>
      <c r="K24" s="4"/>
      <c r="L24" s="4"/>
      <c r="M24" s="4"/>
      <c r="N24" s="10"/>
      <c r="O24" s="4"/>
      <c r="P24" s="123"/>
      <c r="Q24" s="4"/>
      <c r="R24" s="4"/>
      <c r="S24" s="4"/>
      <c r="T24" s="4"/>
      <c r="U24" s="4"/>
      <c r="V24" s="4"/>
      <c r="W24" s="4"/>
      <c r="X24" s="4"/>
      <c r="Y24" s="4"/>
      <c r="Z24" s="4"/>
      <c r="AA24" s="4"/>
      <c r="AB24" s="4"/>
      <c r="AC24" s="12"/>
    </row>
    <row r="25" spans="1:30" ht="33" customHeight="1" thickBot="1">
      <c r="A25" s="837" t="s">
        <v>166</v>
      </c>
      <c r="B25" s="838"/>
      <c r="C25" s="839"/>
      <c r="D25" s="840" t="s">
        <v>213</v>
      </c>
      <c r="E25" s="841"/>
      <c r="F25" s="4" t="s">
        <v>41</v>
      </c>
      <c r="G25" s="4" t="s">
        <v>17</v>
      </c>
      <c r="H25" s="4"/>
      <c r="I25" s="4"/>
      <c r="J25" s="4"/>
      <c r="K25" s="4"/>
      <c r="L25" s="4"/>
      <c r="M25" s="4"/>
      <c r="N25" s="10"/>
      <c r="O25" s="47" t="s">
        <v>17</v>
      </c>
      <c r="P25" s="67"/>
      <c r="Q25" s="402" t="s">
        <v>167</v>
      </c>
      <c r="R25" s="842" t="s">
        <v>213</v>
      </c>
      <c r="S25" s="843"/>
      <c r="T25" s="844"/>
      <c r="U25" s="4"/>
      <c r="V25" s="4"/>
      <c r="W25" s="4"/>
      <c r="X25" s="4"/>
      <c r="Y25" s="4"/>
      <c r="Z25" s="4"/>
      <c r="AA25" s="4"/>
      <c r="AB25" s="4"/>
      <c r="AC25" s="12"/>
    </row>
    <row r="26" spans="1:30" ht="15" customHeight="1">
      <c r="A26" s="9" t="s">
        <v>177</v>
      </c>
      <c r="B26" s="4"/>
      <c r="C26" s="4"/>
      <c r="D26" s="4" t="s">
        <v>3</v>
      </c>
      <c r="E26" s="4"/>
      <c r="F26" s="4"/>
      <c r="G26" s="4"/>
      <c r="H26" s="4"/>
      <c r="I26" s="4"/>
      <c r="J26" s="4"/>
      <c r="K26" s="4"/>
      <c r="L26" s="4"/>
      <c r="M26" s="4"/>
      <c r="N26" s="10"/>
      <c r="O26" s="47" t="s">
        <v>17</v>
      </c>
      <c r="P26" s="66"/>
      <c r="Q26" s="4"/>
      <c r="R26" s="4"/>
      <c r="S26" s="4"/>
      <c r="T26" s="4"/>
      <c r="U26" s="4"/>
      <c r="V26" s="4"/>
      <c r="W26" s="4"/>
      <c r="X26" s="4"/>
      <c r="Y26" s="4"/>
      <c r="Z26" s="4"/>
      <c r="AA26" s="4"/>
      <c r="AB26" s="4"/>
      <c r="AC26" s="12"/>
    </row>
    <row r="27" spans="1:30" ht="9" customHeight="1">
      <c r="A27" s="9"/>
      <c r="B27" s="4"/>
      <c r="C27" s="4"/>
      <c r="D27" s="4"/>
      <c r="E27" s="4"/>
      <c r="F27" s="4"/>
      <c r="G27" s="4"/>
      <c r="H27" s="4"/>
      <c r="I27" s="4"/>
      <c r="J27" s="4"/>
      <c r="K27" s="4"/>
      <c r="L27" s="4"/>
      <c r="M27" s="4"/>
      <c r="N27" s="10"/>
      <c r="O27" s="47" t="s">
        <v>17</v>
      </c>
      <c r="P27" s="11"/>
      <c r="Q27" s="4"/>
      <c r="R27" s="4"/>
      <c r="S27" s="4"/>
      <c r="T27" s="4"/>
      <c r="U27" s="4"/>
      <c r="V27" s="4"/>
      <c r="W27" s="4"/>
      <c r="X27" s="4"/>
      <c r="Y27" s="4"/>
      <c r="Z27" s="4"/>
      <c r="AA27" s="4"/>
      <c r="AB27" s="4"/>
      <c r="AC27" s="12"/>
    </row>
    <row r="28" spans="1:30">
      <c r="A28" s="9"/>
      <c r="B28" s="4"/>
      <c r="C28" s="4"/>
      <c r="D28" s="4"/>
      <c r="E28" s="4"/>
      <c r="F28" s="4"/>
      <c r="G28" s="4"/>
      <c r="H28" s="4"/>
      <c r="I28" s="4"/>
      <c r="J28" s="4"/>
      <c r="K28" s="4"/>
      <c r="L28" s="4"/>
      <c r="M28" s="4"/>
      <c r="N28" s="10"/>
      <c r="O28" s="4" t="s">
        <v>17</v>
      </c>
      <c r="P28" s="5"/>
      <c r="AC28" s="13"/>
    </row>
    <row r="29" spans="1:30">
      <c r="A29" s="9"/>
      <c r="B29" s="4"/>
      <c r="C29" s="4"/>
      <c r="D29" s="4"/>
      <c r="E29" s="4"/>
      <c r="F29" s="4"/>
      <c r="G29" s="4"/>
      <c r="H29" s="4"/>
      <c r="I29" s="4"/>
      <c r="J29" s="4"/>
      <c r="K29" s="4"/>
      <c r="L29" s="4"/>
      <c r="M29" s="4"/>
      <c r="N29" s="10"/>
      <c r="O29" s="4" t="s">
        <v>17</v>
      </c>
      <c r="P29" s="5"/>
      <c r="AC29" s="13"/>
    </row>
    <row r="30" spans="1:30">
      <c r="A30" s="9"/>
      <c r="B30" s="4"/>
      <c r="C30" s="4"/>
      <c r="D30" s="4"/>
      <c r="E30" s="4"/>
      <c r="F30" s="4"/>
      <c r="G30" s="4"/>
      <c r="H30" s="4"/>
      <c r="I30" s="4"/>
      <c r="J30" s="4"/>
      <c r="K30" s="4"/>
      <c r="L30" s="4"/>
      <c r="M30" s="4"/>
      <c r="N30" s="10"/>
      <c r="O30" s="4" t="s">
        <v>17</v>
      </c>
      <c r="P30" s="5"/>
      <c r="AC30" s="13"/>
      <c r="AD30" s="70"/>
    </row>
    <row r="31" spans="1:30">
      <c r="A31" s="9"/>
      <c r="B31" s="4"/>
      <c r="C31" s="4"/>
      <c r="D31" s="4"/>
      <c r="E31" s="4"/>
      <c r="F31" s="4"/>
      <c r="G31" s="4"/>
      <c r="H31" s="4"/>
      <c r="I31" s="4"/>
      <c r="J31" s="4"/>
      <c r="K31" s="4"/>
      <c r="L31" s="4"/>
      <c r="M31" s="4"/>
      <c r="N31" s="10"/>
      <c r="O31" s="4"/>
      <c r="P31" s="5"/>
      <c r="AC31" s="13"/>
    </row>
    <row r="32" spans="1:30" ht="21.6">
      <c r="A32" s="132" t="s">
        <v>168</v>
      </c>
      <c r="B32" s="4"/>
      <c r="C32" s="4"/>
      <c r="D32" s="4"/>
      <c r="E32" s="4"/>
      <c r="F32" s="4"/>
      <c r="G32" s="4"/>
      <c r="H32" s="4"/>
      <c r="I32" s="4"/>
      <c r="J32" s="4"/>
      <c r="K32" s="4"/>
      <c r="L32" s="4"/>
      <c r="M32" s="4"/>
      <c r="N32" s="10"/>
      <c r="O32" s="4"/>
      <c r="P32" s="5"/>
      <c r="AC32" s="13"/>
    </row>
    <row r="33" spans="1:29" ht="13.8" thickBot="1">
      <c r="A33" s="403"/>
      <c r="B33" s="404"/>
      <c r="C33" s="404"/>
      <c r="D33" s="404"/>
      <c r="E33" s="404"/>
      <c r="F33" s="404"/>
      <c r="G33" s="404"/>
      <c r="H33" s="404"/>
      <c r="I33" s="404"/>
      <c r="J33" s="404"/>
      <c r="K33" s="404"/>
      <c r="L33" s="404"/>
      <c r="M33" s="404"/>
      <c r="N33" s="405"/>
      <c r="O33" s="4"/>
      <c r="P33" s="406"/>
      <c r="Q33" s="407"/>
      <c r="R33" s="407"/>
      <c r="S33" s="407"/>
      <c r="T33" s="407"/>
      <c r="U33" s="407"/>
      <c r="V33" s="407"/>
      <c r="W33" s="407"/>
      <c r="X33" s="407"/>
      <c r="Y33" s="407"/>
      <c r="Z33" s="407"/>
      <c r="AA33" s="407"/>
      <c r="AB33" s="407"/>
      <c r="AC33" s="408"/>
    </row>
    <row r="34" spans="1:29">
      <c r="A34" s="409"/>
      <c r="C34" s="4"/>
      <c r="D34" s="4"/>
      <c r="E34" s="4"/>
      <c r="F34" s="4"/>
      <c r="G34" s="4"/>
      <c r="H34" s="4"/>
      <c r="I34" s="4"/>
      <c r="J34" s="4"/>
      <c r="K34" s="4"/>
      <c r="L34" s="4"/>
      <c r="M34" s="4"/>
      <c r="N34" s="4"/>
      <c r="O34" s="4"/>
    </row>
    <row r="35" spans="1:29">
      <c r="O35" s="4"/>
    </row>
    <row r="36" spans="1:29">
      <c r="J36" s="105" t="s">
        <v>3</v>
      </c>
      <c r="O36" s="4"/>
    </row>
    <row r="37" spans="1:29">
      <c r="O37" s="4"/>
    </row>
    <row r="38" spans="1:29">
      <c r="O38" s="4"/>
    </row>
    <row r="39" spans="1:29">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row>
    <row r="40" spans="1:29">
      <c r="Q40" s="55" t="s">
        <v>169</v>
      </c>
      <c r="R40" s="55"/>
      <c r="S40" s="55"/>
      <c r="T40" s="55"/>
      <c r="U40" s="55"/>
      <c r="V40" s="55"/>
      <c r="W40" s="55"/>
      <c r="X40" s="55"/>
    </row>
    <row r="41" spans="1:29">
      <c r="Q41" s="55" t="s">
        <v>170</v>
      </c>
      <c r="R41" s="55"/>
      <c r="S41" s="55"/>
      <c r="T41" s="55"/>
      <c r="U41" s="55"/>
      <c r="V41" s="55"/>
      <c r="W41" s="55"/>
      <c r="X41" s="55"/>
    </row>
  </sheetData>
  <mergeCells count="9">
    <mergeCell ref="A25:C25"/>
    <mergeCell ref="D25:E25"/>
    <mergeCell ref="R25:T25"/>
    <mergeCell ref="A1:N1"/>
    <mergeCell ref="P1:AC1"/>
    <mergeCell ref="A2:N2"/>
    <mergeCell ref="P2:AC2"/>
    <mergeCell ref="A23:N23"/>
    <mergeCell ref="P23:AC23"/>
  </mergeCells>
  <phoneticPr fontId="80"/>
  <pageMargins left="0.75" right="0.75" top="1" bottom="1" header="0.51200000000000001" footer="0.51200000000000001"/>
  <pageSetup paperSize="9" scale="44" orientation="portrait" horizontalDpi="1200" verticalDpi="1200"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G65"/>
  <sheetViews>
    <sheetView view="pageBreakPreview" topLeftCell="A27" zoomScale="96" zoomScaleNormal="100" zoomScaleSheetLayoutView="110" workbookViewId="0">
      <selection activeCell="D1" sqref="D1"/>
    </sheetView>
  </sheetViews>
  <sheetFormatPr defaultColWidth="9" defaultRowHeight="13.2"/>
  <cols>
    <col min="1" max="1" width="21.33203125" style="15" customWidth="1"/>
    <col min="2" max="2" width="19.88671875" style="15" customWidth="1"/>
    <col min="3" max="3" width="91.6640625" style="112" customWidth="1"/>
    <col min="4" max="4" width="14.44140625" style="16" customWidth="1"/>
    <col min="5" max="5" width="13.6640625" style="16" customWidth="1"/>
    <col min="6" max="6" width="13.88671875" style="1" customWidth="1"/>
    <col min="7" max="7" width="58.6640625" style="1" customWidth="1"/>
    <col min="8" max="10" width="9" style="1"/>
    <col min="11" max="11" width="14.109375" style="1" customWidth="1"/>
    <col min="12" max="16384" width="9" style="1"/>
  </cols>
  <sheetData>
    <row r="1" spans="1:7" ht="44.25" customHeight="1" thickTop="1" thickBot="1">
      <c r="A1" s="516" t="s">
        <v>318</v>
      </c>
      <c r="B1" s="517" t="s">
        <v>175</v>
      </c>
      <c r="C1" s="525" t="s">
        <v>403</v>
      </c>
      <c r="D1" s="518" t="s">
        <v>171</v>
      </c>
      <c r="E1" s="519" t="s">
        <v>172</v>
      </c>
      <c r="G1" s="541"/>
    </row>
    <row r="2" spans="1:7" s="436" customFormat="1" ht="25.2" customHeight="1" thickTop="1">
      <c r="A2" s="564" t="s">
        <v>232</v>
      </c>
      <c r="B2" s="565" t="s">
        <v>319</v>
      </c>
      <c r="C2" s="566" t="s">
        <v>320</v>
      </c>
      <c r="D2" s="567">
        <v>46017</v>
      </c>
      <c r="E2" s="568">
        <v>46017</v>
      </c>
    </row>
    <row r="3" spans="1:7" s="436" customFormat="1" ht="25.2" customHeight="1">
      <c r="A3" s="569" t="s">
        <v>234</v>
      </c>
      <c r="B3" s="570" t="s">
        <v>321</v>
      </c>
      <c r="C3" s="571" t="s">
        <v>322</v>
      </c>
      <c r="D3" s="572">
        <v>46017</v>
      </c>
      <c r="E3" s="573">
        <v>46017</v>
      </c>
    </row>
    <row r="4" spans="1:7" s="436" customFormat="1" ht="25.2" customHeight="1">
      <c r="A4" s="569" t="s">
        <v>232</v>
      </c>
      <c r="B4" s="570" t="s">
        <v>323</v>
      </c>
      <c r="C4" s="571" t="s">
        <v>324</v>
      </c>
      <c r="D4" s="572">
        <v>46017</v>
      </c>
      <c r="E4" s="573">
        <v>46017</v>
      </c>
    </row>
    <row r="5" spans="1:7" s="436" customFormat="1" ht="25.2" customHeight="1">
      <c r="A5" s="569" t="s">
        <v>232</v>
      </c>
      <c r="B5" s="570" t="s">
        <v>241</v>
      </c>
      <c r="C5" s="571" t="s">
        <v>325</v>
      </c>
      <c r="D5" s="572">
        <v>46017</v>
      </c>
      <c r="E5" s="573">
        <v>46017</v>
      </c>
    </row>
    <row r="6" spans="1:7" s="436" customFormat="1" ht="25.2" customHeight="1">
      <c r="A6" s="579" t="s">
        <v>234</v>
      </c>
      <c r="B6" s="580" t="s">
        <v>326</v>
      </c>
      <c r="C6" s="581" t="s">
        <v>327</v>
      </c>
      <c r="D6" s="582">
        <v>46017</v>
      </c>
      <c r="E6" s="583">
        <v>46017</v>
      </c>
    </row>
    <row r="7" spans="1:7" s="436" customFormat="1" ht="25.2" customHeight="1">
      <c r="A7" s="564" t="s">
        <v>232</v>
      </c>
      <c r="B7" s="565" t="s">
        <v>328</v>
      </c>
      <c r="C7" s="566" t="s">
        <v>329</v>
      </c>
      <c r="D7" s="567">
        <v>46017</v>
      </c>
      <c r="E7" s="568">
        <v>46017</v>
      </c>
    </row>
    <row r="8" spans="1:7" s="522" customFormat="1" ht="25.2" customHeight="1">
      <c r="A8" s="584" t="s">
        <v>232</v>
      </c>
      <c r="B8" s="585" t="s">
        <v>330</v>
      </c>
      <c r="C8" s="586" t="s">
        <v>331</v>
      </c>
      <c r="D8" s="587">
        <v>46017</v>
      </c>
      <c r="E8" s="588">
        <v>46017</v>
      </c>
      <c r="G8" s="522" t="s">
        <v>209</v>
      </c>
    </row>
    <row r="9" spans="1:7" s="522" customFormat="1" ht="25.2" customHeight="1">
      <c r="A9" s="427" t="s">
        <v>232</v>
      </c>
      <c r="B9" s="428" t="s">
        <v>332</v>
      </c>
      <c r="C9" s="429" t="s">
        <v>333</v>
      </c>
      <c r="D9" s="430">
        <v>46017</v>
      </c>
      <c r="E9" s="431">
        <v>46017</v>
      </c>
    </row>
    <row r="10" spans="1:7" s="436" customFormat="1" ht="25.2" customHeight="1">
      <c r="A10" s="574" t="s">
        <v>234</v>
      </c>
      <c r="B10" s="575" t="s">
        <v>334</v>
      </c>
      <c r="C10" s="576" t="s">
        <v>335</v>
      </c>
      <c r="D10" s="577">
        <v>46017</v>
      </c>
      <c r="E10" s="578">
        <v>46017</v>
      </c>
    </row>
    <row r="11" spans="1:7" s="436" customFormat="1" ht="25.2" customHeight="1">
      <c r="A11" s="564" t="s">
        <v>232</v>
      </c>
      <c r="B11" s="565" t="s">
        <v>336</v>
      </c>
      <c r="C11" s="566" t="s">
        <v>337</v>
      </c>
      <c r="D11" s="567">
        <v>46017</v>
      </c>
      <c r="E11" s="568">
        <v>46017</v>
      </c>
    </row>
    <row r="12" spans="1:7" s="522" customFormat="1" ht="25.2" customHeight="1">
      <c r="A12" s="579" t="s">
        <v>235</v>
      </c>
      <c r="B12" s="580" t="s">
        <v>338</v>
      </c>
      <c r="C12" s="581" t="s">
        <v>339</v>
      </c>
      <c r="D12" s="582">
        <v>46016</v>
      </c>
      <c r="E12" s="583">
        <v>46017</v>
      </c>
    </row>
    <row r="13" spans="1:7" s="522" customFormat="1" ht="25.2" customHeight="1">
      <c r="A13" s="584" t="s">
        <v>232</v>
      </c>
      <c r="B13" s="585" t="s">
        <v>340</v>
      </c>
      <c r="C13" s="586" t="s">
        <v>341</v>
      </c>
      <c r="D13" s="587">
        <v>46016</v>
      </c>
      <c r="E13" s="588">
        <v>46017</v>
      </c>
    </row>
    <row r="14" spans="1:7" s="436" customFormat="1" ht="25.2" customHeight="1">
      <c r="A14" s="574" t="s">
        <v>232</v>
      </c>
      <c r="B14" s="575" t="s">
        <v>342</v>
      </c>
      <c r="C14" s="576" t="s">
        <v>343</v>
      </c>
      <c r="D14" s="577">
        <v>46016</v>
      </c>
      <c r="E14" s="578">
        <v>46017</v>
      </c>
    </row>
    <row r="15" spans="1:7" s="522" customFormat="1" ht="25.2" customHeight="1">
      <c r="A15" s="569" t="s">
        <v>237</v>
      </c>
      <c r="B15" s="570" t="s">
        <v>344</v>
      </c>
      <c r="C15" s="571" t="s">
        <v>345</v>
      </c>
      <c r="D15" s="572">
        <v>46016</v>
      </c>
      <c r="E15" s="573">
        <v>46017</v>
      </c>
    </row>
    <row r="16" spans="1:7" s="436" customFormat="1" ht="25.2" customHeight="1">
      <c r="A16" s="564" t="s">
        <v>234</v>
      </c>
      <c r="B16" s="565" t="s">
        <v>346</v>
      </c>
      <c r="C16" s="566" t="s">
        <v>347</v>
      </c>
      <c r="D16" s="567">
        <v>46016</v>
      </c>
      <c r="E16" s="568">
        <v>46016</v>
      </c>
    </row>
    <row r="17" spans="1:6" s="522" customFormat="1" ht="25.2" customHeight="1">
      <c r="A17" s="564" t="s">
        <v>232</v>
      </c>
      <c r="B17" s="565" t="s">
        <v>348</v>
      </c>
      <c r="C17" s="566" t="s">
        <v>349</v>
      </c>
      <c r="D17" s="567">
        <v>46016</v>
      </c>
      <c r="E17" s="568">
        <v>46016</v>
      </c>
    </row>
    <row r="18" spans="1:6" s="436" customFormat="1" ht="25.2" customHeight="1">
      <c r="A18" s="574" t="s">
        <v>232</v>
      </c>
      <c r="B18" s="575" t="s">
        <v>350</v>
      </c>
      <c r="C18" s="576" t="s">
        <v>351</v>
      </c>
      <c r="D18" s="577">
        <v>46015</v>
      </c>
      <c r="E18" s="578">
        <v>46016</v>
      </c>
    </row>
    <row r="19" spans="1:6" s="436" customFormat="1" ht="25.2" customHeight="1">
      <c r="A19" s="569" t="s">
        <v>234</v>
      </c>
      <c r="B19" s="570" t="s">
        <v>352</v>
      </c>
      <c r="C19" s="571" t="s">
        <v>353</v>
      </c>
      <c r="D19" s="572">
        <v>46015</v>
      </c>
      <c r="E19" s="573">
        <v>46016</v>
      </c>
    </row>
    <row r="20" spans="1:6" s="436" customFormat="1" ht="25.2" customHeight="1">
      <c r="A20" s="564" t="s">
        <v>232</v>
      </c>
      <c r="B20" s="565" t="s">
        <v>238</v>
      </c>
      <c r="C20" s="566" t="s">
        <v>354</v>
      </c>
      <c r="D20" s="567">
        <v>46015</v>
      </c>
      <c r="E20" s="568">
        <v>46016</v>
      </c>
    </row>
    <row r="21" spans="1:6" s="436" customFormat="1" ht="25.2" customHeight="1">
      <c r="A21" s="564" t="s">
        <v>232</v>
      </c>
      <c r="B21" s="565" t="s">
        <v>355</v>
      </c>
      <c r="C21" s="566" t="s">
        <v>356</v>
      </c>
      <c r="D21" s="567">
        <v>46015</v>
      </c>
      <c r="E21" s="568">
        <v>46016</v>
      </c>
    </row>
    <row r="22" spans="1:6" s="522" customFormat="1" ht="25.2" customHeight="1">
      <c r="A22" s="574" t="s">
        <v>232</v>
      </c>
      <c r="B22" s="575" t="s">
        <v>357</v>
      </c>
      <c r="C22" s="576" t="s">
        <v>358</v>
      </c>
      <c r="D22" s="577">
        <v>46015</v>
      </c>
      <c r="E22" s="578">
        <v>46015</v>
      </c>
      <c r="F22" s="912"/>
    </row>
    <row r="23" spans="1:6" s="436" customFormat="1" ht="25.2" customHeight="1">
      <c r="A23" s="574" t="s">
        <v>232</v>
      </c>
      <c r="B23" s="575" t="s">
        <v>359</v>
      </c>
      <c r="C23" s="576" t="s">
        <v>360</v>
      </c>
      <c r="D23" s="577">
        <v>46015</v>
      </c>
      <c r="E23" s="578">
        <v>46015</v>
      </c>
      <c r="F23" s="912"/>
    </row>
    <row r="24" spans="1:6" s="436" customFormat="1" ht="25.2" customHeight="1">
      <c r="A24" s="564" t="s">
        <v>234</v>
      </c>
      <c r="B24" s="565" t="s">
        <v>361</v>
      </c>
      <c r="C24" s="566" t="s">
        <v>362</v>
      </c>
      <c r="D24" s="567">
        <v>46015</v>
      </c>
      <c r="E24" s="568">
        <v>46015</v>
      </c>
      <c r="F24" s="912"/>
    </row>
    <row r="25" spans="1:6" s="436" customFormat="1" ht="25.2" customHeight="1">
      <c r="A25" s="574" t="s">
        <v>232</v>
      </c>
      <c r="B25" s="575" t="s">
        <v>241</v>
      </c>
      <c r="C25" s="576" t="s">
        <v>363</v>
      </c>
      <c r="D25" s="577">
        <v>46015</v>
      </c>
      <c r="E25" s="578">
        <v>46015</v>
      </c>
    </row>
    <row r="26" spans="1:6" s="522" customFormat="1" ht="25.2" customHeight="1">
      <c r="A26" s="564" t="s">
        <v>232</v>
      </c>
      <c r="B26" s="565" t="s">
        <v>319</v>
      </c>
      <c r="C26" s="566" t="s">
        <v>364</v>
      </c>
      <c r="D26" s="567">
        <v>46015</v>
      </c>
      <c r="E26" s="568">
        <v>46015</v>
      </c>
    </row>
    <row r="27" spans="1:6" s="436" customFormat="1" ht="25.2" customHeight="1">
      <c r="A27" s="584" t="s">
        <v>232</v>
      </c>
      <c r="B27" s="585" t="s">
        <v>365</v>
      </c>
      <c r="C27" s="586" t="s">
        <v>366</v>
      </c>
      <c r="D27" s="587">
        <v>46015</v>
      </c>
      <c r="E27" s="588">
        <v>46015</v>
      </c>
    </row>
    <row r="28" spans="1:6" s="436" customFormat="1" ht="25.2" customHeight="1">
      <c r="A28" s="584" t="s">
        <v>232</v>
      </c>
      <c r="B28" s="585" t="s">
        <v>367</v>
      </c>
      <c r="C28" s="586" t="s">
        <v>368</v>
      </c>
      <c r="D28" s="587">
        <v>46015</v>
      </c>
      <c r="E28" s="588">
        <v>46015</v>
      </c>
    </row>
    <row r="29" spans="1:6" s="436" customFormat="1" ht="25.2" customHeight="1">
      <c r="A29" s="564" t="s">
        <v>232</v>
      </c>
      <c r="B29" s="565" t="s">
        <v>240</v>
      </c>
      <c r="C29" s="566" t="s">
        <v>369</v>
      </c>
      <c r="D29" s="567">
        <v>46015</v>
      </c>
      <c r="E29" s="568">
        <v>46015</v>
      </c>
    </row>
    <row r="30" spans="1:6" s="436" customFormat="1" ht="25.2" customHeight="1">
      <c r="A30" s="569" t="s">
        <v>232</v>
      </c>
      <c r="B30" s="570" t="s">
        <v>370</v>
      </c>
      <c r="C30" s="571" t="s">
        <v>371</v>
      </c>
      <c r="D30" s="572">
        <v>46014</v>
      </c>
      <c r="E30" s="573">
        <v>46015</v>
      </c>
    </row>
    <row r="31" spans="1:6" s="436" customFormat="1" ht="25.2" customHeight="1">
      <c r="A31" s="574" t="s">
        <v>232</v>
      </c>
      <c r="B31" s="575" t="s">
        <v>372</v>
      </c>
      <c r="C31" s="576" t="s">
        <v>373</v>
      </c>
      <c r="D31" s="577">
        <v>46014</v>
      </c>
      <c r="E31" s="578">
        <v>46015</v>
      </c>
    </row>
    <row r="32" spans="1:6" s="522" customFormat="1" ht="25.2" customHeight="1">
      <c r="A32" s="569" t="s">
        <v>232</v>
      </c>
      <c r="B32" s="570" t="s">
        <v>236</v>
      </c>
      <c r="C32" s="571" t="s">
        <v>374</v>
      </c>
      <c r="D32" s="572">
        <v>46014</v>
      </c>
      <c r="E32" s="573">
        <v>46015</v>
      </c>
    </row>
    <row r="33" spans="1:5" s="522" customFormat="1" ht="25.2" customHeight="1">
      <c r="A33" s="564" t="s">
        <v>232</v>
      </c>
      <c r="B33" s="565" t="s">
        <v>375</v>
      </c>
      <c r="C33" s="566" t="s">
        <v>376</v>
      </c>
      <c r="D33" s="567">
        <v>46014</v>
      </c>
      <c r="E33" s="568">
        <v>46015</v>
      </c>
    </row>
    <row r="34" spans="1:5" s="522" customFormat="1" ht="25.2" customHeight="1">
      <c r="A34" s="564" t="s">
        <v>237</v>
      </c>
      <c r="B34" s="565" t="s">
        <v>377</v>
      </c>
      <c r="C34" s="566" t="s">
        <v>378</v>
      </c>
      <c r="D34" s="567">
        <v>46014</v>
      </c>
      <c r="E34" s="568">
        <v>46015</v>
      </c>
    </row>
    <row r="35" spans="1:5" s="522" customFormat="1" ht="25.2" customHeight="1">
      <c r="A35" s="564" t="s">
        <v>234</v>
      </c>
      <c r="B35" s="565" t="s">
        <v>379</v>
      </c>
      <c r="C35" s="566" t="s">
        <v>380</v>
      </c>
      <c r="D35" s="567">
        <v>46014</v>
      </c>
      <c r="E35" s="568">
        <v>46015</v>
      </c>
    </row>
    <row r="36" spans="1:5" s="522" customFormat="1" ht="25.2" customHeight="1">
      <c r="A36" s="564" t="s">
        <v>237</v>
      </c>
      <c r="B36" s="565" t="s">
        <v>319</v>
      </c>
      <c r="C36" s="566" t="s">
        <v>381</v>
      </c>
      <c r="D36" s="567">
        <v>46014</v>
      </c>
      <c r="E36" s="568">
        <v>46014</v>
      </c>
    </row>
    <row r="37" spans="1:5" s="522" customFormat="1" ht="25.2" customHeight="1">
      <c r="A37" s="564" t="s">
        <v>235</v>
      </c>
      <c r="B37" s="565" t="s">
        <v>382</v>
      </c>
      <c r="C37" s="566" t="s">
        <v>383</v>
      </c>
      <c r="D37" s="567">
        <v>46014</v>
      </c>
      <c r="E37" s="568">
        <v>46014</v>
      </c>
    </row>
    <row r="38" spans="1:5" s="522" customFormat="1" ht="25.2" customHeight="1">
      <c r="A38" s="569" t="s">
        <v>232</v>
      </c>
      <c r="B38" s="570" t="s">
        <v>233</v>
      </c>
      <c r="C38" s="571" t="s">
        <v>384</v>
      </c>
      <c r="D38" s="572">
        <v>46014</v>
      </c>
      <c r="E38" s="573">
        <v>46014</v>
      </c>
    </row>
    <row r="39" spans="1:5" s="522" customFormat="1" ht="25.2" customHeight="1">
      <c r="A39" s="574" t="s">
        <v>232</v>
      </c>
      <c r="B39" s="575" t="s">
        <v>242</v>
      </c>
      <c r="C39" s="576" t="s">
        <v>385</v>
      </c>
      <c r="D39" s="577">
        <v>46014</v>
      </c>
      <c r="E39" s="578">
        <v>46014</v>
      </c>
    </row>
    <row r="40" spans="1:5" s="522" customFormat="1" ht="25.2" customHeight="1">
      <c r="A40" s="569" t="s">
        <v>232</v>
      </c>
      <c r="B40" s="570" t="s">
        <v>386</v>
      </c>
      <c r="C40" s="571" t="s">
        <v>387</v>
      </c>
      <c r="D40" s="572">
        <v>46014</v>
      </c>
      <c r="E40" s="573">
        <v>46014</v>
      </c>
    </row>
    <row r="41" spans="1:5" s="522" customFormat="1" ht="25.2" customHeight="1">
      <c r="A41" s="569" t="s">
        <v>232</v>
      </c>
      <c r="B41" s="570" t="s">
        <v>388</v>
      </c>
      <c r="C41" s="571" t="s">
        <v>389</v>
      </c>
      <c r="D41" s="572">
        <v>46014</v>
      </c>
      <c r="E41" s="573">
        <v>46014</v>
      </c>
    </row>
    <row r="42" spans="1:5" s="522" customFormat="1" ht="25.2" customHeight="1">
      <c r="A42" s="564" t="s">
        <v>234</v>
      </c>
      <c r="B42" s="565" t="s">
        <v>239</v>
      </c>
      <c r="C42" s="566" t="s">
        <v>390</v>
      </c>
      <c r="D42" s="567">
        <v>46013</v>
      </c>
      <c r="E42" s="568">
        <v>46014</v>
      </c>
    </row>
    <row r="43" spans="1:5" s="522" customFormat="1" ht="25.2" customHeight="1">
      <c r="A43" s="569" t="s">
        <v>232</v>
      </c>
      <c r="B43" s="570" t="s">
        <v>391</v>
      </c>
      <c r="C43" s="571" t="s">
        <v>392</v>
      </c>
      <c r="D43" s="572">
        <v>46013</v>
      </c>
      <c r="E43" s="573">
        <v>46013</v>
      </c>
    </row>
    <row r="44" spans="1:5" s="522" customFormat="1" ht="25.2" customHeight="1">
      <c r="A44" s="564" t="s">
        <v>234</v>
      </c>
      <c r="B44" s="565" t="s">
        <v>393</v>
      </c>
      <c r="C44" s="566" t="s">
        <v>394</v>
      </c>
      <c r="D44" s="567">
        <v>46013</v>
      </c>
      <c r="E44" s="568">
        <v>46013</v>
      </c>
    </row>
    <row r="45" spans="1:5" s="522" customFormat="1" ht="25.2" customHeight="1">
      <c r="A45" s="584" t="s">
        <v>232</v>
      </c>
      <c r="B45" s="585" t="s">
        <v>395</v>
      </c>
      <c r="C45" s="586" t="s">
        <v>396</v>
      </c>
      <c r="D45" s="587">
        <v>46013</v>
      </c>
      <c r="E45" s="588">
        <v>46013</v>
      </c>
    </row>
    <row r="46" spans="1:5" s="522" customFormat="1" ht="25.2" customHeight="1">
      <c r="A46" s="569" t="s">
        <v>232</v>
      </c>
      <c r="B46" s="570" t="s">
        <v>397</v>
      </c>
      <c r="C46" s="571" t="s">
        <v>398</v>
      </c>
      <c r="D46" s="572">
        <v>46013</v>
      </c>
      <c r="E46" s="573">
        <v>46013</v>
      </c>
    </row>
    <row r="47" spans="1:5" s="522" customFormat="1" ht="25.2" customHeight="1">
      <c r="A47" s="427" t="s">
        <v>232</v>
      </c>
      <c r="B47" s="428" t="s">
        <v>399</v>
      </c>
      <c r="C47" s="429" t="s">
        <v>400</v>
      </c>
      <c r="D47" s="430">
        <v>46011</v>
      </c>
      <c r="E47" s="431">
        <v>46013</v>
      </c>
    </row>
    <row r="48" spans="1:5" s="522" customFormat="1" ht="25.2" customHeight="1">
      <c r="A48" s="584" t="s">
        <v>232</v>
      </c>
      <c r="B48" s="585" t="s">
        <v>401</v>
      </c>
      <c r="C48" s="586" t="s">
        <v>366</v>
      </c>
      <c r="D48" s="587">
        <v>46010</v>
      </c>
      <c r="E48" s="588">
        <v>46013</v>
      </c>
    </row>
    <row r="49" spans="1:5" s="436" customFormat="1" ht="25.2" customHeight="1">
      <c r="A49" s="584" t="s">
        <v>232</v>
      </c>
      <c r="B49" s="585" t="s">
        <v>402</v>
      </c>
      <c r="C49" s="586" t="s">
        <v>366</v>
      </c>
      <c r="D49" s="587">
        <v>46010</v>
      </c>
      <c r="E49" s="588">
        <v>46013</v>
      </c>
    </row>
    <row r="50" spans="1:5" s="436" customFormat="1" ht="25.2" customHeight="1">
      <c r="A50" s="427"/>
      <c r="B50" s="428"/>
      <c r="C50" s="429"/>
      <c r="D50" s="430"/>
      <c r="E50" s="431"/>
    </row>
    <row r="51" spans="1:5" ht="27.6" customHeight="1">
      <c r="A51" s="176" t="s">
        <v>197</v>
      </c>
      <c r="B51" s="177">
        <v>43</v>
      </c>
      <c r="C51" s="178"/>
      <c r="D51" s="124"/>
      <c r="E51" s="124"/>
    </row>
    <row r="52" spans="1:5" ht="19.2" customHeight="1">
      <c r="B52" s="273" t="s">
        <v>194</v>
      </c>
      <c r="C52" s="435"/>
      <c r="D52" s="125"/>
      <c r="E52" s="125"/>
    </row>
    <row r="53" spans="1:5" ht="30" customHeight="1">
      <c r="B53" s="288"/>
      <c r="D53" s="125"/>
      <c r="E53" s="125"/>
    </row>
    <row r="54" spans="1:5" ht="30" customHeight="1">
      <c r="B54" s="288"/>
      <c r="D54" s="125"/>
      <c r="E54" s="125"/>
    </row>
    <row r="55" spans="1:5" ht="16.95" customHeight="1">
      <c r="A55" s="111" t="s">
        <v>173</v>
      </c>
    </row>
    <row r="56" spans="1:5" ht="16.95" customHeight="1">
      <c r="A56" s="859" t="s">
        <v>174</v>
      </c>
      <c r="B56" s="859"/>
      <c r="C56" s="859"/>
    </row>
    <row r="59" spans="1:5">
      <c r="A59" s="1"/>
      <c r="B59" s="1"/>
      <c r="C59" s="1"/>
      <c r="D59" s="1"/>
      <c r="E59" s="1"/>
    </row>
    <row r="60" spans="1:5">
      <c r="A60" s="1"/>
      <c r="B60" s="1"/>
      <c r="C60" s="1"/>
      <c r="D60" s="1"/>
      <c r="E60" s="1"/>
    </row>
    <row r="61" spans="1:5">
      <c r="A61" s="1"/>
      <c r="B61" s="1"/>
      <c r="C61" s="1"/>
      <c r="D61" s="1"/>
      <c r="E61" s="1"/>
    </row>
    <row r="62" spans="1:5">
      <c r="A62" s="1"/>
      <c r="B62" s="1"/>
      <c r="C62" s="1"/>
      <c r="D62" s="1"/>
      <c r="E62" s="1"/>
    </row>
    <row r="63" spans="1:5">
      <c r="A63" s="1"/>
      <c r="B63" s="1"/>
      <c r="C63" s="1"/>
      <c r="D63" s="1"/>
      <c r="E63" s="1"/>
    </row>
    <row r="64" spans="1:5">
      <c r="A64" s="1"/>
      <c r="B64" s="1"/>
      <c r="C64" s="1"/>
      <c r="D64" s="1"/>
      <c r="E64" s="1"/>
    </row>
    <row r="65" s="1" customFormat="1"/>
  </sheetData>
  <autoFilter ref="A1:E52" xr:uid="{00000000-0001-0000-0800-000000000000}"/>
  <mergeCells count="1">
    <mergeCell ref="A56:C56"/>
  </mergeCells>
  <phoneticPr fontId="25"/>
  <printOptions horizontalCentered="1" verticalCentered="1"/>
  <pageMargins left="0.64" right="0.39" top="0.98425196850393704" bottom="0.7" header="0.51181102362204722" footer="0.51181102362204722"/>
  <pageSetup paperSize="9" scale="28" orientation="landscape" horizontalDpi="300" verticalDpi="300" r:id="rId1"/>
  <headerFooter alignWithMargins="0"/>
  <colBreaks count="1" manualBreakCount="1">
    <brk id="5" max="29"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ヘッドライン</vt:lpstr>
      <vt:lpstr>スポンサー公告 </vt:lpstr>
      <vt:lpstr>51　ノロウイルス関連情報 </vt:lpstr>
      <vt:lpstr>50  衛生訓話 </vt:lpstr>
      <vt:lpstr>50　食中毒記事等 </vt:lpstr>
      <vt:lpstr>50 海外情報</vt:lpstr>
      <vt:lpstr>49　国内感染症情報</vt:lpstr>
      <vt:lpstr>51　感染症統計</vt:lpstr>
      <vt:lpstr>51　食品回収</vt:lpstr>
      <vt:lpstr>Sheet1</vt:lpstr>
      <vt:lpstr>50　残留農薬など</vt:lpstr>
      <vt:lpstr>50　食品表示</vt:lpstr>
      <vt:lpstr>'49　国内感染症情報'!Print_Area</vt:lpstr>
      <vt:lpstr>'50  衛生訓話 '!Print_Area</vt:lpstr>
      <vt:lpstr>'50 海外情報'!Print_Area</vt:lpstr>
      <vt:lpstr>'50　残留農薬など'!Print_Area</vt:lpstr>
      <vt:lpstr>'50　食中毒記事等 '!Print_Area</vt:lpstr>
      <vt:lpstr>'50　食品表示'!Print_Area</vt:lpstr>
      <vt:lpstr>'51　ノロウイルス関連情報 '!Print_Area</vt:lpstr>
      <vt:lpstr>'51　感染症統計'!Print_Area</vt:lpstr>
      <vt:lpstr>'51　食品回収'!Print_Area</vt:lpstr>
      <vt:lpstr>'スポンサー公告 '!Print_Area</vt:lpstr>
      <vt:lpstr>'50　食品表示'!Print_Titles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2017-11-10T10:38:10Z</dcterms:created>
  <dcterms:modified xsi:type="dcterms:W3CDTF">2025-12-30T10:28:39Z</dcterms:modified>
  <cp:category/>
  <cp:contentStatus/>
</cp:coreProperties>
</file>