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xr:revisionPtr revIDLastSave="0" documentId="13_ncr:1_{030E7466-5D98-480D-B54E-540183ABD74F}" xr6:coauthVersionLast="47" xr6:coauthVersionMax="47" xr10:uidLastSave="{00000000-0000-0000-0000-000000000000}"/>
  <bookViews>
    <workbookView xWindow="-108" yWindow="-108" windowWidth="23256" windowHeight="12456" tabRatio="615" firstSheet="5" activeTab="11" xr2:uid="{00000000-000D-0000-FFFF-FFFF00000000}"/>
  </bookViews>
  <sheets>
    <sheet name="ヘッドライン" sheetId="78" state="hidden" r:id="rId1"/>
    <sheet name="スポンサー公告 " sheetId="252" r:id="rId2"/>
    <sheet name="48　ノロウイルス関連情報 " sheetId="101" r:id="rId3"/>
    <sheet name="48  衛生訓話 " sheetId="291" r:id="rId4"/>
    <sheet name="48　食中毒記事等 " sheetId="29" r:id="rId5"/>
    <sheet name="48 海外情報" sheetId="123" r:id="rId6"/>
    <sheet name="48　国内感染症情報" sheetId="124" r:id="rId7"/>
    <sheet name="48　感染症統計" sheetId="240" r:id="rId8"/>
    <sheet name="Sheet1" sheetId="209" state="hidden" r:id="rId9"/>
    <sheet name="48　食品回収" sheetId="60" r:id="rId10"/>
    <sheet name="48　残留農薬など" sheetId="34" r:id="rId11"/>
    <sheet name="47　食品表示" sheetId="156" r:id="rId12"/>
  </sheets>
  <definedNames>
    <definedName name="_xlnm._FilterDatabase" localSheetId="11" hidden="1">'47　食品表示'!$A$1:$C$1</definedName>
    <definedName name="_xlnm._FilterDatabase" localSheetId="2" hidden="1">'48　ノロウイルス関連情報 '!$A$22:$G$75</definedName>
    <definedName name="_xlnm._FilterDatabase" localSheetId="4" hidden="1">'48　食中毒記事等 '!#REF!</definedName>
    <definedName name="_xlnm._FilterDatabase" localSheetId="9" hidden="1">'48　食品回収'!$A$1:$E$47</definedName>
    <definedName name="_xlnm.Print_Area" localSheetId="11">'47　食品表示'!$A$1:$C$30</definedName>
    <definedName name="_xlnm.Print_Area" localSheetId="3">'48  衛生訓話 '!$A$1:$M$24</definedName>
    <definedName name="_xlnm.Print_Area" localSheetId="2">'48　ノロウイルス関連情報 '!$A$19:$N$84</definedName>
    <definedName name="_xlnm.Print_Area" localSheetId="5">'48 海外情報'!$A$1:$C$44</definedName>
    <definedName name="_xlnm.Print_Area" localSheetId="7">'48　感染症統計'!$A$1:$AC$39</definedName>
    <definedName name="_xlnm.Print_Area" localSheetId="6">'48　国内感染症情報'!$A$1:$D$34</definedName>
    <definedName name="_xlnm.Print_Area" localSheetId="10">'48　残留農薬など'!$A$1:$N$21</definedName>
    <definedName name="_xlnm.Print_Area" localSheetId="4">'48　食中毒記事等 '!$A$1:$D$29</definedName>
    <definedName name="_xlnm.Print_Area" localSheetId="9">'48　食品回収'!$A$1:$E$51</definedName>
    <definedName name="_xlnm.Print_Area" localSheetId="1">'スポンサー公告 '!$A$1:$U$14</definedName>
    <definedName name="_xlnm.Print_Titles" localSheetId="11">'47　食品表示'!$1:$1</definedName>
    <definedName name="_xlnm.Print_Titles" localSheetId="4">'48　食中毒記事等 '!#REF!</definedName>
    <definedName name="x__Hlk126489292" localSheetId="8">#REF!</definedName>
    <definedName name="x__Hlk12648929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78" l="1"/>
  <c r="B10" i="78" l="1"/>
  <c r="L4" i="240" l="1"/>
  <c r="AA4" i="240"/>
  <c r="M4" i="209"/>
  <c r="D5" i="209" s="1"/>
  <c r="H5" i="209" l="1"/>
  <c r="G5" i="209"/>
  <c r="J5" i="209"/>
  <c r="F5" i="209"/>
  <c r="E5" i="209"/>
  <c r="I5" i="209"/>
  <c r="D2" i="124"/>
  <c r="G61" i="101"/>
  <c r="B61" i="101" s="1"/>
  <c r="J4" i="240" l="1"/>
  <c r="K4" i="240"/>
  <c r="Y4" i="240"/>
  <c r="Z4" i="240"/>
  <c r="B15" i="78" l="1"/>
  <c r="B11" i="78" l="1"/>
  <c r="X4" i="240" l="1"/>
  <c r="G23" i="101" l="1"/>
  <c r="G24" i="101"/>
  <c r="B24" i="101" s="1"/>
  <c r="V4" i="240" l="1"/>
  <c r="G4" i="240"/>
  <c r="H4" i="240"/>
  <c r="W4" i="240"/>
  <c r="B14" i="78" l="1"/>
  <c r="F4" i="240"/>
  <c r="U4" i="240"/>
  <c r="N20" i="209"/>
  <c r="N13" i="209"/>
  <c r="B13" i="78" l="1"/>
  <c r="B16" i="78"/>
  <c r="G52" i="101" l="1"/>
  <c r="B52" i="101" s="1"/>
  <c r="P23" i="240"/>
  <c r="AC21" i="240"/>
  <c r="N21" i="240"/>
  <c r="AC20" i="240"/>
  <c r="N20" i="240"/>
  <c r="AC19" i="240"/>
  <c r="N19" i="240"/>
  <c r="AC18" i="240"/>
  <c r="N18" i="240"/>
  <c r="AC17" i="240"/>
  <c r="N17" i="240"/>
  <c r="AC16" i="240"/>
  <c r="N16" i="240"/>
  <c r="AC15" i="240"/>
  <c r="N15" i="240"/>
  <c r="AC14" i="240"/>
  <c r="N14" i="240"/>
  <c r="AC13" i="240"/>
  <c r="N13" i="240"/>
  <c r="AC12" i="240"/>
  <c r="N12" i="240"/>
  <c r="AC11" i="240"/>
  <c r="N11" i="240"/>
  <c r="AC10" i="240"/>
  <c r="N10" i="240"/>
  <c r="AC9" i="240"/>
  <c r="N9" i="240"/>
  <c r="AC8" i="240"/>
  <c r="N8" i="240"/>
  <c r="AC7" i="240"/>
  <c r="N7" i="240"/>
  <c r="AB4" i="240"/>
  <c r="T4" i="240"/>
  <c r="S4" i="240"/>
  <c r="R4" i="240"/>
  <c r="Q4" i="240"/>
  <c r="P4" i="240"/>
  <c r="M4" i="240"/>
  <c r="I4" i="240"/>
  <c r="E4" i="240"/>
  <c r="D4" i="240"/>
  <c r="C4" i="240"/>
  <c r="B4" i="240"/>
  <c r="N4" i="240" l="1"/>
  <c r="AC4" i="240"/>
  <c r="S13" i="209" l="1"/>
  <c r="R13" i="209"/>
  <c r="Q13" i="209"/>
  <c r="P13" i="209"/>
  <c r="O13" i="209"/>
  <c r="S20" i="209"/>
  <c r="R20" i="209"/>
  <c r="Q20" i="209"/>
  <c r="P20" i="209"/>
  <c r="O20" i="209"/>
  <c r="G25" i="101"/>
  <c r="B25" i="101" s="1"/>
  <c r="G26" i="101"/>
  <c r="B26" i="101" s="1"/>
  <c r="G70" i="101" l="1"/>
  <c r="B70" i="101" s="1"/>
  <c r="Q25" i="209" l="1"/>
  <c r="N25" i="209"/>
  <c r="R25" i="209"/>
  <c r="O25" i="209"/>
  <c r="P25" i="209"/>
  <c r="S25" i="209"/>
  <c r="B12" i="78" l="1"/>
  <c r="G27" i="101" l="1"/>
  <c r="B27" i="101" s="1"/>
  <c r="G28" i="101"/>
  <c r="B28" i="101" s="1"/>
  <c r="G29" i="101"/>
  <c r="B29" i="101" s="1"/>
  <c r="G30" i="101"/>
  <c r="B30" i="101" s="1"/>
  <c r="G31" i="101"/>
  <c r="B31" i="101" s="1"/>
  <c r="G32" i="101"/>
  <c r="B32" i="101" s="1"/>
  <c r="G33" i="101"/>
  <c r="B33" i="101" s="1"/>
  <c r="G34" i="101"/>
  <c r="B34" i="101" s="1"/>
  <c r="G35" i="101"/>
  <c r="B35" i="101" s="1"/>
  <c r="G36" i="101"/>
  <c r="B36" i="101" s="1"/>
  <c r="G37" i="101"/>
  <c r="B37" i="101" s="1"/>
  <c r="G38" i="101"/>
  <c r="B38" i="101" s="1"/>
  <c r="G39" i="101"/>
  <c r="B39" i="101" s="1"/>
  <c r="G40" i="101"/>
  <c r="B40" i="101" s="1"/>
  <c r="G41" i="101"/>
  <c r="B41" i="101" s="1"/>
  <c r="G42" i="101"/>
  <c r="B42" i="101" s="1"/>
  <c r="G43" i="101"/>
  <c r="B43" i="101" s="1"/>
  <c r="G44" i="101"/>
  <c r="B44" i="101" s="1"/>
  <c r="G45" i="101"/>
  <c r="B45" i="101" s="1"/>
  <c r="G46" i="101"/>
  <c r="B46" i="101" s="1"/>
  <c r="G47" i="101"/>
  <c r="B47" i="101" s="1"/>
  <c r="G48" i="101"/>
  <c r="B48" i="101" s="1"/>
  <c r="G49" i="101"/>
  <c r="B49" i="101" s="1"/>
  <c r="G50" i="101"/>
  <c r="B50" i="101" s="1"/>
  <c r="G51" i="101"/>
  <c r="B51" i="101" s="1"/>
  <c r="G53" i="101"/>
  <c r="B53" i="101" s="1"/>
  <c r="G54" i="101"/>
  <c r="B54" i="101" s="1"/>
  <c r="G55" i="101"/>
  <c r="B55" i="101" s="1"/>
  <c r="G56" i="101"/>
  <c r="B56" i="101" s="1"/>
  <c r="G57" i="101"/>
  <c r="B57" i="101" s="1"/>
  <c r="G58" i="101"/>
  <c r="B58" i="101" s="1"/>
  <c r="G59" i="101"/>
  <c r="B59" i="101" s="1"/>
  <c r="G60" i="101"/>
  <c r="B60" i="101" s="1"/>
  <c r="G62" i="101"/>
  <c r="B62" i="101" s="1"/>
  <c r="G63" i="101"/>
  <c r="B63" i="101" s="1"/>
  <c r="G64" i="101"/>
  <c r="B64" i="101" s="1"/>
  <c r="G65" i="101"/>
  <c r="B65" i="101" s="1"/>
  <c r="G66" i="101"/>
  <c r="B66" i="101" s="1"/>
  <c r="G67" i="101"/>
  <c r="B67" i="101" s="1"/>
  <c r="G68" i="101"/>
  <c r="B68" i="101" s="1"/>
  <c r="G69" i="101"/>
  <c r="B69" i="101" s="1"/>
  <c r="B23" i="101"/>
  <c r="M71" i="101"/>
  <c r="N71" i="101"/>
  <c r="G75" i="101"/>
  <c r="G74" i="101"/>
  <c r="G73" i="101"/>
  <c r="M75" i="101" l="1"/>
  <c r="B17" i="78"/>
  <c r="G11" i="78" l="1"/>
  <c r="F11" i="78" l="1"/>
  <c r="I74" i="101" l="1"/>
  <c r="I73" i="101"/>
  <c r="H11" i="78" s="1"/>
  <c r="K75" i="101"/>
  <c r="F75" i="101"/>
  <c r="D9" i="156" l="1"/>
  <c r="D9" i="156"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0" authorId="0" shapeId="0" xr:uid="{EB2F2F72-B6C7-4C76-B268-7F746CB481E2}">
      <text>
        <r>
          <rPr>
            <b/>
            <sz val="9"/>
            <color indexed="81"/>
            <rFont val="ＭＳ Ｐゴシック"/>
            <family val="3"/>
            <charset val="128"/>
          </rPr>
          <t>作成者:</t>
        </r>
        <r>
          <rPr>
            <sz val="9"/>
            <color indexed="81"/>
            <rFont val="ＭＳ Ｐゴシック"/>
            <family val="3"/>
            <charset val="128"/>
          </rPr>
          <t xml:space="preserve">
コロナ流行時期</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<sst xmlns="http://schemas.openxmlformats.org/spreadsheetml/2006/main" count="656" uniqueCount="439">
  <si>
    <t>皆様  週刊情報2024-10(9)を配信いたします</t>
    <phoneticPr fontId="5"/>
  </si>
  <si>
    <t>l</t>
    <phoneticPr fontId="28"/>
  </si>
  <si>
    <t>　　　　◆商業的目的を理由とする無断転用を禁止します</t>
    <phoneticPr fontId="5"/>
  </si>
  <si>
    <t xml:space="preserve"> </t>
    <phoneticPr fontId="5"/>
  </si>
  <si>
    <t>　　　　フード・セーフティー　http://www7b.biglobe.ne.jp/~food-safty/　　更新2023/12/10</t>
    <phoneticPr fontId="5"/>
  </si>
  <si>
    <t>　　　　◆配信停止・お客様情報の変更◆ 本メールへの返信でご連絡ください</t>
    <phoneticPr fontId="5"/>
  </si>
  <si>
    <t xml:space="preserve">　　週刊情報の概要 </t>
    <phoneticPr fontId="5"/>
  </si>
  <si>
    <t>************************************************************************</t>
    <phoneticPr fontId="5"/>
  </si>
  <si>
    <t>1.　食中毒</t>
    <rPh sb="3" eb="6">
      <t>ショクチュウドク</t>
    </rPh>
    <phoneticPr fontId="28"/>
  </si>
  <si>
    <t>2.　ノロウイルス</t>
    <phoneticPr fontId="28"/>
  </si>
  <si>
    <t xml:space="preserve"> 全国指数</t>
    <phoneticPr fontId="5"/>
  </si>
  <si>
    <t xml:space="preserve">3．残留農薬等  　　         </t>
    <phoneticPr fontId="5"/>
  </si>
  <si>
    <t xml:space="preserve">4．食品表示 　　   　      </t>
    <phoneticPr fontId="5"/>
  </si>
  <si>
    <t>5．海外情報              　</t>
    <phoneticPr fontId="5"/>
  </si>
  <si>
    <t>　　　　　　　　　　　　　=+'44　海外情報'!B18</t>
    <phoneticPr fontId="5"/>
  </si>
  <si>
    <t>　</t>
    <phoneticPr fontId="28"/>
  </si>
  <si>
    <t xml:space="preserve">6．感染症統計        </t>
    <phoneticPr fontId="5"/>
  </si>
  <si>
    <t>　</t>
    <phoneticPr fontId="5"/>
  </si>
  <si>
    <t>7．感染症情報       　    　</t>
    <phoneticPr fontId="5"/>
  </si>
  <si>
    <t>8．衛生訓話</t>
    <rPh sb="2" eb="4">
      <t>エイセイ</t>
    </rPh>
    <rPh sb="4" eb="6">
      <t>クンワ</t>
    </rPh>
    <phoneticPr fontId="5"/>
  </si>
  <si>
    <t>9．スポンサー広告</t>
    <rPh sb="7" eb="9">
      <t>コウコク</t>
    </rPh>
    <phoneticPr fontId="5"/>
  </si>
  <si>
    <t>　</t>
  </si>
  <si>
    <t>以下に貼り付け</t>
    <rPh sb="0" eb="2">
      <t>イカ</t>
    </rPh>
    <rPh sb="3" eb="4">
      <t>ハ</t>
    </rPh>
    <rPh sb="5" eb="6">
      <t>ツ</t>
    </rPh>
    <phoneticPr fontId="5"/>
  </si>
  <si>
    <t xml:space="preserve"> </t>
    <phoneticPr fontId="28"/>
  </si>
  <si>
    <t>飲食店で食中毒が発生したらどうなる？実際に起こりうるトラブル</t>
  </si>
  <si>
    <t>トップページ ＞ 食中毒が発生したらどうなる</t>
  </si>
  <si>
    <t>食中毒の危険性はどこでもあるもの</t>
  </si>
  <si>
    <r>
      <rPr>
        <sz val="12"/>
        <color rgb="FF333333"/>
        <rFont val="ＭＳ Ｐゴシック"/>
        <family val="3"/>
        <charset val="128"/>
      </rPr>
      <t>飲食店経営者ならば誰でも</t>
    </r>
    <r>
      <rPr>
        <b/>
        <sz val="12"/>
        <color rgb="FFFF0A0A"/>
        <rFont val="ＭＳ Ｐゴシック"/>
        <family val="3"/>
        <charset val="128"/>
      </rPr>
      <t>食中毒</t>
    </r>
    <r>
      <rPr>
        <sz val="12"/>
        <color rgb="FF333333"/>
        <rFont val="ＭＳ Ｐゴシック"/>
        <family val="3"/>
        <charset val="128"/>
      </rPr>
      <t>を危惧しているものです。しかし、生魚、生野菜、生肉以外にも焼き鳥やハンバーガーなど</t>
    </r>
    <r>
      <rPr>
        <sz val="12"/>
        <color rgb="FF333333"/>
        <rFont val="&amp;quot"/>
        <family val="2"/>
      </rPr>
      <t>…</t>
    </r>
    <r>
      <rPr>
        <sz val="12"/>
        <color rgb="FF333333"/>
        <rFont val="ＭＳ Ｐゴシック"/>
        <family val="3"/>
        <charset val="128"/>
      </rPr>
      <t>様々な飲食店から食中毒は散見されます。どのような食材、調理方法でも確実に防げるというわけではない病気であるだけに、</t>
    </r>
    <r>
      <rPr>
        <sz val="12"/>
        <color rgb="FF333333"/>
        <rFont val="&amp;quot"/>
        <family val="2"/>
      </rPr>
      <t>24</t>
    </r>
    <r>
      <rPr>
        <sz val="12"/>
        <color rgb="FF333333"/>
        <rFont val="ＭＳ Ｐゴシック"/>
        <family val="3"/>
        <charset val="128"/>
      </rPr>
      <t>時間</t>
    </r>
    <r>
      <rPr>
        <sz val="12"/>
        <color rgb="FF333333"/>
        <rFont val="&amp;quot"/>
        <family val="2"/>
      </rPr>
      <t>365</t>
    </r>
    <r>
      <rPr>
        <sz val="12"/>
        <color rgb="FF333333"/>
        <rFont val="ＭＳ Ｐゴシック"/>
        <family val="3"/>
        <charset val="128"/>
      </rPr>
      <t>日の間、経営者は常に食中毒に注意を払わなくてはいけないのです。</t>
    </r>
    <phoneticPr fontId="28"/>
  </si>
  <si>
    <t>食中毒が発生したらどうなるのか</t>
  </si>
  <si>
    <r>
      <t>食中毒を発生させた店舗には一度も経験したことのないような</t>
    </r>
    <r>
      <rPr>
        <b/>
        <sz val="12"/>
        <color rgb="FF333333"/>
        <rFont val="&amp;quot"/>
        <family val="2"/>
      </rPr>
      <t>イレギュラーな業務</t>
    </r>
    <r>
      <rPr>
        <sz val="12"/>
        <color rgb="FF333333"/>
        <rFont val="&amp;quot"/>
        <family val="2"/>
      </rPr>
      <t>が発生します。経営者は</t>
    </r>
    <r>
      <rPr>
        <b/>
        <sz val="12"/>
        <color rgb="FF333333"/>
        <rFont val="&amp;quot"/>
        <family val="2"/>
      </rPr>
      <t>従業員に必要以上の負担をかけない</t>
    </r>
    <r>
      <rPr>
        <sz val="12"/>
        <color rgb="FF333333"/>
        <rFont val="&amp;quot"/>
        <family val="2"/>
      </rPr>
      <t>ためにも、どのような事態が起こりうるかしっかりと確認しておきましょう。</t>
    </r>
  </si>
  <si>
    <t>クレームや質問が大量に押し寄せる</t>
  </si>
  <si>
    <t>食中毒が発生したことが公にされれば、該当する飲食店を利用したお客様は自分が食中毒を発生させた料理を口にしてないか心配になります。そのため、店舗に対してお客様の不安を直接反映させた厳しいクレームが多量に押し寄せることになるでしょう。想定外の事態に従業員側の戸惑いも大きいかもしれませんが、冷静に対処できるように想定質問等を考えておくと良いです。</t>
    <phoneticPr fontId="28"/>
  </si>
  <si>
    <t>保健所の検査が入る</t>
  </si>
  <si>
    <r>
      <rPr>
        <sz val="12"/>
        <color rgb="FF333333"/>
        <rFont val="ＭＳ Ｐゴシック"/>
        <family val="3"/>
        <charset val="128"/>
      </rPr>
      <t>保健所は、</t>
    </r>
    <r>
      <rPr>
        <b/>
        <sz val="12"/>
        <color rgb="FF333333"/>
        <rFont val="ＭＳ Ｐゴシック"/>
        <family val="3"/>
        <charset val="128"/>
      </rPr>
      <t>各地域の住民の健康や住まい環境などを快適なものへ</t>
    </r>
    <r>
      <rPr>
        <sz val="12"/>
        <color rgb="FF333333"/>
        <rFont val="ＭＳ Ｐゴシック"/>
        <family val="3"/>
        <charset val="128"/>
      </rPr>
      <t>と推進するために全国に設置された行政機関です。中には疾病の予防や保険・衛生環境について取り扱う業務もあるため、食中毒が発生すれば保健所が飲食店に対して立入検査をすることになります。検査においては資料提出が求められることもあるので、食中毒が発生したらスムーズに検査が行われるように書類を準備しておきましょう。</t>
    </r>
    <phoneticPr fontId="28"/>
  </si>
  <si>
    <t>営業停止からの店舗閉鎖</t>
  </si>
  <si>
    <r>
      <t>食中毒が起これば飲食店は</t>
    </r>
    <r>
      <rPr>
        <b/>
        <sz val="12"/>
        <color rgb="FFFF0A0A"/>
        <rFont val="&amp;quot"/>
        <family val="2"/>
      </rPr>
      <t>店舗閉鎖</t>
    </r>
    <r>
      <rPr>
        <sz val="12"/>
        <color rgb="FF333333"/>
        <rFont val="&amp;quot"/>
        <family val="2"/>
      </rPr>
      <t>を行うべきとされています。</t>
    </r>
  </si>
  <si>
    <r>
      <rPr>
        <sz val="12"/>
        <color rgb="FF333333"/>
        <rFont val="ＭＳ Ｐゴシック"/>
        <family val="3"/>
        <charset val="128"/>
      </rPr>
      <t>チェーン店の場合は同一のマニュアルで調理が実行されることが多いため、原因が究明されるまでは被害の拡大を防ぐ意味でも全国に展開する</t>
    </r>
    <r>
      <rPr>
        <b/>
        <sz val="12"/>
        <color rgb="FF333333"/>
        <rFont val="ＭＳ Ｐゴシック"/>
        <family val="3"/>
        <charset val="128"/>
      </rPr>
      <t>すべての系列店舗が一時休業</t>
    </r>
    <r>
      <rPr>
        <sz val="12"/>
        <color rgb="FF333333"/>
        <rFont val="ＭＳ Ｐゴシック"/>
        <family val="3"/>
        <charset val="128"/>
      </rPr>
      <t>を余儀なくされることも考えられるでしょう。経営者側としてはその間非常に忙しい時期に入ります。店舗を維持するため、そして従業員の休業期間の給与を確保するための対応を行うことが必要になるでしょう。お客様に対して真摯な対応をするとともに、従業員にも配慮を怠らないようにしなくてはいけません。</t>
    </r>
    <phoneticPr fontId="28"/>
  </si>
  <si>
    <t>原因を知って予防することが重要</t>
  </si>
  <si>
    <t>食中毒は「サルモネラ菌」「腸炎ビブリオ菌」「カンピロバクター」などの、十分に加熱していない食材や生の食材が原因で発生する菌をはじめ、「黄色ブドウ球菌」などの人の皮膚にいる菌が付着して損害を与える場合が考えられます。それらは調理方法を工夫したり、手洗いを徹底したりすることで防げる場合が大多数です。常日頃から食中毒発生防止の意識を従業員に徹底するためにも、調理時や調理前のマニュアルをしっかりと見直して予防策を練っておくことが大切になるのではないでしょうか。</t>
    <phoneticPr fontId="28"/>
  </si>
  <si>
    <t>ノロウイルス指数平年同等　散発事故発生</t>
    <rPh sb="6" eb="8">
      <t>シスウ</t>
    </rPh>
    <rPh sb="8" eb="10">
      <t>ヘイネン</t>
    </rPh>
    <rPh sb="10" eb="12">
      <t>ドウトウ</t>
    </rPh>
    <rPh sb="13" eb="15">
      <t>サンパツ</t>
    </rPh>
    <rPh sb="15" eb="17">
      <t>ジコ</t>
    </rPh>
    <rPh sb="17" eb="19">
      <t>ハッセイ</t>
    </rPh>
    <phoneticPr fontId="5"/>
  </si>
  <si>
    <t>出典:東京都感染症情報センター</t>
    <rPh sb="0" eb="2">
      <t>シュッテン</t>
    </rPh>
    <rPh sb="3" eb="6">
      <t>トウキョウト</t>
    </rPh>
    <rPh sb="6" eb="9">
      <t>カンセンショウ</t>
    </rPh>
    <rPh sb="9" eb="11">
      <t>ジョウホウ</t>
    </rPh>
    <phoneticPr fontId="5"/>
  </si>
  <si>
    <t xml:space="preserve"> </t>
    <phoneticPr fontId="80"/>
  </si>
  <si>
    <t>　　　　レベル5</t>
    <phoneticPr fontId="5"/>
  </si>
  <si>
    <t>　　　　レベル4</t>
    <phoneticPr fontId="5"/>
  </si>
  <si>
    <t>　　　　レベル3</t>
    <phoneticPr fontId="5"/>
  </si>
  <si>
    <r>
      <t xml:space="preserve">　    </t>
    </r>
    <r>
      <rPr>
        <sz val="9"/>
        <rFont val="ＭＳ Ｐゴシック"/>
        <family val="3"/>
        <charset val="128"/>
      </rPr>
      <t>レベル2</t>
    </r>
    <phoneticPr fontId="5"/>
  </si>
  <si>
    <r>
      <t xml:space="preserve">       </t>
    </r>
    <r>
      <rPr>
        <sz val="9"/>
        <rFont val="ＭＳ Ｐゴシック"/>
        <family val="3"/>
        <charset val="128"/>
      </rPr>
      <t xml:space="preserve"> レベル1</t>
    </r>
    <phoneticPr fontId="5"/>
  </si>
  <si>
    <t>地方衛生研究所情報</t>
    <rPh sb="0" eb="2">
      <t>チホウ</t>
    </rPh>
    <rPh sb="2" eb="4">
      <t>エイセイ</t>
    </rPh>
    <rPh sb="4" eb="6">
      <t>ケンキュウ</t>
    </rPh>
    <rPh sb="6" eb="7">
      <t>ショ</t>
    </rPh>
    <rPh sb="7" eb="9">
      <t>ジョウホウ</t>
    </rPh>
    <phoneticPr fontId="5"/>
  </si>
  <si>
    <t>傾向</t>
    <rPh sb="0" eb="2">
      <t>ケイコウ</t>
    </rPh>
    <phoneticPr fontId="5"/>
  </si>
  <si>
    <t>出典：地方衛生研究所ネットワーク</t>
    <rPh sb="0" eb="2">
      <t>シュッテン</t>
    </rPh>
    <rPh sb="3" eb="5">
      <t>チホウ</t>
    </rPh>
    <rPh sb="5" eb="7">
      <t>エイセイ</t>
    </rPh>
    <rPh sb="7" eb="9">
      <t>ケンキュウ</t>
    </rPh>
    <rPh sb="9" eb="10">
      <t>ジョ</t>
    </rPh>
    <phoneticPr fontId="5"/>
  </si>
  <si>
    <t>http://idsc.tokyo-eiken.go.jp/diseases/gastro/gastro/</t>
    <phoneticPr fontId="5"/>
  </si>
  <si>
    <t>流行警報</t>
    <rPh sb="0" eb="2">
      <t>リュウコウ</t>
    </rPh>
    <rPh sb="2" eb="4">
      <t>ケイホウ</t>
    </rPh>
    <phoneticPr fontId="5"/>
  </si>
  <si>
    <t>警戒警報</t>
    <rPh sb="0" eb="2">
      <t>ケイカイ</t>
    </rPh>
    <rPh sb="2" eb="4">
      <t>ケイホウ</t>
    </rPh>
    <phoneticPr fontId="5"/>
  </si>
  <si>
    <t>低散発</t>
    <rPh sb="0" eb="1">
      <t>テイ</t>
    </rPh>
    <rPh sb="1" eb="3">
      <t>サンパツ</t>
    </rPh>
    <phoneticPr fontId="5"/>
  </si>
  <si>
    <t>定点観測値</t>
    <rPh sb="0" eb="2">
      <t>テイテン</t>
    </rPh>
    <rPh sb="2" eb="4">
      <t>カンソク</t>
    </rPh>
    <rPh sb="4" eb="5">
      <t>アタイ</t>
    </rPh>
    <phoneticPr fontId="5"/>
  </si>
  <si>
    <t>▲:減少</t>
    <rPh sb="2" eb="4">
      <t>ゲンショウ</t>
    </rPh>
    <phoneticPr fontId="5"/>
  </si>
  <si>
    <t>都道府県名</t>
  </si>
  <si>
    <t>流行　　☆増加　★減少☆★1つで約1ポイント</t>
    <rPh sb="0" eb="2">
      <t>リュウコウ</t>
    </rPh>
    <rPh sb="5" eb="7">
      <t>ゾウカ</t>
    </rPh>
    <rPh sb="9" eb="11">
      <t>ゲンショウ</t>
    </rPh>
    <phoneticPr fontId="5"/>
  </si>
  <si>
    <r>
      <t>大量発症事故（業種／内容）　　</t>
    </r>
    <r>
      <rPr>
        <b/>
        <sz val="12"/>
        <color indexed="53"/>
        <rFont val="ＭＳ Ｐゴシック"/>
        <family val="3"/>
        <charset val="128"/>
      </rPr>
      <t>今週 　, 　</t>
    </r>
    <r>
      <rPr>
        <b/>
        <sz val="12"/>
        <rFont val="ＭＳ Ｐゴシック"/>
        <family val="3"/>
        <charset val="128"/>
      </rPr>
      <t>先週</t>
    </r>
    <rPh sb="0" eb="2">
      <t>タイリョウ</t>
    </rPh>
    <rPh sb="2" eb="4">
      <t>ハッショウ</t>
    </rPh>
    <rPh sb="4" eb="6">
      <t>ジコ</t>
    </rPh>
    <rPh sb="7" eb="9">
      <t>ギョウシュ</t>
    </rPh>
    <rPh sb="10" eb="12">
      <t>ナイヨウ</t>
    </rPh>
    <rPh sb="15" eb="17">
      <t>コンシュウ</t>
    </rPh>
    <rPh sb="22" eb="24">
      <t>センシュウ</t>
    </rPh>
    <phoneticPr fontId="5"/>
  </si>
  <si>
    <t>ニュースソース</t>
  </si>
  <si>
    <t>日時</t>
    <rPh sb="0" eb="2">
      <t>ニチジ</t>
    </rPh>
    <phoneticPr fontId="5"/>
  </si>
  <si>
    <t>北海道</t>
  </si>
  <si>
    <t>北海道</t>
    <rPh sb="0" eb="3">
      <t>ホッカイドウ</t>
    </rPh>
    <phoneticPr fontId="80"/>
  </si>
  <si>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</si>
  <si>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</si>
  <si>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</si>
  <si>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</si>
  <si>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</si>
  <si>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</si>
  <si>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</si>
  <si>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</si>
  <si>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</si>
  <si>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</si>
  <si>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</si>
  <si>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</si>
  <si>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</si>
  <si>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</si>
  <si>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</si>
  <si>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</si>
  <si>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</si>
  <si>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</si>
  <si>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</si>
  <si>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</si>
  <si>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</si>
  <si>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</si>
  <si>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</si>
  <si>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</si>
  <si>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</si>
  <si>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</si>
  <si>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</si>
  <si>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</si>
  <si>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</si>
  <si>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</si>
  <si>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</si>
  <si>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</si>
  <si>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</si>
  <si>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</si>
  <si>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</si>
  <si>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</si>
  <si>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</si>
  <si>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</si>
  <si>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</si>
  <si>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</si>
  <si>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</si>
  <si>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</si>
  <si>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</si>
  <si>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</si>
  <si>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</si>
  <si>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全国</t>
  </si>
  <si>
    <t>今週</t>
    <rPh sb="0" eb="2">
      <t>コンシュウ</t>
    </rPh>
    <phoneticPr fontId="5"/>
  </si>
  <si>
    <t>先週に比べて全国平均は</t>
    <phoneticPr fontId="5"/>
  </si>
  <si>
    <t>　：先週より</t>
  </si>
  <si>
    <t>東京都は</t>
  </si>
  <si>
    <t>　：先週より</t>
    <phoneticPr fontId="5"/>
  </si>
  <si>
    <t>最高指数は</t>
    <phoneticPr fontId="5"/>
  </si>
  <si>
    <t>全国で10.00を超える都道府県数は</t>
    <rPh sb="0" eb="2">
      <t>ゼンコク</t>
    </rPh>
    <rPh sb="9" eb="10">
      <t>コ</t>
    </rPh>
    <rPh sb="12" eb="16">
      <t>トドウフケン</t>
    </rPh>
    <rPh sb="16" eb="17">
      <t>スウ</t>
    </rPh>
    <phoneticPr fontId="5"/>
  </si>
  <si>
    <t>増減</t>
    <rPh sb="0" eb="2">
      <t>ゾウゲン</t>
    </rPh>
    <phoneticPr fontId="5"/>
  </si>
  <si>
    <t>　　　　　　　　　　　　　　　　　　　　　　　　　　　　　　　　　　　　</t>
    <phoneticPr fontId="5"/>
  </si>
  <si>
    <t>発生</t>
    <rPh sb="0" eb="2">
      <t>ハッセイ</t>
    </rPh>
    <phoneticPr fontId="5"/>
  </si>
  <si>
    <t>ソース</t>
    <phoneticPr fontId="5"/>
  </si>
  <si>
    <t>日付</t>
    <rPh sb="0" eb="2">
      <t>ヒヅケ</t>
    </rPh>
    <phoneticPr fontId="5"/>
  </si>
  <si>
    <t xml:space="preserve">                        </t>
    <phoneticPr fontId="5"/>
  </si>
  <si>
    <t>1類感染症</t>
  </si>
  <si>
    <t>報告なし</t>
    <rPh sb="0" eb="2">
      <t>ホウコク</t>
    </rPh>
    <phoneticPr fontId="5"/>
  </si>
  <si>
    <t>2類感染症</t>
    <phoneticPr fontId="5"/>
  </si>
  <si>
    <t>指定感染症 新型コロナウイルス感染症</t>
    <phoneticPr fontId="5"/>
  </si>
  <si>
    <t>厚生労働省：国内の発生状況など
https://www.mhlw.go.jp/stf/covid-19/kokunainohasseijoukyou.html#h2_1
厚生労働省：データからわかる－新型コロナウイルス感染症情報－
https：//covid19.mhlw.go.jp/</t>
    <phoneticPr fontId="80"/>
  </si>
  <si>
    <t>https://www.mhlw.go.jp/stf/covid-19/kokunainohasseijoukyou.html#h2_1</t>
    <phoneticPr fontId="80"/>
  </si>
  <si>
    <t>厚生労働省：データからわかる－新型コロナウイルス感染症情報－</t>
    <phoneticPr fontId="80"/>
  </si>
  <si>
    <t>https：//covid19.mhlw.go.jp/</t>
    <phoneticPr fontId="80"/>
  </si>
  <si>
    <t>腸管出血性大腸菌感染症</t>
    <phoneticPr fontId="5"/>
  </si>
  <si>
    <t>4類感染症</t>
    <phoneticPr fontId="80"/>
  </si>
  <si>
    <t>インフルエンザ
と
新型コロナ</t>
    <rPh sb="10" eb="12">
      <t>シンガタ</t>
    </rPh>
    <phoneticPr fontId="80"/>
  </si>
  <si>
    <t>注意</t>
    <rPh sb="0" eb="2">
      <t>チュウイ</t>
    </rPh>
    <phoneticPr fontId="80"/>
  </si>
  <si>
    <t>国・地域</t>
    <rPh sb="0" eb="1">
      <t>クニ</t>
    </rPh>
    <rPh sb="2" eb="4">
      <t>チイキ</t>
    </rPh>
    <phoneticPr fontId="5"/>
  </si>
  <si>
    <t>届出感染症　第三類　細菌性赤痢菌</t>
    <rPh sb="0" eb="2">
      <t>トドケデ</t>
    </rPh>
    <rPh sb="2" eb="4">
      <t>カンセン</t>
    </rPh>
    <rPh sb="4" eb="5">
      <t>ショウ</t>
    </rPh>
    <rPh sb="6" eb="7">
      <t>ダイ</t>
    </rPh>
    <rPh sb="7" eb="8">
      <t>サン</t>
    </rPh>
    <rPh sb="8" eb="9">
      <t>タグイ</t>
    </rPh>
    <rPh sb="10" eb="13">
      <t>サイキンセイ</t>
    </rPh>
    <rPh sb="13" eb="15">
      <t>セキリ</t>
    </rPh>
    <rPh sb="15" eb="16">
      <t>キン</t>
    </rPh>
    <phoneticPr fontId="5"/>
  </si>
  <si>
    <r>
      <t>全国 報告数推移　　　　　　</t>
    </r>
    <r>
      <rPr>
        <b/>
        <sz val="11"/>
        <rFont val="ＭＳ Ｐゴシック"/>
        <family val="3"/>
        <charset val="128"/>
      </rPr>
      <t>届出患者数（人）</t>
    </r>
    <rPh sb="14" eb="16">
      <t>トドケデ</t>
    </rPh>
    <rPh sb="16" eb="19">
      <t>カンジャスウ</t>
    </rPh>
    <rPh sb="20" eb="21">
      <t>ニン</t>
    </rPh>
    <phoneticPr fontId="5"/>
  </si>
  <si>
    <t>1月</t>
    <rPh sb="1" eb="2">
      <t>ガツ</t>
    </rPh>
    <phoneticPr fontId="80"/>
  </si>
  <si>
    <t>2月</t>
  </si>
  <si>
    <t>3月</t>
  </si>
  <si>
    <t>4月</t>
  </si>
  <si>
    <t>5月</t>
  </si>
  <si>
    <t>6月</t>
  </si>
  <si>
    <t>7月</t>
  </si>
  <si>
    <t>8月</t>
  </si>
  <si>
    <t>9月</t>
  </si>
  <si>
    <t>10月</t>
  </si>
  <si>
    <t>11月</t>
  </si>
  <si>
    <t>12月</t>
  </si>
  <si>
    <t>合計</t>
    <rPh sb="0" eb="2">
      <t>ゴウケイ</t>
    </rPh>
    <phoneticPr fontId="5"/>
  </si>
  <si>
    <t>合計</t>
  </si>
  <si>
    <t>今週</t>
    <rPh sb="0" eb="2">
      <t>コンシュウ</t>
    </rPh>
    <phoneticPr fontId="80"/>
  </si>
  <si>
    <t>2024年</t>
    <rPh sb="4" eb="5">
      <t>ネン</t>
    </rPh>
    <phoneticPr fontId="80"/>
  </si>
  <si>
    <t>2023年</t>
    <phoneticPr fontId="5"/>
  </si>
  <si>
    <t>2022年</t>
    <phoneticPr fontId="5"/>
  </si>
  <si>
    <t>2021年</t>
  </si>
  <si>
    <t>2020年</t>
    <phoneticPr fontId="5"/>
  </si>
  <si>
    <t>2019年</t>
    <phoneticPr fontId="5"/>
  </si>
  <si>
    <t>2019年</t>
    <rPh sb="4" eb="5">
      <t>ネン</t>
    </rPh>
    <phoneticPr fontId="5"/>
  </si>
  <si>
    <t>2018年</t>
    <phoneticPr fontId="5"/>
  </si>
  <si>
    <t>2017年</t>
    <phoneticPr fontId="5"/>
  </si>
  <si>
    <t>2016年</t>
    <phoneticPr fontId="5"/>
  </si>
  <si>
    <t>2015年</t>
    <phoneticPr fontId="5"/>
  </si>
  <si>
    <t>2014年</t>
    <phoneticPr fontId="5"/>
  </si>
  <si>
    <t>2013年</t>
    <phoneticPr fontId="5"/>
  </si>
  <si>
    <t>2012年</t>
    <phoneticPr fontId="5"/>
  </si>
  <si>
    <t>2011年</t>
  </si>
  <si>
    <t>腸管出血性大腸菌</t>
    <rPh sb="0" eb="2">
      <t>チョウカン</t>
    </rPh>
    <rPh sb="2" eb="5">
      <t>シュッケツセイ</t>
    </rPh>
    <rPh sb="5" eb="8">
      <t>ダイチョウキン</t>
    </rPh>
    <phoneticPr fontId="5"/>
  </si>
  <si>
    <t>赤痢</t>
    <rPh sb="0" eb="2">
      <t>セキリ</t>
    </rPh>
    <phoneticPr fontId="5"/>
  </si>
  <si>
    <t>※2023年 第11週（3/13～3/19）  現在</t>
    <phoneticPr fontId="80"/>
  </si>
  <si>
    <t>腸管系感染症は新型コロナウイルス予防の手洗い、手指消毒で</t>
    <rPh sb="0" eb="2">
      <t>チョウカン</t>
    </rPh>
    <rPh sb="2" eb="3">
      <t>ケイ</t>
    </rPh>
    <rPh sb="3" eb="6">
      <t>カンセンショウ</t>
    </rPh>
    <rPh sb="7" eb="9">
      <t>シンガタ</t>
    </rPh>
    <rPh sb="16" eb="18">
      <t>ヨボウ</t>
    </rPh>
    <rPh sb="19" eb="21">
      <t>テアラ</t>
    </rPh>
    <rPh sb="23" eb="24">
      <t>テ</t>
    </rPh>
    <rPh sb="24" eb="25">
      <t>ユビ</t>
    </rPh>
    <rPh sb="25" eb="27">
      <t>ショウドク</t>
    </rPh>
    <phoneticPr fontId="5"/>
  </si>
  <si>
    <t>圧倒的に感染防御できている</t>
    <rPh sb="0" eb="3">
      <t>アットウテキ</t>
    </rPh>
    <rPh sb="4" eb="6">
      <t>カンセン</t>
    </rPh>
    <rPh sb="6" eb="8">
      <t>ボウギョ</t>
    </rPh>
    <phoneticPr fontId="5"/>
  </si>
  <si>
    <t>発表</t>
    <rPh sb="0" eb="2">
      <t>ハッピョウ</t>
    </rPh>
    <phoneticPr fontId="5"/>
  </si>
  <si>
    <t>掲載日</t>
    <rPh sb="0" eb="3">
      <t>ケイサイビ</t>
    </rPh>
    <phoneticPr fontId="5"/>
  </si>
  <si>
    <t>注意　本件は「リコールプラス」「リコールナビ」のホームページより引用しています。詳細に関してはリンク先ＨＰよりご確認ください。</t>
    <rPh sb="0" eb="2">
      <t>チュウイ</t>
    </rPh>
    <phoneticPr fontId="5"/>
  </si>
  <si>
    <t>なお、情報提供ページは提供者側により短期間で削除される場合もあります。予めご了解ください。</t>
    <rPh sb="3" eb="5">
      <t>ジョウホウ</t>
    </rPh>
    <rPh sb="5" eb="7">
      <t>テイキョウ</t>
    </rPh>
    <rPh sb="11" eb="14">
      <t>テイキョウシャ</t>
    </rPh>
    <rPh sb="14" eb="15">
      <t>ガワ</t>
    </rPh>
    <rPh sb="18" eb="21">
      <t>タンキカン</t>
    </rPh>
    <rPh sb="22" eb="24">
      <t>サクジョ</t>
    </rPh>
    <rPh sb="27" eb="29">
      <t>バアイ</t>
    </rPh>
    <rPh sb="35" eb="36">
      <t>アラカジ</t>
    </rPh>
    <rPh sb="38" eb="40">
      <t>リョウカイ</t>
    </rPh>
    <phoneticPr fontId="5"/>
  </si>
  <si>
    <t xml:space="preserve">業者
 </t>
    <rPh sb="0" eb="2">
      <t>ギョウシャ</t>
    </rPh>
    <phoneticPr fontId="5"/>
  </si>
  <si>
    <t>★数年間では、平均的比率でノロウイルス継続</t>
    <rPh sb="0" eb="21">
      <t>ヘイキンテキヒリツケイゾク</t>
    </rPh>
    <phoneticPr fontId="5"/>
  </si>
  <si>
    <t>　</t>
    <phoneticPr fontId="80"/>
  </si>
  <si>
    <t>静岡県</t>
    <phoneticPr fontId="80"/>
  </si>
  <si>
    <t>2024年</t>
    <phoneticPr fontId="5"/>
  </si>
  <si>
    <t>届出感染症　第三類　</t>
    <rPh sb="0" eb="2">
      <t>トドケデ</t>
    </rPh>
    <rPh sb="2" eb="4">
      <t>カンセン</t>
    </rPh>
    <rPh sb="4" eb="5">
      <t>ショウ</t>
    </rPh>
    <rPh sb="6" eb="7">
      <t>ダイ</t>
    </rPh>
    <rPh sb="7" eb="8">
      <t>サン</t>
    </rPh>
    <rPh sb="8" eb="9">
      <t>タグイ</t>
    </rPh>
    <phoneticPr fontId="5"/>
  </si>
  <si>
    <t>賞味</t>
    <rPh sb="0" eb="2">
      <t>ショウミ</t>
    </rPh>
    <phoneticPr fontId="80"/>
  </si>
  <si>
    <t>アレルゲン</t>
    <phoneticPr fontId="80"/>
  </si>
  <si>
    <t>残留</t>
    <rPh sb="0" eb="2">
      <t>ザンリュウ</t>
    </rPh>
    <phoneticPr fontId="80"/>
  </si>
  <si>
    <t>異物</t>
    <rPh sb="0" eb="2">
      <t>イブツ</t>
    </rPh>
    <phoneticPr fontId="80"/>
  </si>
  <si>
    <t>細菌</t>
    <rPh sb="0" eb="2">
      <t>サイキン</t>
    </rPh>
    <phoneticPr fontId="80"/>
  </si>
  <si>
    <t>表示</t>
    <rPh sb="0" eb="2">
      <t>ヒョウジ</t>
    </rPh>
    <phoneticPr fontId="80"/>
  </si>
  <si>
    <t>その他</t>
    <rPh sb="2" eb="3">
      <t>タ</t>
    </rPh>
    <phoneticPr fontId="80"/>
  </si>
  <si>
    <t>インフルエンザ新型</t>
    <rPh sb="7" eb="9">
      <t>シンガタ</t>
    </rPh>
    <phoneticPr fontId="80"/>
  </si>
  <si>
    <t>コロナウイルス感染症</t>
    <rPh sb="7" eb="10">
      <t>カンセンショウ</t>
    </rPh>
    <phoneticPr fontId="80"/>
  </si>
  <si>
    <t>報告数</t>
    <rPh sb="0" eb="3">
      <t>ホウコクスウ</t>
    </rPh>
    <phoneticPr fontId="80"/>
  </si>
  <si>
    <t>総数</t>
    <rPh sb="0" eb="2">
      <t>ソウスウ</t>
    </rPh>
    <phoneticPr fontId="80"/>
  </si>
  <si>
    <t>男性</t>
    <rPh sb="0" eb="2">
      <t>ダンセイ</t>
    </rPh>
    <phoneticPr fontId="80"/>
  </si>
  <si>
    <t>女性</t>
    <rPh sb="0" eb="2">
      <t>ジョセイ</t>
    </rPh>
    <phoneticPr fontId="80"/>
  </si>
  <si>
    <r>
      <rPr>
        <sz val="11"/>
        <color rgb="FFFFC000"/>
        <rFont val="ＭＳ Ｐゴシック"/>
        <family val="3"/>
        <charset val="128"/>
        <scheme val="minor"/>
      </rPr>
      <t xml:space="preserve">  ■</t>
    </r>
    <r>
      <rPr>
        <sz val="9"/>
        <color theme="1"/>
        <rFont val="ＭＳ Ｐゴシック"/>
        <family val="3"/>
        <charset val="128"/>
        <scheme val="minor"/>
      </rPr>
      <t>賞味消費期限</t>
    </r>
    <r>
      <rPr>
        <sz val="11"/>
        <color theme="1"/>
        <rFont val="ＭＳ Ｐゴシック"/>
        <family val="3"/>
        <charset val="128"/>
        <scheme val="minor"/>
      </rPr>
      <t>　</t>
    </r>
    <r>
      <rPr>
        <sz val="11"/>
        <color rgb="FF6EF729"/>
        <rFont val="ＭＳ Ｐゴシック"/>
        <family val="3"/>
        <charset val="128"/>
        <scheme val="minor"/>
      </rPr>
      <t>■</t>
    </r>
    <r>
      <rPr>
        <sz val="9"/>
        <color theme="1"/>
        <rFont val="ＭＳ Ｐゴシック"/>
        <family val="3"/>
        <charset val="128"/>
        <scheme val="minor"/>
      </rPr>
      <t>アレルギー</t>
    </r>
    <r>
      <rPr>
        <sz val="11"/>
        <color theme="5" tint="0.39997558519241921"/>
        <rFont val="ＭＳ Ｐゴシック"/>
        <family val="3"/>
        <charset val="128"/>
        <scheme val="minor"/>
      </rPr>
      <t>■</t>
    </r>
    <r>
      <rPr>
        <sz val="7"/>
        <color theme="1"/>
        <rFont val="ＭＳ Ｐゴシック"/>
        <family val="3"/>
        <charset val="128"/>
        <scheme val="minor"/>
      </rPr>
      <t>残留添加物・農薬</t>
    </r>
    <r>
      <rPr>
        <sz val="11"/>
        <color theme="1"/>
        <rFont val="ＭＳ Ｐゴシック"/>
        <family val="3"/>
        <charset val="128"/>
        <scheme val="minor"/>
      </rPr>
      <t xml:space="preserve">  </t>
    </r>
    <r>
      <rPr>
        <sz val="11"/>
        <color theme="0" tint="-0.14999847407452621"/>
        <rFont val="ＭＳ Ｐゴシック"/>
        <family val="3"/>
        <charset val="128"/>
        <scheme val="minor"/>
      </rPr>
      <t>■</t>
    </r>
    <r>
      <rPr>
        <sz val="11"/>
        <color theme="1"/>
        <rFont val="ＭＳ Ｐゴシック"/>
        <family val="3"/>
        <charset val="128"/>
        <scheme val="minor"/>
      </rPr>
      <t>異物　</t>
    </r>
    <r>
      <rPr>
        <sz val="11"/>
        <color theme="7" tint="0.39997558519241921"/>
        <rFont val="ＭＳ Ｐゴシック"/>
        <family val="3"/>
        <charset val="128"/>
        <scheme val="minor"/>
      </rPr>
      <t>　■</t>
    </r>
    <r>
      <rPr>
        <sz val="11"/>
        <color theme="1"/>
        <rFont val="ＭＳ Ｐゴシック"/>
        <family val="3"/>
        <charset val="128"/>
        <scheme val="minor"/>
      </rPr>
      <t>細菌　　</t>
    </r>
    <r>
      <rPr>
        <sz val="11"/>
        <color indexed="40"/>
        <rFont val="ＭＳ Ｐゴシック"/>
        <family val="3"/>
        <charset val="128"/>
        <scheme val="minor"/>
      </rPr>
      <t>■</t>
    </r>
    <r>
      <rPr>
        <sz val="11"/>
        <color theme="1"/>
        <rFont val="ＭＳ Ｐゴシック"/>
        <family val="3"/>
        <charset val="128"/>
        <scheme val="minor"/>
      </rPr>
      <t>表示ミス     □</t>
    </r>
    <r>
      <rPr>
        <b/>
        <sz val="11"/>
        <color theme="1"/>
        <rFont val="ＭＳ Ｐゴシック"/>
        <family val="3"/>
        <charset val="128"/>
        <scheme val="minor"/>
      </rPr>
      <t>その他</t>
    </r>
    <phoneticPr fontId="5"/>
  </si>
  <si>
    <t>（最近５年間の週値の比較） ノロウイルスの感染周期は4年ですね　やや感染度合いが低い!</t>
    <rPh sb="1" eb="3">
      <t>サイキン</t>
    </rPh>
    <rPh sb="3" eb="6">
      <t>ゴネンカン</t>
    </rPh>
    <rPh sb="7" eb="8">
      <t>シュウ</t>
    </rPh>
    <rPh sb="8" eb="9">
      <t>アタイ</t>
    </rPh>
    <rPh sb="10" eb="12">
      <t>ヒカク</t>
    </rPh>
    <rPh sb="21" eb="25">
      <t>カンセンシュウキ</t>
    </rPh>
    <rPh sb="27" eb="28">
      <t>ネン</t>
    </rPh>
    <rPh sb="34" eb="36">
      <t>カンセン</t>
    </rPh>
    <rPh sb="36" eb="38">
      <t>ドア</t>
    </rPh>
    <rPh sb="40" eb="41">
      <t>ヒク</t>
    </rPh>
    <phoneticPr fontId="5"/>
  </si>
  <si>
    <t>2025年</t>
    <phoneticPr fontId="5"/>
  </si>
  <si>
    <t>計</t>
    <rPh sb="0" eb="1">
      <t>ケイ</t>
    </rPh>
    <phoneticPr fontId="5"/>
  </si>
  <si>
    <t>食品表示 (2/17-2/24)</t>
  </si>
  <si>
    <t>日付</t>
    <rPh sb="0" eb="2">
      <t>ヒヅケ</t>
    </rPh>
    <phoneticPr fontId="80"/>
  </si>
  <si>
    <t>.</t>
    <phoneticPr fontId="80"/>
  </si>
  <si>
    <t>-</t>
    <phoneticPr fontId="80"/>
  </si>
  <si>
    <t xml:space="preserve"> 5類感染症</t>
    <phoneticPr fontId="5"/>
  </si>
  <si>
    <t>福島県</t>
    <rPh sb="0" eb="2">
      <t>フクシマ</t>
    </rPh>
    <phoneticPr fontId="80"/>
  </si>
  <si>
    <t xml:space="preserve"> </t>
    <phoneticPr fontId="80"/>
  </si>
  <si>
    <t>　　　</t>
  </si>
  <si>
    <t>全国警戒ランク2に減少</t>
    <rPh sb="0" eb="2">
      <t>ゼンコク</t>
    </rPh>
    <rPh sb="2" eb="4">
      <t>ケイカイ</t>
    </rPh>
    <rPh sb="9" eb="11">
      <t>ゲンショウ</t>
    </rPh>
    <phoneticPr fontId="80"/>
  </si>
  <si>
    <t>9-10月、4月以降
施設の所在市町村で           流行・食中毒が報告される
定点観測値が5.00前後</t>
    <phoneticPr fontId="80"/>
  </si>
  <si>
    <t>【情報共有】　週間・情報収集/情報は毎週確認する
【常設】　嘔吐物処理セットの配備
【体調管理】従業員の健康状況を徹底し、不良者は調理・加工ラインより外す</t>
    <phoneticPr fontId="80"/>
  </si>
  <si>
    <t>管理レベル「2」　</t>
    <phoneticPr fontId="5"/>
  </si>
  <si>
    <t xml:space="preserve">
3類感染症
細菌性赤痢</t>
    <phoneticPr fontId="5"/>
  </si>
  <si>
    <t>腸チフス1例‌</t>
    <phoneticPr fontId="80"/>
  </si>
  <si>
    <t>感染地域：インド</t>
    <phoneticPr fontId="80"/>
  </si>
  <si>
    <t>例年並み</t>
    <rPh sb="0" eb="2">
      <t>レイネン</t>
    </rPh>
    <rPh sb="2" eb="3">
      <t>ナ</t>
    </rPh>
    <phoneticPr fontId="80"/>
  </si>
  <si>
    <t>結核例　195例</t>
    <rPh sb="7" eb="8">
      <t>レイ</t>
    </rPh>
    <phoneticPr fontId="5"/>
  </si>
  <si>
    <t>コレラ1例‌　　感染地域：フィリピン
細菌性赤痢1例‌　菌種：S. sonnei（D群）＿感染地域：国内（都道府県不明）</t>
    <phoneticPr fontId="80"/>
  </si>
  <si>
    <t>回収＆返金</t>
  </si>
  <si>
    <t>回収＆返金/交換</t>
  </si>
  <si>
    <t>イオンリテール</t>
  </si>
  <si>
    <t>オーケー</t>
  </si>
  <si>
    <t>ベイシア</t>
  </si>
  <si>
    <t>富士伊豆農業協同...</t>
  </si>
  <si>
    <t>イズミヤ・阪急オ...</t>
  </si>
  <si>
    <t>新函館農業協同組...</t>
  </si>
  <si>
    <t>西岡店,岩見沢店 ほうれん草 一部残留農薬基準超過</t>
  </si>
  <si>
    <t>佐々木進商店</t>
  </si>
  <si>
    <t>小魚と無塩MIXナッツ 一部異物混入(幼虫)の恐れ</t>
  </si>
  <si>
    <t>五島軒</t>
  </si>
  <si>
    <t>上磯店 五島カステラ明治 他 一部賞味期限誤</t>
  </si>
  <si>
    <t>合同会社すみれ</t>
  </si>
  <si>
    <t>shiroシフォン他 一部消費期限誤記</t>
  </si>
  <si>
    <t>おやつカンパニー...</t>
  </si>
  <si>
    <t>ベビースター(ピリ辛チキン味) 一部異物混入(ビニール片)の恐れ</t>
  </si>
  <si>
    <t>　</t>
    <phoneticPr fontId="25"/>
  </si>
  <si>
    <t>2025/47週</t>
  </si>
  <si>
    <t>保健所の調査で患者からアストロウイルスが検出されていて、重症者はいないということです。
　アストロウイルスは便や嘔吐物から感染し、ノロウイルスに比べて症状が軽い傾向がありますが、アルコール消毒の効き目が低く、石けんを使った手洗いが有効です。</t>
    <phoneticPr fontId="80"/>
  </si>
  <si>
    <t>千葉テレビ</t>
    <rPh sb="0" eb="2">
      <t>チバ</t>
    </rPh>
    <phoneticPr fontId="80"/>
  </si>
  <si>
    <t>楽し味プロジェクトは、2018年度より官民協働で行われてきた「Let’s！和ごはんプロジェクト 」を継承・発展させたもの。「おいしく、健康で、誰もが楽しめる和食スタイルの実現」を目指し、食品製造業者、流通業者、外食業者、情報発信者、和食に関わる推進団体等と行政が連携し、官民一体で推進する。デジタル発信による和食の魅力の再発見、外食・中食・内食の各場面における実践機会の拡充、現代生活に調和した新たな和食スタイルの提案などを「三つのアクション」として展開し、将来に向けた和食文化の保護と継承につなげていくことを目的としている。</t>
  </si>
  <si>
    <t>協賛企業・団体はプロジェクトメンバーとして、①和食を知ってもらうための活動　②和食を食べる人を増やすための活動　③和食を作る人を増やすための活動　④その他和食普及に寄与する活動　のいずれかの活動を行うとともに、プロジェクトメンバー同士で連携を図ることとしている。またプロジェクトのロゴを活用したポスターや商品等の展開、和食関連イベント等の農林水産省webサイトでの紹介といった特典もある。プロジェクトメンバーの登録は農林水産省ホームページまで。</t>
  </si>
  <si>
    <t>毎週　　ひとつ　　覚えていきましょう</t>
    <phoneticPr fontId="5"/>
  </si>
  <si>
    <t>今週のお題　(　ノロウイルスの感染予防　)</t>
    <rPh sb="15" eb="17">
      <t>カンセン</t>
    </rPh>
    <rPh sb="17" eb="19">
      <t>ヨボウ</t>
    </rPh>
    <phoneticPr fontId="5"/>
  </si>
  <si>
    <t>流行が始まりました。(職場にはノロウイルスが侵入しています)</t>
    <rPh sb="0" eb="2">
      <t>リュウコウ</t>
    </rPh>
    <rPh sb="3" eb="4">
      <t>ハジ</t>
    </rPh>
    <rPh sb="11" eb="13">
      <t>ショクバ</t>
    </rPh>
    <rPh sb="22" eb="24">
      <t>シンニュウ</t>
    </rPh>
    <phoneticPr fontId="5"/>
  </si>
  <si>
    <t>　↓　職場の先輩は以下のことを理解して　わかり易く　指導しましょう　↓</t>
    <phoneticPr fontId="5"/>
  </si>
  <si>
    <t xml:space="preserve">	GII.4
2000年代以降、世界的に繰り返し流行を起こしてきた型で、日本でも依然として検出されています。
長期的に「定番株」として存在し続けています。
	GII.17
近年、海外から流入したとされる新しい型で、2024年には国内でも検出例が増加しました。
多くの人が免疫を持たないため、感染拡大の一因となったと考えられています。</t>
    <phoneticPr fontId="5"/>
  </si>
  <si>
    <r>
      <t xml:space="preserve">
★2024年は、ノロウイルスが大流行しました。
★ノロウイルスは、インフルエンザウイルスと同じように人に
毎年感染することができるように遺伝子が変化します。　　　　　ノロウイルスは、感染した人の体内で変化し、何年かの周期で大流行します。
★ノロウイルスの研究は歴史が浅く、あまり詳しいことは分
かっていませんが、今年は2024年に流行した</t>
    </r>
    <r>
      <rPr>
        <b/>
        <sz val="14"/>
        <color rgb="FFFFD653"/>
        <rFont val="ＭＳ Ｐゴシック"/>
        <family val="3"/>
        <charset val="128"/>
      </rPr>
      <t>GⅡ-4,や
Ⅱ-17</t>
    </r>
    <r>
      <rPr>
        <b/>
        <sz val="14"/>
        <color indexed="9"/>
        <rFont val="ＭＳ Ｐゴシック"/>
        <family val="3"/>
        <charset val="128"/>
      </rPr>
      <t xml:space="preserve">が主な流行の原因となりそうです。
</t>
    </r>
    <r>
      <rPr>
        <b/>
        <sz val="14"/>
        <color rgb="FFFFFF00"/>
        <rFont val="ＭＳ Ｐゴシック"/>
        <family val="3"/>
        <charset val="128"/>
      </rPr>
      <t>★昨年たまたま感染した方も、今年は免疫があると思い込ま
ず、しっかり手洗いと体調管理をお願いします。</t>
    </r>
    <rPh sb="6" eb="7">
      <t>ネン</t>
    </rPh>
    <rPh sb="16" eb="19">
      <t>ダイリュウコウ</t>
    </rPh>
    <rPh sb="46" eb="47">
      <t>オナ</t>
    </rPh>
    <rPh sb="51" eb="52">
      <t>ヒト</t>
    </rPh>
    <rPh sb="54" eb="56">
      <t>マイトシ</t>
    </rPh>
    <rPh sb="56" eb="58">
      <t>カンセン</t>
    </rPh>
    <rPh sb="69" eb="72">
      <t>イデンシ</t>
    </rPh>
    <rPh sb="73" eb="75">
      <t>ヘンカ</t>
    </rPh>
    <rPh sb="92" eb="94">
      <t>カンセン</t>
    </rPh>
    <rPh sb="96" eb="97">
      <t>ヒト</t>
    </rPh>
    <rPh sb="98" eb="100">
      <t>タイナイ</t>
    </rPh>
    <rPh sb="101" eb="103">
      <t>ヘンカ</t>
    </rPh>
    <rPh sb="105" eb="107">
      <t>ナンネン</t>
    </rPh>
    <rPh sb="109" eb="111">
      <t>シュウキ</t>
    </rPh>
    <rPh sb="128" eb="130">
      <t>ケンキュウ</t>
    </rPh>
    <rPh sb="131" eb="133">
      <t>レキシ</t>
    </rPh>
    <rPh sb="134" eb="135">
      <t>アサ</t>
    </rPh>
    <rPh sb="140" eb="141">
      <t>クワ</t>
    </rPh>
    <rPh sb="146" eb="147">
      <t>ワ</t>
    </rPh>
    <rPh sb="157" eb="159">
      <t>コトシ</t>
    </rPh>
    <rPh sb="164" eb="165">
      <t>ネン</t>
    </rPh>
    <rPh sb="166" eb="168">
      <t>リュウコウ</t>
    </rPh>
    <rPh sb="182" eb="183">
      <t>オモ</t>
    </rPh>
    <rPh sb="187" eb="189">
      <t>ゲンイン</t>
    </rPh>
    <rPh sb="199" eb="201">
      <t>サクネン</t>
    </rPh>
    <rPh sb="205" eb="207">
      <t>カンセン</t>
    </rPh>
    <rPh sb="209" eb="210">
      <t>カタ</t>
    </rPh>
    <rPh sb="215" eb="217">
      <t>メンエキ</t>
    </rPh>
    <rPh sb="221" eb="222">
      <t>オモ</t>
    </rPh>
    <rPh sb="223" eb="224">
      <t>コ</t>
    </rPh>
    <rPh sb="232" eb="234">
      <t>テアラ</t>
    </rPh>
    <rPh sb="236" eb="238">
      <t>タイチョウ</t>
    </rPh>
    <rPh sb="238" eb="240">
      <t>カンリ</t>
    </rPh>
    <rPh sb="242" eb="243">
      <t>ネガ</t>
    </rPh>
    <phoneticPr fontId="5"/>
  </si>
  <si>
    <t>年末限定　年内販売終了商品　さわやか除菌装置</t>
    <rPh sb="0" eb="4">
      <t>ネンマツゲンテイ</t>
    </rPh>
    <rPh sb="5" eb="7">
      <t>ネンナイ</t>
    </rPh>
    <rPh sb="7" eb="11">
      <t>ハンバイシュウリョウ</t>
    </rPh>
    <rPh sb="11" eb="13">
      <t>ショウヒン</t>
    </rPh>
    <rPh sb="18" eb="22">
      <t>ジョキンソウチ</t>
    </rPh>
    <phoneticPr fontId="28"/>
  </si>
  <si>
    <t>今週のニュース（Noroｖｉｒｕｓ） (12/1-12/7)</t>
    <rPh sb="0" eb="2">
      <t>コンシュウ</t>
    </rPh>
    <phoneticPr fontId="5"/>
  </si>
  <si>
    <t>食中毒情報  (12/1-12/7)</t>
    <rPh sb="0" eb="3">
      <t>ショクチュウドク</t>
    </rPh>
    <rPh sb="3" eb="5">
      <t>ジョウホウ</t>
    </rPh>
    <phoneticPr fontId="5"/>
  </si>
  <si>
    <t>海外情報  (12/1-12/7)</t>
    <rPh sb="0" eb="4">
      <t>カイガイジョウホウ</t>
    </rPh>
    <phoneticPr fontId="5"/>
  </si>
  <si>
    <t>食品表示
 (12/1-12/7)</t>
    <rPh sb="0" eb="2">
      <t>ショクヒン</t>
    </rPh>
    <rPh sb="2" eb="4">
      <t>ヒョウジ</t>
    </rPh>
    <phoneticPr fontId="5"/>
  </si>
  <si>
    <t>残留農薬 (12/1-12/7)</t>
    <phoneticPr fontId="15"/>
  </si>
  <si>
    <t>食品表示  (12/1-12/7)</t>
    <phoneticPr fontId="5"/>
  </si>
  <si>
    <t>2025/48週</t>
  </si>
  <si>
    <t xml:space="preserve"> GⅡ48週　0例</t>
    <rPh sb="8" eb="9">
      <t>レイ</t>
    </rPh>
    <phoneticPr fontId="5"/>
  </si>
  <si>
    <t xml:space="preserve"> GⅡ　47週  0例</t>
    <rPh sb="6" eb="7">
      <t>シュウ</t>
    </rPh>
    <phoneticPr fontId="5"/>
  </si>
  <si>
    <t>読谷村内の中学校の2年生2人が、修学旅行後に体調不良となりノロウイルスと診断されたことが5日、関係者への取材で分かった。他に腹痛や吐き気、下痢などノロウイルスと同様の症状を訴える生徒が40人ほどいるという。学校は9日まで2年生を学年閉鎖すると決めた。</t>
    <phoneticPr fontId="80"/>
  </si>
  <si>
    <t>沖縄タイムス</t>
    <rPh sb="0" eb="2">
      <t>オキナワ</t>
    </rPh>
    <phoneticPr fontId="80"/>
  </si>
  <si>
    <t>長野県上田市の飲食店でノロウイルスによる食中毒が発生しました。弁当や仕出し料理を食べた26人が下痢、腹痛などの症状を訴えたということです。
長野県健康福祉部によりますと、12月1日午前9時ごろ、患者から「仕出し料理を16人で食べたところ、うち4人が胃腸炎の症状を訴え、1人からノロウイルスが検出された」といった旨の連絡が上田保健所にありました。</t>
    <phoneticPr fontId="80"/>
  </si>
  <si>
    <t>長野放送</t>
    <rPh sb="0" eb="2">
      <t>ナガノ</t>
    </rPh>
    <rPh sb="2" eb="4">
      <t>ホウソウ</t>
    </rPh>
    <phoneticPr fontId="80"/>
  </si>
  <si>
    <t>愛媛県は5日、今治市八町西のサービス付き高齢者向け住宅「おあしす中央」で、入居者15人（62～96歳）が下痢や発熱などの症状を訴え、このうち12人と調理従事者からノロウイルスが検出されたと発表した。　今治保健所は、施設内で提供された食事が原因の食中毒と断定し、施設を5日からの4日間、調理業務停止の処分とした。全員おおむね回復しているという。</t>
    <phoneticPr fontId="80"/>
  </si>
  <si>
    <t>愛媛新聞</t>
    <rPh sb="0" eb="4">
      <t>エヒメシンブン</t>
    </rPh>
    <phoneticPr fontId="80"/>
  </si>
  <si>
    <t>兵庫県尼崎市保健所は５日、同市塚口町１の飲食店「松葉寿司」の仕出し料理を食べた１０～７０代の男女１６人が、下痢や発熱、嘔吐などの症状を訴え、このうち６人からノロウイルスが検出されたと発表した。市保健所は食中毒と断定し、同店に同日から３日間の営業停止を命じた。</t>
    <phoneticPr fontId="80"/>
  </si>
  <si>
    <t>神戸新聞</t>
    <rPh sb="0" eb="4">
      <t>コウベシンブン</t>
    </rPh>
    <phoneticPr fontId="80"/>
  </si>
  <si>
    <t xml:space="preserve">福岡市によりますと、2日から5日にかけて、0歳から2歳の園児17人、職員1人が嘔吐や下痢、腹痛の症状を訴えています。このうち3人からノロウイルスが検出され、市は感染性胃腸炎の集団発生とみています。重症の人はおらず全員、快方に向かっているということです。
</t>
    <phoneticPr fontId="80"/>
  </si>
  <si>
    <t>FBS</t>
    <phoneticPr fontId="80"/>
  </si>
  <si>
    <t>マックスバリュ関...</t>
  </si>
  <si>
    <t>城川ファクトリー...</t>
  </si>
  <si>
    <t>高島屋</t>
  </si>
  <si>
    <t>回収</t>
  </si>
  <si>
    <t>フレスタ</t>
  </si>
  <si>
    <t>坂東太郎</t>
  </si>
  <si>
    <t>京王ストア</t>
  </si>
  <si>
    <t>コモディイイダ</t>
  </si>
  <si>
    <t>PLANT</t>
  </si>
  <si>
    <t>スーシー</t>
  </si>
  <si>
    <t>関マーゴ店 北海道生どら 一部賞味期限誤記</t>
  </si>
  <si>
    <t>イータリー・アジ...</t>
  </si>
  <si>
    <t>ドモーリ ジャンドゥイオッティ 一部異物混入(虫)の恐れ</t>
  </si>
  <si>
    <t>アドバーンス</t>
  </si>
  <si>
    <t>博多店 かりんとう饅頭 一部賞味期限誤記</t>
  </si>
  <si>
    <t>大黒天物産</t>
  </si>
  <si>
    <t>吉備路絹ごし豆腐 一部賞味期限誤記</t>
  </si>
  <si>
    <t>ツルガタ漬物</t>
  </si>
  <si>
    <t>キムチ200 一部賞味期限誤記</t>
  </si>
  <si>
    <t>社会福祉法人周南...</t>
  </si>
  <si>
    <t>ポン菓子 一部異物混入の恐れ</t>
  </si>
  <si>
    <t>魚喜</t>
  </si>
  <si>
    <t>戸塚モディ店 白す 一部異物混入(ふぐの稚魚)の恐れ</t>
  </si>
  <si>
    <t>スーパーアルプス...</t>
  </si>
  <si>
    <t>ボロネーゼソースのウインナーコーンピザ 一部(鶏肉)表示欠落</t>
  </si>
  <si>
    <t>海老マヨとカナダホッキ貝海鮮サラダ 一部消費期限誤記</t>
  </si>
  <si>
    <t>JR東海リテイリ...</t>
  </si>
  <si>
    <t>おむすび弁当 一部原材料細菌汚染の恐れ</t>
  </si>
  <si>
    <t>イオンビッグ</t>
  </si>
  <si>
    <t>パン屋さんのもっちりボール 一部(卵,くるみ)表示欠落</t>
  </si>
  <si>
    <t>アルマード</t>
  </si>
  <si>
    <t>Ⅲ型 卵殻膜サプリメント 容器の密封状態が不十分</t>
  </si>
  <si>
    <t>国産若どりささみ 一部消費期限誤記</t>
  </si>
  <si>
    <t>鹿島中央青果</t>
  </si>
  <si>
    <t>しゅんぎく 一部残留農薬基準超過</t>
  </si>
  <si>
    <t>IMI</t>
  </si>
  <si>
    <t>本場ドイツ無塩せきヴァイスブルスト 一部賞味期限誤記</t>
  </si>
  <si>
    <t>クック・チャム四...</t>
  </si>
  <si>
    <t>五目野菜のおひたし 一部(さば,ゼラチン)表示欠落</t>
  </si>
  <si>
    <t>かわすみ</t>
  </si>
  <si>
    <t>フライコキール他 計8品目 一部保存温度誤記</t>
  </si>
  <si>
    <t>デリシア</t>
  </si>
  <si>
    <t>吉田店 メロンパンの皮 一部(アーモンド)表示欠落</t>
  </si>
  <si>
    <t>ライフコーポレー...</t>
  </si>
  <si>
    <t>国内産若どりもも肉 一部消費期限誤記</t>
  </si>
  <si>
    <t>サンライフ</t>
  </si>
  <si>
    <t>チョコバターどらやき 一部保存温度逸脱</t>
  </si>
  <si>
    <t>駿河屋</t>
  </si>
  <si>
    <t>マロンロール 香るモンブラン 一部消費期限誤記</t>
  </si>
  <si>
    <t>イオン琉球</t>
  </si>
  <si>
    <t>ブラジル産若鶏もも肉(凍結品) 賞味期限表示不備</t>
  </si>
  <si>
    <t>ジミー</t>
  </si>
  <si>
    <t>自家製クルトン(カップ) 一部賞味期限誤記</t>
  </si>
  <si>
    <t>志水ミート</t>
  </si>
  <si>
    <t>豚ロース味付品(トンテキ) 一部消費期限誤記</t>
  </si>
  <si>
    <t>丸協食産</t>
  </si>
  <si>
    <t>国産牛もつ鍋セット 一部スープ賞味期限切れ</t>
  </si>
  <si>
    <t>小林店 7種の串揚げ盛合せ 一部(乳成分)表示欠落</t>
  </si>
  <si>
    <t>牛玉子中巻寿司 一部(えび,乳成分)表示欠落</t>
  </si>
  <si>
    <t>新船橋店 パンガシウス切身 一部ラベル誤貼付で消費期限誤記</t>
  </si>
  <si>
    <t>白菜 一部適用外農薬検出</t>
  </si>
  <si>
    <t>業務用 和栗ペースト 6製品 一部基準超える大腸菌群検出</t>
  </si>
  <si>
    <t>横浜店 くるみと五穀のブール1/2サイズ 一部(くるみ)表示欠落</t>
  </si>
  <si>
    <t>国産若とりももミンチL(解凍) 一部保存温度表示欠落</t>
  </si>
  <si>
    <t>Xmas生チョコサブレ 一部賞味期限誤記</t>
  </si>
  <si>
    <t>富士見台店 たまごがふわり 一部保存温度逸脱</t>
  </si>
  <si>
    <t>銀鮭海苔弁当だし醤油使用 一部(えび,かに,乳成分)表示欠落</t>
  </si>
  <si>
    <t>土浦店 さばのみそ煮 一部(さば)表示欠落</t>
  </si>
  <si>
    <t>滑川店 いかゆず仕込み 一部(いか,大豆,小麦)表示欠落</t>
  </si>
  <si>
    <t>高円寺店 磯辺ちくわそば 一部(そば)表示欠落</t>
  </si>
  <si>
    <t>　上位2種目(賞味期限・アレルギー表記ミス)で全体の　(69%)</t>
    <rPh sb="1" eb="3">
      <t>ジョウイ</t>
    </rPh>
    <rPh sb="4" eb="6">
      <t>シュモク</t>
    </rPh>
    <rPh sb="7" eb="11">
      <t>ショウミキゲン</t>
    </rPh>
    <rPh sb="17" eb="19">
      <t>ヒョウキ</t>
    </rPh>
    <rPh sb="23" eb="25">
      <t>ゼンタイ</t>
    </rPh>
    <phoneticPr fontId="5"/>
  </si>
  <si>
    <t>2025年第47週（11月17日〜11月23日）</t>
    <phoneticPr fontId="80"/>
  </si>
  <si>
    <t xml:space="preserve">腸管出血性大腸菌感染症74例（有症者31例、うちHUS‌1例）
　感染地域：国内43例、韓国4例、国内・国外不明27例
　国内の感染地域：‌‌愛知県5例、宮崎県4例、大阪府3例、愛媛県3例、東京都2例、福岡県2例、長崎県2例、沖縄県2例、北海道1例、宮城県1例、群馬県1例、埼玉県1例、千葉県1例、神奈川県1例、新潟県1例、
　長野県1例、三重県1例、京都府1例、熊本県1例、鹿児島県1例、国内（都道府県不明）8例
</t>
    <phoneticPr fontId="80"/>
  </si>
  <si>
    <t xml:space="preserve">年齢群：‌‌1歳（ 3 例 ）、 2歳（ 1 例 ）、 4歳（ 3 例 ）、 5歳（ 2 例 ）、 10代（6例）、
　20代（22例）、30 代（ 6 例 ）、 40代（11例）、50代（10例）、60 代（4 例 ）、
　70 代（4 例 ）、80代（2例）
</t>
    <phoneticPr fontId="80"/>
  </si>
  <si>
    <t>血清群・毒素型：‌‌O157‌VT1・VT2（15例）、O157‌VT2（14例）、O26‌VT1（12例）、O103‌VT1（3例）、O157‌VT1（2例）、
　O115‌VT1（1例）、O148‌VT2‌（1例）、O26‌VT2（1例）、O91‌VT1（1例）、‌
その他・不明（24例）
累積報告数：4,021例（有症者2,310例、うちHUS‌53例．死亡3例）</t>
    <phoneticPr fontId="80"/>
  </si>
  <si>
    <t>E型肝炎7例‌
　感染地域（感染源）：‌‌北海道1例（鹿肉のたたき）、東京都1例（生肉）、
　新潟県1例（不明）、岐阜県1例（不明）、滋賀県1例（豚肉）、
　国内（都道府県不明）2例（豚肉1例、不明1例）
A型肝炎4例‌　　感染地域：‌東京都1例、福岡県1例、熊本県1例、
　ウズベキスタン/カザフスタン/キルギス1例</t>
    <phoneticPr fontId="80"/>
  </si>
  <si>
    <t>レジオネラ症36例（肺炎型35例、ポンティアック熱型1例）
‌  感染地域：‌愛知県5例、兵庫県3例、岐阜県2例、静岡県2例、奈良県2例、福岡県2例、北海道1例、青森県1例、岩手県1例、 秋田県1例、山形県1例、栃木県1例、群馬県1例、千葉県1例、東京都1例、石川県1例、山梨県1例、長野県1例、三重県1例、広島県1例、香川県1例、愛媛県1例、群馬県/埼玉県1例、インド1例、国内・国外不明2例
‌
‌年齢群：‌50代（5例）、60代（6例）、70代（10例）、80代（13例）、90代以上（2例）
累積報告数：2,211例</t>
    <phoneticPr fontId="80"/>
  </si>
  <si>
    <t>2025年第47週</t>
    <rPh sb="4" eb="5">
      <t>ネン</t>
    </rPh>
    <rPh sb="5" eb="6">
      <t>ダイ</t>
    </rPh>
    <rPh sb="8" eb="9">
      <t>シュウ</t>
    </rPh>
    <phoneticPr fontId="80"/>
  </si>
  <si>
    <t>2025年第46週</t>
    <rPh sb="4" eb="5">
      <t>ネン</t>
    </rPh>
    <rPh sb="5" eb="6">
      <t>ダイ</t>
    </rPh>
    <rPh sb="8" eb="9">
      <t>シュウ</t>
    </rPh>
    <phoneticPr fontId="80"/>
  </si>
  <si>
    <r>
      <t xml:space="preserve">対前週
</t>
    </r>
    <r>
      <rPr>
        <b/>
        <sz val="14"/>
        <color rgb="FF002060"/>
        <rFont val="ＭＳ Ｐゴシック"/>
        <family val="3"/>
        <charset val="128"/>
      </rPr>
      <t>インフルエンザ 　　     　       　　　26%   増加</t>
    </r>
    <r>
      <rPr>
        <b/>
        <sz val="11"/>
        <color rgb="FFFF0000"/>
        <rFont val="ＭＳ Ｐゴシック"/>
        <family val="3"/>
        <charset val="128"/>
      </rPr>
      <t xml:space="preserve">
</t>
    </r>
    <r>
      <rPr>
        <b/>
        <sz val="14"/>
        <color rgb="FFFF0000"/>
        <rFont val="ＭＳ Ｐゴシック"/>
        <family val="3"/>
        <charset val="128"/>
      </rPr>
      <t>新型コロナウイルス          　  　  -17%　 減少</t>
    </r>
    <rPh sb="0" eb="3">
      <t>タイゼンシュウゾウカゾウカゲンショウ</t>
    </rPh>
    <rPh sb="36" eb="38">
      <t>ゾウカ</t>
    </rPh>
    <rPh sb="70" eb="72">
      <t>ゲンショウ</t>
    </rPh>
    <phoneticPr fontId="80"/>
  </si>
  <si>
    <t>2025年 第48週（11/24～11/30）</t>
    <phoneticPr fontId="5"/>
  </si>
  <si>
    <t>高齢者施設で集団食中毒　103歳の患者も　原因は「ウエルシュ菌」　予防する調理法は？</t>
    <phoneticPr fontId="15"/>
  </si>
  <si>
    <t>静岡県</t>
    <rPh sb="0" eb="3">
      <t>シズオカケン</t>
    </rPh>
    <phoneticPr fontId="15"/>
  </si>
  <si>
    <t>　高齢者施設の利用者と介護職員　41～103歳の男女7人が食中毒
静岡市の高齢者施設で集団食中毒が発生した。41歳から103歳の男女7人が下痢などの症状を訴えた。原因となった「ウエルシュ菌」は調理の仕方で避けられるという。静岡市内では食中毒の患者が昨年より大幅に増えており、市が注意を呼びかけている。
例年以上のペースで発生している食中毒　浜松市では2日連続で判明
　静岡市によると、11月24日に駿河区の有料老人ホームで昼食を食べた施設利用者らが体調不良を訴えた。患者の便を検査した結果、「ウエルシュ菌」が検出され、市は食中毒と断定した。食中毒の症状が表れたのは41歳から103歳までの男女で、施設利用者のほかに介護職員も含まれている。いずれも下痢などの症状を訴えたが、現在は快方に向かっているという。当日に提供された昼食のメニューはわかめご飯、豚肉の塩こうじ炒め、じゃが芋のカレーソテー、ブロッコリーの胡麻和え、みそ汁だった。食事は施設内で調理された。調理従事者の検便からウエルシュ菌は検出されなかったことから、調理過程の温度管理や保存方法が原因となった可能性が高いとみられる。</t>
    <phoneticPr fontId="15"/>
  </si>
  <si>
    <t>https://article.yahoo.co.jp/detail/1561284af9274609f831496fa89fef76408e94c9</t>
    <phoneticPr fontId="15"/>
  </si>
  <si>
    <t>静岡ライフ</t>
    <rPh sb="0" eb="2">
      <t>シズオカ</t>
    </rPh>
    <phoneticPr fontId="15"/>
  </si>
  <si>
    <t>スイセンで食中毒症状、ニラと間違え鍋の具材に…鳥取市保健所「見た目で判断せず、香りを確認して」</t>
    <phoneticPr fontId="15"/>
  </si>
  <si>
    <t>　鳥取市保健所は５日、ニラと間違えてスイセンの葉を食べた市内の２人が嘔吐（おうと）などの食中毒症状を訴え、医療機関を受診したと発表した。
発表では、２人は家族が管理する畑で採取した葉をニラと思い、３日に鍋の具材にして食べたところ、まもなく嘔吐した。付近にスイセンが自生し、誤って採取したとみられる。症状は改善しているという。
　同保健所によると、スイセンに含まれる「植物性アルカロイド」が食中毒を起こすといい、「ニラには独特の香りがあるが、スイセンにはない。見た目で判断せず、香りを確認してほしい」と呼びかけている。</t>
    <phoneticPr fontId="15"/>
  </si>
  <si>
    <t>https://news.yahoo.co.jp/articles/a202dfb3a02220ffc1dde2a074538b2a917cf100</t>
    <phoneticPr fontId="15"/>
  </si>
  <si>
    <t>讀賣新聞</t>
    <rPh sb="0" eb="4">
      <t>ヨミウリシンブン</t>
    </rPh>
    <phoneticPr fontId="15"/>
  </si>
  <si>
    <t>鳥取県</t>
    <rPh sb="0" eb="3">
      <t>トットリケン</t>
    </rPh>
    <phoneticPr fontId="15"/>
  </si>
  <si>
    <t>親族らが釣って処理したフグ、もらって自宅で食べた女性が食中毒で救急搬送…食後10分で口のしびれ・吐き気</t>
    <phoneticPr fontId="15"/>
  </si>
  <si>
    <t>香川県</t>
    <rPh sb="0" eb="3">
      <t>カガワケン</t>
    </rPh>
    <phoneticPr fontId="15"/>
  </si>
  <si>
    <t>　香川県は5日、観音寺市の50歳代女性が自宅でフグを調理して食べ、フグ毒による食中毒を発症したと発表した。救急搬送され入院。その後、快方に向かっているという。発表によると、女性は親族らが釣って処理したフグ2匹をもらい、3日午後7時頃、焼いたものを家族と食べた。約10分後から吐き気や口のしびれといった症状が表れ、息のしにくさや脱力感を訴えた。家族に症状は出なかったという。県生活衛生課によると、県内でフグ毒による食中毒が発生したのは、2017年以来8年ぶり。「フグは種類によって毒のある部位が異なる。加熱したり、水にさらしたり、塩でもんだりしてもなくならない。釣っても持ち帰らず、食べない、人にあげないを徹底してほしい」と呼びかける。</t>
    <phoneticPr fontId="15"/>
  </si>
  <si>
    <t>https://news.yahoo.co.jp/articles/f12f671233096b1b969df5809bea520cbe97abc6</t>
    <phoneticPr fontId="15"/>
  </si>
  <si>
    <t>感染性胃腸炎の集団発生があったのは、二戸保健所管内の教育・保育施設です。12月3日（水）にこの教育・保健者施設から二戸保健所に「複数名の園児と職員が嘔吐、下痢等の症状が出ている」旨の連絡がありました。その日から二戸保健所が調査を開始、11月22日（土）から12月3日（水）にかけて利用者と職員に嘔吐、下痢、発熱等の症状があったことを確認しました。有症者は計25人です。</t>
    <phoneticPr fontId="80"/>
  </si>
  <si>
    <t>岩手県</t>
    <rPh sb="0" eb="3">
      <t>イワテケン</t>
    </rPh>
    <phoneticPr fontId="80"/>
  </si>
  <si>
    <t>　東京都は3日、食品衛生法に基づき、武蔵野市内の飲食店営業施設「鷹楽（TAKARA）」（東京都武蔵野市）に対して不利益処分を行ったと公表した。処分理由は、同施設で発生した食中毒で、営業者に対して12月2日から6日までの営業停止を命じた。食中毒は、11月14日に当該施設が調理・提供した食事を喫食した利用者の間で発生し、11月16日午後4時～18日午後4時にかけて、計8人が腹痛、下痢、発熱等を発症した。調査により、病因物質はカンピロバクターであると確認された。提供された料理には、加熱不十分な鶏肉を含む食事があった。主なメニューとしてサラダ、ネギトロ豆腐、鴨ロース、低温調理鶏レバー、メンマ、炊き込みご飯、鶏もも揚げ、おでんなどが挙げられている。これらの喫食により複数の患者が症状を呈したことから、東京都は食品衛生法第6条違反に該当すると判断し、同法第60条に基づく営業停止処分を行った。</t>
    <phoneticPr fontId="15"/>
  </si>
  <si>
    <t>https://wellness-news.co.jp/posts/251204-1/</t>
    <phoneticPr fontId="15"/>
  </si>
  <si>
    <t>東京都</t>
    <rPh sb="0" eb="3">
      <t>トウキョウト</t>
    </rPh>
    <phoneticPr fontId="15"/>
  </si>
  <si>
    <t xml:space="preserve">武蔵野市の飲食店で食中毒 カンピロバクター起因、5日間の営業停止 - </t>
    <phoneticPr fontId="15"/>
  </si>
  <si>
    <t>ウェルネスニュース</t>
  </si>
  <si>
    <t>時事通信</t>
    <phoneticPr fontId="15"/>
  </si>
  <si>
    <t xml:space="preserve">小型魚の胚に注入、人工合成 ノロウイルスで新技術―治療薬やワクチン開発に利用へ・大阪大 ... </t>
    <phoneticPr fontId="15"/>
  </si>
  <si>
    <t xml:space="preserve"> ヒトに感染すると嘔吐（おうと）や下痢などを引き起こすノロウイルスについて、小型魚「ゼブラフィッシュ」の胚（成長した受精卵）を利用して人工合成する技術を開発したと、大阪大や和歌山県立医科大、大阪健康安全基盤研究所の研究チームが２日発表した。ＲＳウイルス、定期接種化へ　「母子免疫ワクチン」で初―妊婦に来年４月から・厚労省部会
　遺伝子の改変や人為的な増殖が容易になり、大阪大微生物病研究所の小林剛教授は「抗ウイルス薬やワクチンの開発に役立つ」と話している。論文は米科学アカデミー紀要に掲載される。コイ科のゼブラフィッシュは飼育しやすく、遺伝学や発生生物学の実験によく使われる。ノロウイルスはヒトの腸の細胞からつくったミニ組織で培養できるが、近年、ゼブラフィッシュの胚の方が効率良く、コストも安く培養できることが判明していた。
　ノロウイルスの遺伝情報は不安定なリボ核酸（ＲＮＡ）だが、遺伝子の配列をいったん安定したＤＮＡに置き換えてゼブラフィッシュの胚に注入すると、ＲＮＡのウイルスが生み出されて増殖する。研究チームは発光たんぱく質の遺伝子を組み込み、ウイルスの量を可視化することにも成功した。こうした人工ノロウイルスは、抗ウイルス薬候補の化合物の効果を調べたり、病原性を弱めた生ワクチンを開発したりするのに使えるという。</t>
    <phoneticPr fontId="15"/>
  </si>
  <si>
    <t>大阪府</t>
    <rPh sb="0" eb="3">
      <t>オオサカフ</t>
    </rPh>
    <phoneticPr fontId="15"/>
  </si>
  <si>
    <t>https://www.jiji.com/?ref=article</t>
    <phoneticPr fontId="15"/>
  </si>
  <si>
    <t xml:space="preserve">ホーチミン市ビックさんのヒキガエルパン中毒事件の新たな展開 </t>
    <phoneticPr fontId="80"/>
  </si>
  <si>
    <t xml:space="preserve">　ホーチミン市食品安全局は最近の記者会見で、ビックさんのヒキガエルパン（ハントン区グエンタイソン112A）とビンロイチュン区レークアンディン通り2号店で食べた後に316人が入院した事件について、同局はこれを食中毒事件と結論付けたと述べた。食品安全局は、食中毒事件における患者の健康影響レベルを確認するよう、関係する16の診療施設に要請する文書を発行した。これは、食中毒を引き起こした施設に対し、法に基づき行政違反処理ファイルを作成するための根拠となる。食品安全局は、報道機関や国民に引き続き情報を提供していくと述べた。
　ホーチミン市食品安全局は最近の記者会見で、ビックさんのヒキガエルパン（ハントン区グエンタイソン112A）とビンロイチュン区レークアンディン通り2号店で食べた後に316人が入院した事件について、同局はこれを食中毒事件と結論付けたと述べた。食品安全局は、食中毒事件における患者の健康影響レベルを確認するよう、関係する16の診療施設に要請する文書を発行した。これは、食中毒を引き起こした施設に対し、法に基づき行政違反処理ファイルを作成するための根拠となる。食品安全局は、報道機関や国民に引き続き情報を提供していくと述べた。食品生産・事業所が規制を遵守し、人々が安全な食品を選択できるよう、コミュニケーションと指導を強化する。
地域内で食中毒の疑いのある事件が発生した場合は、速やかに報告し、食品安全局と緊密に連携します。同時に、食品安全局は、消費者に対して安全な食品を選ぶよう宣伝を強化し、原産地が明確で、定評のある営業拠点がある場所から商品を購入すべきだと主張している。食品衛生と安全を確保するために、このユニットは、食品の安全性の普及、検査、監視における機能機関の緊密な調整と同期した実施の必要性を強調しました。さらに、生産・事業所による食品安全法の厳格な遵守と、消費者による食品の選択と使用は、この地域における食品の安全性を高めるための中核的な要素です。
</t>
    <phoneticPr fontId="80"/>
  </si>
  <si>
    <t>https://www.vietnam.vn/ja/dien-bien-moi-vu-ngo-doc-banh-mi-coc-co-bich-o-tp-hcm</t>
    <phoneticPr fontId="80"/>
  </si>
  <si>
    <t>ベトナム</t>
    <phoneticPr fontId="80"/>
  </si>
  <si>
    <t>サンドイッチ食べた6人が「腸管出血性大腸菌（O157）」食中毒を発症　筑後市の「イロハサンド」3日間の営業停止処分</t>
    <phoneticPr fontId="15"/>
  </si>
  <si>
    <t>　11月13日ごろから16日までの間に販売されたサンドイッチを食べた6人に「腸管出血性大腸菌（O157）」による食中毒を発症させたとして福岡県は筑後市のサンドイッチ店を3日間の営業停止処分としました。12月1日から3日間の営業停止処分を受けたのは福岡県筑後市のサンドイッチ店「イロハサンド」です。福岡県によりますと11月13日ごろから16日までの間に販売されたサンドイッチを食べた16人のうち、未就学児から60代までの女性6人が腹痛や下痢、血便などの症状を訴えました。このうち50代と60代の女性2人が一時入院しましたが、重症者はおらず全員回復に向かっています。
　検査をしたところ、症状を訴えた女性6人と従業員1人から腸管出血性大腸菌（O157）が検出されたため、福岡県は「イロハサンド」で販売されたサンドイッチが原因の食中毒と断定しました。腸管出血性大腸菌（O157）が検出された女性6人と従業員1人は全員サンドイッチを食べていますが、どのサンドイッチを食べて感染したかなど経路については判明していないということです。</t>
    <phoneticPr fontId="15"/>
  </si>
  <si>
    <t>福岡県</t>
    <rPh sb="0" eb="3">
      <t>フクオカケン</t>
    </rPh>
    <phoneticPr fontId="15"/>
  </si>
  <si>
    <t>RKB毎日放送</t>
    <phoneticPr fontId="15"/>
  </si>
  <si>
    <t>サンドイッチ食べた6人が「腸管出血性大腸菌（O157）」食中毒を発症　筑後市の「イロハサンド」3日間の営業停止処分（RKB毎日放送） - Yahoo!ニュース</t>
  </si>
  <si>
    <t>★ブルボン、ベトナム企業とカカオ豆産地開発覚書締結　カカオ高騰で - 日本食糧新聞・電子版</t>
  </si>
  <si>
    <t>https://news.nissyoku.co.jp/news/hosoyamas20251125111547068</t>
  </si>
  <si>
    <t>【タイ】アルコール飲料に関する規制を緩和　午後2時～5時も購入可能に ｜ アジアトラベルノート</t>
  </si>
  <si>
    <t>【食品】ハラールの世界市場規模は1.36兆ドル　タイはASEANの輸出ハブ目指し新成長戦略</t>
  </si>
  <si>
    <t>https://bangkokshuho.com/thainews-643/</t>
    <phoneticPr fontId="80"/>
  </si>
  <si>
    <t>　世界のハラール（イスラム法において合法とされる食品・商品・行為）市場が急拡大するなか、タイは自国の強みである食品、観光、健康関連産業をテコに「新しい成長エンジン」としてのハラール経済に照準を合わせている。バンコクで開かれた経済セミナー「Thailand’s New Prospect」で、工業省工業経済局（OIE）のスパキット局長は、2023年の世界ハラール市場規模は1.36兆ドルに達し、このうちハラール商品が5460億ドル、サービスが8150億ドルを占めると報告した。商品ではハラール食品が全体の43％を占め約2000億ドル、また、化学製品が26％、医薬品が11％を占める。一方、サービス分野では観光、輸送、ビジネスサービスが中心で、それぞれが2〜3割前後を占めている。しかし、この巨大市場に対するタイのプレゼンスはまだ低い。同局によると、タイのハラール商品輸出は88.5億ドルと、世界のハラール商品市場（5460億ドル）のわずか1.6％に過ぎない。輸出構成の約67％は加工食品で約60億ドル、次いで化学製品が20％前後、約17.5億ドルとなる。タイは農産物の加工、鶏肉などの畜産物、ハーブ・医薬品、化粧品、衣料・ファッションといった５分野で強みを持つが、世界市場の伸び（年6〜8％）に対し、タイのハラール輸出は年4.2％程度と出遅れている。
スパキット局長は、ハラールがもはや食品だけでなく、医薬品や化粧品、医療機器、サプリメント、ペットフード、包装材、観光、物流まで広がる「包括的なエコシステム」であると指摘。世界のイスラム経済全体をみると、ムスリム消費は2022年時点で2.29兆ドルに達しており、今後も増加が見込まれる。輸出上位国は中国、米国、インド、ドイツ、ブラジルなど非イスラム国が占めており、輸入側はトルコ、サウジアラビア、インドネシア、UAE、マレーシアなどOIC加盟国が中心となる。
　工業経済局（OIE）は2024〜2028年の５カ年「ハラール産業開発計画」を策定し、ハラール規格を国際水準に引き上げるとともに、生産・物流インフラの整備、専用工業団地「ハラール・インダストリアル・エステート」の構想を進める。第１フェーズでは、①世界市場での認知度向上を図る需要側での施策、②低炭素生産や再エネ利用を組み込んだ供給側の品質向上、③サプライチェーン全体を結ぶエコシステム構築―の３本柱を骨子とする。中小企業支援機関である中小企業振興庁（OSMEP）は、事業者がハラール認証手続きや市場情報に容易にアクセスできるよう、「ハラール・ワンストップサービス」の整備を提唱。多くの中小企業はハラール認証を「手続きが複雑で費用も高い」と敬遠しており、この障壁を下げることが市場拡大の鍵になるとの見方である。
　一方、中小企業開発銀行は、ハラールSME向けに３本柱の支援策を掲げている。第１に専用融資などによる資金供給、第２にDXプラットフォームや研修を通じた経営能力の底上げ、第３に出資によるリスク分担である。また、「ハラール経済統合センター」を設立し、政策調整や支援策を一元管理する構想も打ち出された。タイのハラール認証は、1949年から続く中央イスラム委員会が運営しており、「The Central Islamic Council of Thailand」のロゴはタイ唯一の公式ハラールマークとして世界的に認知されている。同委員会の幹部は「このロゴはイスラム圏だけでなく、非イスラム諸国でも信頼されており、タイのハラール製品は多くの市場で受け入れられている」と語る。
　イスラム銀行のトップは「世界人口の約４分の１がムスリムであり、その多くが若年層であることを踏まえれば、ハラール経済には長期的な成長ポテンシャルがある」と指摘。タイが「ムスリムフレンドリー国家」として観光や金融、ライフスタイル分野を含めたハラールエコノミーを戦略的に育てることができれば、GDPを押し上げる新たなエンジンになり得る。政府と民間が歩調を合わせ、輸出の年平均成長率10％超と、ASEANにおけるハラールハブの地位を目指せるかが今後の焦点となる。</t>
    <phoneticPr fontId="80"/>
  </si>
  <si>
    <t>タイ</t>
    <phoneticPr fontId="80"/>
  </si>
  <si>
    <t>https://www.jiji.com/jc/article?k=2025120400478&amp;g=jnb</t>
    <phoneticPr fontId="80"/>
  </si>
  <si>
    <t>　タイ政府は３日、アルコール飲料の販売規制を緩和する新たな告示を施行した。原則禁止としてきた「午後２時～同５時」の販売を解禁し、販売時間を午前１１時から翌日午前０時までとした。　解禁は１８０日間の試験運用とする。各県のアルコール飲料規制委員会が影響を検証した上で、継続の可否を判断する。
　併せて施行した告示では、販売禁止時間帯の飲食店内での飲酒についても、規制を緩和した。販売終了から１時間に限り、飲酒の継続を認める。これにより、深夜０時の販売終了後も、午前１時までは店内で飲み残しの酒を飲めるようになる。</t>
    <phoneticPr fontId="80"/>
  </si>
  <si>
    <t>https://bangkokshuho.com/thainews-665/</t>
    <phoneticPr fontId="80"/>
  </si>
  <si>
    <t>　タイ政府は、53年間続いてきた午後のアルコール飲料販売禁止措置を期間限定で解除した。これまでスーパーやコンビニなどは午後２時〜午後５時の販売が禁じられていたが、今後180日間は午前11時〜深夜零時まで販売できる。これにより年末年始の観光需要拡大および小売・外食の売り上げ増が期待されている。この規制は1972年、軍政下で導入されたもので、本来は公務員の勤務時間中の飲酒を抑えることが目的だった。ただし空港や一部ホテル、娯楽施設では例外があり、地域によって取り締まりの厳しさもばらつきがあった。小規模飲食店では午後の販売禁止時間帯に「裏メニュー」のように酒を出す例も少なくなく、実効性には疑問の声もあった。
　今回の規制緩和は、アルコール飲料管理委員会（ABCC）が11月に試験的解除を決め、12月３日付の官報に告示されたもの。告示によれば、試行期間終了後、交通事故や治安への影響、観光と消費への効果などを検証し、恒久措置とするか再規制するかを判断する。一方、保健当局や一部の市民団体は、飲酒運転や家庭内暴力の増加を懸念する。特にタイは仏教国であり、教義上は飲酒を慎むことが推奨されている。ただ、現実には飲酒文化が根付いている。政府は規制緩和と並行して交通検問の強化や飲酒運転罰則の周知キャンペーンを行い、健康リスクや社会的トラブルを抑えたい考えだ。
　新ルールでは、販売は深夜零時までに制限される一方で、バーやクラブなどのナイトスポットでは、客が店内にいる場合は翌午前１時まで飲酒を続けることができる。この措置は事業者側から歓迎されている。また、観光業界では、午後の買い物需要が取り込めることで免税店やコンビニの売り上げ増につながるとの期待感を示す。ただ、その一方で、所得格差や家計債務が重い中、アルコール消費の増加が家計をさらに圧迫する可能性も否定できない。今回の緩和は、観光振興と公衆衛生のバランスをどう取るかという、タイ経済が抱える古くて新しい課題を映し出していると言えそうだ。</t>
    <phoneticPr fontId="80"/>
  </si>
  <si>
    <t>https://www.wowkorea.jp/news/read/509072.html</t>
    <phoneticPr fontId="80"/>
  </si>
  <si>
    <t>来年9月アルコール飲料ラベル「警告イラスト」義務化＝韓国 ｜ wowKorea（ワウコリア）</t>
    <phoneticPr fontId="80"/>
  </si>
  <si>
    <t xml:space="preserve">   来年9月から、韓国では焼酎やビールなどすべてのアルコール飲料製品のラベルが変更される。これまでの文字中心の警告文から、飲酒運転の危険性を知らせる自動車のイラストや、妊婦の飲酒リスクを警告するイラストの表示が義務化される。保健福祉部は、この内容を盛り込んだ「国民健康増進法施行規則一部改正案」および「過飲警告文表示内容全面改正告示案」を用意し、国民の健康増進のための規制を強化すると29日明らかにした。今回の改正の核心は、消費者がアルコール類を飲む前に、飲酒によって起こり得る問題を視覚的な情報で直感的に伝える点だ。これまでは「過度の飲酒は健康に害を及ぼす」という文言だけだったが、具体的な危険状況を描いたイラスト（ピクトグラム）を追加し、警戒心を高める狙いがある。代表的に「飲酒運転」に対する警告が明示的に含まれる。改正案によると、アルコール類ラベルには「飲酒運転は自身と他人の生命を危険にさらす恐れがある」という文言とともに、酒杯・酒瓶・自動車が描かれた禁止標識のイラストが入る。
    妊娠中の飲酒に対する警告イラストも入る。改正案は「妊娠中の飲酒は胎児の奇形発生や流産のリスクを高める」という直接的な文言とともに、妊婦のシルエットが描かれた禁止マークの表示を義務づけた。可読性を高めるためのデザイン規定も強化された。警告文の書体は視認性の高い「ゴシック体」に統一される。また、警告文が背景に埋もれて見えにくくなる「ごまかし」を防ぐために、警告文の背景色はラベルの他の部分と明確に区別できる色（補色関係など）を使用しなければならない。警告イラストも黒いシルエットに赤い円と斜線を用いた、誰が見ても「禁止」と「危険」を直感的に理解できる標準化されたデザインが採用される。なお、今回の改正案はことし3月に公布された国民健康増進法改正に伴う後続措置で、アルコール飲料業界の準備期間を考慮し、来年9月19日から本格的に施行される予定だ。
   </t>
    <phoneticPr fontId="80"/>
  </si>
  <si>
    <t>韓国</t>
    <rPh sb="0" eb="2">
      <t>カンコク</t>
    </rPh>
    <phoneticPr fontId="80"/>
  </si>
  <si>
    <t>https://www.asiatravelnote.com/2025/12/03/thailand_to_lift_afternoon_alcohol_ban.php</t>
    <phoneticPr fontId="80"/>
  </si>
  <si>
    <t xml:space="preserve">　官報に掲載された内容によると、これまでアルコール飲料の販売・購入が禁止されていた午後2時～5時の時間帯も12月3日からは可能に。試験期間は180日間。これによって、タイでお酒を買うことができる時間帯は当面は午前11時～深夜0時となりました。タイ旅行中、コンビニに行ってビールを買おうと思ったら棚に幕が下ろしてあり買えなかったという経験をした方も多いと思いますが、今後は午後の時間帯であればそういったことはなくなりますね。
また、店内で販売禁止時間以前に購入したアルコール飲料は禁止時間後も1時間を超えない時間まで、つまり午前1時までは飲酒することが可能とのこと。
なお、以下の場所では特例として24時間いつでも酒類の販売、飲酒をすることができます。
・国際線が発着する空港旅客ターミナル内(レストランやバーなど)
・娯楽施設法に基づく許可を受けた娯楽施設内(クラブ、バー、パブなど)
・ホテル法に基づく宿泊施設内(ホテル併設のレストランやバー、ルームサービスなど)
</t>
    <phoneticPr fontId="80"/>
  </si>
  <si>
    <t xml:space="preserve">【タイ】酒類販売、午後２時～５時も解禁 ３日から６カ月試行：時事ドットコム </t>
    <phoneticPr fontId="80"/>
  </si>
  <si>
    <t>【社会】午後の酒類販売解禁試行で観光需要と小売売上は本当に伸びるかタイ経済への効果 バンコク週報</t>
    <phoneticPr fontId="80"/>
  </si>
  <si>
    <t>https://www.nikkan.co.jp/articles/view/00767811?gnr_footer=0084731</t>
    <phoneticPr fontId="80"/>
  </si>
  <si>
    <t>米アマゾン、生鮮食品30分で高速配送実証 ｜ 日刊工業新聞 電子版</t>
    <phoneticPr fontId="80"/>
  </si>
  <si>
    <t>　米Amazonが注文から30分以内に配送してくれる超高速配送サービスの試験運用を開始した。
「Amazon Now」と呼ばれるこのサービスは、家庭用品を30分以内に玄関先まで届けるというもの。対象の地域は現時点ではシアトルとフィラデルフィアの一部地域で、対象品目は新鮮な牛乳、卵、農産物、化粧品、電化製品、生活必需品、市販薬など。アプリのナビゲーションバーにある「30分配送」オプションをチェックすることで、購入するアイテムがこのサービスの対象かどうかを確認できる。プライム会員は注文1件につき3.99ドル～、プライム会員以外は13.99ドル～の手数料が加算されるが、急ぎの品を必要としている場合には便利なサービスだ。
かつてのAmazonは注文から到着までがあまりにも速く、「注文を予測して近所で待機しているのでは？」と噂されたほどだったが、近年はそうしイメージは薄れつつあり、また、即日配送の「Amazon Today」や短時間配送の「Prime Now」など同様の試みはサービス終了に至っているだけに、今回のAmazon Nowがどのような結果になるか注目される。</t>
    <phoneticPr fontId="80"/>
  </si>
  <si>
    <t>米国</t>
    <rPh sb="0" eb="2">
      <t>ベイコク</t>
    </rPh>
    <phoneticPr fontId="80"/>
  </si>
  <si>
    <t>CJ第一製糖がCPエクストラとMOU締結しタイでビビゴ拡大</t>
    <phoneticPr fontId="80"/>
  </si>
  <si>
    <t xml:space="preserve">　両社はKフード製品の流通および現地市場拡大に向けた業務協約（MOU）を締結した。CJ第一製糖は、タイ国内で広範な営業網を確保し、事業拡大の足場を築くことになったと述べた。CPエクストラは、現地の大型倉庫型ディスカウントチェーン「マクロ（Makro）」とスーパーマーケットチェーン「ロータス（Lotus's）」を運営しているが、両チェーンのタイの店舗数を合計すると2700店を超えるため、ビビゴ製品の販売拡大に大きく寄与すると期待されるとCJ第一製糖は説明した。
CJ第一製糖は、協業を通じてタイ国内の主力製品である「ビビゴ炒め麺」や「キムチ」に加え、「ビビゴ餃子」・「Kストリートフード」・「Kソース」など多様な製品群のメインストリーム流通チャネルへの入店を拡大する計画だ。さらに、飲食店、カフェなどB2B（企業間取引）顧客比率が高いマクロとともに大容量・B2B製品群を積極的に育成し、共同マーケティング・プロモーションなど多様な分野で協力を続ける予定である。CPエクストラは、ビビゴの製品力とグローバルブランド力を活用し、マクロとロータス内のKフードカテゴリーを大幅に強化する計画だ。両社は今後、CPグループが進出しているマレーシア、フィリピンなど近隣の東南アジア諸国へ協力を拡大する案も検討している。CJ第一製糖関係者は「タイ1位企業とのパートナーシップを土台に、現地事業成長の画期的な足場を築くことができた」と述べ、「Kフードのグローバル開拓者として、多様な協力を通じて『新領土拡張』を続ける」と語った。
　CJ第一製糖は2023年にタイ法人を設立して現地市場に進出した後、ビビゴ餃子、キムチ、炒め麺などを「マクロ」、「ロータス」、「セブン‐イレブン」など主要な流通チャネルで販売している。
</t>
    <phoneticPr fontId="80"/>
  </si>
  <si>
    <t>https://biz.chosun.com/jp/jp-retail/2025/12/02/2GXRQHYVCJHGLKV5GG3MYNUCOE/</t>
    <phoneticPr fontId="80"/>
  </si>
  <si>
    <t>台湾、ブタへの食品残さ給餌が禁止に　2027年から　アフリカ豚熱の発生受け</t>
    <phoneticPr fontId="80"/>
  </si>
  <si>
    <t>　行政院院会（閣議）は4日、ブタに対する食品残さ（生ごみ）の給餌の禁止などを盛り込んだ農業部（農業省）と環境部（環境省）の計画を決定した。移行期間を経て2027年から全面禁止となる。背景には、今年10月に台湾で初めてブタへのアフリカ豚熱（ASF）感染が確認された問題がある。ASFは中部・台中市の養豚場で発生した。その後の調べで、食品残さの加熱処理がな行われていなかったことが原因である可能性が大きいとの見解が示された。感染の疑いが発覚して以降、食品残さのブタへの給餌は一時禁止されている。計画によれば来年1年間は移行期間とされ、養豚業者は加熱処理を監視するシステムの導入や食品残さを運搬する車両への衛星利用測位システム（GPS）設置などの条件を満たせば、食品残さをブタに与えられる。一方、一般家庭やビル、屋台から出た食品残さは使用禁止で、飲食店や食品加工工場などから出たもののみが対象となる。また、すぐに飼料による養豚に切り替える養豚業者に対しては、ブタ1頭につき3600台湾元（約1万8000円）の補助金を支給する。移行期間中に加熱処理した食品残さを使用する業者に対しては同1800元（約9000円）となる。これに加えて、養豚施設の規模に応じて30万～300万元（約150万～1500万円）の給餌設備補助を行うほか、融資の利息補助なども実施する。
　行政院の李慧芝（りけいし）報道官によれば、卓栄泰（たくえいたい）行政院長（首相）は、全面禁止後に防疫と環境保護の目標をいずれも達成できるよう、食品残さ再利用施設の整備加速を農業部と環境部に対し指示した。</t>
    <rPh sb="245" eb="247">
      <t>ケイカク</t>
    </rPh>
    <phoneticPr fontId="80"/>
  </si>
  <si>
    <t>台湾、ブタへの食品残さ給餌が禁止に　2027年から　アフリカ豚熱の発生受け（中央社フォーカス台湾） - Yahoo!ニュース</t>
  </si>
  <si>
    <t>台湾</t>
    <rPh sb="0" eb="2">
      <t>タイワン</t>
    </rPh>
    <phoneticPr fontId="80"/>
  </si>
  <si>
    <t>　輸入米と輸入じゃがいもの残留農薬問題を追及する本村伸子衆議院議員＝共産党（12月5日、衆議院消費者問題特別委員会）輸入米と輸入じゃがいもの残留農薬問題を追及する本村伸子衆議院議員＝共産党（12月5日、衆議院消費者問題特別委員会）　
　衆議院消費者問題特別委員会で輸入農産物の残留農薬問題を取り上げたのは本村伸子議員（共産党）。本村議員は、輸入米及び外国産じゃがいもを使ったポテトチップスなどスナック菓子から、日本では米作り、じゃがいも作りで使用が認められていない農薬が検出されたという農民連食品分析センターの調査結果をもとに、農水省、消費者庁に質問した。ベトナム産、台湾産の輸入米からは「ピリミホスメチル」と「テブコナゾール」（ともに殺虫剤）が検出された。これらの農薬を「日本の米を作る時に使っていいか」と本村議員が質すと、農水省大臣官房の尾崎道参事官は「使用することはできない」と答えた。じゃがいも輸入問題で「国内産地への影響が生じないよう」にすると答弁した根本幸典農水副大臣じゃがいも輸入問題で「国内産地への影響が生じないよう」にすると答弁した根本幸典農水副大臣
　ポテトチップなどから検出された発芽抑制剤「クロルプロハム」についても、尾崎参事官は「ばれいしょ対象の農薬に登録されていないため、ばれいしょ（じゃがいも）に使うことはできない」と答弁した。
生じゃがいもの輸入で病虫害の恐れ
本村議員は米政府の圧力で、現在は規制されている生じゃがいもの輸入の全面解禁が狙われていると述べ、農水省の対応を問うた。貿易に科学的根拠を求める国際ルールであるＷＴＯ/ＳＰＳ協定で、検疫では「科学にもとづいた措置」を取ることとされている。根本幸典農水副大臣は、2020年に米国からじゃがいも輸入の解禁要請があり、以降、日米両国の部局間で協議を行っていると経過を説明した上で「ばれいしょは全国的に生産され、農業経営、地域産業及び食料供給上も極めて重要な農産物である」とじゃがいもの重要性に言及。「病害虫侵入により国内産地への影響が生じないよう、しっかりと科学的に協議してまいりたい」と表明した。</t>
    <phoneticPr fontId="15"/>
  </si>
  <si>
    <t>https://x.com/buchitom/status/1997265514054447345</t>
    <phoneticPr fontId="15"/>
  </si>
  <si>
    <t xml:space="preserve">残留農薬基準値を超過した農産物の発生のお詫びと当該農産物の回収のお知らせ - JAあいち中央 </t>
    <phoneticPr fontId="15"/>
  </si>
  <si>
    <t>ポテトチップからも残留農薬　輸入米に続き検出　国会で追及</t>
    <phoneticPr fontId="15"/>
  </si>
  <si>
    <t>　この度、当ＪＡの下記店舗で販売された産直品の「かぶ」から食品衛生法で規定する残留農薬基準を超える農薬成分が検出されました。
消費者の皆様には、大変ご迷惑をおかけすることとなり、深くお詫び申し上げます。
（１）当該「かぶ」について検査したところ残留基準値を超える農薬成分が検出されました。
（２）結果判明日：令和７年12月５日
（３）検査結果
検出農薬成分名	検出値	基準値　エトフェンプロックス	0.05ppm	0.01ppm
販売状況
でんまぁと安城北部	66袋
原因　現在調査中です。
商品の回収
（１）回収の対象販売日：令和７年10月31日(金)～令和７年12月１日(月)
（２）商品ラベル番号　：先頭「04120223122433・・」で始まるバーコード20桁
（３）レシート表示　　：商品欄「内8 0006 0223 かぶ 金額の表示」
（４）回収方法　　　　：該当する商品を令和７年12月31日(水)までに店頭へお持ちください。
健康への影響
食品安全委員会が設定したエトフェンプロックスの一日摂取許容量（ADI）は0.031mg/kg体重/日であることから、体重50㎏の人が今回の検出量と同等のかぶを毎日31,000ｇ食べ続けたとしても健康に影響ない数値です。</t>
    <phoneticPr fontId="15"/>
  </si>
  <si>
    <t>https://www.jacom.or.jp/nousei/news/2025/12/251205-86154.php</t>
    <phoneticPr fontId="15"/>
  </si>
  <si>
    <t>しゅんぎく 一部残留農薬基準超過</t>
    <phoneticPr fontId="15"/>
  </si>
  <si>
    <t>2025年11月8日に、①茨城県小美玉市にある卸売業者を通じて流通した同県龍ケ崎市内のスーパー ②茨城県鹿嶋市にある卸売業者を通じて流通した同県鉾田市内の卸売業者で販売した「しゅんぎく」において、残留農薬の基準値を超える農薬の検出 ①基準値を超えるアセフェート・メタミドホスを検出 ②基準値を超えるダイアジノンを検出が判明したため、リコール(自主回収)する。これまで健康被害の報告はない。(リコールプラス編集部)(リコールプラス)
商品名:①しゅんぎく　　 　②しゅんぎく
内容量:①150g　53束　　　②150g　33束
形態　:①袋入れ　箱詰め 　②袋入れ　箱詰め
販売地域:①茨城県　②茨城県
販売店　:①茨城県小美玉市にある卸売業者を通じて流通した同県龍ケ崎市内のスーパー
②茨城県鹿嶋市にある卸売業者を通じて流通した同県鉾田市内の卸売業者
販売日　:①2025年11月8日　②2025年11月10日
販売数量:①150 g 53束　②150 g 33束
【回収方法】
販売先への回収依頼や対象商品の送付先案内等</t>
    <phoneticPr fontId="15"/>
  </si>
  <si>
    <t>https://foods-ch.infomart.co.jp/anzen/recall/232822</t>
    <phoneticPr fontId="15"/>
  </si>
  <si>
    <t xml:space="preserve">	白菜 一部適用外農薬検出 (2025年12月5日) - エキサイトニュースエキサイト </t>
    <phoneticPr fontId="15"/>
  </si>
  <si>
    <t xml:space="preserve">白菜 一部適用外農薬検出リコールプラス
2025年11月13日-12月3日にファーマーズマーケット「う宮～な」で販売した「白菜」において、適用外農薬成分「プロシミドン(農薬:スミレックス水和剤) 」の検出値0.03ppm(定量下限値0.01ppm)が判明したため、リコール(自主回収)・返金する。これまで健康被害の報告はない。
【発　表　日】2025/12/04
【企　業　名】富士伊豆農業協同組合
【 販売期間 】2025/11/13～2025/12/03
【キーワード】はくさい、白菜、野菜、適用外、農薬、成分、殺菌剤、基準値、超過、残留農薬、プロシミドン、スミレックス水和剤、JA、農協、農業協同組合
【 ジャンル 】食品
【 関連情報 】https://ifas.mhlw.go.jp/faspub/_link.do?i=IO_S020502&amp;p=RCL20...https://www.ja-fujiizu.or.jp/news_topics/news.php?id=677---■詳細はこちら■その他の情報はこちら
</t>
    <phoneticPr fontId="15"/>
  </si>
  <si>
    <t>https://www.excite.co.jp/news/article/Recall_54746/</t>
    <phoneticPr fontId="15"/>
  </si>
  <si>
    <t xml:space="preserve">	IT・デジタル化の遅れが食品工場にもたらすリスク：食の安心・安全を目指す食品工場の品質管理 </t>
    <phoneticPr fontId="80"/>
  </si>
  <si>
    <t>　IT・デジタル化の遅れは、食品工場において様々なリスクを高める可能性があります。食品工場のIT、デジタル化とは、AIやIoTなどのデジタル技術を活用して製造プロセスや業務フローの効率化を図る取り組みを指します。
1．食品工場のIT/デジタル化取り組み状況
これらの取り組みは、人手不足や食品ロスなどの課題の解決、生産性の向上、工場での一貫管理、人的ミスの抑制、 サービスへの付加価値向上が期待できます。
ただし、多くの食品工場ではコストの負担が大きいため、DX導入がなかなか進みません。特に小規模な食品工場にとって、高額な初期投資は財政的に大きな負担となります。
農林水産省の調査報告によると、売上高100億円以上の企業では54.9％の企業がIoT・デジタル技術を活用しているのに対し、売上高10～100億円未満の企業では、わずか31.8％に留まっています。
　2．リスクを高める要因について詳しく解説
（1）食品事故発生時の対応の遅延
食品事故発生時に、原因究明や製品回収を迅速に行うためには、正確な履歴情報の把握が不可欠です。しかし、紙ベースでの管理やシステム化が不十分な場合、情報収集に時間がかかり、対応が遅れてしまう可能性があります。これは、被害の拡大や風評被害の深刻化に繋がりかねません。
（2）食品の安全性・品質の低下
IT・デジタル化を活用することで、製造工程における温度、湿度、時間などの管理を自動化し、記録することができます。しかし、これらの管理が手作業で行われている場合、人為的なミスが発生しやすく、食品の安全性や品質が損なわれるリスクがあります。
（3）コンプライアンス違反のリスク増加　　（4）競争力低下</t>
    <phoneticPr fontId="80"/>
  </si>
  <si>
    <t>https://mbp-japan.com/gunma/monozukuri-takasaki/column/5210324/</t>
    <phoneticPr fontId="80"/>
  </si>
  <si>
    <t>クラシエが子どもの食物アレルギーとアイスに関する意識調査</t>
    <phoneticPr fontId="80"/>
  </si>
  <si>
    <t>　クラシエ（フーズカンパニー）は、子どもの食物アレルギーの実態やアレルギー対応食品への期待などを明らかにするため、子どもがいる親を対象に「子どもの食物アレルギーとアイスに関する意識調査」を実施した（調査対象：子どもがいる親1万1807名／3歳から12歳までのアレルギーを保持する子どもがいる親399名、調査実施期間：6月27日から7月2日、調査方法 ： インターネット調査）。子どもの食物アレルギーを巡る環境が家庭の中でも日常的なテーマとなる中、クラシエでは「乳・卵アレルギーを持つ人にも、アレルギーのない方と同じようにアイスを楽しんでもらいたい」という想いから、豆乳を用いたアイス「Soy」を展開している。同調査を通じて、アレルギー対応食品としてのアイスに対する家族のニーズや、家族で同じおいしさを分かち合いたいという思いが浮かび上がっている。子もがいる親1万1807名に対して、子どもが食物アレルギーを保持しているかを尋ねたところ、15.3％が「食物アレルギーを保持している」と回答した。さらに、子どもがアレルギーを保持していると回答した1809名に対して、保持しているアレルギーの種類を尋ねたところ、約3割の33.7％が「卵」と回答し、16.0％が「乳」と回答した。
子どもがいる親1万1807名に対して、子ども用のアイスを購入する際に気にしていることを尋ねたところ、「価格の安さ」が51.7％、「味（バニラ／チョコ／イチゴなど）」が46.9％だった。また、「複数個入りの形状」と回答した人が16.6％、「カップ形状」を選ぶ人が10.6％と、家族で分け合える形状を重視する傾向もうかがえる。
　3歳から12歳までの乳・卵アレルギーを保持する子どもがいる親 399 名に対して、アレルギーに関してどのような情報を取得しているかを尋ねたところ、「子ども向けのアレルギー対応食品の情報」と回答した割合が最も高く（36.6％）、「食品表示の見方や注意点」（30.6％）、「アレルギー対応レシピ・調理や食べ方の工夫」（27.1％）、「アレルギー対応メニューがある外食情報」（24.8％）、「外食時のアレルギー対応の最新情報」（23.6％）と続いた。アレルギーを保持する子どもがいる親339名に対して、アレルギー対応食品であれば嬉しいものを尋ねたところ、74.5％が「洋菓子」と回答し、2番目に多かった回答が「アイスクリーム」（70.2％）だった。以下、「パン」（68.6％）、「焼き菓子」（63.4％）、「スナック菓子」（62.9％）と続いた。子もの食物アレルギーに対する関心が高まる中、15％以上のご家庭で子どもがアレルギーを保持していることが明らかになり、食物アレルギーがより身近な課題となっていることがうかがえる結果となった。また、アレルギーを持つ子どもの保護者のうち、約7割が「アイスがアレルギー対応食品であれば嬉しい」と回答しており、日常的なおやつとして「安心して楽しめるアイス」への期待が高いことが分かった。「複数個入り」や「カップ形状」といった「家族で分け合える」スタイルのアイスが求められていることからも、アレルギーの有無にかかわらず、家族全員で同じおいしさを楽しみたいというニーズが高まっていることがうかがえる。</t>
    <rPh sb="373" eb="374">
      <t>コ</t>
    </rPh>
    <rPh sb="1070" eb="1071">
      <t>コ</t>
    </rPh>
    <phoneticPr fontId="80"/>
  </si>
  <si>
    <t>https://www.mylifenews.net/column02/104655/</t>
    <phoneticPr fontId="80"/>
  </si>
  <si>
    <t xml:space="preserve">	Steam“AI使用ラベル”巡り業界意見真っ二つ―Epic GamesのCEOティム・スウィーニー氏ら削除 ...  </t>
    <phoneticPr fontId="80"/>
  </si>
  <si>
    <t xml:space="preserve">　発端となったのは、撮影監督などを行っているMatt Workman氏が「Steamやデジタルマーケットプレイスは“（生成系）AI使用ラベル”をやめるべきだ」とX（旧Twitter）に投稿したことです。これに賛同する形で、Epic GamesのTim Sweeney氏が「AIタグは、作者性の開示が求められるアートや購入者が権利関係を理解する必要があるデジタルコンテンツのライセンス系マーケットプレイスでは重要だと思う。でもゲームストアに関しては意味がない。今後はほとんどあらゆる制作にAIが関わるようになるから。」とコメントしました。
　一方で、Valveのスタッフで『Counter-Strike』シリーズなどに関わってきたAyi Sánchez氏は、Matt Workman氏の投稿に対し「これは食品に成分表示を記載するべきではないと言っているようなものだ。消費者は商品に含まれる成分に基づいて、購入するかどうかを判断できる情報を持つべきだ。この表示を恐れるのは、自分の製品が手抜きだと知っている人たちだけだ。」と反論しました。これに対してMatt Workman氏は「食べるものは命に関わることがあるし、家にある家電だって火事の原因になり得る。画像や映画、ゲームがどう作られたかは、それらと同列に比較できる話じゃない。」と返信。さらに議論は白熱し、Ayi Sánchez氏が「服やコーヒーが児童労働で作られているか、素材がオーガニックか、車のエンジンに特定の技術的仕様があるかなどそういう情報は、消費者が不透明な選択ではなく、納得した上で判断できるように誰にでも見える形で提示されるべきだと思う。」Matt Workman氏が「食べ物やハードウェアについては同意するし（もちろん地域ごとの話だけど）法律も整備されている。画像／映画／ゲームについては違う。僕は一人のクリエイターにすぎない。政府やプラットフォームが必要だと思うならやるべきことをやればいい。」と議論を続けました。
　Matt Workman氏は、その後LinkedInで、「現状のValve/Steamの“AI使用ラベル”の範囲が広すぎて、Unreal Engine、Google Suite（Gmail/Docs/Sheets）、Slack（AI自動化が多数）、Adobe製品、Microsoft Officeなどを使う開発者まで引っかかってしまう。これは不公平で、Tim Sweeneyも同意している。AIの使用を“全部”免責や注記で開示しろというのは、非現実的で馬鹿げている。『Clair Obscur: Expedition 33』のように、多くのスタジオ同様ワークフローに生成AIを明らかに取り入れているゲームでも、Steam上でそれを開示していないものは多い。一方で、SAGの新しいボイスアクター学習プロトコルに従って開示した『ARC Raiders』は、反AIの集団に叩かれている。私はValveに対し、“AI使用ラベル”を削除するよう求める。そうすることで、“標準的な”AIツールを制作工程で使っているUnreal Engine開発者が、不当に罰せられる状況を止めてほしい。」と投稿しました。生成AIをめぐっては、特にアートや音声・サウンドなどの領域において、各分野の著名アーティストなどからの反発や、根強い忌避感が消費者層に根付いた状況です。ともすれば不買運動にも発展しかねない繊細なAI成果物の扱いについて、どこまでを明らかにすべきかが難しい問題であることを示しています。
</t>
    <phoneticPr fontId="80"/>
  </si>
  <si>
    <t>https://www.gamespark.jp/article/2025/12/05/160220.html</t>
    <phoneticPr fontId="80"/>
  </si>
  <si>
    <t>包装前面栄養表示、今年度ガイドライン公表へ（健康産業速報）</t>
    <phoneticPr fontId="80"/>
  </si>
  <si>
    <t xml:space="preserve">　　消費者庁は3日、日本版包装前面栄養表示に関する検討会を開催、今年度中にガイドラインを公表する方針を示した。
包装前面栄養表示は、栄養成分表示を補足するものとして、パッケージの前面に栄養成分の含有量等を表示するもの。海外で導入が進んでいる。ガイドラインは、事業者が包装前面栄養表示を導入するための一般的な取り扱いなどを示したもの。前面表示は、あくまで事業者の任意の取り組みとする。9～10月に実施したパブリックコメントでは、234の意見が寄せられた。ガイドライン（案）で、将来的に消費者が栄養強調表示と誤認するなどの混乱が生じる場合、「食品表示基準に位置付けることや栄養強調表示の取扱いを整理することなど、規制的な措置の必要性を含め見直しの要否を検討する」との記述に対し、「今後の食品事業者の自主的な取り組みの拡大を期待する状況で、このような規制的な表現は食品事業者の取り組みを委縮させる可能性がある」として、記述の削除をするべきとの意見があった。　この日の検討会では、この記述の削除に反対する声と賛成する声に意見が分かれ、座長に一任することとなった。消費者庁では、今年度中にガイドラインを公表する予定としている。
</t>
    <phoneticPr fontId="80"/>
  </si>
  <si>
    <t>https://news.yahoo.co.jp/articles/c92a187e14c0b4a5d7c80018490ae19fd5105555</t>
    <phoneticPr fontId="80"/>
  </si>
  <si>
    <t xml:space="preserve">	消費者庁の担当者が登壇！食品表示デジタル化に向けた取り組みに関する最新動向セミナーを12 …</t>
    <phoneticPr fontId="80"/>
  </si>
  <si>
    <r>
      <rPr>
        <b/>
        <sz val="16"/>
        <color rgb="FF000000"/>
        <rFont val="游ゴシック"/>
        <family val="3"/>
        <charset val="128"/>
      </rPr>
      <t>　デジタルの力であらゆる業務を効率化する株式会社インフォマート（本社：東京都港区　代表取締役社長：中島 健、以下「当社」）は、「BtoBプラットフォーム 規格書」の20周年を記念した特別セミナー「食品表示デジタル化に向けた取組 ～行政とシステムベンダーが語る最新動向～」（以下、本セミナー）を、2025年12月9日（火）にTKP田町駅前カンファレンスセンターにて開催します。▼セミナー詳細・お申込みはこちら　https://lp.infomart.co.jp/kikaku/release_202512
2005年よりサービス提供を開始した「BtoBプラットフォーム 規格書」は、商品規格書のデジタル化と統一フォーマットによる総合管理を通じて、食品業界の「食の安心・安全」と業務効率化に貢献してきました。現在では1万社を超える企業様にご利用いただいています。この20周年の節目を記念し、また日頃のご愛顧への感謝を込めた特別企画として、本セミナーを開催します。
　消費者ニーズの多様化や法制度の改正により、食品表示をめぐる環境は年々複雑化し、誤表示によるリコールリスク、規格書作成・管理の煩雑化など、食品関連企業において大きな課題となっています。こうした課題に対し、サプライチェーン全体で正確な食品情報を共有し、効率と透明性を両立させる「食品表示情報のデジタル化・標準化」が、喫緊の重要なテーマとなっています。本セミナーでは、消費者庁 食品表示課より衛生調査官の坊 英哲氏を講師にお迎えし、現在検討が進む「食品表示におけるデジタルツール活用」について、2025年12月時点での最新の状況について解説いただきます。さらに、商品情報管理分野で実績のあるシステムベンダー各社より、業界で選ばれているソリューションの動向と、今後の食品表示DXの方向性をお届けします。行政・システムベンダーが一堂に会し、食品表示の未来を語る貴重な機会となりますので、皆様のご参加を心よりお待ちしております。</t>
    </r>
    <r>
      <rPr>
        <b/>
        <sz val="14"/>
        <color rgb="FF000000"/>
        <rFont val="游ゴシック"/>
        <family val="3"/>
        <charset val="128"/>
      </rPr>
      <t xml:space="preserve">
</t>
    </r>
    <phoneticPr fontId="80"/>
  </si>
  <si>
    <t>https://news.nicovideo.jp/watch/nw18675629?news_ref=watch_60_nw18650389</t>
    <phoneticPr fontId="8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</si>
</sst>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_ "/>
    <numFmt numFmtId="178" formatCode="yyyy&quot;年&quot;m&quot;月&quot;d&quot;日&quot;;@"/>
    <numFmt numFmtId="179" formatCode="m&quot;月&quot;d&quot;日&quot;;@"/>
    <numFmt numFmtId="180" formatCode="0.00;&quot;▲ &quot;0.00"/>
    <numFmt numFmtId="181" formatCode="0&quot;ヶ&quot;&quot;所&quot;"/>
    <numFmt numFmtId="182" formatCode="&quot;+&quot;\ #,##0.00;&quot;-&quot;\ #,##0.00"/>
    <numFmt numFmtId="183" formatCode="0_);[Red]\(0\)"/>
    <numFmt numFmtId="184" formatCode="\+0;&quot;▲ &quot;0"/>
  </numFmts>
  <fonts count="201">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2"/>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indexed="9"/>
      <name val="ＭＳ Ｐゴシック"/>
      <family val="3"/>
      <charset val="128"/>
    </font>
    <font>
      <b/>
      <sz val="20"/>
      <name val="ＭＳ Ｐゴシック"/>
      <family val="3"/>
      <charset val="128"/>
    </font>
    <font>
      <sz val="16"/>
      <color indexed="18"/>
      <name val="ＭＳ Ｐゴシック"/>
      <family val="3"/>
      <charset val="128"/>
    </font>
    <font>
      <b/>
      <sz val="14.3"/>
      <color indexed="30"/>
      <name val="ＭＳ Ｐゴシック"/>
      <family val="3"/>
      <charset val="128"/>
    </font>
    <font>
      <b/>
      <sz val="11"/>
      <name val="ＭＳ Ｐゴシック"/>
      <family val="3"/>
      <charset val="128"/>
    </font>
    <font>
      <b/>
      <sz val="8"/>
      <name val="ＭＳ Ｐゴシック"/>
      <family val="3"/>
      <charset val="128"/>
    </font>
    <font>
      <sz val="14"/>
      <name val="ＭＳ Ｐゴシック"/>
      <family val="3"/>
      <charset val="128"/>
    </font>
    <font>
      <sz val="10"/>
      <name val="ＭＳ Ｐゴシック"/>
      <family val="3"/>
      <charset val="128"/>
    </font>
    <font>
      <sz val="18"/>
      <name val="ＭＳ Ｐゴシック"/>
      <family val="3"/>
      <charset val="128"/>
    </font>
    <font>
      <sz val="6"/>
      <name val="ＭＳ Ｐゴシック"/>
      <family val="3"/>
      <charset val="128"/>
    </font>
    <font>
      <sz val="9"/>
      <color indexed="8"/>
      <name val="Meiryo"/>
      <family val="3"/>
      <charset val="128"/>
    </font>
    <font>
      <b/>
      <sz val="18"/>
      <name val="ＭＳ Ｐゴシック"/>
      <family val="3"/>
      <charset val="128"/>
    </font>
    <font>
      <sz val="6"/>
      <name val="ＭＳ Ｐゴシック"/>
      <family val="3"/>
      <charset val="128"/>
    </font>
    <font>
      <b/>
      <sz val="14"/>
      <color indexed="9"/>
      <name val="ＭＳ Ｐゴシック"/>
      <family val="3"/>
      <charset val="128"/>
    </font>
    <font>
      <b/>
      <sz val="14"/>
      <name val="ＭＳ Ｐゴシック"/>
      <family val="3"/>
      <charset val="128"/>
    </font>
    <font>
      <sz val="10.75"/>
      <color indexed="63"/>
      <name val="ＭＳ ゴシック"/>
      <family val="3"/>
      <charset val="128"/>
    </font>
    <font>
      <b/>
      <sz val="12"/>
      <color indexed="8"/>
      <name val="ＭＳ Ｐゴシック"/>
      <family val="3"/>
      <charset val="128"/>
    </font>
    <font>
      <sz val="8"/>
      <color indexed="8"/>
      <name val="ＭＳ Ｐゴシック"/>
      <family val="3"/>
      <charset val="128"/>
    </font>
    <font>
      <sz val="11"/>
      <name val="メイリオ"/>
      <family val="3"/>
      <charset val="128"/>
    </font>
    <font>
      <sz val="10.1"/>
      <color indexed="22"/>
      <name val="メイリオ"/>
      <family val="3"/>
      <charset val="128"/>
    </font>
    <font>
      <sz val="11"/>
      <color indexed="23"/>
      <name val="ＭＳ Ｐゴシック"/>
      <family val="3"/>
      <charset val="128"/>
    </font>
    <font>
      <sz val="10.75"/>
      <color indexed="63"/>
      <name val="メイリオ"/>
      <family val="3"/>
      <charset val="128"/>
    </font>
    <font>
      <b/>
      <sz val="10"/>
      <color indexed="8"/>
      <name val="ＭＳ Ｐゴシック"/>
      <family val="3"/>
      <charset val="128"/>
    </font>
    <font>
      <sz val="9"/>
      <name val="Arial"/>
      <family val="2"/>
    </font>
    <font>
      <sz val="11"/>
      <name val="Arial"/>
      <family val="2"/>
    </font>
    <font>
      <sz val="11"/>
      <color indexed="22"/>
      <name val="ＭＳ Ｐゴシック"/>
      <family val="3"/>
      <charset val="128"/>
    </font>
    <font>
      <sz val="8"/>
      <color indexed="8"/>
      <name val="メイリオ"/>
      <family val="3"/>
      <charset val="128"/>
    </font>
    <font>
      <sz val="9"/>
      <color indexed="8"/>
      <name val="ＭＳ Ｐゴシック"/>
      <family val="3"/>
      <charset val="128"/>
    </font>
    <font>
      <sz val="9"/>
      <color indexed="10"/>
      <name val="ＭＳ Ｐゴシック"/>
      <family val="3"/>
      <charset val="128"/>
    </font>
    <font>
      <sz val="12"/>
      <color indexed="8"/>
      <name val="ＭＳ Ｐゴシック"/>
      <family val="3"/>
      <charset val="128"/>
    </font>
    <font>
      <b/>
      <sz val="12"/>
      <color indexed="9"/>
      <name val="ＭＳ Ｐゴシック"/>
      <family val="3"/>
      <charset val="128"/>
    </font>
    <font>
      <sz val="9"/>
      <color indexed="53"/>
      <name val="ＭＳ Ｐゴシック"/>
      <family val="3"/>
      <charset val="128"/>
    </font>
    <font>
      <sz val="9"/>
      <color indexed="60"/>
      <name val="ＭＳ Ｐゴシック"/>
      <family val="3"/>
      <charset val="128"/>
    </font>
    <font>
      <sz val="11"/>
      <color indexed="8"/>
      <name val="メイリオ"/>
      <family val="3"/>
      <charset val="128"/>
    </font>
    <font>
      <sz val="10"/>
      <color indexed="8"/>
      <name val="ＭＳ Ｐゴシック"/>
      <family val="3"/>
      <charset val="128"/>
    </font>
    <font>
      <b/>
      <sz val="12"/>
      <color indexed="53"/>
      <name val="ＭＳ Ｐゴシック"/>
      <family val="3"/>
      <charset val="128"/>
    </font>
    <font>
      <b/>
      <sz val="14"/>
      <color indexed="13"/>
      <name val="ＭＳ Ｐゴシック"/>
      <family val="3"/>
      <charset val="128"/>
    </font>
    <font>
      <b/>
      <sz val="20"/>
      <color indexed="10"/>
      <name val="ＭＳ Ｐゴシック"/>
      <family val="3"/>
      <charset val="128"/>
    </font>
    <font>
      <b/>
      <sz val="14"/>
      <color indexed="22"/>
      <name val="ＭＳ Ｐゴシック"/>
      <family val="3"/>
      <charset val="128"/>
    </font>
    <font>
      <b/>
      <sz val="18"/>
      <color indexed="10"/>
      <name val="ＭＳ Ｐゴシック"/>
      <family val="3"/>
      <charset val="128"/>
    </font>
    <font>
      <sz val="18"/>
      <color indexed="8"/>
      <name val="ＭＳ Ｐゴシック"/>
      <family val="3"/>
      <charset val="128"/>
    </font>
    <font>
      <b/>
      <sz val="18"/>
      <color indexed="16"/>
      <name val="ＭＳ Ｐゴシック"/>
      <family val="3"/>
      <charset val="128"/>
    </font>
    <font>
      <sz val="11"/>
      <color indexed="16"/>
      <name val="ＭＳ Ｐゴシック"/>
      <family val="3"/>
      <charset val="128"/>
    </font>
    <font>
      <b/>
      <sz val="16"/>
      <color indexed="16"/>
      <name val="ＭＳ Ｐゴシック"/>
      <family val="3"/>
      <charset val="128"/>
    </font>
    <font>
      <b/>
      <sz val="11"/>
      <color indexed="16"/>
      <name val="ＭＳ Ｐゴシック"/>
      <family val="3"/>
      <charset val="128"/>
    </font>
    <font>
      <b/>
      <sz val="18"/>
      <color indexed="60"/>
      <name val="ＭＳ Ｐゴシック"/>
      <family val="3"/>
      <charset val="128"/>
    </font>
    <font>
      <sz val="72"/>
      <color indexed="10"/>
      <name val="ＭＳ Ｐゴシック"/>
      <family val="3"/>
      <charset val="128"/>
    </font>
    <font>
      <b/>
      <sz val="16"/>
      <color indexed="10"/>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2"/>
      <color rgb="FFFF0000"/>
      <name val="ＭＳ Ｐゴシック"/>
      <family val="3"/>
      <charset val="128"/>
    </font>
    <font>
      <b/>
      <sz val="20"/>
      <color rgb="FFFFFFFF"/>
      <name val="&amp;quot"/>
      <family val="2"/>
    </font>
    <font>
      <sz val="12"/>
      <color rgb="FF333333"/>
      <name val="&amp;quot"/>
      <family val="2"/>
    </font>
    <font>
      <b/>
      <sz val="13.5"/>
      <color rgb="FF333333"/>
      <name val="&amp;quot"/>
      <family val="2"/>
    </font>
    <font>
      <b/>
      <sz val="12"/>
      <color rgb="FFFF0A0A"/>
      <name val="&amp;quot"/>
      <family val="2"/>
    </font>
    <font>
      <b/>
      <sz val="12"/>
      <color rgb="FF333333"/>
      <name val="&amp;quot"/>
      <family val="2"/>
    </font>
    <font>
      <sz val="12"/>
      <color rgb="FF333333"/>
      <name val="ＭＳ Ｐゴシック"/>
      <family val="3"/>
      <charset val="128"/>
    </font>
    <font>
      <b/>
      <sz val="12"/>
      <color rgb="FF333333"/>
      <name val="ＭＳ Ｐゴシック"/>
      <family val="3"/>
      <charset val="128"/>
    </font>
    <font>
      <b/>
      <sz val="12"/>
      <color rgb="FFFF0A0A"/>
      <name val="ＭＳ Ｐゴシック"/>
      <family val="3"/>
      <charset val="128"/>
    </font>
    <font>
      <b/>
      <sz val="11"/>
      <color rgb="FFFF0000"/>
      <name val="ＭＳ Ｐゴシック"/>
      <family val="3"/>
      <charset val="128"/>
    </font>
    <font>
      <b/>
      <sz val="12"/>
      <color rgb="FFFF0000"/>
      <name val="メイリオ"/>
      <family val="3"/>
      <charset val="128"/>
    </font>
    <font>
      <sz val="11"/>
      <color rgb="FFFF0000"/>
      <name val="ＭＳ Ｐゴシック"/>
      <family val="3"/>
      <charset val="128"/>
    </font>
    <font>
      <b/>
      <sz val="14"/>
      <color theme="4"/>
      <name val="ＭＳ Ｐゴシック"/>
      <family val="3"/>
      <charset val="128"/>
    </font>
    <font>
      <sz val="11"/>
      <color theme="1"/>
      <name val="Meiryo"/>
      <family val="3"/>
      <charset val="128"/>
    </font>
    <font>
      <sz val="6"/>
      <name val="ＭＳ Ｐゴシック"/>
      <family val="3"/>
      <charset val="128"/>
      <scheme val="minor"/>
    </font>
    <font>
      <b/>
      <sz val="16"/>
      <name val="ＭＳ Ｐゴシック"/>
      <family val="3"/>
      <charset val="128"/>
    </font>
    <font>
      <sz val="20"/>
      <name val="ＭＳ Ｐゴシック"/>
      <family val="3"/>
      <charset val="128"/>
    </font>
    <font>
      <b/>
      <sz val="22"/>
      <name val="ＭＳ Ｐゴシック"/>
      <family val="3"/>
      <charset val="128"/>
    </font>
    <font>
      <sz val="11"/>
      <name val="ＭＳ Ｐゴシック"/>
      <family val="3"/>
      <charset val="128"/>
      <scheme val="minor"/>
    </font>
    <font>
      <b/>
      <sz val="16"/>
      <color indexed="18"/>
      <name val="ＭＳ Ｐゴシック"/>
      <family val="3"/>
      <charset val="128"/>
    </font>
    <font>
      <b/>
      <sz val="14"/>
      <color indexed="18"/>
      <name val="ＭＳ Ｐゴシック"/>
      <family val="3"/>
      <charset val="128"/>
    </font>
    <font>
      <b/>
      <sz val="11"/>
      <color indexed="8"/>
      <name val="ＭＳ Ｐゴシック"/>
      <family val="3"/>
      <charset val="128"/>
    </font>
    <font>
      <b/>
      <sz val="11"/>
      <color indexed="63"/>
      <name val="ＭＳ Ｐゴシック"/>
      <family val="3"/>
      <charset val="128"/>
    </font>
    <font>
      <b/>
      <sz val="12"/>
      <color theme="0"/>
      <name val="ＭＳ Ｐゴシック"/>
      <family val="3"/>
      <charset val="128"/>
    </font>
    <font>
      <b/>
      <sz val="10"/>
      <color theme="0"/>
      <name val="ＭＳ Ｐゴシック"/>
      <family val="3"/>
      <charset val="128"/>
    </font>
    <font>
      <b/>
      <sz val="12"/>
      <name val="ＭＳ Ｐゴシック"/>
      <family val="3"/>
      <charset val="128"/>
      <scheme val="minor"/>
    </font>
    <font>
      <b/>
      <sz val="11"/>
      <color theme="1"/>
      <name val="ＭＳ Ｐゴシック"/>
      <family val="3"/>
      <charset val="128"/>
    </font>
    <font>
      <sz val="11"/>
      <color rgb="FF000000"/>
      <name val="ＭＳ Ｐゴシック"/>
      <family val="3"/>
      <charset val="128"/>
    </font>
    <font>
      <sz val="11"/>
      <color theme="1"/>
      <name val="ＭＳ Ｐゴシック"/>
      <family val="3"/>
      <charset val="128"/>
      <scheme val="major"/>
    </font>
    <font>
      <sz val="11"/>
      <name val="ＭＳ Ｐゴシック"/>
      <family val="3"/>
      <charset val="128"/>
      <scheme val="major"/>
    </font>
    <font>
      <b/>
      <sz val="11"/>
      <name val="游ゴシック"/>
      <family val="3"/>
      <charset val="128"/>
    </font>
    <font>
      <b/>
      <sz val="11"/>
      <color theme="1"/>
      <name val="游ゴシック"/>
      <family val="3"/>
      <charset val="128"/>
    </font>
    <font>
      <b/>
      <sz val="9"/>
      <color rgb="FFFF0000"/>
      <name val="ＭＳ Ｐゴシック"/>
      <family val="3"/>
      <charset val="128"/>
    </font>
    <font>
      <sz val="16"/>
      <color theme="0"/>
      <name val="ＭＳ Ｐゴシック"/>
      <family val="3"/>
      <charset val="128"/>
    </font>
    <font>
      <b/>
      <sz val="12"/>
      <color rgb="FF000000"/>
      <name val="ＭＳ Ｐゴシック"/>
      <family val="3"/>
      <charset val="128"/>
    </font>
    <font>
      <sz val="11"/>
      <color theme="1"/>
      <name val="ＭＳ Ｐゴシック"/>
      <family val="2"/>
      <scheme val="minor"/>
    </font>
    <font>
      <u/>
      <sz val="11"/>
      <color theme="10"/>
      <name val="ＭＳ Ｐゴシック"/>
      <family val="2"/>
      <scheme val="minor"/>
    </font>
    <font>
      <b/>
      <sz val="9"/>
      <name val="ＭＳ Ｐゴシック"/>
      <family val="3"/>
      <charset val="128"/>
    </font>
    <font>
      <b/>
      <sz val="11"/>
      <name val="ＭＳ Ｐゴシック"/>
      <family val="3"/>
      <charset val="128"/>
      <scheme val="minor"/>
    </font>
    <font>
      <b/>
      <sz val="16"/>
      <color indexed="18"/>
      <name val="游ゴシック"/>
      <family val="3"/>
      <charset val="128"/>
    </font>
    <font>
      <b/>
      <sz val="20"/>
      <color rgb="FF000000"/>
      <name val="ＭＳ Ｐゴシック"/>
      <family val="3"/>
      <charset val="128"/>
    </font>
    <font>
      <b/>
      <sz val="8"/>
      <color rgb="FFFF0000"/>
      <name val="メイリオ"/>
      <family val="3"/>
      <charset val="128"/>
    </font>
    <font>
      <b/>
      <sz val="8"/>
      <color rgb="FFFF0000"/>
      <name val="ＭＳ Ｐゴシック"/>
      <family val="3"/>
      <charset val="128"/>
    </font>
    <font>
      <sz val="9"/>
      <name val="Meiryo UI"/>
      <family val="3"/>
      <charset val="128"/>
    </font>
    <font>
      <sz val="9"/>
      <color theme="1"/>
      <name val="Meiryo"/>
      <family val="3"/>
      <charset val="128"/>
    </font>
    <font>
      <b/>
      <sz val="14"/>
      <name val="游ゴシック"/>
      <family val="3"/>
      <charset val="128"/>
    </font>
    <font>
      <b/>
      <sz val="14"/>
      <color rgb="FF000000"/>
      <name val="游ゴシック"/>
      <family val="3"/>
      <charset val="128"/>
    </font>
    <font>
      <sz val="14"/>
      <color rgb="FF000000"/>
      <name val="Meiryo"/>
      <family val="3"/>
      <charset val="128"/>
    </font>
    <font>
      <b/>
      <sz val="18"/>
      <color rgb="FF333333"/>
      <name val="メイリオ"/>
      <family val="3"/>
      <charset val="128"/>
    </font>
    <font>
      <b/>
      <sz val="9"/>
      <color indexed="81"/>
      <name val="ＭＳ Ｐゴシック"/>
      <family val="3"/>
      <charset val="128"/>
    </font>
    <font>
      <sz val="9"/>
      <color indexed="81"/>
      <name val="ＭＳ Ｐゴシック"/>
      <family val="3"/>
      <charset val="128"/>
    </font>
    <font>
      <b/>
      <sz val="14"/>
      <color rgb="FFFF0000"/>
      <name val="ＭＳ Ｐゴシック"/>
      <family val="3"/>
      <charset val="128"/>
    </font>
    <font>
      <b/>
      <sz val="20"/>
      <color rgb="FF333333"/>
      <name val="メイリオ"/>
      <family val="3"/>
      <charset val="128"/>
    </font>
    <font>
      <sz val="12"/>
      <name val="ＭＳ Ｐゴシック"/>
      <family val="3"/>
      <charset val="128"/>
      <scheme val="minor"/>
    </font>
    <font>
      <b/>
      <sz val="11"/>
      <color rgb="FF222324"/>
      <name val="ＭＳ Ｐゴシック"/>
      <family val="2"/>
      <charset val="128"/>
    </font>
    <font>
      <b/>
      <sz val="14"/>
      <color indexed="8"/>
      <name val="ＭＳ Ｐゴシック"/>
      <family val="3"/>
      <charset val="128"/>
    </font>
    <font>
      <b/>
      <u/>
      <sz val="11"/>
      <name val="ＭＳ Ｐゴシック"/>
      <family val="3"/>
      <charset val="128"/>
    </font>
    <font>
      <sz val="8"/>
      <color theme="1"/>
      <name val="ＭＳ Ｐゴシック"/>
      <family val="3"/>
      <charset val="128"/>
      <scheme val="minor"/>
    </font>
    <font>
      <sz val="11"/>
      <color rgb="FFFFC000"/>
      <name val="ＭＳ Ｐゴシック"/>
      <family val="3"/>
      <charset val="128"/>
      <scheme val="minor"/>
    </font>
    <font>
      <sz val="11"/>
      <color rgb="FF6EF729"/>
      <name val="ＭＳ Ｐゴシック"/>
      <family val="3"/>
      <charset val="128"/>
      <scheme val="minor"/>
    </font>
    <font>
      <sz val="11"/>
      <color theme="5" tint="0.39997558519241921"/>
      <name val="ＭＳ Ｐゴシック"/>
      <family val="3"/>
      <charset val="128"/>
      <scheme val="minor"/>
    </font>
    <font>
      <sz val="11"/>
      <color theme="0" tint="-0.14999847407452621"/>
      <name val="ＭＳ Ｐゴシック"/>
      <family val="3"/>
      <charset val="128"/>
      <scheme val="minor"/>
    </font>
    <font>
      <sz val="11"/>
      <color theme="7" tint="0.39997558519241921"/>
      <name val="ＭＳ Ｐゴシック"/>
      <family val="3"/>
      <charset val="128"/>
      <scheme val="minor"/>
    </font>
    <font>
      <sz val="11"/>
      <color indexed="40"/>
      <name val="ＭＳ Ｐゴシック"/>
      <family val="3"/>
      <charset val="128"/>
      <scheme val="minor"/>
    </font>
    <font>
      <sz val="9"/>
      <color theme="1"/>
      <name val="ＭＳ Ｐゴシック"/>
      <family val="3"/>
      <charset val="128"/>
      <scheme val="minor"/>
    </font>
    <font>
      <b/>
      <u/>
      <sz val="12"/>
      <name val="ＭＳ Ｐゴシック"/>
      <family val="3"/>
      <charset val="128"/>
    </font>
    <font>
      <u/>
      <sz val="11"/>
      <color theme="10"/>
      <name val="ＭＳ Ｐゴシック"/>
      <family val="3"/>
      <charset val="128"/>
      <scheme val="minor"/>
    </font>
    <font>
      <b/>
      <sz val="19"/>
      <color rgb="FF000000"/>
      <name val="メイリオ"/>
      <family val="3"/>
      <charset val="128"/>
    </font>
    <font>
      <b/>
      <sz val="14"/>
      <color indexed="10"/>
      <name val="HG創英ﾌﾟﾚｾﾞﾝｽEB"/>
      <family val="1"/>
      <charset val="128"/>
    </font>
    <font>
      <b/>
      <sz val="12"/>
      <color indexed="10"/>
      <name val="HG創英ﾌﾟﾚｾﾞﾝｽEB"/>
      <family val="1"/>
      <charset val="128"/>
    </font>
    <font>
      <sz val="11"/>
      <color rgb="FFFFFF00"/>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sz val="7"/>
      <color theme="1"/>
      <name val="ＭＳ Ｐゴシック"/>
      <family val="3"/>
      <charset val="128"/>
      <scheme val="minor"/>
    </font>
    <font>
      <b/>
      <sz val="16"/>
      <name val="游ゴシック"/>
      <family val="3"/>
      <charset val="128"/>
    </font>
    <font>
      <b/>
      <sz val="16"/>
      <color rgb="FF000000"/>
      <name val="游ゴシック"/>
      <family val="3"/>
      <charset val="128"/>
    </font>
    <font>
      <b/>
      <sz val="10"/>
      <name val="ＭＳ Ｐゴシック"/>
      <family val="3"/>
      <charset val="128"/>
    </font>
    <font>
      <b/>
      <sz val="11"/>
      <color rgb="FF000000"/>
      <name val="ＭＳ Ｐゴシック"/>
      <family val="3"/>
      <charset val="128"/>
    </font>
    <font>
      <b/>
      <sz val="10"/>
      <color rgb="FFFF0000"/>
      <name val="ＭＳ Ｐゴシック"/>
      <family val="3"/>
      <charset val="128"/>
    </font>
    <font>
      <b/>
      <sz val="10"/>
      <color rgb="FF666666"/>
      <name val="ＭＳ Ｐゴシック"/>
      <family val="2"/>
      <charset val="128"/>
    </font>
    <font>
      <sz val="11"/>
      <color theme="1"/>
      <name val="Noto Sans JP"/>
      <family val="3"/>
      <charset val="128"/>
    </font>
    <font>
      <sz val="22"/>
      <color theme="1"/>
      <name val="AR Pゴシック体S"/>
      <family val="3"/>
      <charset val="128"/>
    </font>
    <font>
      <b/>
      <sz val="20"/>
      <color theme="0"/>
      <name val="ＭＳ Ｐゴシック"/>
      <family val="3"/>
      <charset val="128"/>
    </font>
    <font>
      <b/>
      <sz val="20"/>
      <color theme="1"/>
      <name val="ＭＳ Ｐゴシック"/>
      <family val="3"/>
      <charset val="128"/>
      <scheme val="minor"/>
    </font>
    <font>
      <b/>
      <i/>
      <sz val="14"/>
      <color indexed="10"/>
      <name val="ＭＳ Ｐゴシック"/>
      <family val="3"/>
      <charset val="128"/>
    </font>
    <font>
      <sz val="22"/>
      <name val="ＭＳ Ｐゴシック"/>
      <family val="3"/>
      <charset val="128"/>
    </font>
    <font>
      <b/>
      <sz val="12"/>
      <color theme="1"/>
      <name val="ＭＳ Ｐゴシック"/>
      <family val="3"/>
      <charset val="128"/>
      <scheme val="minor"/>
    </font>
    <font>
      <b/>
      <sz val="12"/>
      <color theme="1"/>
      <name val="メイリオ"/>
      <family val="3"/>
      <charset val="128"/>
    </font>
    <font>
      <b/>
      <sz val="20"/>
      <color theme="1"/>
      <name val="メイリオ"/>
      <family val="3"/>
      <charset val="128"/>
    </font>
    <font>
      <b/>
      <u/>
      <sz val="11"/>
      <color indexed="12"/>
      <name val="ＭＳ Ｐゴシック"/>
      <family val="3"/>
      <charset val="128"/>
    </font>
    <font>
      <sz val="14"/>
      <color theme="1"/>
      <name val="ＭＳ Ｐゴシック"/>
      <family val="3"/>
      <charset val="128"/>
      <scheme val="minor"/>
    </font>
    <font>
      <b/>
      <sz val="14"/>
      <color theme="1"/>
      <name val="メイリオ"/>
      <family val="3"/>
      <charset val="128"/>
    </font>
    <font>
      <b/>
      <sz val="18"/>
      <color theme="1"/>
      <name val="メイリオ"/>
      <family val="3"/>
      <charset val="128"/>
    </font>
    <font>
      <b/>
      <sz val="16"/>
      <color rgb="FFFFFF00"/>
      <name val="メイリオ"/>
      <family val="3"/>
      <charset val="128"/>
    </font>
    <font>
      <sz val="16"/>
      <name val="Arial"/>
      <family val="2"/>
    </font>
    <font>
      <sz val="22"/>
      <color theme="1"/>
      <name val="メイリオ"/>
      <family val="3"/>
      <charset val="128"/>
    </font>
    <font>
      <b/>
      <sz val="16"/>
      <color theme="1"/>
      <name val="ＭＳ Ｐゴシック"/>
      <family val="3"/>
      <charset val="128"/>
      <scheme val="minor"/>
    </font>
    <font>
      <b/>
      <sz val="11"/>
      <color theme="1"/>
      <name val="Courier New"/>
      <family val="3"/>
    </font>
    <font>
      <b/>
      <sz val="11"/>
      <color rgb="FFFF0000"/>
      <name val="游ゴシック"/>
      <family val="3"/>
      <charset val="128"/>
    </font>
    <font>
      <b/>
      <sz val="20"/>
      <color rgb="FF002060"/>
      <name val="Courier New"/>
      <family val="3"/>
    </font>
    <font>
      <b/>
      <sz val="16"/>
      <color rgb="FF7030A0"/>
      <name val="游ゴシック"/>
      <family val="3"/>
      <charset val="128"/>
    </font>
    <font>
      <sz val="16"/>
      <color rgb="FF7030A0"/>
      <name val="ＭＳ Ｐゴシック"/>
      <family val="3"/>
      <charset val="128"/>
      <scheme val="minor"/>
    </font>
    <font>
      <sz val="16"/>
      <color rgb="FF7030A0"/>
      <name val="AR Pゴシック体S"/>
      <family val="3"/>
      <charset val="128"/>
    </font>
    <font>
      <sz val="10"/>
      <color rgb="FF7030A0"/>
      <name val="メイリオ"/>
      <family val="3"/>
      <charset val="128"/>
    </font>
    <font>
      <sz val="10"/>
      <color rgb="FF7030A0"/>
      <name val="ＭＳ Ｐゴシック"/>
      <family val="3"/>
      <charset val="128"/>
      <scheme val="minor"/>
    </font>
    <font>
      <b/>
      <sz val="10"/>
      <color rgb="FF7030A0"/>
      <name val="メイリオ"/>
      <family val="3"/>
      <charset val="128"/>
    </font>
    <font>
      <b/>
      <sz val="16"/>
      <color rgb="FF7030A0"/>
      <name val="メイリオ"/>
      <family val="3"/>
      <charset val="128"/>
    </font>
    <font>
      <sz val="14"/>
      <color theme="1"/>
      <name val="メイリオ"/>
      <family val="3"/>
      <charset val="128"/>
    </font>
    <font>
      <b/>
      <sz val="14"/>
      <color rgb="FFFF0000"/>
      <name val="游ゴシック"/>
      <family val="3"/>
      <charset val="128"/>
    </font>
    <font>
      <b/>
      <sz val="24"/>
      <color theme="1"/>
      <name val="メイリオ"/>
      <family val="3"/>
      <charset val="128"/>
    </font>
    <font>
      <b/>
      <sz val="16"/>
      <color rgb="FF454545"/>
      <name val="游ゴシック"/>
      <family val="3"/>
      <charset val="128"/>
    </font>
    <font>
      <sz val="20"/>
      <color theme="1"/>
      <name val="ＭＳ Ｐゴシック"/>
      <family val="3"/>
      <charset val="128"/>
    </font>
    <font>
      <b/>
      <sz val="16"/>
      <color rgb="FF333333"/>
      <name val="游ゴシック"/>
      <family val="3"/>
      <charset val="128"/>
    </font>
    <font>
      <b/>
      <sz val="15.5"/>
      <color rgb="FF000000"/>
      <name val="游ゴシック"/>
      <family val="3"/>
      <charset val="128"/>
    </font>
    <font>
      <b/>
      <sz val="12"/>
      <color rgb="FFFFFF00"/>
      <name val="ＭＳ Ｐゴシック"/>
      <family val="3"/>
      <charset val="128"/>
    </font>
    <font>
      <b/>
      <u/>
      <sz val="14"/>
      <color indexed="12"/>
      <name val="HGP創英角ｺﾞｼｯｸUB"/>
      <family val="3"/>
      <charset val="128"/>
    </font>
    <font>
      <b/>
      <sz val="14"/>
      <color rgb="FF002060"/>
      <name val="ＭＳ Ｐゴシック"/>
      <family val="3"/>
      <charset val="128"/>
    </font>
    <font>
      <b/>
      <sz val="20"/>
      <name val="游ゴシック"/>
      <family val="3"/>
      <charset val="128"/>
    </font>
    <font>
      <b/>
      <sz val="14"/>
      <color rgb="FF333333"/>
      <name val="游ゴシック"/>
      <family val="3"/>
      <charset val="128"/>
    </font>
    <font>
      <b/>
      <sz val="14"/>
      <color theme="1"/>
      <name val="游ゴシック"/>
      <family val="3"/>
      <charset val="128"/>
    </font>
    <font>
      <sz val="20"/>
      <color indexed="9"/>
      <name val="ＭＳ Ｐゴシック"/>
      <family val="3"/>
      <charset val="128"/>
    </font>
    <font>
      <sz val="14"/>
      <color indexed="63"/>
      <name val="Arial"/>
      <family val="2"/>
    </font>
    <font>
      <sz val="8.8000000000000007"/>
      <color indexed="23"/>
      <name val="ＭＳ Ｐゴシック"/>
      <family val="3"/>
      <charset val="128"/>
    </font>
    <font>
      <sz val="10"/>
      <name val="Arial"/>
      <family val="2"/>
    </font>
    <font>
      <b/>
      <sz val="14"/>
      <color indexed="53"/>
      <name val="ＭＳ Ｐゴシック"/>
      <family val="3"/>
      <charset val="128"/>
    </font>
    <font>
      <sz val="11"/>
      <color indexed="63"/>
      <name val="ＭＳ Ｐゴシック"/>
      <family val="3"/>
      <charset val="128"/>
    </font>
    <font>
      <b/>
      <sz val="10"/>
      <color indexed="62"/>
      <name val="ＭＳ Ｐゴシック"/>
      <family val="3"/>
      <charset val="128"/>
    </font>
    <font>
      <sz val="10"/>
      <color indexed="62"/>
      <name val="ＭＳ Ｐゴシック"/>
      <family val="3"/>
      <charset val="128"/>
    </font>
    <font>
      <sz val="14"/>
      <color indexed="9"/>
      <name val="ＭＳ Ｐゴシック"/>
      <family val="3"/>
      <charset val="128"/>
    </font>
    <font>
      <b/>
      <sz val="14"/>
      <color indexed="12"/>
      <name val="ＭＳ Ｐゴシック"/>
      <family val="3"/>
      <charset val="128"/>
    </font>
    <font>
      <b/>
      <sz val="8"/>
      <color indexed="10"/>
      <name val="ＭＳ Ｐゴシック"/>
      <family val="3"/>
      <charset val="128"/>
    </font>
    <font>
      <b/>
      <sz val="10"/>
      <color indexed="9"/>
      <name val="ＭＳ Ｐゴシック"/>
      <family val="3"/>
      <charset val="128"/>
    </font>
    <font>
      <b/>
      <sz val="14"/>
      <color rgb="FFFFFF00"/>
      <name val="ＭＳ Ｐゴシック"/>
      <family val="3"/>
      <charset val="128"/>
    </font>
    <font>
      <b/>
      <sz val="14"/>
      <color rgb="FFFFD653"/>
      <name val="ＭＳ Ｐゴシック"/>
      <family val="3"/>
      <charset val="128"/>
    </font>
    <font>
      <b/>
      <sz val="12"/>
      <color rgb="FF000000"/>
      <name val="Segoe UI"/>
      <family val="2"/>
    </font>
  </fonts>
  <fills count="50">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24"/>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3"/>
        <bgColor indexed="64"/>
      </patternFill>
    </fill>
    <fill>
      <patternFill patternType="solid">
        <fgColor indexed="41"/>
        <bgColor indexed="64"/>
      </patternFill>
    </fill>
    <fill>
      <patternFill patternType="solid">
        <fgColor indexed="49"/>
        <bgColor indexed="64"/>
      </patternFill>
    </fill>
    <fill>
      <patternFill patternType="solid">
        <fgColor indexed="47"/>
        <bgColor indexed="64"/>
      </patternFill>
    </fill>
    <fill>
      <patternFill patternType="solid">
        <fgColor indexed="42"/>
        <bgColor indexed="64"/>
      </patternFill>
    </fill>
    <fill>
      <patternFill patternType="solid">
        <fgColor indexed="15"/>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F66"/>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6EF729"/>
        <bgColor indexed="64"/>
      </patternFill>
    </fill>
    <fill>
      <patternFill patternType="solid">
        <fgColor theme="0" tint="-4.9989318521683403E-2"/>
        <bgColor indexed="64"/>
      </patternFill>
    </fill>
    <fill>
      <patternFill patternType="solid">
        <fgColor theme="2"/>
        <bgColor indexed="64"/>
      </patternFill>
    </fill>
    <fill>
      <patternFill patternType="solid">
        <fgColor rgb="FFFAFEC2"/>
        <bgColor indexed="64"/>
      </patternFill>
    </fill>
    <fill>
      <patternFill patternType="solid">
        <fgColor theme="7" tint="0.79998168889431442"/>
        <bgColor indexed="64"/>
      </patternFill>
    </fill>
    <fill>
      <patternFill patternType="solid">
        <fgColor rgb="FFD4FDC3"/>
        <bgColor indexed="64"/>
      </patternFill>
    </fill>
    <fill>
      <patternFill patternType="solid">
        <fgColor theme="2" tint="-9.9978637043366805E-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95F963"/>
        <bgColor indexed="64"/>
      </patternFill>
    </fill>
    <fill>
      <patternFill patternType="solid">
        <fgColor rgb="FF6DDDF7"/>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3399FF"/>
        <bgColor indexed="64"/>
      </patternFill>
    </fill>
    <fill>
      <patternFill patternType="solid">
        <fgColor rgb="FF00B050"/>
        <bgColor indexed="64"/>
      </patternFill>
    </fill>
    <fill>
      <patternFill patternType="solid">
        <fgColor theme="0" tint="-0.249977111117893"/>
        <bgColor indexed="64"/>
      </patternFill>
    </fill>
    <fill>
      <patternFill patternType="solid">
        <fgColor theme="7" tint="-0.249977111117893"/>
        <bgColor indexed="64"/>
      </patternFill>
    </fill>
    <fill>
      <patternFill patternType="solid">
        <fgColor theme="1"/>
        <bgColor indexed="64"/>
      </patternFill>
    </fill>
    <fill>
      <patternFill patternType="solid">
        <fgColor theme="7"/>
        <bgColor indexed="64"/>
      </patternFill>
    </fill>
    <fill>
      <patternFill patternType="solid">
        <fgColor theme="5" tint="0.39997558519241921"/>
        <bgColor indexed="64"/>
      </patternFill>
    </fill>
    <fill>
      <patternFill patternType="solid">
        <fgColor indexed="12"/>
        <bgColor indexed="64"/>
      </patternFill>
    </fill>
    <fill>
      <patternFill patternType="solid">
        <fgColor indexed="45"/>
        <bgColor indexed="64"/>
      </patternFill>
    </fill>
    <fill>
      <patternFill patternType="solid">
        <fgColor indexed="52"/>
        <bgColor indexed="64"/>
      </patternFill>
    </fill>
    <fill>
      <patternFill patternType="solid">
        <fgColor indexed="48"/>
        <bgColor indexed="64"/>
      </patternFill>
    </fill>
  </fills>
  <borders count="280">
    <border>
      <left/>
      <right/>
      <top/>
      <bottom/>
      <diagonal/>
    </border>
    <border>
      <left style="medium">
        <color indexed="12"/>
      </left>
      <right/>
      <top/>
      <bottom/>
      <diagonal/>
    </border>
    <border>
      <left style="medium">
        <color indexed="48"/>
      </left>
      <right/>
      <top/>
      <bottom/>
      <diagonal/>
    </border>
    <border>
      <left/>
      <right style="medium">
        <color indexed="48"/>
      </right>
      <top/>
      <bottom/>
      <diagonal/>
    </border>
    <border>
      <left/>
      <right style="medium">
        <color indexed="36"/>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0"/>
      </left>
      <right/>
      <top style="thick">
        <color indexed="10"/>
      </top>
      <bottom/>
      <diagonal/>
    </border>
    <border>
      <left/>
      <right/>
      <top style="thick">
        <color indexed="10"/>
      </top>
      <bottom/>
      <diagonal/>
    </border>
    <border>
      <left/>
      <right style="medium">
        <color indexed="10"/>
      </right>
      <top style="thick">
        <color indexed="10"/>
      </top>
      <bottom/>
      <diagonal/>
    </border>
    <border>
      <left style="medium">
        <color indexed="10"/>
      </left>
      <right/>
      <top/>
      <bottom/>
      <diagonal/>
    </border>
    <border>
      <left/>
      <right style="medium">
        <color indexed="10"/>
      </right>
      <top/>
      <bottom/>
      <diagonal/>
    </border>
    <border>
      <left style="medium">
        <color indexed="10"/>
      </left>
      <right/>
      <top/>
      <bottom style="thick">
        <color indexed="10"/>
      </bottom>
      <diagonal/>
    </border>
    <border>
      <left/>
      <right/>
      <top/>
      <bottom style="thick">
        <color indexed="10"/>
      </bottom>
      <diagonal/>
    </border>
    <border>
      <left/>
      <right style="medium">
        <color indexed="10"/>
      </right>
      <top/>
      <bottom style="thick">
        <color indexed="10"/>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right style="thick">
        <color indexed="10"/>
      </right>
      <top/>
      <bottom/>
      <diagonal/>
    </border>
    <border>
      <left style="thin">
        <color indexed="64"/>
      </left>
      <right/>
      <top style="thick">
        <color indexed="10"/>
      </top>
      <bottom style="thin">
        <color indexed="64"/>
      </bottom>
      <diagonal/>
    </border>
    <border>
      <left/>
      <right/>
      <top style="thick">
        <color indexed="10"/>
      </top>
      <bottom style="thin">
        <color indexed="64"/>
      </bottom>
      <diagonal/>
    </border>
    <border>
      <left/>
      <right style="thin">
        <color indexed="64"/>
      </right>
      <top style="thick">
        <color indexed="10"/>
      </top>
      <bottom style="thin">
        <color indexed="64"/>
      </bottom>
      <diagonal/>
    </border>
    <border>
      <left style="thin">
        <color indexed="64"/>
      </left>
      <right/>
      <top style="thick">
        <color indexed="10"/>
      </top>
      <bottom/>
      <diagonal/>
    </border>
    <border>
      <left style="thin">
        <color indexed="64"/>
      </left>
      <right/>
      <top/>
      <bottom style="medium">
        <color indexed="23"/>
      </bottom>
      <diagonal/>
    </border>
    <border>
      <left/>
      <right/>
      <top/>
      <bottom style="medium">
        <color indexed="23"/>
      </bottom>
      <diagonal/>
    </border>
    <border>
      <left style="thin">
        <color indexed="64"/>
      </left>
      <right/>
      <top/>
      <bottom style="thick">
        <color indexed="23"/>
      </bottom>
      <diagonal/>
    </border>
    <border>
      <left/>
      <right/>
      <top/>
      <bottom style="thick">
        <color indexed="23"/>
      </bottom>
      <diagonal/>
    </border>
    <border>
      <left style="thin">
        <color indexed="64"/>
      </left>
      <right/>
      <top/>
      <bottom/>
      <diagonal/>
    </border>
    <border>
      <left/>
      <right style="thin">
        <color indexed="64"/>
      </right>
      <top/>
      <bottom/>
      <diagonal/>
    </border>
    <border>
      <left/>
      <right style="medium">
        <color indexed="12"/>
      </right>
      <top/>
      <bottom/>
      <diagonal/>
    </border>
    <border>
      <left/>
      <right/>
      <top style="thin">
        <color auto="1"/>
      </top>
      <bottom/>
      <diagonal/>
    </border>
    <border>
      <left/>
      <right/>
      <top/>
      <bottom style="thin">
        <color auto="1"/>
      </bottom>
      <diagonal/>
    </border>
    <border>
      <left style="thick">
        <color theme="6" tint="-0.499984740745262"/>
      </left>
      <right style="thin">
        <color indexed="64"/>
      </right>
      <top style="thick">
        <color theme="6" tint="-0.499984740745262"/>
      </top>
      <bottom/>
      <diagonal/>
    </border>
    <border>
      <left style="thin">
        <color indexed="64"/>
      </left>
      <right/>
      <top style="thick">
        <color theme="6" tint="-0.499984740745262"/>
      </top>
      <bottom/>
      <diagonal/>
    </border>
    <border>
      <left/>
      <right/>
      <top style="thick">
        <color theme="6" tint="-0.499984740745262"/>
      </top>
      <bottom/>
      <diagonal/>
    </border>
    <border>
      <left/>
      <right style="thin">
        <color indexed="64"/>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style="thin">
        <color indexed="64"/>
      </right>
      <top/>
      <bottom/>
      <diagonal/>
    </border>
    <border>
      <left/>
      <right style="thick">
        <color theme="6" tint="-0.499984740745262"/>
      </right>
      <top/>
      <bottom/>
      <diagonal/>
    </border>
    <border>
      <left style="thick">
        <color theme="6" tint="-0.499984740745262"/>
      </left>
      <right style="thin">
        <color indexed="64"/>
      </right>
      <top/>
      <bottom style="thick">
        <color theme="6" tint="-0.499984740745262"/>
      </bottom>
      <diagonal/>
    </border>
    <border>
      <left style="thin">
        <color indexed="64"/>
      </left>
      <right/>
      <top/>
      <bottom style="thick">
        <color theme="6" tint="-0.499984740745262"/>
      </bottom>
      <diagonal/>
    </border>
    <border>
      <left/>
      <right/>
      <top/>
      <bottom style="thick">
        <color theme="6" tint="-0.499984740745262"/>
      </bottom>
      <diagonal/>
    </border>
    <border>
      <left/>
      <right style="thin">
        <color indexed="64"/>
      </right>
      <top/>
      <bottom style="thick">
        <color theme="6" tint="-0.499984740745262"/>
      </bottom>
      <diagonal/>
    </border>
    <border>
      <left/>
      <right style="thick">
        <color theme="6" tint="-0.499984740745262"/>
      </right>
      <top/>
      <bottom style="thick">
        <color theme="6" tint="-0.499984740745262"/>
      </bottom>
      <diagonal/>
    </border>
    <border>
      <left/>
      <right style="medium">
        <color rgb="FF888888"/>
      </right>
      <top/>
      <bottom style="medium">
        <color rgb="FF888888"/>
      </bottom>
      <diagonal/>
    </border>
    <border>
      <left style="medium">
        <color indexed="55"/>
      </left>
      <right/>
      <top/>
      <bottom/>
      <diagonal/>
    </border>
    <border>
      <left style="thick">
        <color indexed="23"/>
      </left>
      <right/>
      <top style="thick">
        <color indexed="23"/>
      </top>
      <bottom/>
      <diagonal/>
    </border>
    <border>
      <left/>
      <right/>
      <top style="thick">
        <color indexed="23"/>
      </top>
      <bottom/>
      <diagonal/>
    </border>
    <border>
      <left/>
      <right style="thin">
        <color indexed="23"/>
      </right>
      <top style="thick">
        <color indexed="23"/>
      </top>
      <bottom/>
      <diagonal/>
    </border>
    <border>
      <left style="thin">
        <color indexed="23"/>
      </left>
      <right style="thin">
        <color indexed="23"/>
      </right>
      <top style="thick">
        <color indexed="23"/>
      </top>
      <bottom/>
      <diagonal/>
    </border>
    <border>
      <left style="thin">
        <color indexed="23"/>
      </left>
      <right style="thick">
        <color indexed="23"/>
      </right>
      <top style="thick">
        <color indexed="23"/>
      </top>
      <bottom/>
      <diagonal/>
    </border>
    <border>
      <left style="medium">
        <color indexed="23"/>
      </left>
      <right/>
      <top/>
      <bottom style="medium">
        <color indexed="55"/>
      </bottom>
      <diagonal/>
    </border>
    <border>
      <left style="medium">
        <color rgb="FF002060"/>
      </left>
      <right/>
      <top/>
      <bottom/>
      <diagonal/>
    </border>
    <border>
      <left/>
      <right style="medium">
        <color rgb="FF888888"/>
      </right>
      <top/>
      <bottom style="medium">
        <color rgb="FFD0D0D0"/>
      </bottom>
      <diagonal/>
    </border>
    <border>
      <left/>
      <right style="medium">
        <color indexed="55"/>
      </right>
      <top/>
      <bottom/>
      <diagonal/>
    </border>
    <border>
      <left style="medium">
        <color indexed="55"/>
      </left>
      <right/>
      <top/>
      <bottom style="medium">
        <color indexed="55"/>
      </bottom>
      <diagonal/>
    </border>
    <border>
      <left/>
      <right style="medium">
        <color indexed="55"/>
      </right>
      <top/>
      <bottom style="medium">
        <color indexed="55"/>
      </bottom>
      <diagonal/>
    </border>
    <border>
      <left/>
      <right/>
      <top style="medium">
        <color auto="1"/>
      </top>
      <bottom/>
      <diagonal/>
    </border>
    <border>
      <left/>
      <right style="medium">
        <color auto="1"/>
      </right>
      <top style="medium">
        <color auto="1"/>
      </top>
      <bottom/>
      <diagonal/>
    </border>
    <border>
      <left/>
      <right style="medium">
        <color rgb="FFD0D0D0"/>
      </right>
      <top/>
      <bottom style="medium">
        <color rgb="FFD0D0D0"/>
      </bottom>
      <diagonal/>
    </border>
    <border>
      <left/>
      <right style="thin">
        <color indexed="64"/>
      </right>
      <top/>
      <bottom style="thin">
        <color indexed="64"/>
      </bottom>
      <diagonal/>
    </border>
    <border>
      <left style="thin">
        <color indexed="64"/>
      </left>
      <right style="thin">
        <color indexed="64"/>
      </right>
      <top/>
      <bottom/>
      <diagonal/>
    </border>
    <border>
      <left style="medium">
        <color rgb="FF888888"/>
      </left>
      <right style="medium">
        <color rgb="FF888888"/>
      </right>
      <top style="medium">
        <color rgb="FF888888"/>
      </top>
      <bottom style="medium">
        <color rgb="FF888888"/>
      </bottom>
      <diagonal/>
    </border>
    <border>
      <left/>
      <right style="medium">
        <color indexed="23"/>
      </right>
      <top/>
      <bottom/>
      <diagonal/>
    </border>
    <border>
      <left style="medium">
        <color theme="0" tint="-0.499984740745262"/>
      </left>
      <right style="medium">
        <color theme="0" tint="-0.499984740745262"/>
      </right>
      <top/>
      <bottom style="medium">
        <color theme="0" tint="-0.499984740745262"/>
      </bottom>
      <diagonal/>
    </border>
    <border>
      <left style="medium">
        <color theme="3"/>
      </left>
      <right style="medium">
        <color theme="3"/>
      </right>
      <top style="medium">
        <color theme="3"/>
      </top>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diagonal/>
    </border>
    <border>
      <left/>
      <right/>
      <top style="medium">
        <color rgb="FF888888"/>
      </top>
      <bottom style="medium">
        <color rgb="FF888888"/>
      </bottom>
      <diagonal/>
    </border>
    <border>
      <left style="medium">
        <color rgb="FF888888"/>
      </left>
      <right style="medium">
        <color theme="0" tint="-0.24994659260841701"/>
      </right>
      <top style="medium">
        <color rgb="FF888888"/>
      </top>
      <bottom style="medium">
        <color rgb="FF888888"/>
      </bottom>
      <diagonal/>
    </border>
    <border>
      <left style="medium">
        <color theme="0" tint="-0.24994659260841701"/>
      </left>
      <right/>
      <top style="medium">
        <color rgb="FF888888"/>
      </top>
      <bottom style="medium">
        <color rgb="FF888888"/>
      </bottom>
      <diagonal/>
    </border>
    <border>
      <left/>
      <right style="medium">
        <color theme="0" tint="-0.24994659260841701"/>
      </right>
      <top style="medium">
        <color rgb="FF888888"/>
      </top>
      <bottom style="medium">
        <color rgb="FF888888"/>
      </bottom>
      <diagonal/>
    </border>
    <border>
      <left/>
      <right style="medium">
        <color theme="3"/>
      </right>
      <top/>
      <bottom/>
      <diagonal/>
    </border>
    <border>
      <left/>
      <right/>
      <top/>
      <bottom style="thin">
        <color indexed="64"/>
      </bottom>
      <diagonal/>
    </border>
    <border>
      <left style="thin">
        <color indexed="64"/>
      </left>
      <right/>
      <top style="thin">
        <color indexed="64"/>
      </top>
      <bottom style="medium">
        <color indexed="23"/>
      </bottom>
      <diagonal/>
    </border>
    <border>
      <left/>
      <right style="thin">
        <color indexed="64"/>
      </right>
      <top style="thin">
        <color indexed="64"/>
      </top>
      <bottom style="medium">
        <color indexed="23"/>
      </bottom>
      <diagonal/>
    </border>
    <border>
      <left style="thin">
        <color indexed="64"/>
      </left>
      <right style="thin">
        <color indexed="64"/>
      </right>
      <top style="thin">
        <color indexed="64"/>
      </top>
      <bottom/>
      <diagonal/>
    </border>
    <border>
      <left style="medium">
        <color indexed="23"/>
      </left>
      <right/>
      <top style="medium">
        <color indexed="23"/>
      </top>
      <bottom/>
      <diagonal/>
    </border>
    <border>
      <left style="thin">
        <color indexed="64"/>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style="medium">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medium">
        <color indexed="23"/>
      </left>
      <right/>
      <top style="medium">
        <color indexed="55"/>
      </top>
      <bottom style="medium">
        <color indexed="55"/>
      </bottom>
      <diagonal/>
    </border>
    <border>
      <left style="medium">
        <color indexed="23"/>
      </left>
      <right/>
      <top style="medium">
        <color indexed="55"/>
      </top>
      <bottom/>
      <diagonal/>
    </border>
    <border>
      <left style="medium">
        <color indexed="23"/>
      </left>
      <right/>
      <top style="medium">
        <color indexed="23"/>
      </top>
      <bottom style="thin">
        <color indexed="23"/>
      </bottom>
      <diagonal/>
    </border>
    <border>
      <left style="medium">
        <color indexed="23"/>
      </left>
      <right style="medium">
        <color theme="0" tint="-0.24994659260841701"/>
      </right>
      <top style="medium">
        <color indexed="55"/>
      </top>
      <bottom/>
      <diagonal/>
    </border>
    <border>
      <left style="thin">
        <color indexed="23"/>
      </left>
      <right style="thin">
        <color indexed="23"/>
      </right>
      <top style="thin">
        <color indexed="23"/>
      </top>
      <bottom style="medium">
        <color indexed="23"/>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12"/>
      </bottom>
      <diagonal/>
    </border>
    <border>
      <left/>
      <right style="medium">
        <color indexed="64"/>
      </right>
      <top style="medium">
        <color indexed="64"/>
      </top>
      <bottom/>
      <diagonal/>
    </border>
    <border>
      <left style="medium">
        <color indexed="12"/>
      </left>
      <right/>
      <top style="medium">
        <color indexed="12"/>
      </top>
      <bottom style="medium">
        <color indexed="16"/>
      </bottom>
      <diagonal/>
    </border>
    <border>
      <left/>
      <right/>
      <top style="medium">
        <color indexed="12"/>
      </top>
      <bottom style="medium">
        <color indexed="16"/>
      </bottom>
      <diagonal/>
    </border>
    <border>
      <left/>
      <right style="medium">
        <color indexed="12"/>
      </right>
      <top style="medium">
        <color indexed="12"/>
      </top>
      <bottom style="medium">
        <color indexed="16"/>
      </bottom>
      <diagonal/>
    </border>
    <border>
      <left style="medium">
        <color indexed="12"/>
      </left>
      <right style="medium">
        <color indexed="12"/>
      </right>
      <top style="medium">
        <color indexed="12"/>
      </top>
      <bottom/>
      <diagonal/>
    </border>
    <border>
      <left style="medium">
        <color indexed="16"/>
      </left>
      <right style="medium">
        <color indexed="16"/>
      </right>
      <top style="medium">
        <color indexed="16"/>
      </top>
      <bottom/>
      <diagonal/>
    </border>
    <border>
      <left style="medium">
        <color indexed="16"/>
      </left>
      <right style="medium">
        <color indexed="16"/>
      </right>
      <top style="medium">
        <color indexed="16"/>
      </top>
      <bottom style="medium">
        <color indexed="16"/>
      </bottom>
      <diagonal/>
    </border>
    <border>
      <left style="medium">
        <color indexed="16"/>
      </left>
      <right/>
      <top style="medium">
        <color indexed="16"/>
      </top>
      <bottom style="medium">
        <color indexed="16"/>
      </bottom>
      <diagonal/>
    </border>
    <border>
      <left/>
      <right style="medium">
        <color indexed="16"/>
      </right>
      <top style="medium">
        <color indexed="16"/>
      </top>
      <bottom style="medium">
        <color indexed="16"/>
      </bottom>
      <diagonal/>
    </border>
    <border>
      <left style="medium">
        <color auto="1"/>
      </left>
      <right/>
      <top style="medium">
        <color indexed="12"/>
      </top>
      <bottom style="thin">
        <color indexed="12"/>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style="medium">
        <color indexed="55"/>
      </top>
      <bottom/>
      <diagonal/>
    </border>
    <border>
      <left style="medium">
        <color indexed="55"/>
      </left>
      <right/>
      <top style="medium">
        <color indexed="55"/>
      </top>
      <bottom/>
      <diagonal/>
    </border>
    <border>
      <left style="medium">
        <color indexed="55"/>
      </left>
      <right/>
      <top style="medium">
        <color indexed="55"/>
      </top>
      <bottom style="medium">
        <color indexed="55"/>
      </bottom>
      <diagonal/>
    </border>
    <border>
      <left style="medium">
        <color indexed="55"/>
      </left>
      <right style="medium">
        <color indexed="55"/>
      </right>
      <top style="medium">
        <color indexed="55"/>
      </top>
      <bottom/>
      <diagonal/>
    </border>
    <border>
      <left/>
      <right/>
      <top style="medium">
        <color indexed="55"/>
      </top>
      <bottom style="medium">
        <color indexed="55"/>
      </bottom>
      <diagonal/>
    </border>
    <border>
      <left style="medium">
        <color indexed="12"/>
      </left>
      <right style="thin">
        <color indexed="12"/>
      </right>
      <top style="medium">
        <color indexed="12"/>
      </top>
      <bottom style="medium">
        <color indexed="12"/>
      </bottom>
      <diagonal/>
    </border>
    <border>
      <left style="thin">
        <color indexed="12"/>
      </left>
      <right/>
      <top style="medium">
        <color indexed="12"/>
      </top>
      <bottom style="medium">
        <color indexed="12"/>
      </bottom>
      <diagonal/>
    </border>
    <border>
      <left style="medium">
        <color indexed="12"/>
      </left>
      <right/>
      <top style="medium">
        <color indexed="12"/>
      </top>
      <bottom style="medium">
        <color indexed="12"/>
      </bottom>
      <diagonal/>
    </border>
    <border>
      <left/>
      <right/>
      <top style="thin">
        <color indexed="12"/>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12"/>
      </right>
      <top style="medium">
        <color indexed="12"/>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thin">
        <color indexed="12"/>
      </top>
      <bottom style="medium">
        <color indexed="64"/>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top style="thin">
        <color indexed="12"/>
      </top>
      <bottom/>
      <diagonal/>
    </border>
    <border>
      <left style="thin">
        <color indexed="12"/>
      </left>
      <right style="medium">
        <color indexed="12"/>
      </right>
      <top style="thick">
        <color indexed="12"/>
      </top>
      <bottom/>
      <diagonal/>
    </border>
    <border>
      <left style="thin">
        <color indexed="12"/>
      </left>
      <right style="medium">
        <color indexed="12"/>
      </right>
      <top/>
      <bottom/>
      <diagonal/>
    </border>
    <border>
      <left style="thin">
        <color indexed="12"/>
      </left>
      <right style="medium">
        <color indexed="12"/>
      </right>
      <top/>
      <bottom style="thick">
        <color indexed="12"/>
      </bottom>
      <diagonal/>
    </border>
    <border>
      <left/>
      <right style="thin">
        <color indexed="12"/>
      </right>
      <top style="thin">
        <color indexed="12"/>
      </top>
      <bottom style="medium">
        <color indexed="12"/>
      </bottom>
      <diagonal/>
    </border>
    <border>
      <left style="thin">
        <color indexed="64"/>
      </left>
      <right style="medium">
        <color indexed="23"/>
      </right>
      <top style="medium">
        <color indexed="23"/>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style="thin">
        <color auto="1"/>
      </left>
      <right style="medium">
        <color auto="1"/>
      </right>
      <top style="double">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right/>
      <top style="thin">
        <color auto="1"/>
      </top>
      <bottom style="medium">
        <color auto="1"/>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style="thin">
        <color auto="1"/>
      </left>
      <right/>
      <top style="thin">
        <color auto="1"/>
      </top>
      <bottom style="thin">
        <color auto="1"/>
      </bottom>
      <diagonal/>
    </border>
    <border>
      <left style="medium">
        <color indexed="23"/>
      </left>
      <right style="medium">
        <color indexed="23"/>
      </right>
      <top style="medium">
        <color indexed="23"/>
      </top>
      <bottom/>
      <diagonal/>
    </border>
    <border>
      <left style="medium">
        <color indexed="23"/>
      </left>
      <right style="medium">
        <color indexed="23"/>
      </right>
      <top style="medium">
        <color indexed="23"/>
      </top>
      <bottom style="medium">
        <color indexed="23"/>
      </bottom>
      <diagonal/>
    </border>
    <border>
      <left style="medium">
        <color auto="1"/>
      </left>
      <right/>
      <top/>
      <bottom/>
      <diagonal/>
    </border>
    <border>
      <left style="thin">
        <color indexed="12"/>
      </left>
      <right style="thin">
        <color indexed="12"/>
      </right>
      <top/>
      <bottom/>
      <diagonal/>
    </border>
    <border>
      <left style="medium">
        <color auto="1"/>
      </left>
      <right/>
      <top style="medium">
        <color rgb="FF0070C0"/>
      </top>
      <bottom/>
      <diagonal/>
    </border>
    <border>
      <left style="medium">
        <color rgb="FF0070C0"/>
      </left>
      <right style="medium">
        <color rgb="FF0070C0"/>
      </right>
      <top style="thin">
        <color rgb="FF0070C0"/>
      </top>
      <bottom style="thin">
        <color rgb="FF0070C0"/>
      </bottom>
      <diagonal/>
    </border>
    <border>
      <left style="medium">
        <color auto="1"/>
      </left>
      <right/>
      <top/>
      <bottom style="medium">
        <color theme="3"/>
      </bottom>
      <diagonal/>
    </border>
    <border>
      <left/>
      <right style="medium">
        <color indexed="55"/>
      </right>
      <top style="medium">
        <color indexed="55"/>
      </top>
      <bottom/>
      <diagonal/>
    </border>
    <border>
      <left style="medium">
        <color indexed="23"/>
      </left>
      <right/>
      <top style="medium">
        <color indexed="23"/>
      </top>
      <bottom style="medium">
        <color indexed="23"/>
      </bottom>
      <diagonal/>
    </border>
    <border>
      <left style="medium">
        <color rgb="FF888888"/>
      </left>
      <right style="medium">
        <color rgb="FF888888"/>
      </right>
      <top style="medium">
        <color rgb="FF888888"/>
      </top>
      <bottom style="medium">
        <color indexed="23"/>
      </bottom>
      <diagonal/>
    </border>
    <border>
      <left style="thick">
        <color indexed="23"/>
      </left>
      <right/>
      <top style="thin">
        <color indexed="23"/>
      </top>
      <bottom style="medium">
        <color indexed="23"/>
      </bottom>
      <diagonal/>
    </border>
    <border>
      <left/>
      <right/>
      <top style="thin">
        <color indexed="23"/>
      </top>
      <bottom style="medium">
        <color indexed="23"/>
      </bottom>
      <diagonal/>
    </border>
    <border>
      <left/>
      <right style="thin">
        <color indexed="23"/>
      </right>
      <top style="thin">
        <color indexed="23"/>
      </top>
      <bottom style="medium">
        <color indexed="23"/>
      </bottom>
      <diagonal/>
    </border>
    <border>
      <left style="thin">
        <color indexed="23"/>
      </left>
      <right style="thick">
        <color indexed="23"/>
      </right>
      <top style="thin">
        <color indexed="23"/>
      </top>
      <bottom style="medium">
        <color indexed="23"/>
      </bottom>
      <diagonal/>
    </border>
    <border>
      <left/>
      <right/>
      <top style="thin">
        <color indexed="12"/>
      </top>
      <bottom/>
      <diagonal/>
    </border>
    <border>
      <left style="medium">
        <color indexed="23"/>
      </left>
      <right style="medium">
        <color indexed="23"/>
      </right>
      <top style="medium">
        <color indexed="23"/>
      </top>
      <bottom style="medium">
        <color auto="1"/>
      </bottom>
      <diagonal/>
    </border>
    <border>
      <left style="medium">
        <color indexed="12"/>
      </left>
      <right style="medium">
        <color indexed="12"/>
      </right>
      <top style="thin">
        <color indexed="12"/>
      </top>
      <bottom style="thin">
        <color indexed="12"/>
      </bottom>
      <diagonal/>
    </border>
    <border>
      <left/>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12"/>
      </left>
      <right/>
      <top style="medium">
        <color indexed="20"/>
      </top>
      <bottom/>
      <diagonal/>
    </border>
    <border>
      <left/>
      <right/>
      <top style="medium">
        <color indexed="36"/>
      </top>
      <bottom/>
      <diagonal/>
    </border>
    <border>
      <left/>
      <right style="medium">
        <color indexed="36"/>
      </right>
      <top style="medium">
        <color indexed="36"/>
      </top>
      <bottom/>
      <diagonal/>
    </border>
    <border>
      <left style="medium">
        <color indexed="48"/>
      </left>
      <right/>
      <top/>
      <bottom style="medium">
        <color indexed="23"/>
      </bottom>
      <diagonal/>
    </border>
    <border>
      <left/>
      <right/>
      <top/>
      <bottom style="medium">
        <color indexed="23"/>
      </bottom>
      <diagonal/>
    </border>
    <border>
      <left/>
      <right style="medium">
        <color indexed="48"/>
      </right>
      <top/>
      <bottom style="medium">
        <color indexed="23"/>
      </bottom>
      <diagonal/>
    </border>
    <border>
      <left style="medium">
        <color indexed="12"/>
      </left>
      <right/>
      <top/>
      <bottom style="medium">
        <color indexed="23"/>
      </bottom>
      <diagonal/>
    </border>
    <border>
      <left/>
      <right style="medium">
        <color indexed="36"/>
      </right>
      <top/>
      <bottom style="medium">
        <color indexed="23"/>
      </bottom>
      <diagonal/>
    </border>
    <border>
      <left style="medium">
        <color indexed="48"/>
      </left>
      <right style="medium">
        <color indexed="23"/>
      </right>
      <top style="medium">
        <color indexed="23"/>
      </top>
      <bottom style="medium">
        <color indexed="23"/>
      </bottom>
      <diagonal/>
    </border>
    <border>
      <left style="medium">
        <color indexed="12"/>
      </left>
      <right style="medium">
        <color indexed="23"/>
      </right>
      <top style="medium">
        <color indexed="23"/>
      </top>
      <bottom style="medium">
        <color indexed="23"/>
      </bottom>
      <diagonal/>
    </border>
    <border>
      <left/>
      <right style="medium">
        <color indexed="23"/>
      </right>
      <top style="medium">
        <color indexed="23"/>
      </top>
      <bottom style="medium">
        <color indexed="23"/>
      </bottom>
      <diagonal/>
    </border>
    <border>
      <left/>
      <right style="medium">
        <color indexed="36"/>
      </right>
      <top style="medium">
        <color indexed="23"/>
      </top>
      <bottom style="medium">
        <color indexed="23"/>
      </bottom>
      <diagonal/>
    </border>
    <border>
      <left style="medium">
        <color indexed="48"/>
      </left>
      <right style="medium">
        <color indexed="23"/>
      </right>
      <top/>
      <bottom style="medium">
        <color indexed="23"/>
      </bottom>
      <diagonal/>
    </border>
    <border>
      <left/>
      <right style="medium">
        <color indexed="23"/>
      </right>
      <top/>
      <bottom style="medium">
        <color indexed="23"/>
      </bottom>
      <diagonal/>
    </border>
    <border>
      <left style="medium">
        <color indexed="23"/>
      </left>
      <right style="medium">
        <color indexed="23"/>
      </right>
      <top/>
      <bottom style="medium">
        <color indexed="23"/>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23"/>
      </left>
      <right/>
      <top/>
      <bottom style="medium">
        <color indexed="23"/>
      </bottom>
      <diagonal/>
    </border>
    <border>
      <left style="medium">
        <color indexed="23"/>
      </left>
      <right style="medium">
        <color indexed="12"/>
      </right>
      <top/>
      <bottom style="medium">
        <color indexed="23"/>
      </bottom>
      <diagonal/>
    </border>
    <border>
      <left style="medium">
        <color indexed="48"/>
      </left>
      <right/>
      <top style="medium">
        <color indexed="23"/>
      </top>
      <bottom style="medium">
        <color indexed="23"/>
      </bottom>
      <diagonal/>
    </border>
    <border>
      <left style="medium">
        <color indexed="23"/>
      </left>
      <right style="medium">
        <color indexed="12"/>
      </right>
      <top style="medium">
        <color indexed="23"/>
      </top>
      <bottom style="medium">
        <color indexed="23"/>
      </bottom>
      <diagonal/>
    </border>
    <border>
      <left style="medium">
        <color indexed="12"/>
      </left>
      <right style="medium">
        <color indexed="23"/>
      </right>
      <top/>
      <bottom style="medium">
        <color indexed="23"/>
      </bottom>
      <diagonal/>
    </border>
    <border>
      <left style="medium">
        <color indexed="23"/>
      </left>
      <right style="medium">
        <color indexed="23"/>
      </right>
      <top style="medium">
        <color indexed="23"/>
      </top>
      <bottom style="medium">
        <color indexed="55"/>
      </bottom>
      <diagonal/>
    </border>
    <border>
      <left style="medium">
        <color indexed="23"/>
      </left>
      <right style="medium">
        <color indexed="12"/>
      </right>
      <top style="medium">
        <color indexed="23"/>
      </top>
      <bottom style="medium">
        <color indexed="55"/>
      </bottom>
      <diagonal/>
    </border>
    <border>
      <left style="medium">
        <color indexed="48"/>
      </left>
      <right/>
      <top style="medium">
        <color indexed="48"/>
      </top>
      <bottom style="medium">
        <color indexed="48"/>
      </bottom>
      <diagonal/>
    </border>
    <border>
      <left/>
      <right/>
      <top style="medium">
        <color indexed="48"/>
      </top>
      <bottom style="medium">
        <color indexed="48"/>
      </bottom>
      <diagonal/>
    </border>
    <border>
      <left/>
      <right style="medium">
        <color indexed="48"/>
      </right>
      <top style="medium">
        <color indexed="48"/>
      </top>
      <bottom style="medium">
        <color indexed="48"/>
      </bottom>
      <diagonal/>
    </border>
    <border>
      <left/>
      <right/>
      <top style="medium">
        <color indexed="23"/>
      </top>
      <bottom style="medium">
        <color indexed="23"/>
      </bottom>
      <diagonal/>
    </border>
    <border>
      <left style="medium">
        <color auto="1"/>
      </left>
      <right/>
      <top style="medium">
        <color auto="1"/>
      </top>
      <bottom style="medium">
        <color auto="1"/>
      </bottom>
      <diagonal/>
    </border>
    <border>
      <left style="medium">
        <color indexed="23"/>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12"/>
      </left>
      <right/>
      <top/>
      <bottom style="medium">
        <color indexed="36"/>
      </bottom>
      <diagonal/>
    </border>
    <border>
      <left/>
      <right/>
      <top/>
      <bottom style="medium">
        <color indexed="36"/>
      </bottom>
      <diagonal/>
    </border>
    <border>
      <left/>
      <right style="medium">
        <color indexed="36"/>
      </right>
      <top/>
      <bottom style="medium">
        <color indexed="36"/>
      </bottom>
      <diagonal/>
    </border>
    <border>
      <left/>
      <right/>
      <top style="medium">
        <color indexed="48"/>
      </top>
      <bottom/>
      <diagonal/>
    </border>
    <border>
      <left style="thick">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ck">
        <color indexed="23"/>
      </right>
      <top style="thin">
        <color indexed="23"/>
      </top>
      <bottom/>
      <diagonal/>
    </border>
    <border>
      <left style="thick">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ck">
        <color indexed="23"/>
      </left>
      <right style="thin">
        <color indexed="23"/>
      </right>
      <top style="thin">
        <color indexed="23"/>
      </top>
      <bottom style="thin">
        <color indexed="23"/>
      </bottom>
      <diagonal/>
    </border>
    <border>
      <left/>
      <right/>
      <top/>
      <bottom style="medium">
        <color rgb="FFD0D0D0"/>
      </bottom>
      <diagonal/>
    </border>
    <border>
      <left style="medium">
        <color rgb="FF888888"/>
      </left>
      <right style="medium">
        <color rgb="FFD0D0D0"/>
      </right>
      <top style="medium">
        <color indexed="23"/>
      </top>
      <bottom style="medium">
        <color rgb="FF888888"/>
      </bottom>
      <diagonal/>
    </border>
    <border>
      <left style="medium">
        <color indexed="12"/>
      </left>
      <right style="medium">
        <color indexed="12"/>
      </right>
      <top style="medium">
        <color indexed="12"/>
      </top>
      <bottom style="medium">
        <color theme="3"/>
      </bottom>
      <diagonal/>
    </border>
    <border>
      <left/>
      <right/>
      <top style="thin">
        <color indexed="64"/>
      </top>
      <bottom style="thin">
        <color indexed="64"/>
      </bottom>
      <diagonal/>
    </border>
    <border>
      <left style="medium">
        <color indexed="55"/>
      </left>
      <right style="medium">
        <color indexed="55"/>
      </right>
      <top/>
      <bottom style="medium">
        <color indexed="55"/>
      </bottom>
      <diagonal/>
    </border>
    <border>
      <left style="thin">
        <color indexed="64"/>
      </left>
      <right style="medium">
        <color indexed="64"/>
      </right>
      <top/>
      <bottom style="thin">
        <color indexed="64"/>
      </bottom>
      <diagonal/>
    </border>
    <border>
      <left/>
      <right style="medium">
        <color auto="1"/>
      </right>
      <top/>
      <bottom/>
      <diagonal/>
    </border>
    <border>
      <left/>
      <right style="medium">
        <color auto="1"/>
      </right>
      <top/>
      <bottom style="medium">
        <color theme="3"/>
      </bottom>
      <diagonal/>
    </border>
    <border>
      <left style="medium">
        <color auto="1"/>
      </left>
      <right/>
      <top/>
      <bottom style="medium">
        <color auto="1"/>
      </bottom>
      <diagonal/>
    </border>
    <border>
      <left style="medium">
        <color indexed="12"/>
      </left>
      <right style="thin">
        <color indexed="12"/>
      </right>
      <top style="thick">
        <color indexed="12"/>
      </top>
      <bottom/>
      <diagonal/>
    </border>
    <border>
      <left style="medium">
        <color indexed="12"/>
      </left>
      <right style="thin">
        <color indexed="12"/>
      </right>
      <top/>
      <bottom/>
      <diagonal/>
    </border>
    <border>
      <left style="thick">
        <color theme="0"/>
      </left>
      <right style="thin">
        <color theme="0"/>
      </right>
      <top style="thick">
        <color theme="0"/>
      </top>
      <bottom style="thick">
        <color theme="0"/>
      </bottom>
      <diagonal/>
    </border>
    <border>
      <left style="thin">
        <color theme="0"/>
      </left>
      <right style="thin">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medium">
        <color rgb="FF0070C0"/>
      </left>
      <right/>
      <top/>
      <bottom/>
      <diagonal/>
    </border>
    <border>
      <left style="medium">
        <color rgb="FF0070C0"/>
      </left>
      <right/>
      <top/>
      <bottom style="medium">
        <color rgb="FF0070C0"/>
      </bottom>
      <diagonal/>
    </border>
    <border>
      <left/>
      <right style="medium">
        <color theme="3"/>
      </right>
      <top style="thin">
        <color theme="3"/>
      </top>
      <bottom style="medium">
        <color theme="3"/>
      </bottom>
      <diagonal/>
    </border>
    <border>
      <left/>
      <right style="medium">
        <color auto="1"/>
      </right>
      <top style="thin">
        <color theme="3"/>
      </top>
      <bottom style="medium">
        <color theme="3"/>
      </bottom>
      <diagonal/>
    </border>
    <border>
      <left style="medium">
        <color indexed="12"/>
      </left>
      <right style="medium">
        <color indexed="12"/>
      </right>
      <top/>
      <bottom style="thin">
        <color indexed="12"/>
      </bottom>
      <diagonal/>
    </border>
    <border>
      <left/>
      <right/>
      <top style="medium">
        <color auto="1"/>
      </top>
      <bottom style="medium">
        <color auto="1"/>
      </bottom>
      <diagonal/>
    </border>
    <border>
      <left/>
      <right style="medium">
        <color indexed="12"/>
      </right>
      <top style="medium">
        <color theme="1"/>
      </top>
      <bottom style="thin">
        <color indexed="12"/>
      </bottom>
      <diagonal/>
    </border>
    <border>
      <left/>
      <right/>
      <top/>
      <bottom style="medium">
        <color indexed="55"/>
      </bottom>
      <diagonal/>
    </border>
    <border>
      <left/>
      <right/>
      <top style="medium">
        <color theme="3"/>
      </top>
      <bottom style="medium">
        <color theme="3"/>
      </bottom>
      <diagonal/>
    </border>
    <border>
      <left style="medium">
        <color indexed="55"/>
      </left>
      <right/>
      <top style="medium">
        <color indexed="55"/>
      </top>
      <bottom/>
      <diagonal/>
    </border>
    <border>
      <left/>
      <right style="medium">
        <color indexed="55"/>
      </right>
      <top style="medium">
        <color indexed="55"/>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theme="3"/>
      </right>
      <top style="medium">
        <color theme="3"/>
      </top>
      <bottom style="medium">
        <color theme="3"/>
      </bottom>
      <diagonal/>
    </border>
    <border>
      <left style="medium">
        <color rgb="FF0070C0"/>
      </left>
      <right style="medium">
        <color rgb="FF0070C0"/>
      </right>
      <top style="thin">
        <color rgb="FF0070C0"/>
      </top>
      <bottom/>
      <diagonal/>
    </border>
    <border>
      <left style="medium">
        <color rgb="FF0070C0"/>
      </left>
      <right style="medium">
        <color rgb="FF0070C0"/>
      </right>
      <top/>
      <bottom style="thin">
        <color rgb="FF0070C0"/>
      </bottom>
      <diagonal/>
    </border>
    <border>
      <left style="medium">
        <color rgb="FF0070C0"/>
      </left>
      <right style="medium">
        <color rgb="FF0070C0"/>
      </right>
      <top style="medium">
        <color rgb="FF0070C0"/>
      </top>
      <bottom style="thin">
        <color rgb="FF0070C0"/>
      </bottom>
      <diagonal/>
    </border>
    <border>
      <left style="medium">
        <color rgb="FF0070C0"/>
      </left>
      <right/>
      <top style="medium">
        <color rgb="FF0070C0"/>
      </top>
      <bottom/>
      <diagonal/>
    </border>
    <border>
      <left/>
      <right/>
      <top style="thin">
        <color theme="3"/>
      </top>
      <bottom style="medium">
        <color theme="3"/>
      </bottom>
      <diagonal/>
    </border>
    <border>
      <left style="thin">
        <color indexed="64"/>
      </left>
      <right/>
      <top style="thin">
        <color indexed="64"/>
      </top>
      <bottom style="thin">
        <color indexed="64"/>
      </bottom>
      <diagonal/>
    </border>
    <border>
      <left/>
      <right/>
      <top/>
      <bottom style="thick">
        <color auto="1"/>
      </bottom>
      <diagonal/>
    </border>
  </borders>
  <cellStyleXfs count="26">
    <xf numFmtId="0" fontId="0" fillId="0" borderId="0">
      <alignment vertical="center"/>
    </xf>
    <xf numFmtId="0" fontId="8" fillId="0" borderId="0" applyNumberFormat="0" applyFill="0" applyBorder="0" applyAlignment="0" applyProtection="0">
      <alignment vertical="top"/>
      <protection locked="0"/>
    </xf>
    <xf numFmtId="0" fontId="6" fillId="0" borderId="0">
      <alignment vertical="center"/>
    </xf>
    <xf numFmtId="0" fontId="64" fillId="0" borderId="0">
      <alignment vertical="center"/>
    </xf>
    <xf numFmtId="0" fontId="6" fillId="0" borderId="0"/>
    <xf numFmtId="0" fontId="64" fillId="0" borderId="0">
      <alignment vertical="center"/>
    </xf>
    <xf numFmtId="0" fontId="6" fillId="0" borderId="0"/>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3" fillId="0" borderId="0">
      <alignment vertical="center"/>
    </xf>
    <xf numFmtId="0" fontId="4" fillId="0" borderId="0">
      <alignment vertical="center"/>
    </xf>
    <xf numFmtId="0" fontId="64"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6" fillId="0" borderId="0">
      <alignment vertical="center"/>
    </xf>
    <xf numFmtId="0" fontId="1" fillId="0" borderId="0">
      <alignment vertical="center"/>
    </xf>
    <xf numFmtId="0" fontId="101" fillId="0" borderId="0"/>
    <xf numFmtId="0" fontId="102" fillId="0" borderId="0" applyNumberFormat="0" applyFill="0" applyBorder="0" applyAlignment="0" applyProtection="0"/>
    <xf numFmtId="0" fontId="101" fillId="0" borderId="0"/>
    <xf numFmtId="0" fontId="132" fillId="0" borderId="0" applyNumberFormat="0" applyFill="0" applyBorder="0" applyAlignment="0" applyProtection="0">
      <alignment vertical="center"/>
    </xf>
  </cellStyleXfs>
  <cellXfs count="902">
    <xf numFmtId="0" fontId="0" fillId="0" borderId="0" xfId="0">
      <alignment vertical="center"/>
    </xf>
    <xf numFmtId="0" fontId="6" fillId="0" borderId="0" xfId="2">
      <alignment vertical="center"/>
    </xf>
    <xf numFmtId="0" fontId="10" fillId="0" borderId="0" xfId="2" applyFont="1" applyAlignment="1">
      <alignment horizontal="center" vertical="center"/>
    </xf>
    <xf numFmtId="0" fontId="10" fillId="0" borderId="0" xfId="2" applyFont="1" applyAlignment="1">
      <alignment vertical="top" wrapText="1"/>
    </xf>
    <xf numFmtId="0" fontId="6" fillId="5" borderId="0" xfId="2" applyFill="1">
      <alignment vertical="center"/>
    </xf>
    <xf numFmtId="0" fontId="6" fillId="0" borderId="1" xfId="2" applyBorder="1">
      <alignment vertical="center"/>
    </xf>
    <xf numFmtId="0" fontId="20" fillId="5" borderId="2" xfId="2" applyFont="1" applyFill="1" applyBorder="1" applyAlignment="1">
      <alignment horizontal="center" vertical="center"/>
    </xf>
    <xf numFmtId="177" fontId="16" fillId="5" borderId="3" xfId="2" applyNumberFormat="1" applyFont="1" applyFill="1" applyBorder="1" applyAlignment="1">
      <alignment horizontal="center" vertical="center" wrapText="1"/>
    </xf>
    <xf numFmtId="0" fontId="20" fillId="5" borderId="1" xfId="2" applyFont="1" applyFill="1" applyBorder="1" applyAlignment="1">
      <alignment horizontal="center" vertical="center"/>
    </xf>
    <xf numFmtId="0" fontId="6" fillId="5" borderId="2" xfId="2" applyFill="1" applyBorder="1">
      <alignment vertical="center"/>
    </xf>
    <xf numFmtId="0" fontId="6" fillId="5" borderId="3" xfId="2" applyFill="1" applyBorder="1">
      <alignment vertical="center"/>
    </xf>
    <xf numFmtId="0" fontId="6" fillId="5" borderId="1" xfId="2" applyFill="1" applyBorder="1">
      <alignment vertical="center"/>
    </xf>
    <xf numFmtId="0" fontId="6" fillId="5" borderId="4" xfId="2" applyFill="1" applyBorder="1">
      <alignment vertical="center"/>
    </xf>
    <xf numFmtId="0" fontId="6" fillId="0" borderId="4" xfId="2" applyBorder="1">
      <alignment vertical="center"/>
    </xf>
    <xf numFmtId="0" fontId="22" fillId="0" borderId="0" xfId="2" applyFont="1">
      <alignment vertical="center"/>
    </xf>
    <xf numFmtId="0" fontId="6" fillId="0" borderId="0" xfId="2" applyAlignment="1">
      <alignment horizontal="center" vertical="center"/>
    </xf>
    <xf numFmtId="0" fontId="23" fillId="0" borderId="0" xfId="2" applyFont="1" applyAlignment="1">
      <alignment horizontal="center" vertical="center"/>
    </xf>
    <xf numFmtId="0" fontId="29" fillId="8" borderId="10" xfId="17" applyFont="1" applyFill="1" applyBorder="1" applyAlignment="1">
      <alignment horizontal="left" vertical="center"/>
    </xf>
    <xf numFmtId="0" fontId="29" fillId="8" borderId="11" xfId="17" applyFont="1" applyFill="1" applyBorder="1" applyAlignment="1">
      <alignment horizontal="center" vertical="center"/>
    </xf>
    <xf numFmtId="0" fontId="29" fillId="8" borderId="11" xfId="2" applyFont="1" applyFill="1" applyBorder="1" applyAlignment="1">
      <alignment horizontal="center" vertical="center"/>
    </xf>
    <xf numFmtId="0" fontId="30" fillId="8" borderId="11" xfId="2" applyFont="1" applyFill="1" applyBorder="1" applyAlignment="1">
      <alignment horizontal="center" vertical="center"/>
    </xf>
    <xf numFmtId="0" fontId="30" fillId="8" borderId="12" xfId="2" applyFont="1" applyFill="1" applyBorder="1" applyAlignment="1">
      <alignment horizontal="center" vertical="center"/>
    </xf>
    <xf numFmtId="0" fontId="1" fillId="0" borderId="0" xfId="17">
      <alignment vertical="center"/>
    </xf>
    <xf numFmtId="0" fontId="36" fillId="0" borderId="0" xfId="17" applyFont="1">
      <alignment vertical="center"/>
    </xf>
    <xf numFmtId="0" fontId="30" fillId="8" borderId="13" xfId="2" applyFont="1" applyFill="1" applyBorder="1" applyAlignment="1">
      <alignment horizontal="center" vertical="center"/>
    </xf>
    <xf numFmtId="0" fontId="30" fillId="8" borderId="14" xfId="2" applyFont="1" applyFill="1" applyBorder="1" applyAlignment="1">
      <alignment horizontal="center" vertical="center"/>
    </xf>
    <xf numFmtId="0" fontId="33" fillId="0" borderId="0" xfId="17" applyFont="1" applyAlignment="1">
      <alignment horizontal="center" vertical="center"/>
    </xf>
    <xf numFmtId="0" fontId="8" fillId="9" borderId="0" xfId="1" applyFill="1" applyBorder="1" applyAlignment="1" applyProtection="1">
      <alignment vertical="center" wrapText="1"/>
    </xf>
    <xf numFmtId="0" fontId="41" fillId="0" borderId="0" xfId="17" applyFont="1" applyAlignment="1">
      <alignment vertical="center" wrapText="1"/>
    </xf>
    <xf numFmtId="0" fontId="43" fillId="0" borderId="0" xfId="17" applyFont="1" applyAlignment="1">
      <alignment horizontal="left" vertical="center"/>
    </xf>
    <xf numFmtId="0" fontId="33" fillId="0" borderId="0" xfId="17" applyFont="1" applyAlignment="1">
      <alignment vertical="top" wrapText="1"/>
    </xf>
    <xf numFmtId="0" fontId="7" fillId="3" borderId="6" xfId="17" applyFont="1" applyFill="1" applyBorder="1" applyAlignment="1">
      <alignment horizontal="center" vertical="center" wrapText="1"/>
    </xf>
    <xf numFmtId="0" fontId="7" fillId="3" borderId="5" xfId="17" applyFont="1" applyFill="1" applyBorder="1" applyAlignment="1">
      <alignment horizontal="center" vertical="center" wrapText="1"/>
    </xf>
    <xf numFmtId="0" fontId="7" fillId="3" borderId="7" xfId="17" applyFont="1" applyFill="1" applyBorder="1" applyAlignment="1">
      <alignment horizontal="center" vertical="center" wrapText="1"/>
    </xf>
    <xf numFmtId="0" fontId="7" fillId="3" borderId="8" xfId="17" applyFont="1" applyFill="1" applyBorder="1" applyAlignment="1">
      <alignment horizontal="center" vertical="center" wrapText="1"/>
    </xf>
    <xf numFmtId="0" fontId="13" fillId="3" borderId="8" xfId="17" applyFont="1" applyFill="1" applyBorder="1" applyAlignment="1">
      <alignment horizontal="center" vertical="center" wrapText="1"/>
    </xf>
    <xf numFmtId="0" fontId="54" fillId="3" borderId="8" xfId="17" applyFont="1" applyFill="1" applyBorder="1" applyAlignment="1">
      <alignment horizontal="center" vertical="center" wrapText="1"/>
    </xf>
    <xf numFmtId="0" fontId="7" fillId="3" borderId="9" xfId="17" applyFont="1" applyFill="1" applyBorder="1" applyAlignment="1">
      <alignment horizontal="center" vertical="center" wrapText="1"/>
    </xf>
    <xf numFmtId="0" fontId="1" fillId="0" borderId="0" xfId="17" applyAlignment="1">
      <alignment horizontal="center" vertical="center"/>
    </xf>
    <xf numFmtId="0" fontId="6" fillId="0" borderId="0" xfId="2" applyAlignment="1">
      <alignment vertical="top" wrapText="1"/>
    </xf>
    <xf numFmtId="0" fontId="20" fillId="0" borderId="0" xfId="2" applyFont="1" applyAlignment="1">
      <alignment vertical="top" wrapText="1"/>
    </xf>
    <xf numFmtId="0" fontId="0" fillId="0" borderId="20" xfId="0" applyBorder="1">
      <alignment vertical="center"/>
    </xf>
    <xf numFmtId="0" fontId="14" fillId="0" borderId="20" xfId="0" applyFont="1" applyBorder="1">
      <alignment vertical="center"/>
    </xf>
    <xf numFmtId="0" fontId="0" fillId="0" borderId="21" xfId="0" applyBorder="1">
      <alignment vertical="center"/>
    </xf>
    <xf numFmtId="0" fontId="0" fillId="0" borderId="16" xfId="0" applyBorder="1">
      <alignment vertical="center"/>
    </xf>
    <xf numFmtId="0" fontId="6" fillId="17" borderId="0" xfId="2" applyFill="1">
      <alignment vertical="center"/>
    </xf>
    <xf numFmtId="0" fontId="0" fillId="17" borderId="0" xfId="0" applyFill="1">
      <alignment vertical="center"/>
    </xf>
    <xf numFmtId="0" fontId="1" fillId="5" borderId="0" xfId="2" applyFont="1" applyFill="1">
      <alignment vertical="center"/>
    </xf>
    <xf numFmtId="0" fontId="0" fillId="0" borderId="20" xfId="0" applyBorder="1" applyAlignment="1">
      <alignment vertical="top"/>
    </xf>
    <xf numFmtId="0" fontId="0" fillId="0" borderId="0" xfId="0" applyAlignment="1">
      <alignment vertical="top"/>
    </xf>
    <xf numFmtId="0" fontId="0" fillId="0" borderId="0" xfId="0" applyAlignment="1">
      <alignment horizontal="left" vertical="center"/>
    </xf>
    <xf numFmtId="0" fontId="67" fillId="0" borderId="0" xfId="0" applyFont="1" applyAlignment="1">
      <alignment horizontal="left" vertical="center"/>
    </xf>
    <xf numFmtId="0" fontId="68" fillId="0" borderId="0" xfId="0" applyFont="1" applyAlignment="1">
      <alignment horizontal="center" vertical="center" wrapText="1"/>
    </xf>
    <xf numFmtId="0" fontId="68" fillId="0" borderId="0" xfId="0" applyFont="1" applyAlignment="1">
      <alignment horizontal="left" vertical="center" wrapText="1"/>
    </xf>
    <xf numFmtId="0" fontId="78" fillId="0" borderId="0" xfId="17" applyFont="1">
      <alignment vertical="center"/>
    </xf>
    <xf numFmtId="0" fontId="77" fillId="0" borderId="0" xfId="2" applyFont="1">
      <alignment vertical="center"/>
    </xf>
    <xf numFmtId="0" fontId="86" fillId="0" borderId="0" xfId="2" applyFont="1" applyAlignment="1">
      <alignment horizontal="center" vertical="center"/>
    </xf>
    <xf numFmtId="14" fontId="85" fillId="0" borderId="0" xfId="2" applyNumberFormat="1" applyFont="1" applyAlignment="1">
      <alignment horizontal="center" vertical="center"/>
    </xf>
    <xf numFmtId="0" fontId="6" fillId="0" borderId="19" xfId="0" applyFont="1" applyBorder="1">
      <alignment vertical="center"/>
    </xf>
    <xf numFmtId="0" fontId="6" fillId="0" borderId="11" xfId="0" applyFont="1" applyBorder="1">
      <alignment vertical="center"/>
    </xf>
    <xf numFmtId="0" fontId="6" fillId="0" borderId="20" xfId="0" applyFont="1" applyBorder="1">
      <alignment vertical="center"/>
    </xf>
    <xf numFmtId="0" fontId="6" fillId="0" borderId="0" xfId="0" applyFont="1">
      <alignment vertical="center"/>
    </xf>
    <xf numFmtId="0" fontId="84" fillId="0" borderId="20" xfId="0" applyFont="1" applyBorder="1">
      <alignment vertical="center"/>
    </xf>
    <xf numFmtId="0" fontId="84" fillId="0" borderId="0" xfId="0" applyFont="1">
      <alignment vertical="center"/>
    </xf>
    <xf numFmtId="0" fontId="84" fillId="5" borderId="20" xfId="0" applyFont="1" applyFill="1" applyBorder="1">
      <alignment vertical="center"/>
    </xf>
    <xf numFmtId="0" fontId="84" fillId="5" borderId="0" xfId="0" applyFont="1" applyFill="1">
      <alignment vertical="center"/>
    </xf>
    <xf numFmtId="0" fontId="6" fillId="5" borderId="56" xfId="2" applyFill="1" applyBorder="1">
      <alignment vertical="center"/>
    </xf>
    <xf numFmtId="0" fontId="6" fillId="0" borderId="56" xfId="2" applyBorder="1">
      <alignment vertical="center"/>
    </xf>
    <xf numFmtId="0" fontId="6" fillId="0" borderId="0" xfId="2" applyAlignment="1">
      <alignment horizontal="left" vertical="top"/>
    </xf>
    <xf numFmtId="0" fontId="78" fillId="0" borderId="0" xfId="17" applyFont="1" applyAlignment="1">
      <alignment horizontal="left" vertical="center"/>
    </xf>
    <xf numFmtId="0" fontId="6" fillId="0" borderId="0" xfId="2" applyAlignment="1">
      <alignment horizontal="left" vertical="center"/>
    </xf>
    <xf numFmtId="0" fontId="96" fillId="5" borderId="20" xfId="0" applyFont="1" applyFill="1" applyBorder="1">
      <alignment vertical="center"/>
    </xf>
    <xf numFmtId="0" fontId="96" fillId="5" borderId="0" xfId="0" applyFont="1" applyFill="1" applyAlignment="1">
      <alignment horizontal="left" vertical="center"/>
    </xf>
    <xf numFmtId="0" fontId="96" fillId="5" borderId="0" xfId="0" applyFont="1" applyFill="1">
      <alignment vertical="center"/>
    </xf>
    <xf numFmtId="176" fontId="96" fillId="5" borderId="0" xfId="0" applyNumberFormat="1" applyFont="1" applyFill="1" applyAlignment="1">
      <alignment horizontal="left" vertical="center"/>
    </xf>
    <xf numFmtId="182" fontId="96" fillId="5" borderId="0" xfId="0" applyNumberFormat="1" applyFont="1" applyFill="1" applyAlignment="1">
      <alignment horizontal="center" vertical="center"/>
    </xf>
    <xf numFmtId="0" fontId="96" fillId="5" borderId="20" xfId="0" applyFont="1" applyFill="1" applyBorder="1" applyAlignment="1">
      <alignment vertical="top"/>
    </xf>
    <xf numFmtId="0" fontId="96" fillId="5" borderId="0" xfId="0" applyFont="1" applyFill="1" applyAlignment="1">
      <alignment vertical="top"/>
    </xf>
    <xf numFmtId="14" fontId="96" fillId="5" borderId="0" xfId="0" applyNumberFormat="1" applyFont="1" applyFill="1" applyAlignment="1">
      <alignment horizontal="left" vertical="center"/>
    </xf>
    <xf numFmtId="14" fontId="96" fillId="0" borderId="0" xfId="0" applyNumberFormat="1" applyFont="1">
      <alignment vertical="center"/>
    </xf>
    <xf numFmtId="0" fontId="97" fillId="0" borderId="0" xfId="0" applyFont="1">
      <alignment vertical="center"/>
    </xf>
    <xf numFmtId="0" fontId="30" fillId="8" borderId="0" xfId="2" applyFont="1" applyFill="1" applyAlignment="1">
      <alignment horizontal="center" vertical="center"/>
    </xf>
    <xf numFmtId="0" fontId="1" fillId="9" borderId="0" xfId="17" applyFill="1">
      <alignment vertical="center"/>
    </xf>
    <xf numFmtId="0" fontId="6" fillId="9" borderId="0" xfId="2" applyFill="1" applyAlignment="1">
      <alignment vertical="center" wrapText="1"/>
    </xf>
    <xf numFmtId="0" fontId="44" fillId="0" borderId="0" xfId="17" applyFont="1" applyAlignment="1">
      <alignment horizontal="left" vertical="center"/>
    </xf>
    <xf numFmtId="0" fontId="45" fillId="0" borderId="16" xfId="17" applyFont="1" applyBorder="1">
      <alignment vertical="center"/>
    </xf>
    <xf numFmtId="0" fontId="45" fillId="0" borderId="16" xfId="17" applyFont="1" applyBorder="1" applyAlignment="1">
      <alignment horizontal="right" vertical="center"/>
    </xf>
    <xf numFmtId="0" fontId="33" fillId="0" borderId="18" xfId="17" applyFont="1" applyBorder="1" applyAlignment="1">
      <alignment horizontal="center" vertical="center"/>
    </xf>
    <xf numFmtId="0" fontId="47" fillId="0" borderId="0" xfId="17" applyFont="1" applyAlignment="1">
      <alignment horizontal="center" vertical="center"/>
    </xf>
    <xf numFmtId="0" fontId="48" fillId="0" borderId="0" xfId="17" applyFont="1" applyAlignment="1">
      <alignment horizontal="center" vertical="center" wrapText="1"/>
    </xf>
    <xf numFmtId="0" fontId="1" fillId="0" borderId="0" xfId="17" applyAlignment="1">
      <alignment vertical="center" shrinkToFit="1"/>
    </xf>
    <xf numFmtId="0" fontId="12" fillId="0" borderId="55" xfId="2" applyFont="1" applyBorder="1" applyAlignment="1">
      <alignment horizontal="center" vertical="center" wrapText="1"/>
    </xf>
    <xf numFmtId="0" fontId="7" fillId="5" borderId="0" xfId="17" applyFont="1" applyFill="1" applyAlignment="1">
      <alignment horizontal="center" vertical="center" wrapText="1"/>
    </xf>
    <xf numFmtId="0" fontId="7" fillId="3" borderId="0" xfId="17" applyFont="1" applyFill="1" applyAlignment="1">
      <alignment horizontal="center" vertical="center" wrapText="1"/>
    </xf>
    <xf numFmtId="0" fontId="13" fillId="3" borderId="0" xfId="17" applyFont="1" applyFill="1" applyAlignment="1">
      <alignment horizontal="center" vertical="center" wrapText="1"/>
    </xf>
    <xf numFmtId="0" fontId="54" fillId="3" borderId="0" xfId="17" applyFont="1" applyFill="1" applyAlignment="1">
      <alignment horizontal="center" vertical="center" wrapText="1"/>
    </xf>
    <xf numFmtId="0" fontId="1" fillId="5" borderId="0" xfId="2" applyFont="1" applyFill="1" applyAlignment="1">
      <alignment horizontal="center" vertical="center"/>
    </xf>
    <xf numFmtId="0" fontId="41" fillId="5" borderId="0" xfId="0" applyFont="1" applyFill="1" applyAlignment="1">
      <alignment horizontal="center" vertical="center" wrapText="1"/>
    </xf>
    <xf numFmtId="180" fontId="45" fillId="5" borderId="0" xfId="17" applyNumberFormat="1" applyFont="1" applyFill="1" applyAlignment="1">
      <alignment horizontal="center" vertical="center"/>
    </xf>
    <xf numFmtId="0" fontId="1" fillId="5" borderId="0" xfId="17" applyFill="1">
      <alignment vertical="center"/>
    </xf>
    <xf numFmtId="0" fontId="1" fillId="5" borderId="0" xfId="17" applyFill="1" applyAlignment="1">
      <alignment horizontal="center" vertical="center"/>
    </xf>
    <xf numFmtId="0" fontId="45" fillId="0" borderId="0" xfId="16" applyFont="1">
      <alignment vertical="center"/>
    </xf>
    <xf numFmtId="0" fontId="10" fillId="0" borderId="0" xfId="16" applyFont="1">
      <alignment vertical="center"/>
    </xf>
    <xf numFmtId="177" fontId="6" fillId="5" borderId="0" xfId="2" applyNumberFormat="1" applyFill="1" applyAlignment="1">
      <alignment horizontal="center" vertical="center" wrapText="1"/>
    </xf>
    <xf numFmtId="0" fontId="6" fillId="5" borderId="0" xfId="2" applyFill="1" applyAlignment="1">
      <alignment horizontal="center" vertical="center" wrapText="1"/>
    </xf>
    <xf numFmtId="0" fontId="1" fillId="0" borderId="0" xfId="2" applyFont="1">
      <alignment vertical="center"/>
    </xf>
    <xf numFmtId="0" fontId="45" fillId="17" borderId="65" xfId="16" applyFont="1" applyFill="1" applyBorder="1">
      <alignment vertical="center"/>
    </xf>
    <xf numFmtId="0" fontId="10" fillId="17" borderId="65" xfId="16" applyFont="1" applyFill="1" applyBorder="1">
      <alignment vertical="center"/>
    </xf>
    <xf numFmtId="0" fontId="32" fillId="0" borderId="0" xfId="17" applyFont="1" applyAlignment="1">
      <alignment horizontal="left" vertical="center" indent="2"/>
    </xf>
    <xf numFmtId="0" fontId="98" fillId="0" borderId="0" xfId="17" applyFont="1">
      <alignment vertical="center"/>
    </xf>
    <xf numFmtId="0" fontId="1" fillId="17" borderId="0" xfId="2" applyFont="1" applyFill="1">
      <alignment vertical="center"/>
    </xf>
    <xf numFmtId="0" fontId="23" fillId="17" borderId="0" xfId="19" applyFont="1" applyFill="1">
      <alignment vertical="center"/>
    </xf>
    <xf numFmtId="0" fontId="23" fillId="17" borderId="0" xfId="2" applyFont="1" applyFill="1" applyAlignment="1">
      <alignment horizontal="left" vertical="center"/>
    </xf>
    <xf numFmtId="0" fontId="36" fillId="17" borderId="0" xfId="17" applyFont="1" applyFill="1">
      <alignment vertical="center"/>
    </xf>
    <xf numFmtId="0" fontId="12" fillId="0" borderId="0" xfId="2" applyFont="1" applyAlignment="1">
      <alignment horizontal="center" vertical="center"/>
    </xf>
    <xf numFmtId="14" fontId="81" fillId="0" borderId="0" xfId="2" applyNumberFormat="1" applyFont="1" applyAlignment="1">
      <alignment horizontal="center" vertical="center"/>
    </xf>
    <xf numFmtId="0" fontId="12" fillId="0" borderId="0" xfId="2" applyFont="1" applyAlignment="1">
      <alignment vertical="top" wrapText="1"/>
    </xf>
    <xf numFmtId="0" fontId="36" fillId="0" borderId="0" xfId="17" applyFont="1" applyAlignment="1">
      <alignment horizontal="center" vertical="center"/>
    </xf>
    <xf numFmtId="0" fontId="103" fillId="17" borderId="0" xfId="17" applyFont="1" applyFill="1" applyAlignment="1">
      <alignment horizontal="left" vertical="center"/>
    </xf>
    <xf numFmtId="0" fontId="81" fillId="0" borderId="0" xfId="2" applyFont="1" applyAlignment="1">
      <alignment vertical="top" wrapText="1"/>
    </xf>
    <xf numFmtId="180" fontId="45" fillId="10" borderId="66" xfId="17" applyNumberFormat="1" applyFont="1" applyFill="1" applyBorder="1" applyAlignment="1">
      <alignment horizontal="center" vertical="center"/>
    </xf>
    <xf numFmtId="0" fontId="65" fillId="0" borderId="0" xfId="0" applyFont="1">
      <alignment vertical="center"/>
    </xf>
    <xf numFmtId="0" fontId="108" fillId="5" borderId="2" xfId="2" applyFont="1" applyFill="1" applyBorder="1">
      <alignment vertical="center"/>
    </xf>
    <xf numFmtId="0" fontId="107" fillId="0" borderId="56" xfId="0" applyFont="1" applyBorder="1">
      <alignment vertical="center"/>
    </xf>
    <xf numFmtId="0" fontId="23" fillId="17" borderId="0" xfId="19" applyFont="1" applyFill="1" applyAlignment="1">
      <alignment horizontal="center" vertical="center"/>
    </xf>
    <xf numFmtId="0" fontId="23" fillId="17" borderId="0" xfId="19" applyFont="1" applyFill="1" applyAlignment="1">
      <alignment horizontal="center" vertical="center" wrapText="1"/>
    </xf>
    <xf numFmtId="0" fontId="98" fillId="0" borderId="0" xfId="17" applyFont="1" applyAlignment="1">
      <alignment horizontal="left" vertical="center"/>
    </xf>
    <xf numFmtId="177" fontId="1" fillId="17" borderId="67" xfId="2" applyNumberFormat="1" applyFont="1" applyFill="1" applyBorder="1" applyAlignment="1">
      <alignment horizontal="center" vertical="center" wrapText="1"/>
    </xf>
    <xf numFmtId="0" fontId="109" fillId="17" borderId="68" xfId="2" applyFont="1" applyFill="1" applyBorder="1" applyAlignment="1">
      <alignment horizontal="center" vertical="center"/>
    </xf>
    <xf numFmtId="177" fontId="109" fillId="17" borderId="68" xfId="2" applyNumberFormat="1" applyFont="1" applyFill="1" applyBorder="1" applyAlignment="1">
      <alignment horizontal="center" vertical="center" shrinkToFit="1"/>
    </xf>
    <xf numFmtId="0" fontId="110" fillId="0" borderId="68" xfId="0" applyFont="1" applyBorder="1" applyAlignment="1">
      <alignment horizontal="center" vertical="center" wrapText="1"/>
    </xf>
    <xf numFmtId="177" fontId="12" fillId="17" borderId="68" xfId="2" applyNumberFormat="1" applyFont="1" applyFill="1" applyBorder="1" applyAlignment="1">
      <alignment horizontal="center" vertical="center" wrapText="1"/>
    </xf>
    <xf numFmtId="0" fontId="113" fillId="0" borderId="0" xfId="0" applyFont="1">
      <alignment vertical="center"/>
    </xf>
    <xf numFmtId="0" fontId="6" fillId="0" borderId="34" xfId="2" applyBorder="1">
      <alignment vertical="center"/>
    </xf>
    <xf numFmtId="0" fontId="6" fillId="0" borderId="35" xfId="2" applyBorder="1">
      <alignment vertical="center"/>
    </xf>
    <xf numFmtId="0" fontId="96" fillId="5" borderId="20" xfId="0" applyFont="1" applyFill="1" applyBorder="1" applyAlignment="1">
      <alignment horizontal="left" vertical="top"/>
    </xf>
    <xf numFmtId="0" fontId="31" fillId="17" borderId="0" xfId="2" applyFont="1" applyFill="1">
      <alignment vertical="center"/>
    </xf>
    <xf numFmtId="0" fontId="32" fillId="17" borderId="0" xfId="17" applyFont="1" applyFill="1">
      <alignment vertical="center"/>
    </xf>
    <xf numFmtId="0" fontId="33" fillId="17" borderId="0" xfId="17" applyFont="1" applyFill="1" applyAlignment="1">
      <alignment vertical="top" wrapText="1"/>
    </xf>
    <xf numFmtId="0" fontId="34" fillId="17" borderId="0" xfId="2" applyFont="1" applyFill="1" applyAlignment="1">
      <alignment horizontal="center" vertical="center"/>
    </xf>
    <xf numFmtId="0" fontId="76" fillId="17" borderId="0" xfId="17" applyFont="1" applyFill="1" applyAlignment="1">
      <alignment horizontal="left" vertical="center"/>
    </xf>
    <xf numFmtId="0" fontId="35" fillId="17" borderId="0" xfId="2" applyFont="1" applyFill="1" applyAlignment="1">
      <alignment vertical="center" wrapText="1"/>
    </xf>
    <xf numFmtId="0" fontId="37" fillId="17" borderId="0" xfId="2" applyFont="1" applyFill="1" applyAlignment="1">
      <alignment vertical="center" wrapText="1"/>
    </xf>
    <xf numFmtId="0" fontId="39" fillId="17" borderId="0" xfId="2" applyFont="1" applyFill="1">
      <alignment vertical="center"/>
    </xf>
    <xf numFmtId="0" fontId="40" fillId="17" borderId="0" xfId="2" applyFont="1" applyFill="1" applyAlignment="1">
      <alignment horizontal="center" vertical="center"/>
    </xf>
    <xf numFmtId="0" fontId="33" fillId="17" borderId="0" xfId="17" applyFont="1" applyFill="1" applyAlignment="1">
      <alignment horizontal="center" vertical="center"/>
    </xf>
    <xf numFmtId="0" fontId="38" fillId="17" borderId="0" xfId="17" applyFont="1" applyFill="1" applyAlignment="1">
      <alignment vertical="top" wrapText="1"/>
    </xf>
    <xf numFmtId="0" fontId="1" fillId="17" borderId="0" xfId="17" applyFill="1" applyAlignment="1">
      <alignment horizontal="center" vertical="center"/>
    </xf>
    <xf numFmtId="0" fontId="41" fillId="17" borderId="0" xfId="2" applyFont="1" applyFill="1" applyAlignment="1">
      <alignment vertical="center" wrapText="1"/>
    </xf>
    <xf numFmtId="0" fontId="37" fillId="17" borderId="0" xfId="2" applyFont="1" applyFill="1">
      <alignment vertical="center"/>
    </xf>
    <xf numFmtId="0" fontId="33" fillId="17" borderId="0" xfId="17" applyFont="1" applyFill="1">
      <alignment vertical="center"/>
    </xf>
    <xf numFmtId="0" fontId="42" fillId="17" borderId="0" xfId="17" applyFont="1" applyFill="1" applyAlignment="1">
      <alignment horizontal="center" vertical="center" wrapText="1"/>
    </xf>
    <xf numFmtId="0" fontId="43" fillId="17" borderId="0" xfId="17" applyFont="1" applyFill="1">
      <alignment vertical="center"/>
    </xf>
    <xf numFmtId="0" fontId="6" fillId="17" borderId="0" xfId="2" applyFill="1" applyAlignment="1">
      <alignment horizontal="center" vertical="center"/>
    </xf>
    <xf numFmtId="0" fontId="41" fillId="17" borderId="0" xfId="17" applyFont="1" applyFill="1" applyAlignment="1">
      <alignment vertical="center" wrapText="1"/>
    </xf>
    <xf numFmtId="0" fontId="46" fillId="17" borderId="0" xfId="17" applyFont="1" applyFill="1" applyAlignment="1">
      <alignment horizontal="center" vertical="center"/>
    </xf>
    <xf numFmtId="0" fontId="8" fillId="17" borderId="0" xfId="1" applyFill="1" applyAlignment="1" applyProtection="1">
      <alignment horizontal="center" vertical="center"/>
    </xf>
    <xf numFmtId="0" fontId="49" fillId="17" borderId="0" xfId="17" applyFont="1" applyFill="1" applyAlignment="1">
      <alignment horizontal="center" vertical="center"/>
    </xf>
    <xf numFmtId="0" fontId="0" fillId="17" borderId="0" xfId="0" applyFill="1" applyAlignment="1">
      <alignment vertical="center" wrapText="1"/>
    </xf>
    <xf numFmtId="0" fontId="1" fillId="17" borderId="53" xfId="17" applyFill="1" applyBorder="1" applyAlignment="1">
      <alignment horizontal="center" vertical="center" wrapText="1"/>
    </xf>
    <xf numFmtId="0" fontId="1" fillId="17" borderId="0" xfId="17" applyFill="1">
      <alignment vertical="center"/>
    </xf>
    <xf numFmtId="0" fontId="1" fillId="17" borderId="54" xfId="17" applyFill="1" applyBorder="1" applyAlignment="1">
      <alignment horizontal="center" vertical="center"/>
    </xf>
    <xf numFmtId="182" fontId="96" fillId="5" borderId="0" xfId="0" applyNumberFormat="1" applyFont="1" applyFill="1" applyAlignment="1">
      <alignment horizontal="left" vertical="center"/>
    </xf>
    <xf numFmtId="14" fontId="85" fillId="19" borderId="69" xfId="2" applyNumberFormat="1" applyFont="1" applyFill="1" applyBorder="1" applyAlignment="1">
      <alignment horizontal="center" vertical="center"/>
    </xf>
    <xf numFmtId="14" fontId="85" fillId="19" borderId="70" xfId="2" applyNumberFormat="1" applyFont="1" applyFill="1" applyBorder="1" applyAlignment="1">
      <alignment horizontal="center" vertical="center"/>
    </xf>
    <xf numFmtId="14" fontId="85" fillId="19" borderId="71" xfId="2" applyNumberFormat="1" applyFont="1" applyFill="1" applyBorder="1" applyAlignment="1">
      <alignment horizontal="center" vertical="center"/>
    </xf>
    <xf numFmtId="0" fontId="118" fillId="30" borderId="0" xfId="0" applyFont="1" applyFill="1" applyAlignment="1">
      <alignment horizontal="center" vertical="center" wrapText="1"/>
    </xf>
    <xf numFmtId="0" fontId="12" fillId="0" borderId="75" xfId="2" applyFont="1" applyBorder="1" applyAlignment="1">
      <alignment horizontal="center" vertical="center" wrapText="1"/>
    </xf>
    <xf numFmtId="0" fontId="105" fillId="19" borderId="70" xfId="2" applyFont="1" applyFill="1" applyBorder="1" applyAlignment="1">
      <alignment horizontal="center" vertical="center"/>
    </xf>
    <xf numFmtId="0" fontId="105" fillId="19" borderId="69" xfId="2" applyFont="1" applyFill="1" applyBorder="1" applyAlignment="1">
      <alignment horizontal="center" vertical="center"/>
    </xf>
    <xf numFmtId="0" fontId="117" fillId="0" borderId="0" xfId="2" applyFont="1">
      <alignment vertical="center"/>
    </xf>
    <xf numFmtId="0" fontId="114" fillId="30" borderId="0" xfId="0" applyFont="1" applyFill="1" applyAlignment="1">
      <alignment horizontal="center" vertical="center" wrapText="1"/>
    </xf>
    <xf numFmtId="0" fontId="20" fillId="17" borderId="67" xfId="2" applyFont="1" applyFill="1" applyBorder="1" applyAlignment="1">
      <alignment horizontal="center" vertical="center" wrapText="1"/>
    </xf>
    <xf numFmtId="0" fontId="83" fillId="0" borderId="0" xfId="2" applyFont="1" applyAlignment="1">
      <alignment vertical="top" wrapText="1"/>
    </xf>
    <xf numFmtId="0" fontId="41" fillId="5" borderId="0" xfId="17" applyFont="1" applyFill="1" applyAlignment="1">
      <alignment vertical="center" wrapText="1"/>
    </xf>
    <xf numFmtId="0" fontId="110" fillId="21" borderId="68" xfId="0" applyFont="1" applyFill="1" applyBorder="1" applyAlignment="1">
      <alignment horizontal="center" vertical="center" wrapText="1"/>
    </xf>
    <xf numFmtId="0" fontId="110" fillId="32" borderId="68" xfId="0" applyFont="1" applyFill="1" applyBorder="1" applyAlignment="1">
      <alignment horizontal="center" vertical="center" wrapText="1"/>
    </xf>
    <xf numFmtId="0" fontId="131" fillId="17" borderId="0" xfId="2" applyFont="1" applyFill="1" applyAlignment="1">
      <alignment horizontal="center" vertical="center" wrapText="1"/>
    </xf>
    <xf numFmtId="183" fontId="131" fillId="17" borderId="0" xfId="2" applyNumberFormat="1" applyFont="1" applyFill="1" applyAlignment="1">
      <alignment horizontal="center" vertical="center"/>
    </xf>
    <xf numFmtId="0" fontId="23" fillId="17" borderId="0" xfId="19" applyFont="1" applyFill="1" applyAlignment="1">
      <alignment horizontal="left" vertical="center"/>
    </xf>
    <xf numFmtId="0" fontId="6" fillId="0" borderId="79" xfId="2" applyBorder="1">
      <alignment vertical="center"/>
    </xf>
    <xf numFmtId="0" fontId="11" fillId="0" borderId="82" xfId="17" applyFont="1" applyBorder="1" applyAlignment="1">
      <alignment horizontal="center" vertical="center" shrinkToFit="1"/>
    </xf>
    <xf numFmtId="0" fontId="45" fillId="0" borderId="83" xfId="17" applyFont="1" applyBorder="1" applyAlignment="1">
      <alignment vertical="center" shrinkToFit="1"/>
    </xf>
    <xf numFmtId="0" fontId="45" fillId="10" borderId="87" xfId="17" applyFont="1" applyFill="1" applyBorder="1" applyAlignment="1">
      <alignment horizontal="center" vertical="center"/>
    </xf>
    <xf numFmtId="0" fontId="45" fillId="0" borderId="83" xfId="17" applyFont="1" applyBorder="1" applyAlignment="1">
      <alignment horizontal="center" vertical="center"/>
    </xf>
    <xf numFmtId="0" fontId="87" fillId="17" borderId="90" xfId="17" applyFont="1" applyFill="1" applyBorder="1" applyAlignment="1">
      <alignment horizontal="center" vertical="center" wrapText="1"/>
    </xf>
    <xf numFmtId="14" fontId="87" fillId="17" borderId="91" xfId="17" applyNumberFormat="1" applyFont="1" applyFill="1" applyBorder="1" applyAlignment="1">
      <alignment horizontal="center" vertical="center"/>
    </xf>
    <xf numFmtId="0" fontId="12" fillId="0" borderId="93" xfId="2" applyFont="1" applyBorder="1" applyAlignment="1">
      <alignment horizontal="center" vertical="center" wrapText="1"/>
    </xf>
    <xf numFmtId="14" fontId="32" fillId="17" borderId="91" xfId="17" applyNumberFormat="1" applyFont="1" applyFill="1" applyBorder="1" applyAlignment="1">
      <alignment horizontal="center" vertical="center"/>
    </xf>
    <xf numFmtId="0" fontId="12" fillId="0" borderId="94" xfId="2" applyFont="1" applyBorder="1" applyAlignment="1">
      <alignment horizontal="center" vertical="center" wrapText="1"/>
    </xf>
    <xf numFmtId="0" fontId="12" fillId="0" borderId="95" xfId="2" applyFont="1" applyBorder="1" applyAlignment="1">
      <alignment horizontal="center" vertical="center" wrapText="1"/>
    </xf>
    <xf numFmtId="0" fontId="12" fillId="0" borderId="96" xfId="2" applyFont="1" applyBorder="1" applyAlignment="1">
      <alignment horizontal="center" vertical="center" wrapText="1"/>
    </xf>
    <xf numFmtId="0" fontId="12" fillId="0" borderId="93" xfId="2" applyFont="1" applyBorder="1" applyAlignment="1">
      <alignment horizontal="center" vertical="center"/>
    </xf>
    <xf numFmtId="0" fontId="12" fillId="5" borderId="96" xfId="2" applyFont="1" applyFill="1" applyBorder="1" applyAlignment="1">
      <alignment horizontal="center" vertical="center" wrapText="1"/>
    </xf>
    <xf numFmtId="0" fontId="1" fillId="17" borderId="97" xfId="17" applyFill="1" applyBorder="1" applyAlignment="1">
      <alignment horizontal="center" vertical="center" wrapText="1"/>
    </xf>
    <xf numFmtId="0" fontId="52" fillId="3" borderId="98" xfId="17" applyFont="1" applyFill="1" applyBorder="1" applyAlignment="1">
      <alignment horizontal="center" vertical="center" wrapText="1"/>
    </xf>
    <xf numFmtId="0" fontId="7" fillId="3" borderId="99" xfId="17" applyFont="1" applyFill="1" applyBorder="1" applyAlignment="1">
      <alignment horizontal="center" vertical="center" wrapText="1"/>
    </xf>
    <xf numFmtId="0" fontId="13" fillId="3" borderId="99" xfId="17" applyFont="1" applyFill="1" applyBorder="1" applyAlignment="1">
      <alignment horizontal="center" vertical="center" wrapText="1"/>
    </xf>
    <xf numFmtId="0" fontId="54" fillId="3" borderId="99" xfId="17" applyFont="1" applyFill="1" applyBorder="1" applyAlignment="1">
      <alignment horizontal="center" vertical="center" wrapText="1"/>
    </xf>
    <xf numFmtId="0" fontId="7" fillId="3" borderId="101" xfId="17" applyFont="1" applyFill="1" applyBorder="1" applyAlignment="1">
      <alignment horizontal="center" vertical="center" wrapText="1"/>
    </xf>
    <xf numFmtId="176" fontId="55" fillId="3" borderId="105" xfId="17" applyNumberFormat="1" applyFont="1" applyFill="1" applyBorder="1" applyAlignment="1">
      <alignment horizontal="center" vertical="center" wrapText="1"/>
    </xf>
    <xf numFmtId="0" fontId="55" fillId="3" borderId="105" xfId="17" applyFont="1" applyFill="1" applyBorder="1" applyAlignment="1">
      <alignment horizontal="left" vertical="center" wrapText="1"/>
    </xf>
    <xf numFmtId="176" fontId="55" fillId="11" borderId="106" xfId="17" applyNumberFormat="1" applyFont="1" applyFill="1" applyBorder="1" applyAlignment="1">
      <alignment horizontal="center" vertical="center" wrapText="1"/>
    </xf>
    <xf numFmtId="0" fontId="55" fillId="11" borderId="106" xfId="17" applyFont="1" applyFill="1" applyBorder="1" applyAlignment="1">
      <alignment horizontal="left" vertical="center" wrapText="1"/>
    </xf>
    <xf numFmtId="0" fontId="45" fillId="17" borderId="82" xfId="16" applyFont="1" applyFill="1" applyBorder="1">
      <alignment vertical="center"/>
    </xf>
    <xf numFmtId="0" fontId="59" fillId="12" borderId="107" xfId="17" applyFont="1" applyFill="1" applyBorder="1" applyAlignment="1">
      <alignment horizontal="center" vertical="center" wrapText="1"/>
    </xf>
    <xf numFmtId="176" fontId="57" fillId="12" borderId="107" xfId="17" applyNumberFormat="1" applyFont="1" applyFill="1" applyBorder="1" applyAlignment="1">
      <alignment horizontal="center" vertical="center" wrapText="1"/>
    </xf>
    <xf numFmtId="181" fontId="59" fillId="9" borderId="107" xfId="0" applyNumberFormat="1" applyFont="1" applyFill="1" applyBorder="1" applyAlignment="1">
      <alignment horizontal="center" vertical="center"/>
    </xf>
    <xf numFmtId="0" fontId="59" fillId="12" borderId="108" xfId="17" applyFont="1" applyFill="1" applyBorder="1" applyAlignment="1">
      <alignment horizontal="center" vertical="center" wrapText="1"/>
    </xf>
    <xf numFmtId="0" fontId="1" fillId="2" borderId="113" xfId="2" applyFont="1" applyFill="1" applyBorder="1" applyAlignment="1">
      <alignment vertical="top" wrapText="1"/>
    </xf>
    <xf numFmtId="0" fontId="93" fillId="2" borderId="116" xfId="2" applyFont="1" applyFill="1" applyBorder="1" applyAlignment="1">
      <alignment vertical="top" wrapText="1"/>
    </xf>
    <xf numFmtId="0" fontId="1" fillId="3" borderId="117" xfId="2" applyFont="1" applyFill="1" applyBorder="1" applyAlignment="1">
      <alignment vertical="top" wrapText="1"/>
    </xf>
    <xf numFmtId="0" fontId="0" fillId="19" borderId="111" xfId="0" applyFill="1" applyBorder="1" applyAlignment="1">
      <alignment vertical="top" wrapText="1"/>
    </xf>
    <xf numFmtId="0" fontId="17" fillId="3" borderId="118" xfId="2" applyFont="1" applyFill="1" applyBorder="1" applyAlignment="1">
      <alignment horizontal="center" vertical="center" wrapText="1"/>
    </xf>
    <xf numFmtId="0" fontId="85" fillId="19" borderId="119" xfId="2" applyFont="1" applyFill="1" applyBorder="1" applyAlignment="1">
      <alignment horizontal="center" vertical="center"/>
    </xf>
    <xf numFmtId="0" fontId="8" fillId="0" borderId="121" xfId="1" applyFill="1" applyBorder="1" applyAlignment="1" applyProtection="1">
      <alignment vertical="center" wrapText="1"/>
    </xf>
    <xf numFmtId="0" fontId="24" fillId="0" borderId="122" xfId="2" applyFont="1" applyBorder="1" applyAlignment="1">
      <alignment vertical="top" wrapText="1"/>
    </xf>
    <xf numFmtId="14" fontId="18" fillId="3" borderId="1" xfId="2" applyNumberFormat="1" applyFont="1" applyFill="1" applyBorder="1" applyAlignment="1">
      <alignment horizontal="center" vertical="center" shrinkToFit="1"/>
    </xf>
    <xf numFmtId="14" fontId="24" fillId="3" borderId="1" xfId="1" applyNumberFormat="1" applyFont="1" applyFill="1" applyBorder="1" applyAlignment="1" applyProtection="1">
      <alignment horizontal="center" vertical="center" wrapText="1" shrinkToFit="1"/>
    </xf>
    <xf numFmtId="14" fontId="18" fillId="3" borderId="0" xfId="2" applyNumberFormat="1" applyFont="1" applyFill="1" applyAlignment="1">
      <alignment horizontal="center" vertical="center" shrinkToFit="1"/>
    </xf>
    <xf numFmtId="14" fontId="24" fillId="3" borderId="0" xfId="1" applyNumberFormat="1" applyFont="1" applyFill="1" applyBorder="1" applyAlignment="1" applyProtection="1">
      <alignment horizontal="center" vertical="center" wrapText="1" shrinkToFit="1"/>
    </xf>
    <xf numFmtId="0" fontId="82" fillId="0" borderId="79" xfId="2" applyFont="1" applyBorder="1" applyAlignment="1">
      <alignment vertical="center" shrinkToFit="1"/>
    </xf>
    <xf numFmtId="14" fontId="85" fillId="19" borderId="70" xfId="2" applyNumberFormat="1" applyFont="1" applyFill="1" applyBorder="1" applyAlignment="1">
      <alignment horizontal="center" vertical="center" wrapText="1"/>
    </xf>
    <xf numFmtId="0" fontId="8" fillId="0" borderId="135" xfId="1" applyFill="1" applyBorder="1" applyAlignment="1" applyProtection="1">
      <alignment horizontal="left" vertical="top" wrapText="1"/>
    </xf>
    <xf numFmtId="0" fontId="6" fillId="0" borderId="135" xfId="2" applyBorder="1">
      <alignment vertical="center"/>
    </xf>
    <xf numFmtId="0" fontId="133" fillId="30" borderId="61" xfId="0" applyFont="1" applyFill="1" applyBorder="1" applyAlignment="1">
      <alignment horizontal="center" vertical="center" wrapText="1"/>
    </xf>
    <xf numFmtId="0" fontId="83" fillId="19" borderId="120" xfId="2" applyFont="1" applyFill="1" applyBorder="1" applyAlignment="1">
      <alignment horizontal="center" vertical="center" wrapText="1"/>
    </xf>
    <xf numFmtId="14" fontId="81" fillId="19" borderId="140" xfId="1" applyNumberFormat="1" applyFont="1" applyFill="1" applyBorder="1" applyAlignment="1" applyProtection="1">
      <alignment horizontal="center" vertical="center" shrinkToFit="1"/>
    </xf>
    <xf numFmtId="14" fontId="81" fillId="19" borderId="140" xfId="2" applyNumberFormat="1" applyFont="1" applyFill="1" applyBorder="1" applyAlignment="1">
      <alignment horizontal="center" vertical="center" wrapText="1" shrinkToFit="1"/>
    </xf>
    <xf numFmtId="0" fontId="20" fillId="17" borderId="142" xfId="2" applyFont="1" applyFill="1" applyBorder="1" applyAlignment="1">
      <alignment horizontal="center" vertical="center" wrapText="1"/>
    </xf>
    <xf numFmtId="0" fontId="81" fillId="19" borderId="127" xfId="2" applyFont="1" applyFill="1" applyBorder="1" applyAlignment="1">
      <alignment horizontal="center" vertical="center"/>
    </xf>
    <xf numFmtId="0" fontId="136" fillId="0" borderId="0" xfId="0" applyFont="1">
      <alignment vertical="center"/>
    </xf>
    <xf numFmtId="0" fontId="123" fillId="0" borderId="0" xfId="0" applyFont="1">
      <alignment vertical="center"/>
    </xf>
    <xf numFmtId="0" fontId="0" fillId="19" borderId="133" xfId="0" applyFill="1" applyBorder="1" applyAlignment="1">
      <alignment horizontal="center" vertical="center"/>
    </xf>
    <xf numFmtId="0" fontId="0" fillId="0" borderId="133" xfId="0" applyBorder="1" applyAlignment="1">
      <alignment horizontal="center" vertical="center"/>
    </xf>
    <xf numFmtId="0" fontId="0" fillId="17" borderId="133" xfId="0" applyFill="1" applyBorder="1" applyAlignment="1">
      <alignment horizontal="center" vertical="center"/>
    </xf>
    <xf numFmtId="9" fontId="0" fillId="19" borderId="133" xfId="0" applyNumberFormat="1" applyFill="1" applyBorder="1" applyAlignment="1">
      <alignment horizontal="center" vertical="center"/>
    </xf>
    <xf numFmtId="9" fontId="0" fillId="0" borderId="133" xfId="0" applyNumberFormat="1" applyBorder="1" applyAlignment="1">
      <alignment horizontal="center" vertical="center"/>
    </xf>
    <xf numFmtId="9" fontId="0" fillId="17" borderId="133" xfId="0" applyNumberFormat="1" applyFill="1" applyBorder="1" applyAlignment="1">
      <alignment horizontal="center" vertical="center"/>
    </xf>
    <xf numFmtId="0" fontId="137" fillId="0" borderId="148" xfId="0" applyFont="1" applyBorder="1" applyAlignment="1">
      <alignment horizontal="center" vertical="center"/>
    </xf>
    <xf numFmtId="0" fontId="137" fillId="0" borderId="149" xfId="0" applyFont="1" applyBorder="1" applyAlignment="1">
      <alignment horizontal="center" vertical="center"/>
    </xf>
    <xf numFmtId="0" fontId="137" fillId="0" borderId="150" xfId="0" applyFont="1" applyBorder="1" applyAlignment="1">
      <alignment horizontal="center" vertical="center"/>
    </xf>
    <xf numFmtId="0" fontId="137" fillId="0" borderId="151" xfId="0" applyFont="1" applyBorder="1" applyAlignment="1">
      <alignment horizontal="center" vertical="center"/>
    </xf>
    <xf numFmtId="0" fontId="137" fillId="0" borderId="152" xfId="0" applyFont="1" applyBorder="1" applyAlignment="1">
      <alignment horizontal="center" vertical="center"/>
    </xf>
    <xf numFmtId="0" fontId="137" fillId="0" borderId="153" xfId="0" applyFont="1" applyBorder="1" applyAlignment="1">
      <alignment horizontal="center" vertical="center"/>
    </xf>
    <xf numFmtId="0" fontId="137" fillId="0" borderId="154" xfId="0" applyFont="1" applyBorder="1" applyAlignment="1">
      <alignment horizontal="center" vertical="center"/>
    </xf>
    <xf numFmtId="0" fontId="137" fillId="0" borderId="155" xfId="0" applyFont="1" applyBorder="1" applyAlignment="1">
      <alignment horizontal="center" vertical="center"/>
    </xf>
    <xf numFmtId="0" fontId="0" fillId="0" borderId="156"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0" fillId="0" borderId="159" xfId="0" applyBorder="1" applyAlignment="1">
      <alignment horizontal="center" vertical="center"/>
    </xf>
    <xf numFmtId="0" fontId="0" fillId="0" borderId="160" xfId="0" applyBorder="1" applyAlignment="1">
      <alignment horizontal="center" vertical="center"/>
    </xf>
    <xf numFmtId="0" fontId="138" fillId="0" borderId="148" xfId="0" applyFont="1" applyBorder="1" applyAlignment="1">
      <alignment horizontal="center" vertical="center"/>
    </xf>
    <xf numFmtId="0" fontId="138" fillId="0" borderId="149" xfId="0" applyFont="1" applyBorder="1" applyAlignment="1">
      <alignment horizontal="center" vertical="center"/>
    </xf>
    <xf numFmtId="0" fontId="138" fillId="0" borderId="150" xfId="0" applyFont="1" applyBorder="1" applyAlignment="1">
      <alignment horizontal="center" vertical="center"/>
    </xf>
    <xf numFmtId="0" fontId="138" fillId="0" borderId="151" xfId="0" applyFont="1" applyBorder="1" applyAlignment="1">
      <alignment horizontal="center" vertical="center"/>
    </xf>
    <xf numFmtId="9" fontId="0" fillId="0" borderId="159" xfId="0" applyNumberFormat="1" applyBorder="1" applyAlignment="1">
      <alignment horizontal="center" vertical="center"/>
    </xf>
    <xf numFmtId="9" fontId="0" fillId="0" borderId="157" xfId="0" applyNumberFormat="1" applyBorder="1" applyAlignment="1">
      <alignment horizontal="center" vertical="center"/>
    </xf>
    <xf numFmtId="9" fontId="0" fillId="0" borderId="158" xfId="0" applyNumberFormat="1" applyBorder="1" applyAlignment="1">
      <alignment horizontal="center" vertical="center"/>
    </xf>
    <xf numFmtId="9" fontId="0" fillId="0" borderId="160" xfId="0" applyNumberFormat="1" applyBorder="1" applyAlignment="1">
      <alignment horizontal="center" vertical="center"/>
    </xf>
    <xf numFmtId="0" fontId="81" fillId="19" borderId="61" xfId="2" applyFont="1" applyFill="1" applyBorder="1" applyAlignment="1">
      <alignment horizontal="center" vertical="center"/>
    </xf>
    <xf numFmtId="0" fontId="81" fillId="19" borderId="129" xfId="2" applyFont="1" applyFill="1" applyBorder="1">
      <alignment vertical="center"/>
    </xf>
    <xf numFmtId="14" fontId="81" fillId="2" borderId="126" xfId="2" applyNumberFormat="1" applyFont="1" applyFill="1" applyBorder="1" applyAlignment="1">
      <alignment horizontal="center" vertical="center"/>
    </xf>
    <xf numFmtId="14" fontId="81" fillId="19" borderId="129" xfId="2" applyNumberFormat="1" applyFont="1" applyFill="1" applyBorder="1">
      <alignment vertical="center"/>
    </xf>
    <xf numFmtId="0" fontId="81" fillId="19" borderId="0" xfId="2" applyFont="1" applyFill="1">
      <alignment vertical="center"/>
    </xf>
    <xf numFmtId="0" fontId="6" fillId="0" borderId="162" xfId="2" applyBorder="1">
      <alignment vertical="center"/>
    </xf>
    <xf numFmtId="56" fontId="81" fillId="19" borderId="136" xfId="2" applyNumberFormat="1" applyFont="1" applyFill="1" applyBorder="1">
      <alignment vertical="center"/>
    </xf>
    <xf numFmtId="0" fontId="141" fillId="0" borderId="134" xfId="1" applyFont="1" applyFill="1" applyBorder="1" applyAlignment="1" applyProtection="1">
      <alignment horizontal="left" vertical="top" wrapText="1"/>
    </xf>
    <xf numFmtId="0" fontId="7" fillId="36" borderId="99" xfId="17" applyFont="1" applyFill="1" applyBorder="1" applyAlignment="1">
      <alignment horizontal="center" vertical="center" wrapText="1"/>
    </xf>
    <xf numFmtId="0" fontId="86" fillId="19" borderId="163" xfId="2" applyFont="1" applyFill="1" applyBorder="1" applyAlignment="1">
      <alignment horizontal="center" vertical="center"/>
    </xf>
    <xf numFmtId="0" fontId="86" fillId="19" borderId="164" xfId="2" applyFont="1" applyFill="1" applyBorder="1" applyAlignment="1">
      <alignment horizontal="center" vertical="center"/>
    </xf>
    <xf numFmtId="0" fontId="86" fillId="19" borderId="165" xfId="2" applyFont="1" applyFill="1" applyBorder="1" applyAlignment="1">
      <alignment horizontal="center" vertical="center"/>
    </xf>
    <xf numFmtId="14" fontId="85" fillId="19" borderId="163" xfId="2" applyNumberFormat="1" applyFont="1" applyFill="1" applyBorder="1" applyAlignment="1">
      <alignment horizontal="center" vertical="center"/>
    </xf>
    <xf numFmtId="14" fontId="85" fillId="19" borderId="164" xfId="2" applyNumberFormat="1" applyFont="1" applyFill="1" applyBorder="1" applyAlignment="1">
      <alignment horizontal="center" vertical="center"/>
    </xf>
    <xf numFmtId="14" fontId="85" fillId="19" borderId="165" xfId="2" applyNumberFormat="1" applyFont="1" applyFill="1" applyBorder="1" applyAlignment="1">
      <alignment horizontal="center" vertical="center"/>
    </xf>
    <xf numFmtId="0" fontId="8" fillId="0" borderId="166" xfId="1" applyFill="1" applyBorder="1" applyAlignment="1" applyProtection="1">
      <alignment vertical="center" wrapText="1"/>
    </xf>
    <xf numFmtId="0" fontId="81" fillId="19" borderId="70" xfId="1" applyFont="1" applyFill="1" applyBorder="1" applyAlignment="1" applyProtection="1">
      <alignment horizontal="center" vertical="center" wrapText="1"/>
    </xf>
    <xf numFmtId="0" fontId="94" fillId="35" borderId="57" xfId="0" applyFont="1" applyFill="1" applyBorder="1" applyAlignment="1">
      <alignment horizontal="center" vertical="center" wrapText="1"/>
    </xf>
    <xf numFmtId="0" fontId="94" fillId="35" borderId="63" xfId="0" applyFont="1" applyFill="1" applyBorder="1" applyAlignment="1">
      <alignment horizontal="center" vertical="center" wrapText="1"/>
    </xf>
    <xf numFmtId="177" fontId="12" fillId="35" borderId="33" xfId="2" applyNumberFormat="1" applyFont="1" applyFill="1" applyBorder="1" applyAlignment="1">
      <alignment horizontal="center" vertical="center" wrapText="1"/>
    </xf>
    <xf numFmtId="0" fontId="21" fillId="17" borderId="167" xfId="2" applyFont="1" applyFill="1" applyBorder="1" applyAlignment="1">
      <alignment horizontal="center" vertical="center" wrapText="1"/>
    </xf>
    <xf numFmtId="0" fontId="21" fillId="17" borderId="168" xfId="2" applyFont="1" applyFill="1" applyBorder="1" applyAlignment="1">
      <alignment horizontal="center" vertical="center" wrapText="1"/>
    </xf>
    <xf numFmtId="0" fontId="105" fillId="19" borderId="71" xfId="2" applyFont="1" applyFill="1" applyBorder="1" applyAlignment="1">
      <alignment horizontal="center" vertical="center"/>
    </xf>
    <xf numFmtId="14" fontId="104" fillId="17" borderId="34" xfId="2" applyNumberFormat="1" applyFont="1" applyFill="1" applyBorder="1" applyAlignment="1">
      <alignment horizontal="left" vertical="center"/>
    </xf>
    <xf numFmtId="0" fontId="144" fillId="0" borderId="64" xfId="17" applyFont="1" applyBorder="1" applyAlignment="1">
      <alignment horizontal="center" vertical="center" wrapText="1"/>
    </xf>
    <xf numFmtId="14" fontId="81" fillId="19" borderId="143" xfId="2" applyNumberFormat="1" applyFont="1" applyFill="1" applyBorder="1" applyAlignment="1">
      <alignment horizontal="center" vertical="center"/>
    </xf>
    <xf numFmtId="14" fontId="81" fillId="19" borderId="169" xfId="2" applyNumberFormat="1" applyFont="1" applyFill="1" applyBorder="1" applyAlignment="1">
      <alignment horizontal="center" vertical="center"/>
    </xf>
    <xf numFmtId="0" fontId="17" fillId="21" borderId="169" xfId="2" applyFont="1" applyFill="1" applyBorder="1" applyAlignment="1">
      <alignment horizontal="center" vertical="center" wrapText="1"/>
    </xf>
    <xf numFmtId="0" fontId="81" fillId="21" borderId="170" xfId="2" applyFont="1" applyFill="1" applyBorder="1" applyAlignment="1">
      <alignment horizontal="center" vertical="center"/>
    </xf>
    <xf numFmtId="0" fontId="81" fillId="21" borderId="0" xfId="2" applyFont="1" applyFill="1" applyAlignment="1">
      <alignment horizontal="center" vertical="center"/>
    </xf>
    <xf numFmtId="14" fontId="81" fillId="21" borderId="0" xfId="2" applyNumberFormat="1" applyFont="1" applyFill="1" applyAlignment="1">
      <alignment horizontal="center" vertical="center"/>
    </xf>
    <xf numFmtId="0" fontId="81" fillId="19" borderId="0" xfId="2" applyFont="1" applyFill="1" applyAlignment="1">
      <alignment horizontal="center" vertical="center"/>
    </xf>
    <xf numFmtId="0" fontId="81" fillId="19" borderId="128" xfId="2" applyFont="1" applyFill="1" applyBorder="1" applyAlignment="1">
      <alignment horizontal="center" vertical="center"/>
    </xf>
    <xf numFmtId="0" fontId="111" fillId="0" borderId="172" xfId="2" applyFont="1" applyBorder="1" applyAlignment="1">
      <alignment vertical="top" wrapText="1"/>
    </xf>
    <xf numFmtId="14" fontId="81" fillId="19" borderId="173" xfId="2" applyNumberFormat="1" applyFont="1" applyFill="1" applyBorder="1" applyAlignment="1">
      <alignment horizontal="center" vertical="center"/>
    </xf>
    <xf numFmtId="14" fontId="81" fillId="19" borderId="128" xfId="2" applyNumberFormat="1" applyFont="1" applyFill="1" applyBorder="1" applyAlignment="1">
      <alignment horizontal="center" vertical="center"/>
    </xf>
    <xf numFmtId="14" fontId="30" fillId="19" borderId="169" xfId="2" applyNumberFormat="1" applyFont="1" applyFill="1" applyBorder="1" applyAlignment="1">
      <alignment horizontal="center" vertical="center"/>
    </xf>
    <xf numFmtId="0" fontId="17" fillId="19" borderId="72" xfId="1" applyFont="1" applyFill="1" applyBorder="1" applyAlignment="1" applyProtection="1">
      <alignment horizontal="center" vertical="center" wrapText="1"/>
    </xf>
    <xf numFmtId="14" fontId="104" fillId="17" borderId="0" xfId="2" applyNumberFormat="1" applyFont="1" applyFill="1" applyAlignment="1">
      <alignment horizontal="left" vertical="center"/>
    </xf>
    <xf numFmtId="178" fontId="81" fillId="3" borderId="127" xfId="2" applyNumberFormat="1" applyFont="1" applyFill="1" applyBorder="1">
      <alignment vertical="center"/>
    </xf>
    <xf numFmtId="184" fontId="61" fillId="12" borderId="109" xfId="17" applyNumberFormat="1" applyFont="1" applyFill="1" applyBorder="1" applyAlignment="1">
      <alignment horizontal="center" vertical="center" wrapText="1"/>
    </xf>
    <xf numFmtId="178" fontId="81" fillId="3" borderId="128" xfId="0" applyNumberFormat="1" applyFont="1" applyFill="1" applyBorder="1" applyAlignment="1">
      <alignment horizontal="center" vertical="center"/>
    </xf>
    <xf numFmtId="0" fontId="12" fillId="0" borderId="175" xfId="2" applyFont="1" applyBorder="1" applyAlignment="1">
      <alignment horizontal="center" vertical="center" wrapText="1"/>
    </xf>
    <xf numFmtId="180" fontId="45" fillId="10" borderId="176" xfId="17" applyNumberFormat="1" applyFont="1" applyFill="1" applyBorder="1" applyAlignment="1">
      <alignment horizontal="center" vertical="center"/>
    </xf>
    <xf numFmtId="14" fontId="87" fillId="17" borderId="180" xfId="17" applyNumberFormat="1" applyFont="1" applyFill="1" applyBorder="1" applyAlignment="1">
      <alignment horizontal="center" vertical="center"/>
    </xf>
    <xf numFmtId="0" fontId="120" fillId="17" borderId="0" xfId="0" applyFont="1" applyFill="1" applyAlignment="1">
      <alignment horizontal="center" vertical="center" wrapText="1"/>
    </xf>
    <xf numFmtId="14" fontId="87" fillId="17" borderId="91" xfId="17" applyNumberFormat="1" applyFont="1" applyFill="1" applyBorder="1" applyAlignment="1">
      <alignment horizontal="center" vertical="center" wrapText="1"/>
    </xf>
    <xf numFmtId="0" fontId="20" fillId="17" borderId="182" xfId="2" applyFont="1" applyFill="1" applyBorder="1" applyAlignment="1">
      <alignment horizontal="center" vertical="center" wrapText="1"/>
    </xf>
    <xf numFmtId="0" fontId="111" fillId="0" borderId="181" xfId="1" applyFont="1" applyBorder="1" applyAlignment="1" applyProtection="1">
      <alignment horizontal="left" vertical="top" wrapText="1"/>
    </xf>
    <xf numFmtId="0" fontId="112" fillId="0" borderId="134" xfId="1" applyFont="1" applyFill="1" applyBorder="1" applyAlignment="1" applyProtection="1">
      <alignment horizontal="left" vertical="top" wrapText="1"/>
    </xf>
    <xf numFmtId="14" fontId="81" fillId="19" borderId="128" xfId="2" applyNumberFormat="1" applyFont="1" applyFill="1" applyBorder="1">
      <alignment vertical="center"/>
    </xf>
    <xf numFmtId="0" fontId="27" fillId="21" borderId="0" xfId="2" applyFont="1" applyFill="1" applyAlignment="1">
      <alignment horizontal="center" vertical="center" wrapText="1"/>
    </xf>
    <xf numFmtId="0" fontId="146" fillId="18" borderId="48" xfId="0" applyFont="1" applyFill="1" applyBorder="1" applyAlignment="1">
      <alignment horizontal="center" vertical="center" wrapText="1"/>
    </xf>
    <xf numFmtId="0" fontId="146" fillId="31" borderId="48" xfId="0" applyFont="1" applyFill="1" applyBorder="1" applyAlignment="1">
      <alignment horizontal="center" vertical="center" wrapText="1"/>
    </xf>
    <xf numFmtId="14" fontId="81" fillId="19" borderId="127" xfId="2" applyNumberFormat="1" applyFont="1" applyFill="1" applyBorder="1">
      <alignment vertical="center"/>
    </xf>
    <xf numFmtId="14" fontId="81" fillId="19" borderId="136" xfId="2" applyNumberFormat="1" applyFont="1" applyFill="1" applyBorder="1">
      <alignment vertical="center"/>
    </xf>
    <xf numFmtId="46" fontId="114" fillId="30" borderId="0" xfId="0" applyNumberFormat="1" applyFont="1" applyFill="1" applyAlignment="1">
      <alignment horizontal="center" vertical="center" wrapText="1"/>
    </xf>
    <xf numFmtId="0" fontId="0" fillId="39" borderId="0" xfId="0" applyFill="1">
      <alignment vertical="center"/>
    </xf>
    <xf numFmtId="0" fontId="32" fillId="17" borderId="90" xfId="17" applyFont="1" applyFill="1" applyBorder="1" applyAlignment="1">
      <alignment horizontal="center" vertical="center" wrapText="1"/>
    </xf>
    <xf numFmtId="0" fontId="82" fillId="19" borderId="0" xfId="2" applyFont="1" applyFill="1" applyAlignment="1">
      <alignment horizontal="center" vertical="center" wrapText="1"/>
    </xf>
    <xf numFmtId="0" fontId="0" fillId="32" borderId="0" xfId="0" applyFill="1">
      <alignment vertical="center"/>
    </xf>
    <xf numFmtId="0" fontId="112" fillId="17" borderId="0" xfId="1" applyFont="1" applyFill="1" applyBorder="1" applyAlignment="1" applyProtection="1">
      <alignment vertical="top" wrapText="1"/>
    </xf>
    <xf numFmtId="0" fontId="146" fillId="18" borderId="57" xfId="0" applyFont="1" applyFill="1" applyBorder="1" applyAlignment="1">
      <alignment horizontal="center" vertical="center" wrapText="1"/>
    </xf>
    <xf numFmtId="0" fontId="20" fillId="4" borderId="200" xfId="2" applyFont="1" applyFill="1" applyBorder="1" applyAlignment="1">
      <alignment horizontal="center" vertical="center" wrapText="1"/>
    </xf>
    <xf numFmtId="0" fontId="20" fillId="38" borderId="201" xfId="2" applyFont="1" applyFill="1" applyBorder="1" applyAlignment="1">
      <alignment horizontal="center" vertical="center" wrapText="1"/>
    </xf>
    <xf numFmtId="0" fontId="20" fillId="19" borderId="201" xfId="2" applyFont="1" applyFill="1" applyBorder="1" applyAlignment="1">
      <alignment horizontal="center" vertical="center" wrapText="1"/>
    </xf>
    <xf numFmtId="0" fontId="20" fillId="4" borderId="201" xfId="2" applyFont="1" applyFill="1" applyBorder="1" applyAlignment="1">
      <alignment horizontal="center" vertical="center" wrapText="1"/>
    </xf>
    <xf numFmtId="0" fontId="20" fillId="4" borderId="202" xfId="2" applyFont="1" applyFill="1" applyBorder="1" applyAlignment="1">
      <alignment horizontal="center" vertical="center" wrapText="1"/>
    </xf>
    <xf numFmtId="0" fontId="20" fillId="4" borderId="203" xfId="2" applyFont="1" applyFill="1" applyBorder="1" applyAlignment="1">
      <alignment horizontal="center" vertical="center" wrapText="1"/>
    </xf>
    <xf numFmtId="0" fontId="21" fillId="21" borderId="204" xfId="2" applyFont="1" applyFill="1" applyBorder="1" applyAlignment="1">
      <alignment horizontal="center" vertical="top" wrapText="1"/>
    </xf>
    <xf numFmtId="177" fontId="1" fillId="21" borderId="205" xfId="2" applyNumberFormat="1" applyFont="1" applyFill="1" applyBorder="1" applyAlignment="1">
      <alignment horizontal="center" vertical="center" wrapText="1"/>
    </xf>
    <xf numFmtId="0" fontId="21" fillId="21" borderId="204" xfId="2" applyFont="1" applyFill="1" applyBorder="1" applyAlignment="1">
      <alignment horizontal="center" vertical="center" wrapText="1"/>
    </xf>
    <xf numFmtId="0" fontId="21" fillId="17" borderId="205" xfId="2" applyFont="1" applyFill="1" applyBorder="1" applyAlignment="1">
      <alignment horizontal="center" vertical="top" wrapText="1"/>
    </xf>
    <xf numFmtId="177" fontId="20" fillId="19" borderId="167" xfId="2" applyNumberFormat="1" applyFont="1" applyFill="1" applyBorder="1" applyAlignment="1">
      <alignment horizontal="center" vertical="center" shrinkToFit="1"/>
    </xf>
    <xf numFmtId="177" fontId="1" fillId="17" borderId="205" xfId="2" applyNumberFormat="1" applyFont="1" applyFill="1" applyBorder="1" applyAlignment="1">
      <alignment horizontal="center" vertical="center" wrapText="1"/>
    </xf>
    <xf numFmtId="0" fontId="20" fillId="17" borderId="175" xfId="2" applyFont="1" applyFill="1" applyBorder="1" applyAlignment="1">
      <alignment horizontal="left" vertical="center"/>
    </xf>
    <xf numFmtId="177" fontId="20" fillId="17" borderId="167" xfId="2" applyNumberFormat="1" applyFont="1" applyFill="1" applyBorder="1" applyAlignment="1">
      <alignment horizontal="center" vertical="center" shrinkToFit="1"/>
    </xf>
    <xf numFmtId="177" fontId="32" fillId="37" borderId="167" xfId="2" applyNumberFormat="1" applyFont="1" applyFill="1" applyBorder="1" applyAlignment="1">
      <alignment horizontal="center" vertical="center" wrapText="1"/>
    </xf>
    <xf numFmtId="177" fontId="45" fillId="37" borderId="167" xfId="2" applyNumberFormat="1" applyFont="1" applyFill="1" applyBorder="1" applyAlignment="1">
      <alignment horizontal="center" vertical="center" wrapText="1"/>
    </xf>
    <xf numFmtId="0" fontId="79" fillId="0" borderId="206" xfId="0" applyFont="1" applyBorder="1" applyAlignment="1">
      <alignment horizontal="center" vertical="center" wrapText="1"/>
    </xf>
    <xf numFmtId="0" fontId="79" fillId="0" borderId="168" xfId="0" applyFont="1" applyBorder="1" applyAlignment="1">
      <alignment horizontal="center" vertical="center" wrapText="1"/>
    </xf>
    <xf numFmtId="0" fontId="79" fillId="21" borderId="168" xfId="0" applyFont="1" applyFill="1" applyBorder="1" applyAlignment="1">
      <alignment horizontal="center" vertical="center" wrapText="1"/>
    </xf>
    <xf numFmtId="0" fontId="79" fillId="17" borderId="168" xfId="0" applyFont="1" applyFill="1" applyBorder="1" applyAlignment="1">
      <alignment horizontal="center" vertical="center" wrapText="1"/>
    </xf>
    <xf numFmtId="0" fontId="79" fillId="32" borderId="168" xfId="0" applyFont="1" applyFill="1" applyBorder="1" applyAlignment="1">
      <alignment horizontal="center" vertical="center" wrapText="1"/>
    </xf>
    <xf numFmtId="0" fontId="20" fillId="17" borderId="168" xfId="2" applyFont="1" applyFill="1" applyBorder="1" applyAlignment="1">
      <alignment horizontal="center" vertical="center" wrapText="1"/>
    </xf>
    <xf numFmtId="0" fontId="20" fillId="27" borderId="168" xfId="2" applyFont="1" applyFill="1" applyBorder="1" applyAlignment="1">
      <alignment horizontal="center" vertical="center" wrapText="1"/>
    </xf>
    <xf numFmtId="0" fontId="20" fillId="33" borderId="168" xfId="2" applyFont="1" applyFill="1" applyBorder="1" applyAlignment="1">
      <alignment horizontal="center" vertical="center" wrapText="1"/>
    </xf>
    <xf numFmtId="0" fontId="20" fillId="34" borderId="168" xfId="2" applyFont="1" applyFill="1" applyBorder="1" applyAlignment="1">
      <alignment horizontal="center" vertical="center" wrapText="1"/>
    </xf>
    <xf numFmtId="0" fontId="20" fillId="17" borderId="207" xfId="2" applyFont="1" applyFill="1" applyBorder="1" applyAlignment="1">
      <alignment horizontal="center" vertical="center" wrapText="1"/>
    </xf>
    <xf numFmtId="177" fontId="20" fillId="17" borderId="207" xfId="2" applyNumberFormat="1" applyFont="1" applyFill="1" applyBorder="1" applyAlignment="1">
      <alignment horizontal="center" vertical="center" shrinkToFit="1"/>
    </xf>
    <xf numFmtId="0" fontId="0" fillId="0" borderId="208" xfId="0" applyBorder="1" applyAlignment="1">
      <alignment horizontal="center" vertical="center" wrapText="1"/>
    </xf>
    <xf numFmtId="177" fontId="20" fillId="21" borderId="208" xfId="2" applyNumberFormat="1" applyFont="1" applyFill="1" applyBorder="1" applyAlignment="1">
      <alignment horizontal="center" vertical="center" shrinkToFit="1"/>
    </xf>
    <xf numFmtId="177" fontId="20" fillId="17" borderId="208" xfId="2" applyNumberFormat="1" applyFont="1" applyFill="1" applyBorder="1" applyAlignment="1">
      <alignment horizontal="center" vertical="center" shrinkToFit="1"/>
    </xf>
    <xf numFmtId="0" fontId="20" fillId="0" borderId="207" xfId="2" applyFont="1" applyBorder="1" applyAlignment="1">
      <alignment horizontal="center" vertical="center"/>
    </xf>
    <xf numFmtId="177" fontId="32" fillId="17" borderId="207" xfId="2" applyNumberFormat="1" applyFont="1" applyFill="1" applyBorder="1" applyAlignment="1">
      <alignment horizontal="center" vertical="center" wrapText="1"/>
    </xf>
    <xf numFmtId="0" fontId="20" fillId="17" borderId="209" xfId="2" applyFont="1" applyFill="1" applyBorder="1" applyAlignment="1">
      <alignment horizontal="left" vertical="center"/>
    </xf>
    <xf numFmtId="0" fontId="20" fillId="29" borderId="207" xfId="2" applyFont="1" applyFill="1" applyBorder="1" applyAlignment="1">
      <alignment horizontal="center" vertical="center" wrapText="1"/>
    </xf>
    <xf numFmtId="177" fontId="20" fillId="29" borderId="207" xfId="2" applyNumberFormat="1" applyFont="1" applyFill="1" applyBorder="1" applyAlignment="1">
      <alignment horizontal="center" vertical="center" shrinkToFit="1"/>
    </xf>
    <xf numFmtId="177" fontId="20" fillId="27" borderId="207" xfId="2" applyNumberFormat="1" applyFont="1" applyFill="1" applyBorder="1" applyAlignment="1">
      <alignment horizontal="center" vertical="center" shrinkToFit="1"/>
    </xf>
    <xf numFmtId="0" fontId="6" fillId="27" borderId="207" xfId="2" applyFill="1" applyBorder="1" applyAlignment="1">
      <alignment horizontal="center" vertical="center"/>
    </xf>
    <xf numFmtId="177" fontId="1" fillId="17" borderId="207" xfId="2" applyNumberFormat="1" applyFont="1" applyFill="1" applyBorder="1" applyAlignment="1">
      <alignment horizontal="center" vertical="center" wrapText="1"/>
    </xf>
    <xf numFmtId="0" fontId="20" fillId="17" borderId="168" xfId="2" applyFont="1" applyFill="1" applyBorder="1" applyAlignment="1">
      <alignment horizontal="left" vertical="center"/>
    </xf>
    <xf numFmtId="0" fontId="20" fillId="29" borderId="168" xfId="2" applyFont="1" applyFill="1" applyBorder="1" applyAlignment="1">
      <alignment horizontal="left" vertical="center"/>
    </xf>
    <xf numFmtId="0" fontId="84" fillId="29" borderId="206" xfId="2" applyFont="1" applyFill="1" applyBorder="1" applyAlignment="1">
      <alignment horizontal="center" vertical="center"/>
    </xf>
    <xf numFmtId="177" fontId="84" fillId="29" borderId="206" xfId="2" applyNumberFormat="1" applyFont="1" applyFill="1" applyBorder="1" applyAlignment="1">
      <alignment horizontal="center" vertical="center" shrinkToFit="1"/>
    </xf>
    <xf numFmtId="177" fontId="10" fillId="29" borderId="206" xfId="2" applyNumberFormat="1" applyFont="1" applyFill="1" applyBorder="1" applyAlignment="1">
      <alignment horizontal="center" vertical="center" wrapText="1"/>
    </xf>
    <xf numFmtId="177" fontId="12" fillId="35" borderId="210" xfId="2" applyNumberFormat="1" applyFont="1" applyFill="1" applyBorder="1" applyAlignment="1">
      <alignment horizontal="center" vertical="center" wrapText="1"/>
    </xf>
    <xf numFmtId="177" fontId="84" fillId="29" borderId="168" xfId="2" applyNumberFormat="1" applyFont="1" applyFill="1" applyBorder="1" applyAlignment="1">
      <alignment horizontal="center" vertical="center" shrinkToFit="1"/>
    </xf>
    <xf numFmtId="177" fontId="119" fillId="29" borderId="168" xfId="2" applyNumberFormat="1" applyFont="1" applyFill="1" applyBorder="1" applyAlignment="1">
      <alignment horizontal="center" vertical="center" wrapText="1"/>
    </xf>
    <xf numFmtId="0" fontId="20" fillId="17" borderId="211" xfId="2" applyFont="1" applyFill="1" applyBorder="1" applyAlignment="1">
      <alignment horizontal="left" vertical="center"/>
    </xf>
    <xf numFmtId="0" fontId="94" fillId="35" borderId="168" xfId="0" applyFont="1" applyFill="1" applyBorder="1" applyAlignment="1">
      <alignment horizontal="center" vertical="center" wrapText="1"/>
    </xf>
    <xf numFmtId="177" fontId="95" fillId="35" borderId="168" xfId="2" applyNumberFormat="1" applyFont="1" applyFill="1" applyBorder="1" applyAlignment="1">
      <alignment horizontal="center" vertical="center" shrinkToFit="1"/>
    </xf>
    <xf numFmtId="177" fontId="6" fillId="17" borderId="168" xfId="2" applyNumberFormat="1" applyFill="1" applyBorder="1" applyAlignment="1">
      <alignment horizontal="center" vertical="center" shrinkToFit="1"/>
    </xf>
    <xf numFmtId="177" fontId="6" fillId="21" borderId="168" xfId="2" applyNumberFormat="1" applyFill="1" applyBorder="1" applyAlignment="1">
      <alignment horizontal="center" vertical="center" shrinkToFit="1"/>
    </xf>
    <xf numFmtId="177" fontId="12" fillId="37" borderId="168" xfId="2" applyNumberFormat="1" applyFont="1" applyFill="1" applyBorder="1" applyAlignment="1">
      <alignment horizontal="center" vertical="center" shrinkToFit="1"/>
    </xf>
    <xf numFmtId="0" fontId="20" fillId="5" borderId="211" xfId="2" applyFont="1" applyFill="1" applyBorder="1" applyAlignment="1">
      <alignment horizontal="left" vertical="center"/>
    </xf>
    <xf numFmtId="177" fontId="6" fillId="6" borderId="206" xfId="2" applyNumberFormat="1" applyFill="1" applyBorder="1" applyAlignment="1">
      <alignment horizontal="center" vertical="center" shrinkToFit="1"/>
    </xf>
    <xf numFmtId="177" fontId="6" fillId="5" borderId="206" xfId="2" applyNumberFormat="1" applyFill="1" applyBorder="1" applyAlignment="1">
      <alignment horizontal="center" vertical="center" shrinkToFit="1"/>
    </xf>
    <xf numFmtId="0" fontId="0" fillId="0" borderId="206" xfId="0" applyBorder="1" applyAlignment="1">
      <alignment horizontal="center" vertical="center" wrapText="1"/>
    </xf>
    <xf numFmtId="0" fontId="26" fillId="0" borderId="206" xfId="0" applyFont="1" applyBorder="1" applyAlignment="1">
      <alignment horizontal="center" vertical="center" wrapText="1"/>
    </xf>
    <xf numFmtId="0" fontId="0" fillId="21" borderId="206" xfId="0" applyFill="1" applyBorder="1" applyAlignment="1">
      <alignment horizontal="center" vertical="center" wrapText="1"/>
    </xf>
    <xf numFmtId="0" fontId="1" fillId="0" borderId="206" xfId="0" applyFont="1" applyBorder="1" applyAlignment="1">
      <alignment horizontal="center" vertical="center" wrapText="1"/>
    </xf>
    <xf numFmtId="177" fontId="6" fillId="0" borderId="206" xfId="2" applyNumberFormat="1" applyBorder="1" applyAlignment="1">
      <alignment horizontal="center" vertical="center" shrinkToFit="1"/>
    </xf>
    <xf numFmtId="177" fontId="12" fillId="37" borderId="212" xfId="2" applyNumberFormat="1" applyFont="1" applyFill="1" applyBorder="1" applyAlignment="1">
      <alignment horizontal="center" vertical="center" wrapText="1"/>
    </xf>
    <xf numFmtId="0" fontId="20" fillId="0" borderId="168" xfId="2" applyFont="1" applyBorder="1" applyAlignment="1">
      <alignment horizontal="left" vertical="center"/>
    </xf>
    <xf numFmtId="177" fontId="6" fillId="0" borderId="168" xfId="2" applyNumberFormat="1" applyBorder="1" applyAlignment="1">
      <alignment horizontal="center" vertical="center" shrinkToFit="1"/>
    </xf>
    <xf numFmtId="177" fontId="6" fillId="5" borderId="168" xfId="2" applyNumberFormat="1" applyFill="1" applyBorder="1" applyAlignment="1">
      <alignment horizontal="center" vertical="center" shrinkToFit="1"/>
    </xf>
    <xf numFmtId="177" fontId="6" fillId="20" borderId="168" xfId="2" applyNumberFormat="1" applyFill="1" applyBorder="1" applyAlignment="1">
      <alignment horizontal="center" vertical="center" shrinkToFit="1"/>
    </xf>
    <xf numFmtId="177" fontId="10" fillId="0" borderId="168" xfId="2" applyNumberFormat="1" applyFont="1" applyBorder="1" applyAlignment="1">
      <alignment horizontal="center" vertical="center" shrinkToFit="1"/>
    </xf>
    <xf numFmtId="0" fontId="20" fillId="5" borderId="168" xfId="2" applyFont="1" applyFill="1" applyBorder="1" applyAlignment="1">
      <alignment horizontal="left" vertical="center"/>
    </xf>
    <xf numFmtId="177" fontId="6" fillId="6" borderId="168" xfId="2" applyNumberFormat="1" applyFill="1" applyBorder="1" applyAlignment="1">
      <alignment horizontal="center" vertical="center" shrinkToFit="1"/>
    </xf>
    <xf numFmtId="177" fontId="6" fillId="2" borderId="168" xfId="2" applyNumberFormat="1" applyFill="1" applyBorder="1" applyAlignment="1">
      <alignment horizontal="center" vertical="center" shrinkToFit="1"/>
    </xf>
    <xf numFmtId="0" fontId="0" fillId="0" borderId="168" xfId="0" applyBorder="1" applyAlignment="1">
      <alignment horizontal="center" vertical="center" wrapText="1"/>
    </xf>
    <xf numFmtId="0" fontId="0" fillId="2" borderId="168" xfId="0" applyFill="1" applyBorder="1" applyAlignment="1">
      <alignment horizontal="center" vertical="center" wrapText="1"/>
    </xf>
    <xf numFmtId="0" fontId="1" fillId="0" borderId="168" xfId="0" applyFont="1" applyBorder="1" applyAlignment="1">
      <alignment horizontal="center" vertical="center" wrapText="1"/>
    </xf>
    <xf numFmtId="0" fontId="6" fillId="5" borderId="168" xfId="2" applyFill="1" applyBorder="1" applyAlignment="1">
      <alignment horizontal="center" vertical="center" wrapText="1"/>
    </xf>
    <xf numFmtId="177" fontId="12" fillId="25" borderId="212" xfId="2" applyNumberFormat="1" applyFont="1" applyFill="1" applyBorder="1" applyAlignment="1">
      <alignment horizontal="center" vertical="center" wrapText="1"/>
    </xf>
    <xf numFmtId="0" fontId="6" fillId="0" borderId="168" xfId="2" applyBorder="1" applyAlignment="1">
      <alignment horizontal="center" vertical="center"/>
    </xf>
    <xf numFmtId="177" fontId="1" fillId="0" borderId="168" xfId="2" applyNumberFormat="1" applyFont="1" applyBorder="1" applyAlignment="1">
      <alignment horizontal="center" vertical="center" shrinkToFit="1"/>
    </xf>
    <xf numFmtId="177" fontId="12" fillId="0" borderId="168" xfId="2" applyNumberFormat="1" applyFont="1" applyBorder="1" applyAlignment="1">
      <alignment horizontal="center" vertical="center" shrinkToFit="1"/>
    </xf>
    <xf numFmtId="0" fontId="20" fillId="5" borderId="211" xfId="2" applyFont="1" applyFill="1" applyBorder="1" applyAlignment="1">
      <alignment horizontal="center" vertical="center"/>
    </xf>
    <xf numFmtId="177" fontId="6" fillId="5" borderId="168" xfId="2" applyNumberFormat="1" applyFill="1" applyBorder="1" applyAlignment="1">
      <alignment horizontal="center" vertical="center" wrapText="1"/>
    </xf>
    <xf numFmtId="177" fontId="6" fillId="0" borderId="168" xfId="2" applyNumberFormat="1" applyBorder="1" applyAlignment="1">
      <alignment horizontal="center" vertical="center" wrapText="1"/>
    </xf>
    <xf numFmtId="177" fontId="6" fillId="6" borderId="168" xfId="2" applyNumberFormat="1" applyFill="1" applyBorder="1" applyAlignment="1">
      <alignment horizontal="center" vertical="center" wrapText="1"/>
    </xf>
    <xf numFmtId="0" fontId="6" fillId="0" borderId="168" xfId="2" applyBorder="1" applyAlignment="1">
      <alignment horizontal="center" vertical="center" wrapText="1"/>
    </xf>
    <xf numFmtId="0" fontId="20" fillId="5" borderId="213" xfId="2" applyFont="1" applyFill="1" applyBorder="1" applyAlignment="1">
      <alignment horizontal="left" vertical="center"/>
    </xf>
    <xf numFmtId="177" fontId="12" fillId="0" borderId="168" xfId="2" applyNumberFormat="1" applyFont="1" applyBorder="1" applyAlignment="1">
      <alignment horizontal="center" vertical="center" wrapText="1"/>
    </xf>
    <xf numFmtId="0" fontId="20" fillId="5" borderId="204" xfId="2" applyFont="1" applyFill="1" applyBorder="1" applyAlignment="1">
      <alignment horizontal="center" vertical="center"/>
    </xf>
    <xf numFmtId="177" fontId="6" fillId="7" borderId="212" xfId="2" applyNumberFormat="1" applyFill="1" applyBorder="1" applyAlignment="1">
      <alignment horizontal="center" vertical="center" wrapText="1"/>
    </xf>
    <xf numFmtId="0" fontId="20" fillId="5" borderId="213" xfId="2" applyFont="1" applyFill="1" applyBorder="1" applyAlignment="1">
      <alignment horizontal="center" vertical="center"/>
    </xf>
    <xf numFmtId="0" fontId="20" fillId="0" borderId="204" xfId="2" applyFont="1" applyBorder="1" applyAlignment="1">
      <alignment horizontal="center" vertical="center"/>
    </xf>
    <xf numFmtId="0" fontId="6" fillId="6" borderId="168" xfId="2" applyFill="1" applyBorder="1" applyAlignment="1">
      <alignment horizontal="center" vertical="center" wrapText="1"/>
    </xf>
    <xf numFmtId="0" fontId="20" fillId="0" borderId="213" xfId="2" applyFont="1" applyBorder="1" applyAlignment="1">
      <alignment horizontal="center" vertical="center"/>
    </xf>
    <xf numFmtId="177" fontId="6" fillId="0" borderId="212" xfId="2" applyNumberFormat="1" applyBorder="1" applyAlignment="1">
      <alignment horizontal="center" vertical="center" wrapText="1"/>
    </xf>
    <xf numFmtId="177" fontId="6" fillId="7" borderId="168" xfId="2" applyNumberFormat="1" applyFill="1" applyBorder="1" applyAlignment="1">
      <alignment horizontal="center" vertical="center" wrapText="1"/>
    </xf>
    <xf numFmtId="0" fontId="6" fillId="0" borderId="214" xfId="2" applyBorder="1" applyAlignment="1">
      <alignment horizontal="center" vertical="center" wrapText="1"/>
    </xf>
    <xf numFmtId="0" fontId="6" fillId="6" borderId="214" xfId="2" applyFill="1" applyBorder="1" applyAlignment="1">
      <alignment horizontal="center" vertical="center" wrapText="1"/>
    </xf>
    <xf numFmtId="177" fontId="6" fillId="0" borderId="215" xfId="2" applyNumberFormat="1" applyBorder="1" applyAlignment="1">
      <alignment horizontal="center" vertical="center" wrapText="1"/>
    </xf>
    <xf numFmtId="0" fontId="6" fillId="2" borderId="168" xfId="2" applyFill="1" applyBorder="1" applyAlignment="1">
      <alignment horizontal="center" vertical="center" wrapText="1"/>
    </xf>
    <xf numFmtId="0" fontId="66" fillId="5" borderId="220" xfId="2" applyFont="1" applyFill="1" applyBorder="1" applyAlignment="1">
      <alignment horizontal="center" vertical="center"/>
    </xf>
    <xf numFmtId="0" fontId="6" fillId="5" borderId="224" xfId="2" applyFill="1" applyBorder="1">
      <alignment vertical="center"/>
    </xf>
    <xf numFmtId="0" fontId="6" fillId="5" borderId="225" xfId="2" applyFill="1" applyBorder="1">
      <alignment vertical="center"/>
    </xf>
    <xf numFmtId="0" fontId="6" fillId="5" borderId="226" xfId="2" applyFill="1" applyBorder="1">
      <alignment vertical="center"/>
    </xf>
    <xf numFmtId="0" fontId="6" fillId="0" borderId="227" xfId="2" applyBorder="1">
      <alignment vertical="center"/>
    </xf>
    <xf numFmtId="0" fontId="6" fillId="0" borderId="228" xfId="2" applyBorder="1">
      <alignment vertical="center"/>
    </xf>
    <xf numFmtId="0" fontId="6" fillId="0" borderId="229" xfId="2" applyBorder="1">
      <alignment vertical="center"/>
    </xf>
    <xf numFmtId="0" fontId="6" fillId="0" borderId="230" xfId="2" applyBorder="1">
      <alignment vertical="center"/>
    </xf>
    <xf numFmtId="0" fontId="88" fillId="17" borderId="0" xfId="0" applyFont="1" applyFill="1" applyAlignment="1">
      <alignment horizontal="center" vertical="center" wrapText="1"/>
    </xf>
    <xf numFmtId="0" fontId="146" fillId="0" borderId="48" xfId="0" applyFont="1" applyBorder="1" applyAlignment="1">
      <alignment horizontal="center" vertical="center" wrapText="1"/>
    </xf>
    <xf numFmtId="0" fontId="146" fillId="0" borderId="57" xfId="0" applyFont="1" applyBorder="1" applyAlignment="1">
      <alignment horizontal="center" vertical="center" wrapText="1"/>
    </xf>
    <xf numFmtId="0" fontId="87" fillId="17" borderId="240" xfId="17" applyFont="1" applyFill="1" applyBorder="1" applyAlignment="1">
      <alignment horizontal="center" vertical="center" wrapText="1"/>
    </xf>
    <xf numFmtId="14" fontId="87" fillId="17" borderId="238" xfId="17" applyNumberFormat="1" applyFont="1" applyFill="1" applyBorder="1" applyAlignment="1">
      <alignment horizontal="center" vertical="center"/>
    </xf>
    <xf numFmtId="0" fontId="32" fillId="17" borderId="240" xfId="17" applyFont="1" applyFill="1" applyBorder="1" applyAlignment="1">
      <alignment horizontal="center" vertical="center" wrapText="1"/>
    </xf>
    <xf numFmtId="0" fontId="94" fillId="35" borderId="242" xfId="0" applyFont="1" applyFill="1" applyBorder="1" applyAlignment="1">
      <alignment horizontal="center" vertical="center" wrapText="1"/>
    </xf>
    <xf numFmtId="0" fontId="146" fillId="0" borderId="168" xfId="0" applyFont="1" applyBorder="1" applyAlignment="1">
      <alignment horizontal="center" vertical="center" wrapText="1"/>
    </xf>
    <xf numFmtId="0" fontId="146" fillId="0" borderId="243" xfId="0" applyFont="1" applyBorder="1" applyAlignment="1">
      <alignment horizontal="center" vertical="center" wrapText="1"/>
    </xf>
    <xf numFmtId="0" fontId="27" fillId="21" borderId="172" xfId="2" applyFont="1" applyFill="1" applyBorder="1" applyAlignment="1">
      <alignment horizontal="center" vertical="center" wrapText="1"/>
    </xf>
    <xf numFmtId="14" fontId="85" fillId="19" borderId="244" xfId="2" applyNumberFormat="1" applyFont="1" applyFill="1" applyBorder="1" applyAlignment="1">
      <alignment horizontal="center" vertical="center"/>
    </xf>
    <xf numFmtId="0" fontId="150" fillId="3" borderId="0" xfId="17" applyFont="1" applyFill="1" applyAlignment="1">
      <alignment horizontal="center" vertical="center" wrapText="1"/>
    </xf>
    <xf numFmtId="0" fontId="151" fillId="26" borderId="0" xfId="0" applyFont="1" applyFill="1" applyAlignment="1">
      <alignment horizontal="center" vertical="center" wrapText="1"/>
    </xf>
    <xf numFmtId="0" fontId="6" fillId="2" borderId="111" xfId="2" applyFill="1" applyBorder="1" applyAlignment="1">
      <alignment horizontal="center" vertical="center" wrapText="1"/>
    </xf>
    <xf numFmtId="0" fontId="6" fillId="3" borderId="111" xfId="2" applyFill="1" applyBorder="1" applyAlignment="1">
      <alignment horizontal="center" vertical="center"/>
    </xf>
    <xf numFmtId="0" fontId="6" fillId="14" borderId="111" xfId="2" applyFill="1" applyBorder="1" applyAlignment="1">
      <alignment horizontal="center" vertical="center"/>
    </xf>
    <xf numFmtId="0" fontId="8" fillId="0" borderId="0" xfId="1" applyAlignment="1" applyProtection="1">
      <alignment vertical="center"/>
    </xf>
    <xf numFmtId="0" fontId="146" fillId="17" borderId="243" xfId="0" applyFont="1" applyFill="1" applyBorder="1" applyAlignment="1">
      <alignment horizontal="center" vertical="center" wrapText="1"/>
    </xf>
    <xf numFmtId="0" fontId="142" fillId="17" borderId="18" xfId="2" applyFont="1" applyFill="1" applyBorder="1" applyAlignment="1">
      <alignment horizontal="center" vertical="center" wrapText="1"/>
    </xf>
    <xf numFmtId="0" fontId="122" fillId="17" borderId="18" xfId="2" applyFont="1" applyFill="1" applyBorder="1" applyAlignment="1">
      <alignment horizontal="center" vertical="center" wrapText="1"/>
    </xf>
    <xf numFmtId="0" fontId="20" fillId="17" borderId="18" xfId="2" applyFont="1" applyFill="1" applyBorder="1" applyAlignment="1">
      <alignment horizontal="left" vertical="center" shrinkToFit="1"/>
    </xf>
    <xf numFmtId="14" fontId="20" fillId="17" borderId="18" xfId="2" applyNumberFormat="1" applyFont="1" applyFill="1" applyBorder="1" applyAlignment="1">
      <alignment horizontal="center" vertical="center"/>
    </xf>
    <xf numFmtId="14" fontId="20" fillId="17" borderId="247" xfId="2" applyNumberFormat="1" applyFont="1" applyFill="1" applyBorder="1" applyAlignment="1">
      <alignment horizontal="center" vertical="center"/>
    </xf>
    <xf numFmtId="0" fontId="0" fillId="37" borderId="0" xfId="0" applyFill="1">
      <alignment vertical="center"/>
    </xf>
    <xf numFmtId="0" fontId="147" fillId="37" borderId="0" xfId="0" applyFont="1" applyFill="1" applyAlignment="1">
      <alignment vertical="center" wrapText="1"/>
    </xf>
    <xf numFmtId="0" fontId="176" fillId="0" borderId="0" xfId="0" applyFont="1" applyAlignment="1">
      <alignment horizontal="left" vertical="top" wrapText="1"/>
    </xf>
    <xf numFmtId="0" fontId="65" fillId="17" borderId="0" xfId="0" applyFont="1" applyFill="1" applyAlignment="1">
      <alignment horizontal="center" vertical="center" wrapText="1"/>
    </xf>
    <xf numFmtId="0" fontId="82" fillId="41" borderId="0" xfId="1" applyFont="1" applyFill="1" applyAlignment="1" applyProtection="1">
      <alignment horizontal="center" vertical="center" wrapText="1"/>
    </xf>
    <xf numFmtId="0" fontId="23" fillId="17" borderId="0" xfId="2" applyFont="1" applyFill="1" applyAlignment="1">
      <alignment horizontal="center" vertical="center"/>
    </xf>
    <xf numFmtId="0" fontId="6" fillId="24" borderId="0" xfId="2" applyFill="1">
      <alignment vertical="center"/>
    </xf>
    <xf numFmtId="0" fontId="27" fillId="19" borderId="70" xfId="2" applyFont="1" applyFill="1" applyBorder="1" applyAlignment="1">
      <alignment horizontal="center" vertical="center" wrapText="1"/>
    </xf>
    <xf numFmtId="0" fontId="12" fillId="19" borderId="167" xfId="2" applyFont="1" applyFill="1" applyBorder="1" applyAlignment="1">
      <alignment horizontal="center" vertical="center" wrapText="1"/>
    </xf>
    <xf numFmtId="0" fontId="17" fillId="19" borderId="171" xfId="1" applyFont="1" applyFill="1" applyBorder="1" applyAlignment="1" applyProtection="1">
      <alignment horizontal="center" vertical="center" wrapText="1"/>
    </xf>
    <xf numFmtId="177" fontId="12" fillId="17" borderId="167" xfId="2" applyNumberFormat="1" applyFont="1" applyFill="1" applyBorder="1" applyAlignment="1">
      <alignment horizontal="center" vertical="center" shrinkToFit="1"/>
    </xf>
    <xf numFmtId="177" fontId="12" fillId="19" borderId="167" xfId="2" applyNumberFormat="1" applyFont="1" applyFill="1" applyBorder="1" applyAlignment="1">
      <alignment horizontal="center" vertical="center" shrinkToFit="1"/>
    </xf>
    <xf numFmtId="0" fontId="140" fillId="17" borderId="78" xfId="1" applyFont="1" applyFill="1" applyBorder="1" applyAlignment="1" applyProtection="1">
      <alignment horizontal="left" vertical="top" wrapText="1"/>
    </xf>
    <xf numFmtId="0" fontId="162" fillId="19" borderId="0" xfId="0" applyFont="1" applyFill="1" applyAlignment="1">
      <alignment horizontal="center" vertical="center" wrapText="1"/>
    </xf>
    <xf numFmtId="0" fontId="140" fillId="17" borderId="0" xfId="1" applyFont="1" applyFill="1" applyAlignment="1" applyProtection="1">
      <alignment vertical="top" wrapText="1"/>
    </xf>
    <xf numFmtId="0" fontId="178" fillId="17" borderId="0" xfId="0" applyFont="1" applyFill="1" applyAlignment="1">
      <alignment horizontal="left" vertical="top" wrapText="1"/>
    </xf>
    <xf numFmtId="0" fontId="53" fillId="36" borderId="100" xfId="17" applyFont="1" applyFill="1" applyBorder="1" applyAlignment="1">
      <alignment vertical="center" wrapText="1"/>
    </xf>
    <xf numFmtId="0" fontId="0" fillId="36" borderId="100" xfId="0" applyFill="1" applyBorder="1" applyAlignment="1">
      <alignment vertical="center" wrapText="1"/>
    </xf>
    <xf numFmtId="0" fontId="17" fillId="19" borderId="70" xfId="2" applyFont="1" applyFill="1" applyBorder="1" applyAlignment="1">
      <alignment horizontal="center" vertical="center" wrapText="1"/>
    </xf>
    <xf numFmtId="0" fontId="177" fillId="41" borderId="260" xfId="1" applyFont="1" applyFill="1" applyBorder="1" applyAlignment="1" applyProtection="1">
      <alignment horizontal="center" vertical="center" wrapText="1"/>
    </xf>
    <xf numFmtId="0" fontId="6" fillId="0" borderId="261" xfId="2" applyBorder="1">
      <alignment vertical="center"/>
    </xf>
    <xf numFmtId="14" fontId="81" fillId="19" borderId="208" xfId="2" applyNumberFormat="1" applyFont="1" applyFill="1" applyBorder="1">
      <alignment vertical="center"/>
    </xf>
    <xf numFmtId="0" fontId="118" fillId="30" borderId="262" xfId="0" applyFont="1" applyFill="1" applyBorder="1" applyAlignment="1">
      <alignment horizontal="center" vertical="center" wrapText="1"/>
    </xf>
    <xf numFmtId="0" fontId="6" fillId="0" borderId="111" xfId="2" applyBorder="1" applyAlignment="1">
      <alignment horizontal="left" vertical="center" wrapText="1"/>
    </xf>
    <xf numFmtId="0" fontId="6" fillId="0" borderId="112" xfId="2" applyBorder="1" applyAlignment="1">
      <alignment horizontal="left" vertical="center" wrapText="1"/>
    </xf>
    <xf numFmtId="0" fontId="6" fillId="13" borderId="111" xfId="2" applyFill="1" applyBorder="1" applyAlignment="1">
      <alignment vertical="center" wrapText="1"/>
    </xf>
    <xf numFmtId="0" fontId="87" fillId="13" borderId="113" xfId="2" applyFont="1" applyFill="1" applyBorder="1" applyAlignment="1">
      <alignment vertical="center" wrapText="1"/>
    </xf>
    <xf numFmtId="0" fontId="8" fillId="23" borderId="49" xfId="1" applyFill="1" applyBorder="1" applyAlignment="1" applyProtection="1">
      <alignment horizontal="left" vertical="center"/>
    </xf>
    <xf numFmtId="0" fontId="6" fillId="23" borderId="58" xfId="2" applyFill="1" applyBorder="1" applyAlignment="1">
      <alignment horizontal="left" vertical="center"/>
    </xf>
    <xf numFmtId="0" fontId="8" fillId="23" borderId="59" xfId="1" applyFill="1" applyBorder="1" applyAlignment="1" applyProtection="1">
      <alignment horizontal="left" vertical="center"/>
    </xf>
    <xf numFmtId="0" fontId="6" fillId="23" borderId="60" xfId="2" applyFill="1" applyBorder="1" applyAlignment="1">
      <alignment horizontal="left" vertical="center"/>
    </xf>
    <xf numFmtId="0" fontId="8" fillId="0" borderId="264" xfId="1" applyBorder="1" applyAlignment="1" applyProtection="1">
      <alignment vertical="center"/>
    </xf>
    <xf numFmtId="0" fontId="136" fillId="21" borderId="0" xfId="0" applyFont="1" applyFill="1">
      <alignment vertical="center"/>
    </xf>
    <xf numFmtId="178" fontId="81" fillId="3" borderId="128" xfId="2" applyNumberFormat="1" applyFont="1" applyFill="1" applyBorder="1" applyAlignment="1">
      <alignment horizontal="center" vertical="center"/>
    </xf>
    <xf numFmtId="0" fontId="12" fillId="17" borderId="167" xfId="2" applyFont="1" applyFill="1" applyBorder="1" applyAlignment="1">
      <alignment horizontal="center" vertical="center" wrapText="1"/>
    </xf>
    <xf numFmtId="0" fontId="8" fillId="0" borderId="258" xfId="1" applyBorder="1" applyAlignment="1" applyProtection="1">
      <alignment vertical="center" wrapText="1"/>
    </xf>
    <xf numFmtId="178" fontId="81" fillId="3" borderId="128" xfId="0" applyNumberFormat="1" applyFont="1" applyFill="1" applyBorder="1">
      <alignment vertical="center"/>
    </xf>
    <xf numFmtId="0" fontId="8" fillId="17" borderId="166" xfId="1" applyFill="1" applyBorder="1" applyAlignment="1" applyProtection="1">
      <alignment horizontal="left" vertical="center" wrapText="1" shrinkToFit="1"/>
    </xf>
    <xf numFmtId="178" fontId="81" fillId="3" borderId="208" xfId="2" applyNumberFormat="1" applyFont="1" applyFill="1" applyBorder="1">
      <alignment vertical="center"/>
    </xf>
    <xf numFmtId="0" fontId="24" fillId="0" borderId="0" xfId="2" applyFont="1" applyAlignment="1">
      <alignment vertical="top" wrapText="1"/>
    </xf>
    <xf numFmtId="0" fontId="183" fillId="23" borderId="161" xfId="1" applyFont="1" applyFill="1" applyBorder="1" applyAlignment="1" applyProtection="1">
      <alignment horizontal="center" vertical="center" wrapText="1"/>
    </xf>
    <xf numFmtId="0" fontId="140" fillId="0" borderId="161" xfId="1" applyFont="1" applyBorder="1" applyAlignment="1" applyProtection="1">
      <alignment horizontal="left" vertical="top" wrapText="1"/>
    </xf>
    <xf numFmtId="0" fontId="85" fillId="19" borderId="164" xfId="2" applyFont="1" applyFill="1" applyBorder="1" applyAlignment="1">
      <alignment horizontal="center" vertical="center"/>
    </xf>
    <xf numFmtId="0" fontId="140" fillId="0" borderId="0" xfId="2" applyFont="1" applyAlignment="1">
      <alignment horizontal="left" vertical="top" wrapText="1"/>
    </xf>
    <xf numFmtId="0" fontId="118" fillId="19" borderId="0" xfId="0" applyFont="1" applyFill="1" applyAlignment="1">
      <alignment horizontal="center" vertical="center" wrapText="1"/>
    </xf>
    <xf numFmtId="0" fontId="8" fillId="0" borderId="259" xfId="1" applyBorder="1" applyAlignment="1" applyProtection="1">
      <alignment vertical="center" wrapText="1"/>
    </xf>
    <xf numFmtId="14" fontId="12" fillId="17" borderId="238" xfId="17" applyNumberFormat="1" applyFont="1" applyFill="1" applyBorder="1" applyAlignment="1">
      <alignment horizontal="center" vertical="center"/>
    </xf>
    <xf numFmtId="0" fontId="8" fillId="0" borderId="264" xfId="1" applyBorder="1" applyAlignment="1" applyProtection="1">
      <alignment vertical="center" wrapText="1"/>
    </xf>
    <xf numFmtId="0" fontId="8" fillId="0" borderId="272" xfId="1" applyBorder="1" applyAlignment="1" applyProtection="1">
      <alignment vertical="center"/>
    </xf>
    <xf numFmtId="0" fontId="8" fillId="0" borderId="141" xfId="1" applyBorder="1" applyAlignment="1" applyProtection="1">
      <alignment vertical="center" wrapText="1"/>
    </xf>
    <xf numFmtId="0" fontId="86" fillId="19" borderId="164" xfId="2" applyFont="1" applyFill="1" applyBorder="1" applyAlignment="1">
      <alignment horizontal="center" vertical="center" wrapText="1"/>
    </xf>
    <xf numFmtId="0" fontId="8" fillId="0" borderId="273" xfId="1" applyBorder="1" applyAlignment="1" applyProtection="1">
      <alignment vertical="center" wrapText="1"/>
    </xf>
    <xf numFmtId="0" fontId="27" fillId="21" borderId="274" xfId="2" applyFont="1" applyFill="1" applyBorder="1" applyAlignment="1">
      <alignment horizontal="center" vertical="center" wrapText="1"/>
    </xf>
    <xf numFmtId="0" fontId="27" fillId="21" borderId="275" xfId="2" applyFont="1" applyFill="1" applyBorder="1" applyAlignment="1">
      <alignment horizontal="center" vertical="center" wrapText="1"/>
    </xf>
    <xf numFmtId="0" fontId="27" fillId="21" borderId="276" xfId="2" applyFont="1" applyFill="1" applyBorder="1" applyAlignment="1">
      <alignment horizontal="center" vertical="center" wrapText="1"/>
    </xf>
    <xf numFmtId="0" fontId="8" fillId="17" borderId="257" xfId="1" applyFill="1" applyBorder="1" applyAlignment="1" applyProtection="1">
      <alignment vertical="top" wrapText="1"/>
    </xf>
    <xf numFmtId="0" fontId="111" fillId="0" borderId="275" xfId="2" applyFont="1" applyBorder="1" applyAlignment="1">
      <alignment vertical="top" wrapText="1"/>
    </xf>
    <xf numFmtId="0" fontId="27" fillId="21" borderId="69" xfId="2" applyFont="1" applyFill="1" applyBorder="1" applyAlignment="1">
      <alignment horizontal="center" vertical="center" wrapText="1"/>
    </xf>
    <xf numFmtId="0" fontId="27" fillId="21" borderId="0" xfId="1" applyFont="1" applyFill="1" applyAlignment="1" applyProtection="1">
      <alignment horizontal="center" vertical="center"/>
    </xf>
    <xf numFmtId="0" fontId="27" fillId="21" borderId="110" xfId="2" applyFont="1" applyFill="1" applyBorder="1" applyAlignment="1">
      <alignment horizontal="center" vertical="center" wrapText="1"/>
    </xf>
    <xf numFmtId="0" fontId="111" fillId="0" borderId="137" xfId="1" applyFont="1" applyFill="1" applyBorder="1" applyAlignment="1" applyProtection="1">
      <alignment vertical="top" wrapText="1"/>
    </xf>
    <xf numFmtId="0" fontId="0" fillId="21" borderId="0" xfId="0" applyFill="1">
      <alignment vertical="center"/>
    </xf>
    <xf numFmtId="0" fontId="165" fillId="21" borderId="0" xfId="0" applyFont="1" applyFill="1">
      <alignment vertical="center"/>
    </xf>
    <xf numFmtId="0" fontId="166" fillId="21" borderId="0" xfId="0" applyFont="1" applyFill="1">
      <alignment vertical="center"/>
    </xf>
    <xf numFmtId="0" fontId="167" fillId="21" borderId="0" xfId="0" applyFont="1" applyFill="1">
      <alignment vertical="center"/>
    </xf>
    <xf numFmtId="0" fontId="168" fillId="21" borderId="0" xfId="0" applyFont="1" applyFill="1" applyAlignment="1">
      <alignment vertical="center" wrapText="1"/>
    </xf>
    <xf numFmtId="0" fontId="97" fillId="21" borderId="0" xfId="0" applyFont="1" applyFill="1">
      <alignment vertical="center"/>
    </xf>
    <xf numFmtId="0" fontId="149" fillId="21" borderId="0" xfId="0" applyFont="1" applyFill="1">
      <alignment vertical="center"/>
    </xf>
    <xf numFmtId="0" fontId="154" fillId="21" borderId="0" xfId="0" applyFont="1" applyFill="1">
      <alignment vertical="center"/>
    </xf>
    <xf numFmtId="0" fontId="147" fillId="21" borderId="0" xfId="0" applyFont="1" applyFill="1" applyAlignment="1">
      <alignment vertical="center" wrapText="1"/>
    </xf>
    <xf numFmtId="0" fontId="163" fillId="21" borderId="0" xfId="0" applyFont="1" applyFill="1">
      <alignment vertical="center"/>
    </xf>
    <xf numFmtId="0" fontId="153" fillId="21" borderId="0" xfId="0" applyFont="1" applyFill="1">
      <alignment vertical="center"/>
    </xf>
    <xf numFmtId="0" fontId="164" fillId="21" borderId="0" xfId="0" applyFont="1" applyFill="1">
      <alignment vertical="center"/>
    </xf>
    <xf numFmtId="0" fontId="156" fillId="21" borderId="0" xfId="0" applyFont="1" applyFill="1">
      <alignment vertical="center"/>
    </xf>
    <xf numFmtId="0" fontId="157" fillId="21" borderId="0" xfId="0" applyFont="1" applyFill="1">
      <alignment vertical="center"/>
    </xf>
    <xf numFmtId="0" fontId="152" fillId="21" borderId="0" xfId="0" applyFont="1" applyFill="1">
      <alignment vertical="center"/>
    </xf>
    <xf numFmtId="0" fontId="65" fillId="21" borderId="0" xfId="0" applyFont="1" applyFill="1" applyAlignment="1">
      <alignment vertical="center" wrapText="1"/>
    </xf>
    <xf numFmtId="0" fontId="0" fillId="44" borderId="0" xfId="0" applyFill="1">
      <alignment vertical="center"/>
    </xf>
    <xf numFmtId="0" fontId="169" fillId="44" borderId="0" xfId="0" applyFont="1" applyFill="1" applyAlignment="1">
      <alignment vertical="top" wrapText="1"/>
    </xf>
    <xf numFmtId="0" fontId="170" fillId="44" borderId="0" xfId="0" applyFont="1" applyFill="1">
      <alignment vertical="center"/>
    </xf>
    <xf numFmtId="0" fontId="167" fillId="44" borderId="0" xfId="0" applyFont="1" applyFill="1">
      <alignment vertical="center"/>
    </xf>
    <xf numFmtId="0" fontId="171" fillId="44" borderId="0" xfId="0" applyFont="1" applyFill="1" applyAlignment="1">
      <alignment vertical="top" wrapText="1"/>
    </xf>
    <xf numFmtId="0" fontId="168" fillId="44" borderId="0" xfId="0" applyFont="1" applyFill="1" applyAlignment="1">
      <alignment vertical="center" wrapText="1"/>
    </xf>
    <xf numFmtId="0" fontId="147" fillId="44" borderId="0" xfId="0" applyFont="1" applyFill="1" applyAlignment="1">
      <alignment vertical="center" wrapText="1"/>
    </xf>
    <xf numFmtId="0" fontId="158" fillId="44" borderId="0" xfId="0" applyFont="1" applyFill="1" applyAlignment="1">
      <alignment vertical="top" wrapText="1"/>
    </xf>
    <xf numFmtId="0" fontId="159" fillId="44" borderId="0" xfId="0" applyFont="1" applyFill="1">
      <alignment vertical="center"/>
    </xf>
    <xf numFmtId="0" fontId="153" fillId="44" borderId="0" xfId="0" applyFont="1" applyFill="1">
      <alignment vertical="center"/>
    </xf>
    <xf numFmtId="0" fontId="161" fillId="44" borderId="0" xfId="0" applyFont="1" applyFill="1" applyAlignment="1">
      <alignment vertical="top" wrapText="1"/>
    </xf>
    <xf numFmtId="0" fontId="97" fillId="44" borderId="0" xfId="0" applyFont="1" applyFill="1">
      <alignment vertical="center"/>
    </xf>
    <xf numFmtId="0" fontId="174" fillId="44" borderId="0" xfId="0" applyFont="1" applyFill="1" applyAlignment="1">
      <alignment horizontal="left" vertical="center"/>
    </xf>
    <xf numFmtId="0" fontId="173" fillId="44" borderId="0" xfId="0" applyFont="1" applyFill="1" applyAlignment="1">
      <alignment horizontal="left" vertical="top" wrapText="1"/>
    </xf>
    <xf numFmtId="0" fontId="156" fillId="44" borderId="0" xfId="0" applyFont="1" applyFill="1" applyAlignment="1">
      <alignment horizontal="left" vertical="center"/>
    </xf>
    <xf numFmtId="0" fontId="162" fillId="44" borderId="0" xfId="0" applyFont="1" applyFill="1" applyAlignment="1">
      <alignment vertical="center" wrapText="1"/>
    </xf>
    <xf numFmtId="0" fontId="0" fillId="44" borderId="0" xfId="0" applyFill="1" applyAlignment="1">
      <alignment vertical="center" wrapText="1"/>
    </xf>
    <xf numFmtId="0" fontId="90" fillId="43" borderId="253" xfId="2" applyFont="1" applyFill="1" applyBorder="1" applyAlignment="1">
      <alignment horizontal="center" vertical="center" wrapText="1"/>
    </xf>
    <xf numFmtId="0" fontId="89" fillId="43" borderId="254" xfId="2" applyFont="1" applyFill="1" applyBorder="1" applyAlignment="1">
      <alignment horizontal="center" vertical="center" wrapText="1"/>
    </xf>
    <xf numFmtId="0" fontId="89" fillId="43" borderId="254" xfId="2" applyFont="1" applyFill="1" applyBorder="1" applyAlignment="1">
      <alignment horizontal="center" vertical="center"/>
    </xf>
    <xf numFmtId="0" fontId="89" fillId="43" borderId="255" xfId="2" applyFont="1" applyFill="1" applyBorder="1" applyAlignment="1">
      <alignment horizontal="center" vertical="center"/>
    </xf>
    <xf numFmtId="0" fontId="184" fillId="17" borderId="0" xfId="0" applyFont="1" applyFill="1" applyAlignment="1">
      <alignment horizontal="left" vertical="top" wrapText="1"/>
    </xf>
    <xf numFmtId="0" fontId="111" fillId="0" borderId="73" xfId="2" applyFont="1" applyBorder="1" applyAlignment="1">
      <alignment horizontal="left" vertical="top" wrapText="1"/>
    </xf>
    <xf numFmtId="0" fontId="65" fillId="17" borderId="240" xfId="0" applyFont="1" applyFill="1" applyBorder="1" applyAlignment="1">
      <alignment horizontal="center" vertical="center" wrapText="1"/>
    </xf>
    <xf numFmtId="14" fontId="92" fillId="17" borderId="238" xfId="17" applyNumberFormat="1" applyFont="1" applyFill="1" applyBorder="1" applyAlignment="1">
      <alignment horizontal="center" vertical="center" wrapText="1"/>
    </xf>
    <xf numFmtId="0" fontId="142" fillId="36" borderId="18" xfId="2" applyFont="1" applyFill="1" applyBorder="1" applyAlignment="1">
      <alignment horizontal="center" vertical="center" wrapText="1"/>
    </xf>
    <xf numFmtId="0" fontId="122" fillId="36" borderId="18" xfId="2" applyFont="1" applyFill="1" applyBorder="1" applyAlignment="1">
      <alignment horizontal="center" vertical="center" wrapText="1"/>
    </xf>
    <xf numFmtId="0" fontId="20" fillId="36" borderId="18" xfId="2" applyFont="1" applyFill="1" applyBorder="1" applyAlignment="1">
      <alignment horizontal="left" vertical="center" shrinkToFit="1"/>
    </xf>
    <xf numFmtId="14" fontId="20" fillId="36" borderId="18" xfId="2" applyNumberFormat="1" applyFont="1" applyFill="1" applyBorder="1" applyAlignment="1">
      <alignment horizontal="center" vertical="center"/>
    </xf>
    <xf numFmtId="14" fontId="20" fillId="36" borderId="247" xfId="2" applyNumberFormat="1" applyFont="1" applyFill="1" applyBorder="1" applyAlignment="1">
      <alignment horizontal="center" vertical="center"/>
    </xf>
    <xf numFmtId="0" fontId="6" fillId="35" borderId="0" xfId="2" applyFill="1">
      <alignment vertical="center"/>
    </xf>
    <xf numFmtId="0" fontId="142" fillId="19" borderId="18" xfId="2" applyFont="1" applyFill="1" applyBorder="1" applyAlignment="1">
      <alignment horizontal="center" vertical="center" wrapText="1"/>
    </xf>
    <xf numFmtId="0" fontId="122" fillId="19" borderId="18" xfId="2" applyFont="1" applyFill="1" applyBorder="1" applyAlignment="1">
      <alignment horizontal="center" vertical="center" wrapText="1"/>
    </xf>
    <xf numFmtId="0" fontId="20" fillId="19" borderId="18" xfId="2" applyFont="1" applyFill="1" applyBorder="1" applyAlignment="1">
      <alignment horizontal="left" vertical="center" shrinkToFit="1"/>
    </xf>
    <xf numFmtId="14" fontId="20" fillId="19" borderId="18" xfId="2" applyNumberFormat="1" applyFont="1" applyFill="1" applyBorder="1" applyAlignment="1">
      <alignment horizontal="center" vertical="center"/>
    </xf>
    <xf numFmtId="14" fontId="20" fillId="19" borderId="247" xfId="2" applyNumberFormat="1" applyFont="1" applyFill="1" applyBorder="1" applyAlignment="1">
      <alignment horizontal="center" vertical="center"/>
    </xf>
    <xf numFmtId="0" fontId="142" fillId="45" borderId="18" xfId="2" applyFont="1" applyFill="1" applyBorder="1" applyAlignment="1">
      <alignment horizontal="center" vertical="center" wrapText="1"/>
    </xf>
    <xf numFmtId="0" fontId="122" fillId="45" borderId="18" xfId="2" applyFont="1" applyFill="1" applyBorder="1" applyAlignment="1">
      <alignment horizontal="center" vertical="center" wrapText="1"/>
    </xf>
    <xf numFmtId="0" fontId="20" fillId="45" borderId="18" xfId="2" applyFont="1" applyFill="1" applyBorder="1" applyAlignment="1">
      <alignment horizontal="left" vertical="center" shrinkToFit="1"/>
    </xf>
    <xf numFmtId="14" fontId="20" fillId="45" borderId="18" xfId="2" applyNumberFormat="1" applyFont="1" applyFill="1" applyBorder="1" applyAlignment="1">
      <alignment horizontal="center" vertical="center"/>
    </xf>
    <xf numFmtId="14" fontId="20" fillId="45" borderId="247" xfId="2" applyNumberFormat="1" applyFont="1" applyFill="1" applyBorder="1" applyAlignment="1">
      <alignment horizontal="center" vertical="center"/>
    </xf>
    <xf numFmtId="0" fontId="0" fillId="0" borderId="278" xfId="0" applyBorder="1" applyAlignment="1">
      <alignment horizontal="center" vertical="center"/>
    </xf>
    <xf numFmtId="0" fontId="0" fillId="0" borderId="0" xfId="0" applyAlignment="1">
      <alignment horizontal="center" vertical="center"/>
    </xf>
    <xf numFmtId="0" fontId="0" fillId="0" borderId="31" xfId="0" applyBorder="1">
      <alignment vertical="center"/>
    </xf>
    <xf numFmtId="0" fontId="99" fillId="43" borderId="254" xfId="2" applyFont="1" applyFill="1" applyBorder="1" applyAlignment="1">
      <alignment horizontal="center" vertical="center" shrinkToFit="1"/>
    </xf>
    <xf numFmtId="14" fontId="32" fillId="17" borderId="238" xfId="17" applyNumberFormat="1" applyFont="1" applyFill="1" applyBorder="1" applyAlignment="1">
      <alignment horizontal="center" vertical="center"/>
    </xf>
    <xf numFmtId="0" fontId="145" fillId="17" borderId="0" xfId="0" applyFont="1" applyFill="1" applyAlignment="1">
      <alignment horizontal="center" vertical="center" wrapText="1"/>
    </xf>
    <xf numFmtId="56" fontId="87" fillId="17" borderId="90" xfId="17" applyNumberFormat="1" applyFont="1" applyFill="1" applyBorder="1" applyAlignment="1">
      <alignment horizontal="center" vertical="center" wrapText="1"/>
    </xf>
    <xf numFmtId="14" fontId="87" fillId="17" borderId="234" xfId="17" applyNumberFormat="1" applyFont="1" applyFill="1" applyBorder="1" applyAlignment="1">
      <alignment horizontal="center" vertical="center"/>
    </xf>
    <xf numFmtId="0" fontId="8" fillId="0" borderId="277" xfId="1" applyBorder="1" applyAlignment="1" applyProtection="1">
      <alignment vertical="center" wrapText="1"/>
    </xf>
    <xf numFmtId="0" fontId="8" fillId="0" borderId="256" xfId="1" applyBorder="1" applyAlignment="1" applyProtection="1">
      <alignment vertical="top" wrapText="1"/>
    </xf>
    <xf numFmtId="0" fontId="8" fillId="0" borderId="34" xfId="1" applyBorder="1" applyAlignment="1" applyProtection="1">
      <alignment vertical="center"/>
    </xf>
    <xf numFmtId="0" fontId="111" fillId="0" borderId="183" xfId="2" applyFont="1" applyBorder="1" applyAlignment="1">
      <alignment horizontal="left" vertical="top" wrapText="1"/>
    </xf>
    <xf numFmtId="0" fontId="112" fillId="17" borderId="0" xfId="0" applyFont="1" applyFill="1" applyAlignment="1">
      <alignment horizontal="left" vertical="top" wrapText="1"/>
    </xf>
    <xf numFmtId="0" fontId="6" fillId="0" borderId="0" xfId="4"/>
    <xf numFmtId="0" fontId="187" fillId="0" borderId="0" xfId="2" applyFont="1">
      <alignment vertical="center"/>
    </xf>
    <xf numFmtId="0" fontId="188" fillId="0" borderId="0" xfId="2" applyFont="1">
      <alignment vertical="center"/>
    </xf>
    <xf numFmtId="0" fontId="189" fillId="0" borderId="0" xfId="2" applyFont="1">
      <alignment vertical="center"/>
    </xf>
    <xf numFmtId="0" fontId="7" fillId="48" borderId="0" xfId="4" applyFont="1" applyFill="1" applyAlignment="1">
      <alignment vertical="top"/>
    </xf>
    <xf numFmtId="0" fontId="142" fillId="48" borderId="0" xfId="2" applyFont="1" applyFill="1" applyAlignment="1">
      <alignment vertical="top"/>
    </xf>
    <xf numFmtId="0" fontId="7" fillId="48" borderId="0" xfId="2" applyFont="1" applyFill="1" applyAlignment="1">
      <alignment vertical="top"/>
    </xf>
    <xf numFmtId="0" fontId="191" fillId="0" borderId="0" xfId="0" applyFont="1" applyAlignment="1">
      <alignment horizontal="left" vertical="center"/>
    </xf>
    <xf numFmtId="0" fontId="34" fillId="0" borderId="0" xfId="0" applyFont="1">
      <alignment vertical="center"/>
    </xf>
    <xf numFmtId="0" fontId="195" fillId="48" borderId="0" xfId="2" applyFont="1" applyFill="1" applyAlignment="1">
      <alignment vertical="top"/>
    </xf>
    <xf numFmtId="0" fontId="29" fillId="48" borderId="0" xfId="2" applyFont="1" applyFill="1" applyAlignment="1">
      <alignment vertical="top"/>
    </xf>
    <xf numFmtId="0" fontId="196" fillId="48" borderId="0" xfId="2" applyFont="1" applyFill="1" applyAlignment="1">
      <alignment vertical="top"/>
    </xf>
    <xf numFmtId="0" fontId="29" fillId="5" borderId="0" xfId="4" applyFont="1" applyFill="1"/>
    <xf numFmtId="0" fontId="197" fillId="5" borderId="0" xfId="4" applyFont="1" applyFill="1"/>
    <xf numFmtId="0" fontId="16" fillId="5" borderId="0" xfId="4" applyFont="1" applyFill="1"/>
    <xf numFmtId="0" fontId="29" fillId="11" borderId="0" xfId="4" applyFont="1" applyFill="1"/>
    <xf numFmtId="0" fontId="16" fillId="11" borderId="0" xfId="4" applyFont="1" applyFill="1"/>
    <xf numFmtId="0" fontId="0" fillId="0" borderId="0" xfId="0" applyAlignment="1">
      <alignment horizontal="left" vertical="center" indent="2"/>
    </xf>
    <xf numFmtId="0" fontId="191" fillId="0" borderId="0" xfId="0" applyFont="1" applyAlignment="1">
      <alignment horizontal="left" vertical="center" indent="2"/>
    </xf>
    <xf numFmtId="0" fontId="91" fillId="17" borderId="0" xfId="0" applyFont="1" applyFill="1" applyAlignment="1">
      <alignment horizontal="center" vertical="center" wrapText="1"/>
    </xf>
    <xf numFmtId="14" fontId="12" fillId="17" borderId="91" xfId="17" applyNumberFormat="1" applyFont="1" applyFill="1" applyBorder="1" applyAlignment="1">
      <alignment horizontal="center" vertical="center" wrapText="1"/>
    </xf>
    <xf numFmtId="0" fontId="87" fillId="19" borderId="90" xfId="17" applyFont="1" applyFill="1" applyBorder="1" applyAlignment="1">
      <alignment horizontal="center" vertical="center" wrapText="1"/>
    </xf>
    <xf numFmtId="14" fontId="87" fillId="19" borderId="91" xfId="17" applyNumberFormat="1" applyFont="1" applyFill="1" applyBorder="1" applyAlignment="1">
      <alignment horizontal="center" vertical="center"/>
    </xf>
    <xf numFmtId="0" fontId="32" fillId="19" borderId="90" xfId="17" applyFont="1" applyFill="1" applyBorder="1" applyAlignment="1">
      <alignment horizontal="center" vertical="center" wrapText="1"/>
    </xf>
    <xf numFmtId="0" fontId="87" fillId="19" borderId="240" xfId="17" applyFont="1" applyFill="1" applyBorder="1" applyAlignment="1">
      <alignment horizontal="center" vertical="center" wrapText="1"/>
    </xf>
    <xf numFmtId="14" fontId="20" fillId="19" borderId="238" xfId="17" applyNumberFormat="1" applyFont="1" applyFill="1" applyBorder="1" applyAlignment="1">
      <alignment horizontal="center" vertical="center"/>
    </xf>
    <xf numFmtId="0" fontId="20" fillId="24" borderId="18" xfId="2" applyFont="1" applyFill="1" applyBorder="1" applyAlignment="1">
      <alignment horizontal="left" vertical="center" shrinkToFit="1"/>
    </xf>
    <xf numFmtId="0" fontId="142" fillId="24" borderId="18" xfId="2" applyFont="1" applyFill="1" applyBorder="1" applyAlignment="1">
      <alignment horizontal="center" vertical="center" wrapText="1"/>
    </xf>
    <xf numFmtId="0" fontId="122" fillId="24" borderId="18" xfId="2" applyFont="1" applyFill="1" applyBorder="1" applyAlignment="1">
      <alignment horizontal="center" vertical="center" wrapText="1"/>
    </xf>
    <xf numFmtId="14" fontId="20" fillId="24" borderId="18" xfId="2" applyNumberFormat="1" applyFont="1" applyFill="1" applyBorder="1" applyAlignment="1">
      <alignment horizontal="center" vertical="center"/>
    </xf>
    <xf numFmtId="14" fontId="20" fillId="24" borderId="247" xfId="2" applyNumberFormat="1" applyFont="1" applyFill="1" applyBorder="1" applyAlignment="1">
      <alignment horizontal="center" vertical="center"/>
    </xf>
    <xf numFmtId="0" fontId="142" fillId="23" borderId="18" xfId="2" applyFont="1" applyFill="1" applyBorder="1" applyAlignment="1">
      <alignment horizontal="center" vertical="center" wrapText="1"/>
    </xf>
    <xf numFmtId="0" fontId="122" fillId="23" borderId="18" xfId="2" applyFont="1" applyFill="1" applyBorder="1" applyAlignment="1">
      <alignment horizontal="center" vertical="center" wrapText="1"/>
    </xf>
    <xf numFmtId="0" fontId="20" fillId="23" borderId="18" xfId="2" applyFont="1" applyFill="1" applyBorder="1" applyAlignment="1">
      <alignment horizontal="left" vertical="center" shrinkToFit="1"/>
    </xf>
    <xf numFmtId="14" fontId="20" fillId="23" borderId="18" xfId="2" applyNumberFormat="1" applyFont="1" applyFill="1" applyBorder="1" applyAlignment="1">
      <alignment horizontal="center" vertical="center"/>
    </xf>
    <xf numFmtId="14" fontId="20" fillId="23" borderId="247" xfId="2" applyNumberFormat="1" applyFont="1" applyFill="1" applyBorder="1" applyAlignment="1">
      <alignment horizontal="center" vertical="center"/>
    </xf>
    <xf numFmtId="0" fontId="142" fillId="38" borderId="18" xfId="2" applyFont="1" applyFill="1" applyBorder="1" applyAlignment="1">
      <alignment horizontal="center" vertical="center" wrapText="1"/>
    </xf>
    <xf numFmtId="0" fontId="122" fillId="38" borderId="18" xfId="2" applyFont="1" applyFill="1" applyBorder="1" applyAlignment="1">
      <alignment horizontal="center" vertical="center" wrapText="1"/>
    </xf>
    <xf numFmtId="0" fontId="20" fillId="38" borderId="18" xfId="2" applyFont="1" applyFill="1" applyBorder="1" applyAlignment="1">
      <alignment horizontal="left" vertical="center" shrinkToFit="1"/>
    </xf>
    <xf numFmtId="14" fontId="20" fillId="38" borderId="18" xfId="2" applyNumberFormat="1" applyFont="1" applyFill="1" applyBorder="1" applyAlignment="1">
      <alignment horizontal="center" vertical="center"/>
    </xf>
    <xf numFmtId="14" fontId="20" fillId="38" borderId="247" xfId="2" applyNumberFormat="1" applyFont="1" applyFill="1" applyBorder="1" applyAlignment="1">
      <alignment horizontal="center" vertical="center"/>
    </xf>
    <xf numFmtId="0" fontId="96" fillId="5" borderId="0" xfId="0" applyFont="1" applyFill="1" applyAlignment="1">
      <alignment horizontal="left" vertical="center" wrapText="1"/>
    </xf>
    <xf numFmtId="0" fontId="96" fillId="5" borderId="22" xfId="0" applyFont="1" applyFill="1" applyBorder="1" applyAlignment="1">
      <alignment horizontal="left" vertical="center" wrapText="1"/>
    </xf>
    <xf numFmtId="0" fontId="96" fillId="5" borderId="0" xfId="0" applyFont="1" applyFill="1" applyAlignment="1">
      <alignment horizontal="left" vertical="top" wrapText="1"/>
    </xf>
    <xf numFmtId="0" fontId="92" fillId="19" borderId="240" xfId="17" applyFont="1" applyFill="1" applyBorder="1" applyAlignment="1">
      <alignment horizontal="center" vertical="center" wrapText="1"/>
    </xf>
    <xf numFmtId="14" fontId="87" fillId="19" borderId="238" xfId="17" applyNumberFormat="1" applyFont="1" applyFill="1" applyBorder="1" applyAlignment="1">
      <alignment horizontal="center" vertical="center"/>
    </xf>
    <xf numFmtId="0" fontId="200" fillId="19" borderId="0" xfId="0" applyFont="1" applyFill="1" applyAlignment="1">
      <alignment horizontal="center" vertical="center"/>
    </xf>
    <xf numFmtId="0" fontId="185" fillId="0" borderId="183" xfId="1" applyFont="1" applyBorder="1" applyAlignment="1" applyProtection="1">
      <alignment horizontal="left" vertical="top" wrapText="1"/>
    </xf>
    <xf numFmtId="0" fontId="68" fillId="0" borderId="0" xfId="0" applyFont="1" applyAlignment="1">
      <alignment horizontal="left" vertical="center" wrapText="1"/>
    </xf>
    <xf numFmtId="0" fontId="72" fillId="0" borderId="0" xfId="0" applyFont="1" applyAlignment="1">
      <alignment horizontal="left" vertical="center" wrapText="1"/>
    </xf>
    <xf numFmtId="0" fontId="71" fillId="0" borderId="0" xfId="0" applyFont="1" applyAlignment="1">
      <alignment horizontal="left" vertical="center" wrapText="1"/>
    </xf>
    <xf numFmtId="0" fontId="72" fillId="0" borderId="0" xfId="0" applyFont="1" applyAlignment="1">
      <alignment horizontal="left" vertical="top" wrapText="1"/>
    </xf>
    <xf numFmtId="0" fontId="68" fillId="0" borderId="0" xfId="0" applyFont="1" applyAlignment="1">
      <alignment horizontal="left" vertical="top" wrapText="1"/>
    </xf>
    <xf numFmtId="0" fontId="69" fillId="0" borderId="0" xfId="0" applyFont="1" applyAlignment="1">
      <alignment horizontal="left" vertical="center" wrapText="1"/>
    </xf>
    <xf numFmtId="0" fontId="6" fillId="0" borderId="20" xfId="0" applyFont="1" applyBorder="1" applyAlignment="1">
      <alignment horizontal="left" vertical="center"/>
    </xf>
    <xf numFmtId="0" fontId="6" fillId="0" borderId="0" xfId="0" applyFont="1" applyAlignment="1">
      <alignment horizontal="left" vertical="center"/>
    </xf>
    <xf numFmtId="0" fontId="6" fillId="0" borderId="22" xfId="0" applyFont="1" applyBorder="1" applyAlignment="1">
      <alignment horizontal="left" vertical="center"/>
    </xf>
    <xf numFmtId="0" fontId="8" fillId="0" borderId="0" xfId="1" applyAlignment="1" applyProtection="1">
      <alignment horizontal="center" vertical="center" wrapText="1"/>
    </xf>
    <xf numFmtId="0" fontId="181" fillId="21" borderId="0" xfId="1" applyFont="1" applyFill="1" applyAlignment="1" applyProtection="1">
      <alignment horizontal="center" vertical="center" wrapText="1"/>
    </xf>
    <xf numFmtId="0" fontId="181" fillId="21" borderId="0" xfId="1" applyFont="1" applyFill="1" applyAlignment="1" applyProtection="1">
      <alignment horizontal="center" vertical="center"/>
    </xf>
    <xf numFmtId="0" fontId="153" fillId="44" borderId="0" xfId="0" applyFont="1" applyFill="1" applyAlignment="1">
      <alignment horizontal="center" vertical="center"/>
    </xf>
    <xf numFmtId="0" fontId="157" fillId="21" borderId="0" xfId="0" applyFont="1" applyFill="1" applyAlignment="1">
      <alignment horizontal="center" vertical="center"/>
    </xf>
    <xf numFmtId="0" fontId="172" fillId="44" borderId="0" xfId="0" applyFont="1" applyFill="1" applyAlignment="1">
      <alignment horizontal="center" vertical="center" wrapText="1"/>
    </xf>
    <xf numFmtId="0" fontId="175" fillId="44" borderId="0" xfId="0" applyFont="1" applyFill="1" applyAlignment="1">
      <alignment horizontal="center" vertical="center"/>
    </xf>
    <xf numFmtId="0" fontId="155" fillId="21" borderId="0" xfId="1" applyFont="1" applyFill="1" applyAlignment="1" applyProtection="1">
      <alignment horizontal="center" vertical="center"/>
    </xf>
    <xf numFmtId="0" fontId="158" fillId="21" borderId="0" xfId="0" applyFont="1" applyFill="1" applyAlignment="1">
      <alignment horizontal="center" vertical="center"/>
    </xf>
    <xf numFmtId="0" fontId="157" fillId="21" borderId="0" xfId="0" applyFont="1" applyFill="1" applyAlignment="1">
      <alignment horizontal="left" vertical="center"/>
    </xf>
    <xf numFmtId="0" fontId="1" fillId="9" borderId="0" xfId="17" applyFill="1" applyAlignment="1">
      <alignment horizontal="center" vertical="center"/>
    </xf>
    <xf numFmtId="0" fontId="1" fillId="9" borderId="14" xfId="17" applyFill="1" applyBorder="1" applyAlignment="1">
      <alignment horizontal="center" vertical="center"/>
    </xf>
    <xf numFmtId="0" fontId="38" fillId="17" borderId="0" xfId="17" applyFont="1" applyFill="1" applyAlignment="1">
      <alignment horizontal="left" vertical="center"/>
    </xf>
    <xf numFmtId="0" fontId="45" fillId="17" borderId="15" xfId="17" applyFont="1" applyFill="1" applyBorder="1" applyAlignment="1">
      <alignment horizontal="center" vertical="center"/>
    </xf>
    <xf numFmtId="0" fontId="45" fillId="17" borderId="16" xfId="17" applyFont="1" applyFill="1" applyBorder="1" applyAlignment="1">
      <alignment horizontal="center" vertical="center"/>
    </xf>
    <xf numFmtId="0" fontId="45" fillId="0" borderId="16" xfId="17" applyFont="1" applyBorder="1" applyAlignment="1">
      <alignment horizontal="center" vertical="center"/>
    </xf>
    <xf numFmtId="0" fontId="45" fillId="0" borderId="17" xfId="17" applyFont="1" applyBorder="1" applyAlignment="1">
      <alignment horizontal="center" vertical="center"/>
    </xf>
    <xf numFmtId="0" fontId="1" fillId="0" borderId="23" xfId="17" applyBorder="1" applyAlignment="1">
      <alignment horizontal="center" vertical="center"/>
    </xf>
    <xf numFmtId="0" fontId="1" fillId="0" borderId="24" xfId="17" applyBorder="1" applyAlignment="1">
      <alignment horizontal="center" vertical="center"/>
    </xf>
    <xf numFmtId="0" fontId="1" fillId="0" borderId="25" xfId="17" applyBorder="1" applyAlignment="1">
      <alignment horizontal="center" vertical="center"/>
    </xf>
    <xf numFmtId="0" fontId="33" fillId="0" borderId="26" xfId="17" applyFont="1" applyBorder="1" applyAlignment="1">
      <alignment horizontal="center" vertical="center" wrapText="1"/>
    </xf>
    <xf numFmtId="0" fontId="33" fillId="0" borderId="11" xfId="17" applyFont="1" applyBorder="1" applyAlignment="1">
      <alignment horizontal="center" vertical="center" wrapText="1"/>
    </xf>
    <xf numFmtId="0" fontId="29" fillId="15" borderId="0" xfId="17" applyFont="1" applyFill="1" applyAlignment="1">
      <alignment horizontal="center" vertical="center"/>
    </xf>
    <xf numFmtId="179" fontId="121" fillId="0" borderId="80" xfId="17" applyNumberFormat="1" applyFont="1" applyBorder="1" applyAlignment="1">
      <alignment horizontal="center" vertical="center" shrinkToFit="1"/>
    </xf>
    <xf numFmtId="179" fontId="121" fillId="0" borderId="81" xfId="17" applyNumberFormat="1" applyFont="1" applyBorder="1" applyAlignment="1">
      <alignment horizontal="center" vertical="center" shrinkToFit="1"/>
    </xf>
    <xf numFmtId="0" fontId="43" fillId="0" borderId="27" xfId="17" applyFont="1" applyBorder="1" applyAlignment="1">
      <alignment horizontal="center" vertical="center"/>
    </xf>
    <xf numFmtId="0" fontId="43" fillId="0" borderId="28" xfId="17" applyFont="1" applyBorder="1" applyAlignment="1">
      <alignment horizontal="center" vertical="center"/>
    </xf>
    <xf numFmtId="0" fontId="1" fillId="9" borderId="0" xfId="17" applyFill="1" applyAlignment="1">
      <alignment horizontal="center" vertical="center" wrapText="1"/>
    </xf>
    <xf numFmtId="0" fontId="1" fillId="9" borderId="14" xfId="17" applyFill="1" applyBorder="1" applyAlignment="1">
      <alignment horizontal="center" vertical="center" wrapText="1"/>
    </xf>
    <xf numFmtId="0" fontId="10" fillId="6" borderId="76" xfId="17" applyFont="1" applyFill="1" applyBorder="1" applyAlignment="1">
      <alignment horizontal="center" vertical="center" wrapText="1"/>
    </xf>
    <xf numFmtId="0" fontId="10" fillId="6" borderId="74" xfId="17" applyFont="1" applyFill="1" applyBorder="1" applyAlignment="1">
      <alignment horizontal="center" vertical="center" wrapText="1"/>
    </xf>
    <xf numFmtId="0" fontId="10" fillId="6" borderId="77" xfId="17" applyFont="1" applyFill="1" applyBorder="1" applyAlignment="1">
      <alignment horizontal="center" vertical="center" wrapText="1"/>
    </xf>
    <xf numFmtId="0" fontId="87" fillId="17" borderId="92" xfId="17" applyFont="1" applyFill="1" applyBorder="1" applyAlignment="1">
      <alignment horizontal="left" vertical="top" wrapText="1"/>
    </xf>
    <xf numFmtId="0" fontId="87" fillId="17" borderId="88" xfId="17" applyFont="1" applyFill="1" applyBorder="1" applyAlignment="1">
      <alignment horizontal="left" vertical="top" wrapText="1"/>
    </xf>
    <xf numFmtId="0" fontId="87" fillId="17" borderId="89" xfId="17" applyFont="1" applyFill="1" applyBorder="1" applyAlignment="1">
      <alignment horizontal="left" vertical="top" wrapText="1"/>
    </xf>
    <xf numFmtId="0" fontId="87" fillId="19" borderId="235" xfId="17" applyFont="1" applyFill="1" applyBorder="1" applyAlignment="1">
      <alignment horizontal="left" vertical="top" wrapText="1"/>
    </xf>
    <xf numFmtId="0" fontId="87" fillId="19" borderId="236" xfId="17" applyFont="1" applyFill="1" applyBorder="1" applyAlignment="1">
      <alignment horizontal="left" vertical="top" wrapText="1"/>
    </xf>
    <xf numFmtId="0" fontId="87" fillId="19" borderId="237" xfId="17" applyFont="1" applyFill="1" applyBorder="1" applyAlignment="1">
      <alignment horizontal="left" vertical="top" wrapText="1"/>
    </xf>
    <xf numFmtId="0" fontId="32" fillId="17" borderId="29" xfId="18" applyFont="1" applyFill="1" applyBorder="1" applyAlignment="1">
      <alignment horizontal="center" vertical="center"/>
    </xf>
    <xf numFmtId="0" fontId="32" fillId="17" borderId="30" xfId="18" applyFont="1" applyFill="1" applyBorder="1" applyAlignment="1">
      <alignment horizontal="center" vertical="center"/>
    </xf>
    <xf numFmtId="0" fontId="11" fillId="0" borderId="84" xfId="17" applyFont="1" applyBorder="1" applyAlignment="1">
      <alignment horizontal="center" vertical="center" wrapText="1"/>
    </xf>
    <xf numFmtId="0" fontId="11" fillId="0" borderId="85" xfId="17" applyFont="1" applyBorder="1" applyAlignment="1">
      <alignment horizontal="center" vertical="center" wrapText="1"/>
    </xf>
    <xf numFmtId="0" fontId="11" fillId="0" borderId="86" xfId="17" applyFont="1" applyBorder="1" applyAlignment="1">
      <alignment horizontal="center" vertical="center" wrapText="1"/>
    </xf>
    <xf numFmtId="0" fontId="50" fillId="17" borderId="50" xfId="17" applyFont="1" applyFill="1" applyBorder="1" applyAlignment="1">
      <alignment horizontal="center" vertical="center"/>
    </xf>
    <xf numFmtId="0" fontId="50" fillId="17" borderId="51" xfId="17" applyFont="1" applyFill="1" applyBorder="1" applyAlignment="1">
      <alignment horizontal="center" vertical="center"/>
    </xf>
    <xf numFmtId="0" fontId="50" fillId="17" borderId="52" xfId="17" applyFont="1" applyFill="1" applyBorder="1" applyAlignment="1">
      <alignment horizontal="center" vertical="center"/>
    </xf>
    <xf numFmtId="0" fontId="87" fillId="17" borderId="239" xfId="17" applyFont="1" applyFill="1" applyBorder="1" applyAlignment="1">
      <alignment horizontal="left" vertical="top" wrapText="1"/>
    </xf>
    <xf numFmtId="0" fontId="87" fillId="17" borderId="236" xfId="17" applyFont="1" applyFill="1" applyBorder="1" applyAlignment="1">
      <alignment horizontal="left" vertical="top" wrapText="1"/>
    </xf>
    <xf numFmtId="0" fontId="87" fillId="17" borderId="237" xfId="17" applyFont="1" applyFill="1" applyBorder="1" applyAlignment="1">
      <alignment horizontal="left" vertical="top" wrapText="1"/>
    </xf>
    <xf numFmtId="0" fontId="100" fillId="17" borderId="235" xfId="17" applyFont="1" applyFill="1" applyBorder="1" applyAlignment="1">
      <alignment horizontal="left" vertical="top" wrapText="1"/>
    </xf>
    <xf numFmtId="0" fontId="100" fillId="17" borderId="236" xfId="17" applyFont="1" applyFill="1" applyBorder="1" applyAlignment="1">
      <alignment horizontal="left" vertical="top" wrapText="1"/>
    </xf>
    <xf numFmtId="0" fontId="100" fillId="17" borderId="237" xfId="17" applyFont="1" applyFill="1" applyBorder="1" applyAlignment="1">
      <alignment horizontal="left" vertical="top" wrapText="1"/>
    </xf>
    <xf numFmtId="0" fontId="32" fillId="17" borderId="92" xfId="17" applyFont="1" applyFill="1" applyBorder="1" applyAlignment="1">
      <alignment horizontal="left" vertical="top" wrapText="1"/>
    </xf>
    <xf numFmtId="0" fontId="32" fillId="17" borderId="88" xfId="17" applyFont="1" applyFill="1" applyBorder="1" applyAlignment="1">
      <alignment horizontal="left" vertical="top" wrapText="1"/>
    </xf>
    <xf numFmtId="0" fontId="32" fillId="17" borderId="89" xfId="17" applyFont="1" applyFill="1" applyBorder="1" applyAlignment="1">
      <alignment horizontal="left" vertical="top" wrapText="1"/>
    </xf>
    <xf numFmtId="0" fontId="143" fillId="17" borderId="92" xfId="17" applyFont="1" applyFill="1" applyBorder="1" applyAlignment="1">
      <alignment horizontal="left" vertical="top" wrapText="1"/>
    </xf>
    <xf numFmtId="0" fontId="12" fillId="17" borderId="92" xfId="17" applyFont="1" applyFill="1" applyBorder="1" applyAlignment="1">
      <alignment horizontal="left" vertical="top" wrapText="1"/>
    </xf>
    <xf numFmtId="0" fontId="12" fillId="17" borderId="88" xfId="17" applyFont="1" applyFill="1" applyBorder="1" applyAlignment="1">
      <alignment horizontal="left" vertical="top" wrapText="1"/>
    </xf>
    <xf numFmtId="0" fontId="12" fillId="17" borderId="89" xfId="17" applyFont="1" applyFill="1" applyBorder="1" applyAlignment="1">
      <alignment horizontal="left" vertical="top" wrapText="1"/>
    </xf>
    <xf numFmtId="0" fontId="143" fillId="17" borderId="235" xfId="17" applyFont="1" applyFill="1" applyBorder="1" applyAlignment="1">
      <alignment horizontal="left" vertical="top" wrapText="1"/>
    </xf>
    <xf numFmtId="0" fontId="32" fillId="17" borderId="236" xfId="17" applyFont="1" applyFill="1" applyBorder="1" applyAlignment="1">
      <alignment horizontal="left" vertical="top" wrapText="1"/>
    </xf>
    <xf numFmtId="0" fontId="32" fillId="17" borderId="237" xfId="17" applyFont="1" applyFill="1" applyBorder="1" applyAlignment="1">
      <alignment horizontal="left" vertical="top" wrapText="1"/>
    </xf>
    <xf numFmtId="0" fontId="12" fillId="17" borderId="235" xfId="17" applyFont="1" applyFill="1" applyBorder="1" applyAlignment="1">
      <alignment horizontal="left" vertical="top" wrapText="1"/>
    </xf>
    <xf numFmtId="0" fontId="12" fillId="17" borderId="236" xfId="17" applyFont="1" applyFill="1" applyBorder="1" applyAlignment="1">
      <alignment horizontal="left" vertical="top" wrapText="1"/>
    </xf>
    <xf numFmtId="0" fontId="12" fillId="17" borderId="237" xfId="17" applyFont="1" applyFill="1" applyBorder="1" applyAlignment="1">
      <alignment horizontal="left" vertical="top" wrapText="1"/>
    </xf>
    <xf numFmtId="0" fontId="87" fillId="17" borderId="235" xfId="17" applyFont="1" applyFill="1" applyBorder="1" applyAlignment="1">
      <alignment horizontal="left" vertical="top" wrapText="1"/>
    </xf>
    <xf numFmtId="0" fontId="143" fillId="17" borderId="241" xfId="17" applyFont="1" applyFill="1" applyBorder="1" applyAlignment="1">
      <alignment horizontal="left" vertical="top" wrapText="1"/>
    </xf>
    <xf numFmtId="0" fontId="32" fillId="17" borderId="240" xfId="17" applyFont="1" applyFill="1" applyBorder="1" applyAlignment="1">
      <alignment horizontal="left" vertical="top" wrapText="1"/>
    </xf>
    <xf numFmtId="0" fontId="87" fillId="19" borderId="92" xfId="17" applyFont="1" applyFill="1" applyBorder="1" applyAlignment="1">
      <alignment horizontal="left" vertical="top" wrapText="1"/>
    </xf>
    <xf numFmtId="0" fontId="87" fillId="19" borderId="88" xfId="17" applyFont="1" applyFill="1" applyBorder="1" applyAlignment="1">
      <alignment horizontal="left" vertical="top" wrapText="1"/>
    </xf>
    <xf numFmtId="0" fontId="87" fillId="19" borderId="89" xfId="17" applyFont="1" applyFill="1" applyBorder="1" applyAlignment="1">
      <alignment horizontal="left" vertical="top" wrapText="1"/>
    </xf>
    <xf numFmtId="0" fontId="143" fillId="17" borderId="132" xfId="17" applyFont="1" applyFill="1" applyBorder="1" applyAlignment="1">
      <alignment horizontal="left" vertical="top" wrapText="1"/>
    </xf>
    <xf numFmtId="0" fontId="45" fillId="17" borderId="130" xfId="17" applyFont="1" applyFill="1" applyBorder="1" applyAlignment="1">
      <alignment horizontal="left" vertical="top" wrapText="1"/>
    </xf>
    <xf numFmtId="0" fontId="45" fillId="17" borderId="131" xfId="17" applyFont="1" applyFill="1" applyBorder="1" applyAlignment="1">
      <alignment horizontal="left" vertical="top" wrapText="1"/>
    </xf>
    <xf numFmtId="0" fontId="20" fillId="19" borderId="235" xfId="2" applyFont="1" applyFill="1" applyBorder="1" applyAlignment="1">
      <alignment horizontal="left" vertical="top" wrapText="1"/>
    </xf>
    <xf numFmtId="0" fontId="20" fillId="19" borderId="236" xfId="2" applyFont="1" applyFill="1" applyBorder="1" applyAlignment="1">
      <alignment horizontal="left" vertical="top" wrapText="1"/>
    </xf>
    <xf numFmtId="0" fontId="20" fillId="19" borderId="237" xfId="2" applyFont="1" applyFill="1" applyBorder="1" applyAlignment="1">
      <alignment horizontal="left" vertical="top" wrapText="1"/>
    </xf>
    <xf numFmtId="0" fontId="20" fillId="17" borderId="235" xfId="2" applyFont="1" applyFill="1" applyBorder="1" applyAlignment="1">
      <alignment horizontal="left" vertical="top" wrapText="1"/>
    </xf>
    <xf numFmtId="0" fontId="20" fillId="17" borderId="236" xfId="2" applyFont="1" applyFill="1" applyBorder="1" applyAlignment="1">
      <alignment horizontal="left" vertical="top" wrapText="1"/>
    </xf>
    <xf numFmtId="0" fontId="20" fillId="17" borderId="237" xfId="2" applyFont="1" applyFill="1" applyBorder="1" applyAlignment="1">
      <alignment horizontal="left" vertical="top" wrapText="1"/>
    </xf>
    <xf numFmtId="0" fontId="55" fillId="11" borderId="106" xfId="17" applyFont="1" applyFill="1" applyBorder="1" applyAlignment="1">
      <alignment horizontal="right" vertical="center" wrapText="1"/>
    </xf>
    <xf numFmtId="0" fontId="56" fillId="11" borderId="106" xfId="0" applyFont="1" applyFill="1" applyBorder="1" applyAlignment="1">
      <alignment horizontal="right" vertical="center"/>
    </xf>
    <xf numFmtId="0" fontId="0" fillId="11" borderId="106" xfId="0" applyFill="1" applyBorder="1" applyAlignment="1">
      <alignment horizontal="right" vertical="center"/>
    </xf>
    <xf numFmtId="180" fontId="55" fillId="11" borderId="106" xfId="17" applyNumberFormat="1" applyFont="1" applyFill="1" applyBorder="1" applyAlignment="1">
      <alignment horizontal="center" vertical="center" wrapText="1"/>
    </xf>
    <xf numFmtId="180" fontId="0" fillId="11" borderId="106" xfId="0" applyNumberFormat="1" applyFill="1" applyBorder="1" applyAlignment="1">
      <alignment horizontal="center" vertical="center" wrapText="1"/>
    </xf>
    <xf numFmtId="0" fontId="57" fillId="12" borderId="107" xfId="17" applyFont="1" applyFill="1" applyBorder="1" applyAlignment="1">
      <alignment horizontal="center" vertical="center" wrapText="1"/>
    </xf>
    <xf numFmtId="0" fontId="58" fillId="12" borderId="107" xfId="0" applyFont="1" applyFill="1" applyBorder="1" applyAlignment="1">
      <alignment horizontal="center" vertical="center"/>
    </xf>
    <xf numFmtId="0" fontId="57" fillId="9" borderId="107" xfId="0" applyFont="1" applyFill="1" applyBorder="1" applyAlignment="1">
      <alignment horizontal="center" vertical="center"/>
    </xf>
    <xf numFmtId="0" fontId="60" fillId="9" borderId="107" xfId="0" applyFont="1" applyFill="1" applyBorder="1" applyAlignment="1">
      <alignment horizontal="center" vertical="center"/>
    </xf>
    <xf numFmtId="0" fontId="62" fillId="16" borderId="36" xfId="16" applyFont="1" applyFill="1" applyBorder="1" applyAlignment="1">
      <alignment horizontal="center" vertical="center"/>
    </xf>
    <xf numFmtId="0" fontId="62" fillId="16" borderId="41" xfId="16" applyFont="1" applyFill="1" applyBorder="1" applyAlignment="1">
      <alignment horizontal="center" vertical="center"/>
    </xf>
    <xf numFmtId="0" fontId="62" fillId="16" borderId="43" xfId="16" applyFont="1" applyFill="1" applyBorder="1" applyAlignment="1">
      <alignment horizontal="center" vertical="center"/>
    </xf>
    <xf numFmtId="0" fontId="63" fillId="2" borderId="37" xfId="16" applyFont="1" applyFill="1" applyBorder="1" applyAlignment="1">
      <alignment vertical="center" wrapText="1"/>
    </xf>
    <xf numFmtId="0" fontId="63" fillId="2" borderId="38" xfId="16" applyFont="1" applyFill="1" applyBorder="1" applyAlignment="1">
      <alignment vertical="center" wrapText="1"/>
    </xf>
    <xf numFmtId="0" fontId="63" fillId="2" borderId="39" xfId="16" applyFont="1" applyFill="1" applyBorder="1" applyAlignment="1">
      <alignment vertical="center" wrapText="1"/>
    </xf>
    <xf numFmtId="0" fontId="63" fillId="2" borderId="31" xfId="16" applyFont="1" applyFill="1" applyBorder="1" applyAlignment="1">
      <alignment vertical="center" wrapText="1"/>
    </xf>
    <xf numFmtId="0" fontId="63" fillId="2" borderId="0" xfId="16" applyFont="1" applyFill="1" applyAlignment="1">
      <alignment vertical="center" wrapText="1"/>
    </xf>
    <xf numFmtId="0" fontId="63" fillId="2" borderId="32" xfId="16" applyFont="1" applyFill="1" applyBorder="1" applyAlignment="1">
      <alignment vertical="center" wrapText="1"/>
    </xf>
    <xf numFmtId="0" fontId="63" fillId="2" borderId="44" xfId="16" applyFont="1" applyFill="1" applyBorder="1" applyAlignment="1">
      <alignment vertical="center" wrapText="1"/>
    </xf>
    <xf numFmtId="0" fontId="63" fillId="2" borderId="45" xfId="16" applyFont="1" applyFill="1" applyBorder="1" applyAlignment="1">
      <alignment vertical="center" wrapText="1"/>
    </xf>
    <xf numFmtId="0" fontId="63" fillId="2" borderId="46" xfId="16" applyFont="1" applyFill="1" applyBorder="1" applyAlignment="1">
      <alignment vertical="center" wrapText="1"/>
    </xf>
    <xf numFmtId="0" fontId="63" fillId="2" borderId="37" xfId="16" applyFont="1" applyFill="1" applyBorder="1" applyAlignment="1">
      <alignment horizontal="left" vertical="center" wrapText="1"/>
    </xf>
    <xf numFmtId="0" fontId="63" fillId="2" borderId="38" xfId="16" applyFont="1" applyFill="1" applyBorder="1" applyAlignment="1">
      <alignment horizontal="left" vertical="center" wrapText="1"/>
    </xf>
    <xf numFmtId="0" fontId="63" fillId="2" borderId="40" xfId="16" applyFont="1" applyFill="1" applyBorder="1" applyAlignment="1">
      <alignment horizontal="left" vertical="center" wrapText="1"/>
    </xf>
    <xf numFmtId="0" fontId="63" fillId="2" borderId="31" xfId="16" applyFont="1" applyFill="1" applyBorder="1" applyAlignment="1">
      <alignment horizontal="left" vertical="center" wrapText="1"/>
    </xf>
    <xf numFmtId="0" fontId="63" fillId="2" borderId="0" xfId="16" applyFont="1" applyFill="1" applyAlignment="1">
      <alignment horizontal="left" vertical="center" wrapText="1"/>
    </xf>
    <xf numFmtId="0" fontId="63" fillId="2" borderId="42" xfId="16" applyFont="1" applyFill="1" applyBorder="1" applyAlignment="1">
      <alignment horizontal="left" vertical="center" wrapText="1"/>
    </xf>
    <xf numFmtId="0" fontId="63" fillId="2" borderId="44" xfId="16" applyFont="1" applyFill="1" applyBorder="1" applyAlignment="1">
      <alignment horizontal="left" vertical="center" wrapText="1"/>
    </xf>
    <xf numFmtId="0" fontId="63" fillId="2" borderId="45" xfId="16" applyFont="1" applyFill="1" applyBorder="1" applyAlignment="1">
      <alignment horizontal="left" vertical="center" wrapText="1"/>
    </xf>
    <xf numFmtId="0" fontId="63" fillId="2" borderId="47" xfId="16" applyFont="1" applyFill="1" applyBorder="1" applyAlignment="1">
      <alignment horizontal="left" vertical="center" wrapText="1"/>
    </xf>
    <xf numFmtId="0" fontId="32" fillId="17" borderId="177" xfId="17" applyFont="1" applyFill="1" applyBorder="1" applyAlignment="1">
      <alignment horizontal="left" vertical="top" wrapText="1"/>
    </xf>
    <xf numFmtId="0" fontId="32" fillId="17" borderId="178" xfId="17" applyFont="1" applyFill="1" applyBorder="1" applyAlignment="1">
      <alignment horizontal="left" vertical="top" wrapText="1"/>
    </xf>
    <xf numFmtId="0" fontId="32" fillId="17" borderId="179" xfId="17" applyFont="1" applyFill="1" applyBorder="1" applyAlignment="1">
      <alignment horizontal="left" vertical="top" wrapText="1"/>
    </xf>
    <xf numFmtId="0" fontId="7" fillId="5" borderId="8" xfId="17" applyFont="1" applyFill="1" applyBorder="1" applyAlignment="1">
      <alignment horizontal="center" vertical="center" wrapText="1"/>
    </xf>
    <xf numFmtId="0" fontId="55" fillId="36" borderId="100" xfId="17" applyFont="1" applyFill="1" applyBorder="1" applyAlignment="1">
      <alignment horizontal="center" vertical="center" wrapText="1"/>
    </xf>
    <xf numFmtId="180" fontId="55" fillId="3" borderId="102" xfId="17" applyNumberFormat="1" applyFont="1" applyFill="1" applyBorder="1" applyAlignment="1">
      <alignment horizontal="center" vertical="center" wrapText="1"/>
    </xf>
    <xf numFmtId="180" fontId="55" fillId="3" borderId="104" xfId="17" applyNumberFormat="1" applyFont="1" applyFill="1" applyBorder="1" applyAlignment="1">
      <alignment horizontal="center" vertical="center" wrapText="1"/>
    </xf>
    <xf numFmtId="0" fontId="63" fillId="3" borderId="102" xfId="17" applyFont="1" applyFill="1" applyBorder="1" applyAlignment="1">
      <alignment horizontal="center" vertical="center" wrapText="1"/>
    </xf>
    <xf numFmtId="0" fontId="63" fillId="3" borderId="103" xfId="17" applyFont="1" applyFill="1" applyBorder="1" applyAlignment="1">
      <alignment horizontal="center" vertical="center" wrapText="1"/>
    </xf>
    <xf numFmtId="0" fontId="63" fillId="3" borderId="104" xfId="17" applyFont="1" applyFill="1" applyBorder="1" applyAlignment="1">
      <alignment horizontal="center" vertical="center" wrapText="1"/>
    </xf>
    <xf numFmtId="0" fontId="20" fillId="19" borderId="92" xfId="2" applyFont="1" applyFill="1" applyBorder="1" applyAlignment="1">
      <alignment horizontal="left" vertical="top" wrapText="1"/>
    </xf>
    <xf numFmtId="0" fontId="20" fillId="19" borderId="88" xfId="2" applyFont="1" applyFill="1" applyBorder="1" applyAlignment="1">
      <alignment horizontal="left" vertical="top" wrapText="1"/>
    </xf>
    <xf numFmtId="0" fontId="20" fillId="19" borderId="89" xfId="2" applyFont="1" applyFill="1" applyBorder="1" applyAlignment="1">
      <alignment horizontal="left" vertical="top" wrapText="1"/>
    </xf>
    <xf numFmtId="0" fontId="32" fillId="17" borderId="231" xfId="17" applyFont="1" applyFill="1" applyBorder="1" applyAlignment="1">
      <alignment horizontal="left" vertical="top" wrapText="1"/>
    </xf>
    <xf numFmtId="0" fontId="32" fillId="17" borderId="232" xfId="17" applyFont="1" applyFill="1" applyBorder="1" applyAlignment="1">
      <alignment horizontal="left" vertical="top" wrapText="1"/>
    </xf>
    <xf numFmtId="0" fontId="32" fillId="17" borderId="233" xfId="17" applyFont="1" applyFill="1" applyBorder="1" applyAlignment="1">
      <alignment horizontal="left" vertical="top" wrapText="1"/>
    </xf>
    <xf numFmtId="0" fontId="20" fillId="19" borderId="235" xfId="17" applyFont="1" applyFill="1" applyBorder="1" applyAlignment="1">
      <alignment horizontal="left" vertical="top" wrapText="1"/>
    </xf>
    <xf numFmtId="0" fontId="12" fillId="19" borderId="236" xfId="17" applyFont="1" applyFill="1" applyBorder="1" applyAlignment="1">
      <alignment horizontal="left" vertical="top" wrapText="1"/>
    </xf>
    <xf numFmtId="0" fontId="12" fillId="19" borderId="237" xfId="17" applyFont="1" applyFill="1" applyBorder="1" applyAlignment="1">
      <alignment horizontal="left" vertical="top" wrapText="1"/>
    </xf>
    <xf numFmtId="0" fontId="143" fillId="19" borderId="92" xfId="17" applyFont="1" applyFill="1" applyBorder="1" applyAlignment="1">
      <alignment horizontal="left" vertical="top" wrapText="1"/>
    </xf>
    <xf numFmtId="0" fontId="32" fillId="19" borderId="88" xfId="17" applyFont="1" applyFill="1" applyBorder="1" applyAlignment="1">
      <alignment horizontal="left" vertical="top" wrapText="1"/>
    </xf>
    <xf numFmtId="0" fontId="32" fillId="19" borderId="89" xfId="17" applyFont="1" applyFill="1" applyBorder="1" applyAlignment="1">
      <alignment horizontal="left" vertical="top" wrapText="1"/>
    </xf>
    <xf numFmtId="0" fontId="30" fillId="11" borderId="0" xfId="4" applyFont="1" applyFill="1" applyAlignment="1">
      <alignment vertical="center" wrapText="1"/>
    </xf>
    <xf numFmtId="0" fontId="156" fillId="11" borderId="0" xfId="0" applyFont="1" applyFill="1" applyAlignment="1">
      <alignment vertical="center" wrapText="1"/>
    </xf>
    <xf numFmtId="0" fontId="156" fillId="11" borderId="279" xfId="0" applyFont="1" applyFill="1" applyBorder="1" applyAlignment="1">
      <alignment vertical="center" wrapText="1"/>
    </xf>
    <xf numFmtId="0" fontId="186" fillId="46" borderId="0" xfId="2" applyFont="1" applyFill="1" applyAlignment="1">
      <alignment horizontal="center" vertical="center"/>
    </xf>
    <xf numFmtId="0" fontId="6" fillId="0" borderId="0" xfId="2">
      <alignment vertical="center"/>
    </xf>
    <xf numFmtId="0" fontId="30" fillId="0" borderId="0" xfId="2" applyFont="1" applyAlignment="1">
      <alignment horizontal="center" vertical="center"/>
    </xf>
    <xf numFmtId="0" fontId="6" fillId="0" borderId="0" xfId="2" applyAlignment="1">
      <alignment horizontal="center" vertical="center"/>
    </xf>
    <xf numFmtId="0" fontId="81" fillId="47" borderId="0" xfId="2" applyFont="1" applyFill="1" applyAlignment="1">
      <alignment horizontal="center" vertical="center" wrapText="1" shrinkToFit="1"/>
    </xf>
    <xf numFmtId="0" fontId="6" fillId="47" borderId="0" xfId="2" applyFill="1" applyAlignment="1">
      <alignment horizontal="center" vertical="center" wrapText="1" shrinkToFit="1"/>
    </xf>
    <xf numFmtId="0" fontId="190" fillId="0" borderId="0" xfId="2" applyFont="1" applyAlignment="1">
      <alignment horizontal="center" vertical="center"/>
    </xf>
    <xf numFmtId="0" fontId="192" fillId="48" borderId="0" xfId="2" applyFont="1" applyFill="1" applyAlignment="1">
      <alignment vertical="top" wrapText="1"/>
    </xf>
    <xf numFmtId="0" fontId="193" fillId="48" borderId="0" xfId="2" applyFont="1" applyFill="1" applyAlignment="1">
      <alignment vertical="top" wrapText="1"/>
    </xf>
    <xf numFmtId="0" fontId="6" fillId="48" borderId="0" xfId="2" applyFill="1" applyAlignment="1">
      <alignment vertical="top" wrapText="1"/>
    </xf>
    <xf numFmtId="0" fontId="29" fillId="49" borderId="0" xfId="2" applyFont="1" applyFill="1" applyAlignment="1">
      <alignment horizontal="left" vertical="top" wrapText="1" indent="1"/>
    </xf>
    <xf numFmtId="0" fontId="194" fillId="49" borderId="0" xfId="2" applyFont="1" applyFill="1" applyAlignment="1">
      <alignment horizontal="left" vertical="top" wrapText="1" indent="1"/>
    </xf>
    <xf numFmtId="14" fontId="85" fillId="19" borderId="127" xfId="2" applyNumberFormat="1" applyFont="1" applyFill="1" applyBorder="1" applyAlignment="1">
      <alignment horizontal="center" vertical="center" wrapText="1"/>
    </xf>
    <xf numFmtId="14" fontId="85" fillId="19" borderId="128" xfId="2" applyNumberFormat="1" applyFont="1" applyFill="1" applyBorder="1" applyAlignment="1">
      <alignment horizontal="center" vertical="center" wrapText="1"/>
    </xf>
    <xf numFmtId="14" fontId="85" fillId="19" borderId="208" xfId="2" applyNumberFormat="1" applyFont="1" applyFill="1" applyBorder="1" applyAlignment="1">
      <alignment horizontal="center" vertical="center" wrapText="1"/>
    </xf>
    <xf numFmtId="14" fontId="85" fillId="19" borderId="62" xfId="2" applyNumberFormat="1" applyFont="1" applyFill="1" applyBorder="1" applyAlignment="1">
      <alignment horizontal="center" vertical="center" wrapText="1"/>
    </xf>
    <xf numFmtId="14" fontId="85" fillId="19" borderId="248" xfId="2" applyNumberFormat="1" applyFont="1" applyFill="1" applyBorder="1" applyAlignment="1">
      <alignment horizontal="center" vertical="center" wrapText="1"/>
    </xf>
    <xf numFmtId="14" fontId="85" fillId="19" borderId="249" xfId="2" applyNumberFormat="1" applyFont="1" applyFill="1" applyBorder="1" applyAlignment="1">
      <alignment horizontal="center" vertical="center" wrapText="1"/>
    </xf>
    <xf numFmtId="14" fontId="81" fillId="19" borderId="143" xfId="2" applyNumberFormat="1" applyFont="1" applyFill="1" applyBorder="1" applyAlignment="1">
      <alignment horizontal="center" vertical="center"/>
    </xf>
    <xf numFmtId="14" fontId="81" fillId="19" borderId="169" xfId="2" applyNumberFormat="1" applyFont="1" applyFill="1" applyBorder="1" applyAlignment="1">
      <alignment horizontal="center" vertical="center"/>
    </xf>
    <xf numFmtId="14" fontId="81" fillId="19" borderId="250" xfId="2" applyNumberFormat="1" applyFont="1" applyFill="1" applyBorder="1" applyAlignment="1">
      <alignment horizontal="center" vertical="center"/>
    </xf>
    <xf numFmtId="0" fontId="105" fillId="19" borderId="70" xfId="2" applyFont="1" applyFill="1" applyBorder="1" applyAlignment="1">
      <alignment horizontal="center" vertical="center"/>
    </xf>
    <xf numFmtId="14" fontId="160" fillId="19" borderId="251" xfId="0" applyNumberFormat="1" applyFont="1" applyFill="1" applyBorder="1" applyAlignment="1">
      <alignment horizontal="center" vertical="center" wrapText="1"/>
    </xf>
    <xf numFmtId="14" fontId="160" fillId="19" borderId="252" xfId="0" applyNumberFormat="1" applyFont="1" applyFill="1" applyBorder="1" applyAlignment="1">
      <alignment horizontal="center" vertical="center" wrapText="1"/>
    </xf>
    <xf numFmtId="14" fontId="81" fillId="19" borderId="138" xfId="1" applyNumberFormat="1" applyFont="1" applyFill="1" applyBorder="1" applyAlignment="1" applyProtection="1">
      <alignment horizontal="center" vertical="center" shrinkToFit="1"/>
    </xf>
    <xf numFmtId="14" fontId="81" fillId="19" borderId="139" xfId="1" applyNumberFormat="1" applyFont="1" applyFill="1" applyBorder="1" applyAlignment="1" applyProtection="1">
      <alignment horizontal="center" vertical="center" shrinkToFit="1"/>
    </xf>
    <xf numFmtId="0" fontId="111" fillId="0" borderId="273" xfId="2" applyFont="1" applyBorder="1" applyAlignment="1">
      <alignment horizontal="left" vertical="top" wrapText="1"/>
    </xf>
    <xf numFmtId="0" fontId="111" fillId="0" borderId="164" xfId="2" applyFont="1" applyBorder="1" applyAlignment="1">
      <alignment horizontal="left" vertical="top" wrapText="1"/>
    </xf>
    <xf numFmtId="0" fontId="180" fillId="42" borderId="0" xfId="2" applyFont="1" applyFill="1" applyAlignment="1">
      <alignment horizontal="left" vertical="center" wrapText="1"/>
    </xf>
    <xf numFmtId="0" fontId="6" fillId="0" borderId="0" xfId="2" applyAlignment="1">
      <alignment horizontal="center" vertical="center" wrapText="1"/>
    </xf>
    <xf numFmtId="0" fontId="75" fillId="28" borderId="0" xfId="2" applyFont="1" applyFill="1" applyAlignment="1">
      <alignment horizontal="left" vertical="center" wrapText="1"/>
    </xf>
    <xf numFmtId="0" fontId="75" fillId="28" borderId="0" xfId="2" applyFont="1" applyFill="1" applyAlignment="1">
      <alignment horizontal="left" vertical="center"/>
    </xf>
    <xf numFmtId="0" fontId="1" fillId="14" borderId="117" xfId="2" applyFont="1" applyFill="1" applyBorder="1" applyAlignment="1">
      <alignment vertical="top" wrapText="1"/>
    </xf>
    <xf numFmtId="0" fontId="6" fillId="0" borderId="112" xfId="2" applyBorder="1" applyAlignment="1">
      <alignment vertical="top" wrapText="1"/>
    </xf>
    <xf numFmtId="0" fontId="6" fillId="22" borderId="114" xfId="2" applyFill="1" applyBorder="1" applyAlignment="1">
      <alignment horizontal="left" vertical="center" wrapText="1"/>
    </xf>
    <xf numFmtId="0" fontId="6" fillId="22" borderId="49" xfId="2" applyFill="1" applyBorder="1" applyAlignment="1">
      <alignment horizontal="left" vertical="center" wrapText="1"/>
    </xf>
    <xf numFmtId="0" fontId="6" fillId="22" borderId="59" xfId="2" applyFill="1" applyBorder="1" applyAlignment="1">
      <alignment horizontal="left" vertical="center" wrapText="1"/>
    </xf>
    <xf numFmtId="0" fontId="1" fillId="23" borderId="114" xfId="2" applyFont="1" applyFill="1" applyBorder="1" applyAlignment="1">
      <alignment horizontal="left" vertical="center" wrapText="1"/>
    </xf>
    <xf numFmtId="0" fontId="1" fillId="23" borderId="113" xfId="2" applyFont="1" applyFill="1" applyBorder="1" applyAlignment="1">
      <alignment horizontal="left" vertical="center" wrapText="1"/>
    </xf>
    <xf numFmtId="0" fontId="8" fillId="23" borderId="49" xfId="1" applyFill="1" applyBorder="1" applyAlignment="1" applyProtection="1">
      <alignment horizontal="left" vertical="center"/>
    </xf>
    <xf numFmtId="0" fontId="6" fillId="23" borderId="58" xfId="2" applyFill="1" applyBorder="1" applyAlignment="1">
      <alignment horizontal="left" vertical="center"/>
    </xf>
    <xf numFmtId="0" fontId="1" fillId="2" borderId="115" xfId="2" applyFont="1" applyFill="1" applyBorder="1" applyAlignment="1">
      <alignment horizontal="left" vertical="top" wrapText="1"/>
    </xf>
    <xf numFmtId="0" fontId="1" fillId="2" borderId="112" xfId="2" applyFont="1" applyFill="1" applyBorder="1" applyAlignment="1">
      <alignment horizontal="left" vertical="top" wrapText="1"/>
    </xf>
    <xf numFmtId="0" fontId="1" fillId="2" borderId="115" xfId="2" applyFont="1" applyFill="1" applyBorder="1" applyAlignment="1">
      <alignment horizontal="left" vertical="center" wrapText="1"/>
    </xf>
    <xf numFmtId="0" fontId="1" fillId="2" borderId="112" xfId="2" applyFont="1" applyFill="1" applyBorder="1" applyAlignment="1">
      <alignment horizontal="left" vertical="center" wrapText="1"/>
    </xf>
    <xf numFmtId="0" fontId="6" fillId="2" borderId="174" xfId="2" applyFill="1" applyBorder="1" applyAlignment="1">
      <alignment horizontal="center" vertical="top" wrapText="1"/>
    </xf>
    <xf numFmtId="0" fontId="6" fillId="2" borderId="60" xfId="2" applyFill="1" applyBorder="1" applyAlignment="1">
      <alignment horizontal="center" vertical="top" wrapText="1"/>
    </xf>
    <xf numFmtId="0" fontId="6" fillId="2" borderId="116" xfId="2" applyFill="1" applyBorder="1" applyAlignment="1">
      <alignment horizontal="center" vertical="center" wrapText="1"/>
    </xf>
    <xf numFmtId="0" fontId="6" fillId="2" borderId="246" xfId="2" applyFill="1" applyBorder="1" applyAlignment="1">
      <alignment horizontal="center" vertical="center" wrapText="1"/>
    </xf>
    <xf numFmtId="0" fontId="65" fillId="21" borderId="263" xfId="0" applyFont="1" applyFill="1" applyBorder="1" applyAlignment="1">
      <alignment horizontal="left" vertical="center" wrapText="1"/>
    </xf>
    <xf numFmtId="0" fontId="6" fillId="21" borderId="265" xfId="1" applyFont="1" applyFill="1" applyBorder="1" applyAlignment="1" applyProtection="1">
      <alignment horizontal="left" vertical="top" wrapText="1"/>
    </xf>
    <xf numFmtId="0" fontId="6" fillId="21" borderId="266" xfId="1" applyFont="1" applyFill="1" applyBorder="1" applyAlignment="1" applyProtection="1">
      <alignment horizontal="left" vertical="top" wrapText="1"/>
    </xf>
    <xf numFmtId="0" fontId="6" fillId="21" borderId="59" xfId="1" applyFont="1" applyFill="1" applyBorder="1" applyAlignment="1" applyProtection="1">
      <alignment horizontal="left" vertical="top" wrapText="1"/>
    </xf>
    <xf numFmtId="0" fontId="6" fillId="21" borderId="60" xfId="1" applyFont="1" applyFill="1" applyBorder="1" applyAlignment="1" applyProtection="1">
      <alignment horizontal="left" vertical="top" wrapText="1"/>
    </xf>
    <xf numFmtId="0" fontId="75" fillId="5" borderId="216" xfId="2" applyFont="1" applyFill="1" applyBorder="1" applyAlignment="1">
      <alignment horizontal="center" vertical="center"/>
    </xf>
    <xf numFmtId="0" fontId="75" fillId="5" borderId="217" xfId="2" applyFont="1" applyFill="1" applyBorder="1" applyAlignment="1">
      <alignment horizontal="center" vertical="center"/>
    </xf>
    <xf numFmtId="0" fontId="75" fillId="5" borderId="218" xfId="2" applyFont="1" applyFill="1" applyBorder="1" applyAlignment="1">
      <alignment horizontal="center" vertical="center"/>
    </xf>
    <xf numFmtId="0" fontId="135" fillId="17" borderId="219" xfId="2" applyFont="1" applyFill="1" applyBorder="1" applyAlignment="1">
      <alignment horizontal="center" vertical="center" shrinkToFit="1"/>
    </xf>
    <xf numFmtId="0" fontId="135" fillId="17" borderId="202" xfId="2" applyFont="1" applyFill="1" applyBorder="1" applyAlignment="1">
      <alignment horizontal="center" vertical="center" shrinkToFit="1"/>
    </xf>
    <xf numFmtId="0" fontId="134" fillId="17" borderId="221" xfId="2" applyFont="1" applyFill="1" applyBorder="1" applyAlignment="1">
      <alignment horizontal="center" vertical="center" wrapText="1"/>
    </xf>
    <xf numFmtId="0" fontId="134" fillId="17" borderId="222" xfId="2" applyFont="1" applyFill="1" applyBorder="1" applyAlignment="1">
      <alignment horizontal="center" vertical="center" wrapText="1"/>
    </xf>
    <xf numFmtId="0" fontId="134" fillId="17" borderId="223" xfId="2" applyFont="1" applyFill="1" applyBorder="1" applyAlignment="1">
      <alignment horizontal="center" vertical="center" wrapText="1"/>
    </xf>
    <xf numFmtId="0" fontId="6" fillId="5" borderId="192" xfId="2" applyFill="1" applyBorder="1">
      <alignment vertical="center"/>
    </xf>
    <xf numFmtId="0" fontId="6" fillId="5" borderId="193" xfId="2" applyFill="1" applyBorder="1">
      <alignment vertical="center"/>
    </xf>
    <xf numFmtId="0" fontId="6" fillId="5" borderId="194" xfId="2" applyFill="1" applyBorder="1">
      <alignment vertical="center"/>
    </xf>
    <xf numFmtId="0" fontId="19" fillId="5" borderId="195" xfId="2" applyFont="1" applyFill="1" applyBorder="1" applyAlignment="1">
      <alignment horizontal="center" vertical="top" wrapText="1"/>
    </xf>
    <xf numFmtId="0" fontId="19" fillId="5" borderId="196" xfId="2" applyFont="1" applyFill="1" applyBorder="1" applyAlignment="1">
      <alignment horizontal="center" vertical="top" wrapText="1"/>
    </xf>
    <xf numFmtId="0" fontId="19" fillId="5" borderId="197" xfId="2" applyFont="1" applyFill="1" applyBorder="1" applyAlignment="1">
      <alignment horizontal="center" vertical="top" wrapText="1"/>
    </xf>
    <xf numFmtId="0" fontId="19" fillId="5" borderId="198" xfId="2" applyFont="1" applyFill="1" applyBorder="1" applyAlignment="1">
      <alignment horizontal="center" vertical="top" wrapText="1"/>
    </xf>
    <xf numFmtId="0" fontId="19" fillId="5" borderId="199" xfId="2" applyFont="1" applyFill="1" applyBorder="1" applyAlignment="1">
      <alignment horizontal="center" vertical="top" wrapText="1"/>
    </xf>
    <xf numFmtId="0" fontId="143" fillId="5" borderId="2" xfId="2" applyFont="1" applyFill="1" applyBorder="1" applyAlignment="1">
      <alignment vertical="top" wrapText="1"/>
    </xf>
    <xf numFmtId="0" fontId="6" fillId="5" borderId="0" xfId="2" applyFill="1" applyAlignment="1">
      <alignment vertical="top" wrapText="1"/>
    </xf>
    <xf numFmtId="0" fontId="6" fillId="5" borderId="3" xfId="2" applyFill="1" applyBorder="1" applyAlignment="1">
      <alignment vertical="top" wrapText="1"/>
    </xf>
    <xf numFmtId="0" fontId="87" fillId="5" borderId="2" xfId="2" applyFont="1" applyFill="1" applyBorder="1" applyAlignment="1">
      <alignment vertical="top" wrapText="1"/>
    </xf>
    <xf numFmtId="0" fontId="20" fillId="5" borderId="0" xfId="2" applyFont="1" applyFill="1" applyAlignment="1">
      <alignment vertical="top" wrapText="1"/>
    </xf>
    <xf numFmtId="0" fontId="20" fillId="5" borderId="3" xfId="2" applyFont="1" applyFill="1" applyBorder="1" applyAlignment="1">
      <alignment vertical="top" wrapText="1"/>
    </xf>
    <xf numFmtId="0" fontId="65" fillId="21" borderId="143" xfId="0" applyFont="1" applyFill="1" applyBorder="1" applyAlignment="1">
      <alignment horizontal="center" vertical="center"/>
    </xf>
    <xf numFmtId="0" fontId="65" fillId="21" borderId="61" xfId="0" applyFont="1" applyFill="1" applyBorder="1" applyAlignment="1">
      <alignment horizontal="center" vertical="center"/>
    </xf>
    <xf numFmtId="0" fontId="65" fillId="24" borderId="143" xfId="0" applyFont="1" applyFill="1" applyBorder="1" applyAlignment="1">
      <alignment horizontal="center" vertical="center"/>
    </xf>
    <xf numFmtId="0" fontId="65" fillId="24" borderId="61" xfId="0" applyFont="1" applyFill="1" applyBorder="1" applyAlignment="1">
      <alignment horizontal="center" vertical="center"/>
    </xf>
    <xf numFmtId="0" fontId="65" fillId="24" borderId="62" xfId="0" applyFont="1" applyFill="1" applyBorder="1" applyAlignment="1">
      <alignment horizontal="center" vertical="center"/>
    </xf>
    <xf numFmtId="0" fontId="65" fillId="33" borderId="144" xfId="0" applyFont="1" applyFill="1" applyBorder="1" applyAlignment="1">
      <alignment horizontal="center" vertical="center"/>
    </xf>
    <xf numFmtId="0" fontId="65" fillId="33" borderId="145" xfId="0" applyFont="1" applyFill="1" applyBorder="1" applyAlignment="1">
      <alignment horizontal="center" vertical="center"/>
    </xf>
    <xf numFmtId="0" fontId="65" fillId="21" borderId="144" xfId="0" applyFont="1" applyFill="1" applyBorder="1" applyAlignment="1">
      <alignment horizontal="center" vertical="center"/>
    </xf>
    <xf numFmtId="0" fontId="65" fillId="21" borderId="146" xfId="0" applyFont="1" applyFill="1" applyBorder="1" applyAlignment="1">
      <alignment horizontal="center" vertical="center"/>
    </xf>
    <xf numFmtId="0" fontId="65" fillId="21" borderId="147" xfId="0" applyFont="1" applyFill="1" applyBorder="1" applyAlignment="1">
      <alignment horizontal="center" vertical="center"/>
    </xf>
    <xf numFmtId="0" fontId="65" fillId="24" borderId="144" xfId="0" applyFont="1" applyFill="1" applyBorder="1" applyAlignment="1">
      <alignment horizontal="center" vertical="center"/>
    </xf>
    <xf numFmtId="0" fontId="65" fillId="24" borderId="146" xfId="0" applyFont="1" applyFill="1" applyBorder="1" applyAlignment="1">
      <alignment horizontal="center" vertical="center"/>
    </xf>
    <xf numFmtId="0" fontId="65" fillId="24" borderId="145" xfId="0" applyFont="1" applyFill="1" applyBorder="1" applyAlignment="1">
      <alignment horizontal="center" vertical="center"/>
    </xf>
    <xf numFmtId="0" fontId="23" fillId="17" borderId="0" xfId="19" applyFont="1" applyFill="1" applyAlignment="1">
      <alignment vertical="center" wrapText="1"/>
    </xf>
    <xf numFmtId="0" fontId="112" fillId="17" borderId="162" xfId="1" applyFont="1" applyFill="1" applyBorder="1" applyAlignment="1" applyProtection="1">
      <alignment horizontal="left" vertical="top" wrapText="1"/>
    </xf>
    <xf numFmtId="0" fontId="6" fillId="0" borderId="61" xfId="2" applyBorder="1" applyAlignment="1">
      <alignment horizontal="center" vertical="center"/>
    </xf>
    <xf numFmtId="0" fontId="106" fillId="35" borderId="185" xfId="2" quotePrefix="1" applyFont="1" applyFill="1" applyBorder="1" applyAlignment="1">
      <alignment horizontal="center" vertical="center" wrapText="1" shrinkToFit="1"/>
    </xf>
    <xf numFmtId="0" fontId="27" fillId="35" borderId="186" xfId="2" applyFont="1" applyFill="1" applyBorder="1" applyAlignment="1">
      <alignment horizontal="center" vertical="center" shrinkToFit="1"/>
    </xf>
    <xf numFmtId="0" fontId="27" fillId="35" borderId="187" xfId="2" applyFont="1" applyFill="1" applyBorder="1" applyAlignment="1">
      <alignment horizontal="center" vertical="center" shrinkToFit="1"/>
    </xf>
    <xf numFmtId="0" fontId="8" fillId="17" borderId="222" xfId="1" applyFill="1" applyBorder="1" applyAlignment="1" applyProtection="1">
      <alignment horizontal="left" vertical="center" wrapText="1"/>
    </xf>
    <xf numFmtId="0" fontId="112" fillId="17" borderId="222" xfId="1" applyFont="1" applyFill="1" applyBorder="1" applyAlignment="1" applyProtection="1">
      <alignment horizontal="left" vertical="center" wrapText="1"/>
    </xf>
    <xf numFmtId="0" fontId="112" fillId="17" borderId="188" xfId="1" applyFont="1" applyFill="1" applyBorder="1" applyAlignment="1" applyProtection="1">
      <alignment horizontal="left" vertical="top" wrapText="1"/>
    </xf>
    <xf numFmtId="0" fontId="112" fillId="17" borderId="184" xfId="1" applyFont="1" applyFill="1" applyBorder="1" applyAlignment="1" applyProtection="1">
      <alignment horizontal="left" vertical="top" wrapText="1"/>
    </xf>
    <xf numFmtId="0" fontId="112" fillId="17" borderId="189" xfId="1" applyFont="1" applyFill="1" applyBorder="1" applyAlignment="1" applyProtection="1">
      <alignment horizontal="left" vertical="top" wrapText="1"/>
    </xf>
    <xf numFmtId="0" fontId="112" fillId="17" borderId="267" xfId="1" applyFont="1" applyFill="1" applyBorder="1" applyAlignment="1" applyProtection="1">
      <alignment horizontal="left" vertical="top" wrapText="1"/>
    </xf>
    <xf numFmtId="0" fontId="112" fillId="17" borderId="34" xfId="1" applyFont="1" applyFill="1" applyBorder="1" applyAlignment="1" applyProtection="1">
      <alignment horizontal="left" vertical="top" wrapText="1"/>
    </xf>
    <xf numFmtId="0" fontId="112" fillId="17" borderId="268" xfId="1" applyFont="1" applyFill="1" applyBorder="1" applyAlignment="1" applyProtection="1">
      <alignment horizontal="left" vertical="top" wrapText="1"/>
    </xf>
    <xf numFmtId="0" fontId="8" fillId="17" borderId="269" xfId="1" applyFill="1" applyBorder="1" applyAlignment="1" applyProtection="1">
      <alignment horizontal="left" vertical="center" wrapText="1"/>
    </xf>
    <xf numFmtId="0" fontId="8" fillId="17" borderId="270" xfId="1" applyFill="1" applyBorder="1" applyAlignment="1" applyProtection="1">
      <alignment horizontal="left" vertical="center" wrapText="1"/>
    </xf>
    <xf numFmtId="0" fontId="8" fillId="17" borderId="271" xfId="1" applyFill="1" applyBorder="1" applyAlignment="1" applyProtection="1">
      <alignment horizontal="left" vertical="center" wrapText="1"/>
    </xf>
    <xf numFmtId="0" fontId="106" fillId="24" borderId="185" xfId="2" quotePrefix="1" applyFont="1" applyFill="1" applyBorder="1" applyAlignment="1">
      <alignment horizontal="center" vertical="center" wrapText="1" shrinkToFit="1"/>
    </xf>
    <xf numFmtId="0" fontId="27" fillId="24" borderId="186" xfId="2" applyFont="1" applyFill="1" applyBorder="1" applyAlignment="1">
      <alignment horizontal="center" vertical="center" shrinkToFit="1"/>
    </xf>
    <xf numFmtId="0" fontId="27" fillId="24" borderId="187" xfId="2" applyFont="1" applyFill="1" applyBorder="1" applyAlignment="1">
      <alignment horizontal="center" vertical="center" shrinkToFit="1"/>
    </xf>
    <xf numFmtId="0" fontId="8" fillId="17" borderId="190" xfId="1" applyFill="1" applyBorder="1" applyAlignment="1" applyProtection="1">
      <alignment horizontal="left" vertical="top" wrapText="1"/>
    </xf>
    <xf numFmtId="0" fontId="8" fillId="17" borderId="122" xfId="1" applyFill="1" applyBorder="1" applyAlignment="1" applyProtection="1">
      <alignment horizontal="left" vertical="top" wrapText="1"/>
    </xf>
    <xf numFmtId="0" fontId="8" fillId="17" borderId="191" xfId="1" applyFill="1" applyBorder="1" applyAlignment="1" applyProtection="1">
      <alignment horizontal="left" vertical="top" wrapText="1"/>
    </xf>
    <xf numFmtId="0" fontId="106" fillId="24" borderId="185" xfId="2" applyFont="1" applyFill="1" applyBorder="1" applyAlignment="1">
      <alignment horizontal="center" vertical="center" wrapText="1" shrinkToFit="1"/>
    </xf>
    <xf numFmtId="0" fontId="179" fillId="17" borderId="188" xfId="1" applyFont="1" applyFill="1" applyBorder="1" applyAlignment="1" applyProtection="1">
      <alignment horizontal="left" vertical="top" wrapText="1"/>
    </xf>
    <xf numFmtId="0" fontId="179" fillId="17" borderId="184" xfId="1" applyFont="1" applyFill="1" applyBorder="1" applyAlignment="1" applyProtection="1">
      <alignment horizontal="left" vertical="top" wrapText="1"/>
    </xf>
    <xf numFmtId="0" fontId="179" fillId="17" borderId="189" xfId="1" applyFont="1" applyFill="1" applyBorder="1" applyAlignment="1" applyProtection="1">
      <alignment horizontal="left" vertical="top" wrapText="1"/>
    </xf>
    <xf numFmtId="0" fontId="148" fillId="40" borderId="123" xfId="2" applyFont="1" applyFill="1" applyBorder="1" applyAlignment="1">
      <alignment horizontal="center" vertical="center" shrinkToFit="1"/>
    </xf>
    <xf numFmtId="0" fontId="148" fillId="40" borderId="124" xfId="2" applyFont="1" applyFill="1" applyBorder="1" applyAlignment="1">
      <alignment horizontal="center" vertical="center" shrinkToFit="1"/>
    </xf>
    <xf numFmtId="0" fontId="148" fillId="40" borderId="125" xfId="2" applyFont="1" applyFill="1" applyBorder="1" applyAlignment="1">
      <alignment horizontal="center" vertical="center" shrinkToFit="1"/>
    </xf>
    <xf numFmtId="0" fontId="106" fillId="35" borderId="185" xfId="2" applyFont="1" applyFill="1" applyBorder="1" applyAlignment="1">
      <alignment horizontal="center" vertical="center" wrapText="1" shrinkToFit="1"/>
    </xf>
    <xf numFmtId="0" fontId="141" fillId="17" borderId="188" xfId="1" applyFont="1" applyFill="1" applyBorder="1" applyAlignment="1" applyProtection="1">
      <alignment horizontal="left" vertical="top" wrapText="1"/>
    </xf>
    <xf numFmtId="0" fontId="141" fillId="17" borderId="184" xfId="1" applyFont="1" applyFill="1" applyBorder="1" applyAlignment="1" applyProtection="1">
      <alignment horizontal="left" vertical="top" wrapText="1"/>
    </xf>
    <xf numFmtId="0" fontId="141" fillId="17" borderId="189" xfId="1" applyFont="1" applyFill="1" applyBorder="1" applyAlignment="1" applyProtection="1">
      <alignment horizontal="left" vertical="top" wrapText="1"/>
    </xf>
    <xf numFmtId="0" fontId="8" fillId="17" borderId="245" xfId="1" applyFill="1" applyBorder="1" applyAlignment="1" applyProtection="1">
      <alignment horizontal="left" vertical="center" wrapText="1"/>
    </xf>
    <xf numFmtId="0" fontId="112" fillId="17" borderId="245" xfId="1" applyFont="1" applyFill="1" applyBorder="1" applyAlignment="1" applyProtection="1">
      <alignment horizontal="left" vertical="center" wrapText="1"/>
    </xf>
    <xf numFmtId="178" fontId="81" fillId="3" borderId="128" xfId="2" applyNumberFormat="1" applyFont="1" applyFill="1" applyBorder="1" applyAlignment="1">
      <alignment horizontal="center" vertical="center"/>
    </xf>
    <xf numFmtId="178" fontId="81" fillId="3" borderId="128" xfId="0" applyNumberFormat="1" applyFont="1" applyFill="1" applyBorder="1" applyAlignment="1">
      <alignment horizontal="center" vertical="center"/>
    </xf>
    <xf numFmtId="178" fontId="81" fillId="3" borderId="129" xfId="0" applyNumberFormat="1" applyFont="1" applyFill="1" applyBorder="1" applyAlignment="1">
      <alignment horizontal="center" vertical="center"/>
    </xf>
    <xf numFmtId="178" fontId="81" fillId="3" borderId="127" xfId="2" applyNumberFormat="1" applyFont="1" applyFill="1" applyBorder="1" applyAlignment="1">
      <alignment horizontal="center" vertical="center"/>
    </xf>
  </cellXfs>
  <cellStyles count="26">
    <cellStyle name="Hyperlink" xfId="25" xr:uid="{00000000-000B-0000-0000-000008000000}"/>
    <cellStyle name="ハイパーリンク" xfId="1" builtinId="8"/>
    <cellStyle name="ハイパーリンク 2" xfId="23" xr:uid="{B5D3DB61-D240-4C3A-8915-4D98031A8B84}"/>
    <cellStyle name="標準" xfId="0" builtinId="0"/>
    <cellStyle name="標準 2" xfId="2" xr:uid="{00000000-0005-0000-0000-000002000000}"/>
    <cellStyle name="標準 2 2" xfId="3" xr:uid="{00000000-0005-0000-0000-000003000000}"/>
    <cellStyle name="標準 2 2 2" xfId="20" xr:uid="{1064B219-AC4F-414B-BDBF-39C21F29F659}"/>
    <cellStyle name="標準 2 2 2 2" xfId="21" xr:uid="{5F25B949-ADEE-42BE-8069-06F40D7FD504}"/>
    <cellStyle name="標準 3" xfId="4" xr:uid="{00000000-0005-0000-0000-000004000000}"/>
    <cellStyle name="標準 3 2" xfId="5" xr:uid="{00000000-0005-0000-0000-000005000000}"/>
    <cellStyle name="標準 3 2 2" xfId="6" xr:uid="{00000000-0005-0000-0000-000006000000}"/>
    <cellStyle name="標準 3 2 2 2" xfId="7" xr:uid="{00000000-0005-0000-0000-000007000000}"/>
    <cellStyle name="標準 4" xfId="8" xr:uid="{00000000-0005-0000-0000-000008000000}"/>
    <cellStyle name="標準 5" xfId="9" xr:uid="{00000000-0005-0000-0000-000009000000}"/>
    <cellStyle name="標準 6" xfId="10" xr:uid="{00000000-0005-0000-0000-00000A000000}"/>
    <cellStyle name="標準 6 2" xfId="11" xr:uid="{00000000-0005-0000-0000-00000B000000}"/>
    <cellStyle name="標準 6 2 2" xfId="12" xr:uid="{00000000-0005-0000-0000-00000C000000}"/>
    <cellStyle name="標準 6 2_2019-15" xfId="13" xr:uid="{00000000-0005-0000-0000-00000D000000}"/>
    <cellStyle name="標準 6_★2019-2" xfId="14" xr:uid="{00000000-0005-0000-0000-00000E000000}"/>
    <cellStyle name="標準 7" xfId="15" xr:uid="{00000000-0005-0000-0000-00000F000000}"/>
    <cellStyle name="標準 8" xfId="22" xr:uid="{E1CB95E9-5BB4-4D51-9DF8-AED85455084B}"/>
    <cellStyle name="標準 9" xfId="24" xr:uid="{4FCECFBE-A751-42FB-BF41-6CB6992F7569}"/>
    <cellStyle name="標準_H23-11 2" xfId="16" xr:uid="{00000000-0005-0000-0000-000010000000}"/>
    <cellStyle name="標準_H23-11_2019-4" xfId="17" xr:uid="{00000000-0005-0000-0000-000011000000}"/>
    <cellStyle name="標準_H23-11_2019-4 2" xfId="18" xr:uid="{00000000-0005-0000-0000-000012000000}"/>
    <cellStyle name="標準_H25-25 2 2" xfId="19" xr:uid="{00000000-0005-0000-0000-000013000000}"/>
  </cellStyles>
  <dxfs count="6">
    <dxf>
      <fill>
        <patternFill>
          <bgColor indexed="13"/>
        </patternFill>
      </fill>
    </dxf>
    <dxf>
      <fill>
        <patternFill>
          <bgColor indexed="51"/>
        </patternFill>
      </fill>
    </dxf>
    <dxf>
      <fill>
        <patternFill>
          <bgColor indexed="53"/>
        </patternFill>
      </fill>
    </dxf>
    <dxf>
      <fill>
        <patternFill>
          <bgColor indexed="13"/>
        </patternFill>
      </fill>
    </dxf>
    <dxf>
      <fill>
        <patternFill>
          <bgColor indexed="51"/>
        </patternFill>
      </fill>
    </dxf>
    <dxf>
      <fill>
        <patternFill>
          <bgColor indexed="53"/>
        </patternFill>
      </fill>
    </dxf>
  </dxfs>
  <tableStyles count="0" defaultTableStyle="TableStyleMedium2" defaultPivotStyle="PivotStyleLight16"/>
  <colors>
    <mruColors>
      <color rgb="FF6DDDF7"/>
      <color rgb="FF6EF729"/>
      <color rgb="FFFFD653"/>
      <color rgb="FFFFF5D5"/>
      <color rgb="FFFFA3C2"/>
      <color rgb="FFFFFFCC"/>
      <color rgb="FFC8FCAE"/>
      <color rgb="FF379B4F"/>
      <color rgb="FF95F963"/>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microsoft.com/office/2022/10/relationships/richValueRel" Target="richData/richValueRel.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腸管出血性大腸菌</a:t>
            </a:r>
          </a:p>
        </c:rich>
      </c:tx>
      <c:layout>
        <c:manualLayout>
          <c:xMode val="edge"/>
          <c:yMode val="edge"/>
          <c:x val="0.36349963903190607"/>
          <c:y val="2.47989774923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822459675442242"/>
          <c:y val="2.5313967465744814E-2"/>
          <c:w val="0.77210613690956476"/>
          <c:h val="0.60984543598716823"/>
        </c:manualLayout>
      </c:layout>
      <c:lineChart>
        <c:grouping val="standard"/>
        <c:varyColors val="0"/>
        <c:ser>
          <c:idx val="9"/>
          <c:order val="0"/>
          <c:tx>
            <c:strRef>
              <c:f>'48　感染症統計'!$A$7</c:f>
              <c:strCache>
                <c:ptCount val="1"/>
                <c:pt idx="0">
                  <c:v>2025年</c:v>
                </c:pt>
              </c:strCache>
            </c:strRef>
          </c:tx>
          <c:spPr>
            <a:ln w="38100" cap="rnd">
              <a:solidFill>
                <a:srgbClr val="FF0000"/>
              </a:solidFill>
              <a:round/>
            </a:ln>
            <a:effectLst/>
          </c:spPr>
          <c:marker>
            <c:symbol val="circle"/>
            <c:size val="5"/>
            <c:spPr>
              <a:solidFill>
                <a:schemeClr val="accent4">
                  <a:lumMod val="60000"/>
                </a:schemeClr>
              </a:solidFill>
              <a:ln w="38100">
                <a:solidFill>
                  <a:srgbClr val="FF0000"/>
                </a:solidFill>
              </a:ln>
              <a:effectLst/>
            </c:spPr>
          </c:marker>
          <c:val>
            <c:numRef>
              <c:f>'48　感染症統計'!$B$7:$M$7</c:f>
              <c:numCache>
                <c:formatCode>General</c:formatCode>
                <c:ptCount val="12"/>
                <c:pt idx="0">
                  <c:v>142</c:v>
                </c:pt>
                <c:pt idx="1">
                  <c:v>95</c:v>
                </c:pt>
                <c:pt idx="2">
                  <c:v>86</c:v>
                </c:pt>
                <c:pt idx="3">
                  <c:v>111</c:v>
                </c:pt>
                <c:pt idx="4">
                  <c:v>217</c:v>
                </c:pt>
                <c:pt idx="5">
                  <c:v>308</c:v>
                </c:pt>
                <c:pt idx="6">
                  <c:v>838</c:v>
                </c:pt>
                <c:pt idx="7">
                  <c:v>715</c:v>
                </c:pt>
                <c:pt idx="8">
                  <c:v>645</c:v>
                </c:pt>
                <c:pt idx="9">
                  <c:v>643</c:v>
                </c:pt>
                <c:pt idx="10">
                  <c:v>295</c:v>
                </c:pt>
              </c:numCache>
            </c:numRef>
          </c:val>
          <c:smooth val="0"/>
          <c:extLst>
            <c:ext xmlns:c16="http://schemas.microsoft.com/office/drawing/2014/chart" uri="{C3380CC4-5D6E-409C-BE32-E72D297353CC}">
              <c16:uniqueId val="{00000000-258B-4D78-9FAF-C894CF0226E0}"/>
            </c:ext>
          </c:extLst>
        </c:ser>
        <c:ser>
          <c:idx val="6"/>
          <c:order val="1"/>
          <c:tx>
            <c:strRef>
              <c:f>'48　感染症統計'!$A$8</c:f>
              <c:strCache>
                <c:ptCount val="1"/>
                <c:pt idx="0">
                  <c:v>2024年</c:v>
                </c:pt>
              </c:strCache>
            </c:strRef>
          </c:tx>
          <c:spPr>
            <a:ln w="38100" cap="rnd">
              <a:solidFill>
                <a:srgbClr val="379B4F"/>
              </a:solidFill>
              <a:round/>
            </a:ln>
            <a:effectLst/>
          </c:spPr>
          <c:marker>
            <c:symbol val="circle"/>
            <c:size val="5"/>
            <c:spPr>
              <a:solidFill>
                <a:srgbClr val="FF0000"/>
              </a:solidFill>
              <a:ln w="38100">
                <a:solidFill>
                  <a:srgbClr val="379B4F"/>
                </a:solidFill>
              </a:ln>
              <a:effectLst/>
            </c:spPr>
          </c:marker>
          <c:val>
            <c:numRef>
              <c:f>'48　感染症統計'!$B$8:$M$8</c:f>
              <c:numCache>
                <c:formatCode>General</c:formatCode>
                <c:ptCount val="12"/>
                <c:pt idx="0">
                  <c:v>103</c:v>
                </c:pt>
                <c:pt idx="1">
                  <c:v>102</c:v>
                </c:pt>
                <c:pt idx="2">
                  <c:v>114</c:v>
                </c:pt>
                <c:pt idx="3">
                  <c:v>122</c:v>
                </c:pt>
                <c:pt idx="4">
                  <c:v>257</c:v>
                </c:pt>
                <c:pt idx="5">
                  <c:v>308</c:v>
                </c:pt>
                <c:pt idx="6">
                  <c:v>519</c:v>
                </c:pt>
                <c:pt idx="7">
                  <c:v>708</c:v>
                </c:pt>
                <c:pt idx="8">
                  <c:v>541</c:v>
                </c:pt>
                <c:pt idx="9">
                  <c:v>533</c:v>
                </c:pt>
                <c:pt idx="10">
                  <c:v>277</c:v>
                </c:pt>
                <c:pt idx="11">
                  <c:v>158</c:v>
                </c:pt>
              </c:numCache>
            </c:numRef>
          </c:val>
          <c:smooth val="0"/>
          <c:extLst>
            <c:ext xmlns:c16="http://schemas.microsoft.com/office/drawing/2014/chart" uri="{C3380CC4-5D6E-409C-BE32-E72D297353CC}">
              <c16:uniqueId val="{00000001-258B-4D78-9FAF-C894CF0226E0}"/>
            </c:ext>
          </c:extLst>
        </c:ser>
        <c:ser>
          <c:idx val="0"/>
          <c:order val="2"/>
          <c:tx>
            <c:strRef>
              <c:f>'48　感染症統計'!$A$9</c:f>
              <c:strCache>
                <c:ptCount val="1"/>
                <c:pt idx="0">
                  <c:v>2023年</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'48　感染症統計'!$B$9:$M$9</c:f>
              <c:numCache>
                <c:formatCode>#,##0_ </c:formatCode>
                <c:ptCount val="12"/>
                <c:pt idx="0" formatCode="General">
                  <c:v>84</c:v>
                </c:pt>
                <c:pt idx="1">
                  <c:v>62</c:v>
                </c:pt>
                <c:pt idx="2">
                  <c:v>99</c:v>
                </c:pt>
                <c:pt idx="3">
                  <c:v>112</c:v>
                </c:pt>
                <c:pt idx="4" formatCode="General">
                  <c:v>224</c:v>
                </c:pt>
                <c:pt idx="5" formatCode="General">
                  <c:v>526</c:v>
                </c:pt>
                <c:pt idx="6" formatCode="General">
                  <c:v>521</c:v>
                </c:pt>
                <c:pt idx="7">
                  <c:v>768</c:v>
                </c:pt>
                <c:pt idx="8">
                  <c:v>454</c:v>
                </c:pt>
                <c:pt idx="9">
                  <c:v>390</c:v>
                </c:pt>
                <c:pt idx="10">
                  <c:v>416</c:v>
                </c:pt>
                <c:pt idx="11" formatCode="General">
                  <c:v>154</c:v>
                </c:pt>
              </c:numCache>
            </c:numRef>
          </c:val>
          <c:smooth val="0"/>
          <c:extLst>
            <c:ext xmlns:c16="http://schemas.microsoft.com/office/drawing/2014/chart" uri="{C3380CC4-5D6E-409C-BE32-E72D297353CC}">
              <c16:uniqueId val="{00000002-258B-4D78-9FAF-C894CF0226E0}"/>
            </c:ext>
          </c:extLst>
        </c:ser>
        <c:ser>
          <c:idx val="1"/>
          <c:order val="3"/>
          <c:tx>
            <c:strRef>
              <c:f>'48　感染症統計'!$A$10</c:f>
              <c:strCache>
                <c:ptCount val="1"/>
                <c:pt idx="0">
                  <c:v>2022年</c:v>
                </c:pt>
              </c:strCache>
            </c:strRef>
          </c:tx>
          <c:spPr>
            <a:ln w="28575" cap="rnd">
              <a:solidFill>
                <a:schemeClr val="accent2"/>
              </a:solidFill>
              <a:round/>
            </a:ln>
            <a:effectLst/>
          </c:spPr>
          <c:marker>
            <c:symbol val="none"/>
          </c:marker>
          <c:val>
            <c:numRef>
              <c:f>'48　感染症統計'!$B$10:$M$10</c:f>
              <c:numCache>
                <c:formatCode>#,##0_ </c:formatCode>
                <c:ptCount val="12"/>
                <c:pt idx="0" formatCode="General">
                  <c:v>81</c:v>
                </c:pt>
                <c:pt idx="1">
                  <c:v>39</c:v>
                </c:pt>
                <c:pt idx="2">
                  <c:v>72</c:v>
                </c:pt>
                <c:pt idx="3" formatCode="General">
                  <c:v>89</c:v>
                </c:pt>
                <c:pt idx="4" formatCode="General">
                  <c:v>258</c:v>
                </c:pt>
                <c:pt idx="5" formatCode="General">
                  <c:v>416</c:v>
                </c:pt>
                <c:pt idx="6" formatCode="General">
                  <c:v>554</c:v>
                </c:pt>
                <c:pt idx="7" formatCode="General">
                  <c:v>568</c:v>
                </c:pt>
                <c:pt idx="8" formatCode="General">
                  <c:v>578</c:v>
                </c:pt>
                <c:pt idx="9" formatCode="General">
                  <c:v>337</c:v>
                </c:pt>
                <c:pt idx="10" formatCode="General">
                  <c:v>169</c:v>
                </c:pt>
                <c:pt idx="11" formatCode="General">
                  <c:v>168</c:v>
                </c:pt>
              </c:numCache>
            </c:numRef>
          </c:val>
          <c:smooth val="0"/>
          <c:extLst>
            <c:ext xmlns:c16="http://schemas.microsoft.com/office/drawing/2014/chart" uri="{C3380CC4-5D6E-409C-BE32-E72D297353CC}">
              <c16:uniqueId val="{00000003-258B-4D78-9FAF-C894CF0226E0}"/>
            </c:ext>
          </c:extLst>
        </c:ser>
        <c:ser>
          <c:idx val="2"/>
          <c:order val="4"/>
          <c:tx>
            <c:strRef>
              <c:f>'48　感染症統計'!$A$11</c:f>
              <c:strCache>
                <c:ptCount val="1"/>
                <c:pt idx="0">
                  <c:v>2021年</c:v>
                </c:pt>
              </c:strCache>
            </c:strRef>
          </c:tx>
          <c:spPr>
            <a:ln w="28575" cap="rnd">
              <a:solidFill>
                <a:schemeClr val="accent3"/>
              </a:solidFill>
              <a:round/>
            </a:ln>
            <a:effectLst/>
          </c:spPr>
          <c:marker>
            <c:symbol val="none"/>
          </c:marker>
          <c:val>
            <c:numRef>
              <c:f>'48　感染症統計'!$B$11:$M$11</c:f>
              <c:numCache>
                <c:formatCode>General</c:formatCode>
                <c:ptCount val="12"/>
                <c:pt idx="0">
                  <c:v>81</c:v>
                </c:pt>
                <c:pt idx="1">
                  <c:v>48</c:v>
                </c:pt>
                <c:pt idx="2">
                  <c:v>71</c:v>
                </c:pt>
                <c:pt idx="3">
                  <c:v>128</c:v>
                </c:pt>
                <c:pt idx="4">
                  <c:v>171</c:v>
                </c:pt>
                <c:pt idx="5">
                  <c:v>350</c:v>
                </c:pt>
                <c:pt idx="6">
                  <c:v>569</c:v>
                </c:pt>
                <c:pt idx="7">
                  <c:v>553</c:v>
                </c:pt>
                <c:pt idx="8">
                  <c:v>458</c:v>
                </c:pt>
                <c:pt idx="9">
                  <c:v>306</c:v>
                </c:pt>
                <c:pt idx="10">
                  <c:v>221</c:v>
                </c:pt>
                <c:pt idx="11">
                  <c:v>229</c:v>
                </c:pt>
              </c:numCache>
            </c:numRef>
          </c:val>
          <c:smooth val="0"/>
          <c:extLst>
            <c:ext xmlns:c16="http://schemas.microsoft.com/office/drawing/2014/chart" uri="{C3380CC4-5D6E-409C-BE32-E72D297353CC}">
              <c16:uniqueId val="{00000004-258B-4D78-9FAF-C894CF0226E0}"/>
            </c:ext>
          </c:extLst>
        </c:ser>
        <c:ser>
          <c:idx val="5"/>
          <c:order val="5"/>
          <c:tx>
            <c:strRef>
              <c:f>'48　感染症統計'!$A$12</c:f>
              <c:strCache>
                <c:ptCount val="1"/>
                <c:pt idx="0">
                  <c:v>2020年</c:v>
                </c:pt>
              </c:strCache>
            </c:strRef>
          </c:tx>
          <c:spPr>
            <a:ln w="28575" cap="rnd">
              <a:solidFill>
                <a:schemeClr val="accent6"/>
              </a:solidFill>
              <a:round/>
            </a:ln>
            <a:effectLst/>
          </c:spPr>
          <c:marker>
            <c:symbol val="none"/>
          </c:marker>
          <c:val>
            <c:numRef>
              <c:f>'48　感染症統計'!$B$12:$M$12</c:f>
              <c:numCache>
                <c:formatCode>General</c:formatCode>
                <c:ptCount val="12"/>
                <c:pt idx="0">
                  <c:v>112</c:v>
                </c:pt>
                <c:pt idx="1">
                  <c:v>85</c:v>
                </c:pt>
                <c:pt idx="2">
                  <c:v>60</c:v>
                </c:pt>
                <c:pt idx="3">
                  <c:v>97</c:v>
                </c:pt>
                <c:pt idx="4">
                  <c:v>95</c:v>
                </c:pt>
                <c:pt idx="5">
                  <c:v>305</c:v>
                </c:pt>
                <c:pt idx="6">
                  <c:v>544</c:v>
                </c:pt>
                <c:pt idx="7">
                  <c:v>449</c:v>
                </c:pt>
                <c:pt idx="8">
                  <c:v>475</c:v>
                </c:pt>
                <c:pt idx="9">
                  <c:v>505</c:v>
                </c:pt>
                <c:pt idx="10">
                  <c:v>219</c:v>
                </c:pt>
                <c:pt idx="11" formatCode="#,##0_ ">
                  <c:v>98</c:v>
                </c:pt>
              </c:numCache>
            </c:numRef>
          </c:val>
          <c:smooth val="0"/>
          <c:extLst>
            <c:ext xmlns:c16="http://schemas.microsoft.com/office/drawing/2014/chart" uri="{C3380CC4-5D6E-409C-BE32-E72D297353CC}">
              <c16:uniqueId val="{00000005-258B-4D78-9FAF-C894CF0226E0}"/>
            </c:ext>
          </c:extLst>
        </c:ser>
        <c:dLbls>
          <c:showLegendKey val="0"/>
          <c:showVal val="0"/>
          <c:showCatName val="0"/>
          <c:showSerName val="0"/>
          <c:showPercent val="0"/>
          <c:showBubbleSize val="0"/>
        </c:dLbls>
        <c:marker val="1"/>
        <c:smooth val="0"/>
        <c:axId val="473875992"/>
        <c:axId val="473875208"/>
      </c:lineChart>
      <c:catAx>
        <c:axId val="4738759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208"/>
        <c:crosses val="autoZero"/>
        <c:auto val="1"/>
        <c:lblAlgn val="ctr"/>
        <c:lblOffset val="100"/>
        <c:noMultiLvlLbl val="0"/>
      </c:catAx>
      <c:valAx>
        <c:axId val="473875208"/>
        <c:scaling>
          <c:orientation val="minMax"/>
          <c:max val="1400"/>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538985472520936"/>
          <c:y val="1.0689411766239484E-2"/>
          <c:w val="0.1187992146550145"/>
          <c:h val="0.48126258319837928"/>
        </c:manualLayout>
      </c:layout>
      <c:overlay val="0"/>
      <c:spPr>
        <a:noFill/>
        <a:ln>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細菌性赤痢菌</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747074113369755"/>
          <c:y val="5.692857851974642E-2"/>
          <c:w val="0.70100967673797776"/>
          <c:h val="0.62589415129079018"/>
        </c:manualLayout>
      </c:layout>
      <c:lineChart>
        <c:grouping val="standard"/>
        <c:varyColors val="0"/>
        <c:ser>
          <c:idx val="6"/>
          <c:order val="0"/>
          <c:tx>
            <c:strRef>
              <c:f>'48　感染症統計'!$P$7</c:f>
              <c:strCache>
                <c:ptCount val="1"/>
                <c:pt idx="0">
                  <c:v>2025年</c:v>
                </c:pt>
              </c:strCache>
            </c:strRef>
          </c:tx>
          <c:spPr>
            <a:ln w="38100" cap="rnd">
              <a:solidFill>
                <a:srgbClr val="FF0000"/>
              </a:solidFill>
              <a:round/>
            </a:ln>
            <a:effectLst/>
          </c:spPr>
          <c:marker>
            <c:symbol val="none"/>
          </c:marker>
          <c:val>
            <c:numRef>
              <c:f>'48　感染症統計'!$Q$7:$AB$7</c:f>
              <c:numCache>
                <c:formatCode>#,##0_ </c:formatCode>
                <c:ptCount val="12"/>
                <c:pt idx="0">
                  <c:v>2</c:v>
                </c:pt>
                <c:pt idx="1">
                  <c:v>4</c:v>
                </c:pt>
                <c:pt idx="2">
                  <c:v>6</c:v>
                </c:pt>
                <c:pt idx="3">
                  <c:v>4</c:v>
                </c:pt>
                <c:pt idx="4">
                  <c:v>8</c:v>
                </c:pt>
                <c:pt idx="5">
                  <c:v>0</c:v>
                </c:pt>
                <c:pt idx="6">
                  <c:v>5</c:v>
                </c:pt>
                <c:pt idx="7">
                  <c:v>7</c:v>
                </c:pt>
                <c:pt idx="8">
                  <c:v>5</c:v>
                </c:pt>
                <c:pt idx="9">
                  <c:v>8</c:v>
                </c:pt>
                <c:pt idx="10">
                  <c:v>3</c:v>
                </c:pt>
              </c:numCache>
            </c:numRef>
          </c:val>
          <c:smooth val="0"/>
          <c:extLst>
            <c:ext xmlns:c16="http://schemas.microsoft.com/office/drawing/2014/chart" uri="{C3380CC4-5D6E-409C-BE32-E72D297353CC}">
              <c16:uniqueId val="{00000000-1B18-4E7B-939D-82A450FC20BD}"/>
            </c:ext>
          </c:extLst>
        </c:ser>
        <c:ser>
          <c:idx val="0"/>
          <c:order val="1"/>
          <c:tx>
            <c:strRef>
              <c:f>'48　感染症統計'!$P$8</c:f>
              <c:strCache>
                <c:ptCount val="1"/>
                <c:pt idx="0">
                  <c:v>2024年</c:v>
                </c:pt>
              </c:strCache>
            </c:strRef>
          </c:tx>
          <c:spPr>
            <a:ln w="19050" cap="rnd">
              <a:solidFill>
                <a:srgbClr val="00B050"/>
              </a:solidFill>
              <a:round/>
            </a:ln>
            <a:effectLst/>
          </c:spPr>
          <c:marker>
            <c:symbol val="none"/>
          </c:marker>
          <c:val>
            <c:numRef>
              <c:f>'48　感染症統計'!$Q$8:$AB$8</c:f>
              <c:numCache>
                <c:formatCode>General</c:formatCode>
                <c:ptCount val="12"/>
                <c:pt idx="0" formatCode="#,##0_ ">
                  <c:v>4</c:v>
                </c:pt>
                <c:pt idx="1">
                  <c:v>4</c:v>
                </c:pt>
                <c:pt idx="2">
                  <c:v>4</c:v>
                </c:pt>
                <c:pt idx="3">
                  <c:v>8</c:v>
                </c:pt>
                <c:pt idx="4">
                  <c:v>1</c:v>
                </c:pt>
                <c:pt idx="5">
                  <c:v>2</c:v>
                </c:pt>
                <c:pt idx="6">
                  <c:v>6</c:v>
                </c:pt>
                <c:pt idx="7">
                  <c:v>21</c:v>
                </c:pt>
                <c:pt idx="8">
                  <c:v>12</c:v>
                </c:pt>
                <c:pt idx="9">
                  <c:v>8</c:v>
                </c:pt>
                <c:pt idx="10">
                  <c:v>0</c:v>
                </c:pt>
                <c:pt idx="11">
                  <c:v>4</c:v>
                </c:pt>
              </c:numCache>
            </c:numRef>
          </c:val>
          <c:smooth val="0"/>
          <c:extLst>
            <c:ext xmlns:c16="http://schemas.microsoft.com/office/drawing/2014/chart" uri="{C3380CC4-5D6E-409C-BE32-E72D297353CC}">
              <c16:uniqueId val="{00000001-1B18-4E7B-939D-82A450FC20BD}"/>
            </c:ext>
          </c:extLst>
        </c:ser>
        <c:ser>
          <c:idx val="1"/>
          <c:order val="2"/>
          <c:tx>
            <c:strRef>
              <c:f>'48　感染症統計'!$P$9</c:f>
              <c:strCache>
                <c:ptCount val="1"/>
                <c:pt idx="0">
                  <c:v>2023年</c:v>
                </c:pt>
              </c:strCache>
            </c:strRef>
          </c:tx>
          <c:spPr>
            <a:ln w="28575" cap="rnd">
              <a:solidFill>
                <a:schemeClr val="accent2"/>
              </a:solidFill>
              <a:round/>
            </a:ln>
            <a:effectLst/>
          </c:spPr>
          <c:marker>
            <c:symbol val="none"/>
          </c:marker>
          <c:val>
            <c:numRef>
              <c:f>'48　感染症統計'!$Q$9:$AB$9</c:f>
              <c:numCache>
                <c:formatCode>#,##0_ </c:formatCode>
                <c:ptCount val="12"/>
                <c:pt idx="0" formatCode="General">
                  <c:v>1</c:v>
                </c:pt>
                <c:pt idx="1">
                  <c:v>1</c:v>
                </c:pt>
                <c:pt idx="2">
                  <c:v>4</c:v>
                </c:pt>
                <c:pt idx="3">
                  <c:v>2</c:v>
                </c:pt>
                <c:pt idx="4">
                  <c:v>2</c:v>
                </c:pt>
                <c:pt idx="5">
                  <c:v>7</c:v>
                </c:pt>
                <c:pt idx="6">
                  <c:v>7</c:v>
                </c:pt>
                <c:pt idx="7">
                  <c:v>3</c:v>
                </c:pt>
                <c:pt idx="8">
                  <c:v>1</c:v>
                </c:pt>
                <c:pt idx="9">
                  <c:v>7</c:v>
                </c:pt>
                <c:pt idx="10">
                  <c:v>7</c:v>
                </c:pt>
                <c:pt idx="11" formatCode="General">
                  <c:v>5</c:v>
                </c:pt>
              </c:numCache>
            </c:numRef>
          </c:val>
          <c:smooth val="0"/>
          <c:extLst>
            <c:ext xmlns:c16="http://schemas.microsoft.com/office/drawing/2014/chart" uri="{C3380CC4-5D6E-409C-BE32-E72D297353CC}">
              <c16:uniqueId val="{00000002-1B18-4E7B-939D-82A450FC20BD}"/>
            </c:ext>
          </c:extLst>
        </c:ser>
        <c:ser>
          <c:idx val="2"/>
          <c:order val="3"/>
          <c:tx>
            <c:strRef>
              <c:f>'48　感染症統計'!$P$10</c:f>
              <c:strCache>
                <c:ptCount val="1"/>
                <c:pt idx="0">
                  <c:v>2022年</c:v>
                </c:pt>
              </c:strCache>
            </c:strRef>
          </c:tx>
          <c:spPr>
            <a:ln w="28575" cap="rnd">
              <a:solidFill>
                <a:schemeClr val="accent3"/>
              </a:solidFill>
              <a:round/>
            </a:ln>
            <a:effectLst/>
          </c:spPr>
          <c:marker>
            <c:symbol val="none"/>
          </c:marker>
          <c:val>
            <c:numRef>
              <c:f>'48　感染症統計'!$Q$10:$AB$10</c:f>
              <c:numCache>
                <c:formatCode>#,##0_ </c:formatCode>
                <c:ptCount val="12"/>
                <c:pt idx="0" formatCode="General">
                  <c:v>0</c:v>
                </c:pt>
                <c:pt idx="1">
                  <c:v>5</c:v>
                </c:pt>
                <c:pt idx="2">
                  <c:v>4</c:v>
                </c:pt>
                <c:pt idx="3">
                  <c:v>1</c:v>
                </c:pt>
                <c:pt idx="4">
                  <c:v>1</c:v>
                </c:pt>
                <c:pt idx="5">
                  <c:v>1</c:v>
                </c:pt>
                <c:pt idx="6">
                  <c:v>1</c:v>
                </c:pt>
                <c:pt idx="7">
                  <c:v>1</c:v>
                </c:pt>
                <c:pt idx="8" formatCode="General">
                  <c:v>0</c:v>
                </c:pt>
                <c:pt idx="9" formatCode="General">
                  <c:v>0</c:v>
                </c:pt>
                <c:pt idx="10" formatCode="General">
                  <c:v>0</c:v>
                </c:pt>
                <c:pt idx="11" formatCode="General">
                  <c:v>2</c:v>
                </c:pt>
              </c:numCache>
            </c:numRef>
          </c:val>
          <c:smooth val="0"/>
          <c:extLst>
            <c:ext xmlns:c16="http://schemas.microsoft.com/office/drawing/2014/chart" uri="{C3380CC4-5D6E-409C-BE32-E72D297353CC}">
              <c16:uniqueId val="{00000003-1B18-4E7B-939D-82A450FC20BD}"/>
            </c:ext>
          </c:extLst>
        </c:ser>
        <c:ser>
          <c:idx val="3"/>
          <c:order val="4"/>
          <c:tx>
            <c:strRef>
              <c:f>'48　感染症統計'!$P$11</c:f>
              <c:strCache>
                <c:ptCount val="1"/>
                <c:pt idx="0">
                  <c:v>2021年</c:v>
                </c:pt>
              </c:strCache>
            </c:strRef>
          </c:tx>
          <c:spPr>
            <a:ln w="28575" cap="rnd">
              <a:solidFill>
                <a:schemeClr val="accent4"/>
              </a:solidFill>
              <a:round/>
            </a:ln>
            <a:effectLst/>
          </c:spPr>
          <c:marker>
            <c:symbol val="none"/>
          </c:marker>
          <c:val>
            <c:numRef>
              <c:f>'48　感染症統計'!$Q$11:$AB$11</c:f>
              <c:numCache>
                <c:formatCode>#,##0_ </c:formatCode>
                <c:ptCount val="12"/>
                <c:pt idx="0">
                  <c:v>1</c:v>
                </c:pt>
                <c:pt idx="1">
                  <c:v>2</c:v>
                </c:pt>
                <c:pt idx="2">
                  <c:v>1</c:v>
                </c:pt>
                <c:pt idx="3">
                  <c:v>0</c:v>
                </c:pt>
                <c:pt idx="4">
                  <c:v>0</c:v>
                </c:pt>
                <c:pt idx="5">
                  <c:v>0</c:v>
                </c:pt>
                <c:pt idx="6">
                  <c:v>1</c:v>
                </c:pt>
                <c:pt idx="7">
                  <c:v>1</c:v>
                </c:pt>
                <c:pt idx="8">
                  <c:v>0</c:v>
                </c:pt>
                <c:pt idx="9">
                  <c:v>1</c:v>
                </c:pt>
                <c:pt idx="10">
                  <c:v>0</c:v>
                </c:pt>
                <c:pt idx="11">
                  <c:v>0</c:v>
                </c:pt>
              </c:numCache>
            </c:numRef>
          </c:val>
          <c:smooth val="0"/>
          <c:extLst>
            <c:ext xmlns:c16="http://schemas.microsoft.com/office/drawing/2014/chart" uri="{C3380CC4-5D6E-409C-BE32-E72D297353CC}">
              <c16:uniqueId val="{00000004-1B18-4E7B-939D-82A450FC20BD}"/>
            </c:ext>
          </c:extLst>
        </c:ser>
        <c:ser>
          <c:idx val="5"/>
          <c:order val="5"/>
          <c:tx>
            <c:strRef>
              <c:f>'48　感染症統計'!$P$12</c:f>
              <c:strCache>
                <c:ptCount val="1"/>
                <c:pt idx="0">
                  <c:v>2020年</c:v>
                </c:pt>
              </c:strCache>
            </c:strRef>
          </c:tx>
          <c:spPr>
            <a:ln w="28575" cap="rnd">
              <a:solidFill>
                <a:schemeClr val="accent6"/>
              </a:solidFill>
              <a:round/>
            </a:ln>
            <a:effectLst/>
          </c:spPr>
          <c:marker>
            <c:symbol val="none"/>
          </c:marker>
          <c:val>
            <c:numRef>
              <c:f>'48　感染症統計'!$Q$12:$AB$12</c:f>
              <c:numCache>
                <c:formatCode>#,##0_ </c:formatCode>
                <c:ptCount val="12"/>
                <c:pt idx="0">
                  <c:v>16</c:v>
                </c:pt>
                <c:pt idx="1">
                  <c:v>1</c:v>
                </c:pt>
                <c:pt idx="2">
                  <c:v>19</c:v>
                </c:pt>
                <c:pt idx="3">
                  <c:v>3</c:v>
                </c:pt>
                <c:pt idx="4">
                  <c:v>13</c:v>
                </c:pt>
                <c:pt idx="5">
                  <c:v>1</c:v>
                </c:pt>
                <c:pt idx="6">
                  <c:v>2</c:v>
                </c:pt>
                <c:pt idx="7">
                  <c:v>2</c:v>
                </c:pt>
                <c:pt idx="8">
                  <c:v>0</c:v>
                </c:pt>
                <c:pt idx="9">
                  <c:v>24</c:v>
                </c:pt>
                <c:pt idx="10">
                  <c:v>4</c:v>
                </c:pt>
                <c:pt idx="11">
                  <c:v>2</c:v>
                </c:pt>
              </c:numCache>
            </c:numRef>
          </c:val>
          <c:smooth val="0"/>
          <c:extLst>
            <c:ext xmlns:c16="http://schemas.microsoft.com/office/drawing/2014/chart" uri="{C3380CC4-5D6E-409C-BE32-E72D297353CC}">
              <c16:uniqueId val="{00000005-1B18-4E7B-939D-82A450FC20BD}"/>
            </c:ext>
          </c:extLst>
        </c:ser>
        <c:dLbls>
          <c:showLegendKey val="0"/>
          <c:showVal val="0"/>
          <c:showCatName val="0"/>
          <c:showSerName val="0"/>
          <c:showPercent val="0"/>
          <c:showBubbleSize val="0"/>
        </c:dLbls>
        <c:smooth val="0"/>
        <c:axId val="473874032"/>
        <c:axId val="473874424"/>
      </c:lineChart>
      <c:catAx>
        <c:axId val="473874032"/>
        <c:scaling>
          <c:orientation val="minMax"/>
        </c:scaling>
        <c:delete val="1"/>
        <c:axPos val="b"/>
        <c:numFmt formatCode="General" sourceLinked="1"/>
        <c:majorTickMark val="none"/>
        <c:minorTickMark val="none"/>
        <c:tickLblPos val="nextTo"/>
        <c:crossAx val="473874424"/>
        <c:crosses val="autoZero"/>
        <c:auto val="0"/>
        <c:lblAlgn val="ctr"/>
        <c:lblOffset val="100"/>
        <c:noMultiLvlLbl val="0"/>
      </c:catAx>
      <c:valAx>
        <c:axId val="473874424"/>
        <c:scaling>
          <c:orientation val="minMax"/>
          <c:max val="30"/>
        </c:scaling>
        <c:delete val="0"/>
        <c:axPos val="r"/>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4032"/>
        <c:crosses val="max"/>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850136558176928"/>
          <c:y val="8.9866993536922485E-2"/>
          <c:w val="0.12149863441823069"/>
          <c:h val="0.51339236753271933"/>
        </c:manualLayout>
      </c:layout>
      <c:overlay val="0"/>
      <c:spPr>
        <a:noFill/>
        <a:ln>
          <a:solidFill>
            <a:schemeClr val="accent3">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7.png"/><Relationship Id="rId4" Type="http://schemas.openxmlformats.org/officeDocument/2006/relationships/image" Target="../media/image6.gif"/></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hyperlink" Target="http://www.google.co.jp/imgres?imgurl=http://www.health.ne.jp/images/LVL3/5000498/nail.gif&amp;imgrefurl=http://www.health.ne.jp/library/5000/w5000498.html&amp;h=168&amp;w=250&amp;tbnid=hJAO584Z2_GenM:&amp;zoom=1&amp;docid=59VqJ7hMyZ79IM&amp;ei=N56zVL6CEZTU8gX9kYGACA&amp;tbm=isch&amp;ved=0CCEQMygEMAQ&amp;iact=rc&amp;uact=3&amp;dur=647&amp;page=1&amp;start=0&amp;ndsp=12" TargetMode="External"/><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xdr:from>
      <xdr:col>1</xdr:col>
      <xdr:colOff>0</xdr:colOff>
      <xdr:row>23</xdr:row>
      <xdr:rowOff>76200</xdr:rowOff>
    </xdr:from>
    <xdr:to>
      <xdr:col>6</xdr:col>
      <xdr:colOff>28575</xdr:colOff>
      <xdr:row>29</xdr:row>
      <xdr:rowOff>9525</xdr:rowOff>
    </xdr:to>
    <xdr:sp macro="" textlink="">
      <xdr:nvSpPr>
        <xdr:cNvPr id="2049" name="AutoShape 1">
          <a:extLst>
            <a:ext uri="{FF2B5EF4-FFF2-40B4-BE49-F238E27FC236}">
              <a16:creationId xmlns:a16="http://schemas.microsoft.com/office/drawing/2014/main" id="{00000000-0008-0000-0000-000001080000}"/>
            </a:ext>
          </a:extLst>
        </xdr:cNvPr>
        <xdr:cNvSpPr>
          <a:spLocks noChangeArrowheads="1"/>
        </xdr:cNvSpPr>
      </xdr:nvSpPr>
      <xdr:spPr bwMode="auto">
        <a:xfrm>
          <a:off x="1162050" y="3943350"/>
          <a:ext cx="3209925" cy="962025"/>
        </a:xfrm>
        <a:prstGeom prst="horizontalScroll">
          <a:avLst>
            <a:gd name="adj" fmla="val 12500"/>
          </a:avLst>
        </a:prstGeom>
        <a:solidFill>
          <a:srgbClr val="FFFFFF"/>
        </a:solidFill>
        <a:ln w="9525">
          <a:solidFill>
            <a:srgbClr val="000000"/>
          </a:solidFill>
          <a:round/>
          <a:headEnd/>
          <a:tailEnd/>
        </a:ln>
      </xdr:spPr>
    </xdr:sp>
    <xdr:clientData/>
  </xdr:twoCellAnchor>
  <xdr:twoCellAnchor editAs="oneCell">
    <xdr:from>
      <xdr:col>10</xdr:col>
      <xdr:colOff>0</xdr:colOff>
      <xdr:row>37</xdr:row>
      <xdr:rowOff>0</xdr:rowOff>
    </xdr:from>
    <xdr:to>
      <xdr:col>10</xdr:col>
      <xdr:colOff>50165</xdr:colOff>
      <xdr:row>37</xdr:row>
      <xdr:rowOff>12065</xdr:rowOff>
    </xdr:to>
    <xdr:pic>
      <xdr:nvPicPr>
        <xdr:cNvPr id="2050" name="Picture 2" descr="sp">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1" name="Picture 3" descr="sp">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2" name="Picture 4" descr="sp">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3" name="Picture 5" descr="sp">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4" name="Picture 6" descr="sp">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5" name="Picture 7" descr="sp">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6" name="Picture 8" descr="sp">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7" name="Picture 9" descr="sp">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363794</xdr:colOff>
      <xdr:row>0</xdr:row>
      <xdr:rowOff>147483</xdr:rowOff>
    </xdr:from>
    <xdr:to>
      <xdr:col>19</xdr:col>
      <xdr:colOff>457201</xdr:colOff>
      <xdr:row>8</xdr:row>
      <xdr:rowOff>108154</xdr:rowOff>
    </xdr:to>
    <xdr:grpSp>
      <xdr:nvGrpSpPr>
        <xdr:cNvPr id="12" name="グループ化 11">
          <a:extLst>
            <a:ext uri="{FF2B5EF4-FFF2-40B4-BE49-F238E27FC236}">
              <a16:creationId xmlns:a16="http://schemas.microsoft.com/office/drawing/2014/main" id="{A917A796-18D2-C651-34B3-95780D091CAF}"/>
            </a:ext>
          </a:extLst>
        </xdr:cNvPr>
        <xdr:cNvGrpSpPr/>
      </xdr:nvGrpSpPr>
      <xdr:grpSpPr>
        <a:xfrm>
          <a:off x="7747820" y="147483"/>
          <a:ext cx="2649794" cy="2261419"/>
          <a:chOff x="9729020" y="78657"/>
          <a:chExt cx="2649794" cy="2261419"/>
        </a:xfrm>
      </xdr:grpSpPr>
      <xdr:sp macro="" textlink="">
        <xdr:nvSpPr>
          <xdr:cNvPr id="8" name="四角形: 角を丸くする 7">
            <a:extLst>
              <a:ext uri="{FF2B5EF4-FFF2-40B4-BE49-F238E27FC236}">
                <a16:creationId xmlns:a16="http://schemas.microsoft.com/office/drawing/2014/main" id="{CB1992A4-2080-A640-E500-172C4C0C1204}"/>
              </a:ext>
            </a:extLst>
          </xdr:cNvPr>
          <xdr:cNvSpPr/>
        </xdr:nvSpPr>
        <xdr:spPr>
          <a:xfrm>
            <a:off x="9729020" y="78657"/>
            <a:ext cx="2649794" cy="2261419"/>
          </a:xfrm>
          <a:prstGeom prst="roundRect">
            <a:avLst/>
          </a:prstGeom>
          <a:solidFill>
            <a:srgbClr val="FFFFCC">
              <a:alpha val="90000"/>
            </a:srgbClr>
          </a:solidFill>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2000" b="1">
                <a:solidFill>
                  <a:schemeClr val="accent2">
                    <a:lumMod val="75000"/>
                  </a:schemeClr>
                </a:solidFill>
              </a:rPr>
              <a:t>今年度で販売終了</a:t>
            </a:r>
          </a:p>
          <a:p>
            <a:pPr algn="l"/>
            <a:r>
              <a:rPr kumimoji="1" lang="ja-JP" altLang="en-US" sz="2000" b="1"/>
              <a:t>年末期間限定販売</a:t>
            </a:r>
            <a:endParaRPr kumimoji="1" lang="en-US" altLang="ja-JP" sz="2000" b="1"/>
          </a:p>
          <a:p>
            <a:pPr algn="l"/>
            <a:endParaRPr kumimoji="1" lang="en-US" altLang="ja-JP" sz="2000" b="1"/>
          </a:p>
          <a:p>
            <a:pPr algn="l"/>
            <a:r>
              <a:rPr kumimoji="1" lang="ja-JP" altLang="en-US" sz="2000" b="1"/>
              <a:t>ご注文はこちらまで</a:t>
            </a:r>
          </a:p>
          <a:p>
            <a:pPr algn="l"/>
            <a:r>
              <a:rPr kumimoji="1" lang="ja-JP" altLang="en-US" sz="2000" b="1" baseline="0"/>
              <a:t>      </a:t>
            </a:r>
            <a:r>
              <a:rPr kumimoji="1" lang="en-US" altLang="ja-JP" sz="1050" b="1"/>
              <a:t>hy_food-safety@outlook.jp</a:t>
            </a:r>
          </a:p>
          <a:p>
            <a:pPr algn="l"/>
            <a:r>
              <a:rPr kumimoji="1" lang="en-US" altLang="ja-JP" sz="1050" b="1"/>
              <a:t>    </a:t>
            </a:r>
          </a:p>
          <a:p>
            <a:pPr algn="l"/>
            <a:r>
              <a:rPr kumimoji="1" lang="en-US" altLang="ja-JP" sz="1050" b="1"/>
              <a:t>      </a:t>
            </a:r>
            <a:r>
              <a:rPr kumimoji="1" lang="en-US" altLang="ja-JP" sz="1050" b="1" baseline="0"/>
              <a:t>     </a:t>
            </a:r>
            <a:r>
              <a:rPr kumimoji="1" lang="ja-JP" altLang="en-US" sz="1050" b="1" baseline="0"/>
              <a:t>氏名・会社名・住所・台数</a:t>
            </a:r>
            <a:endParaRPr kumimoji="1" lang="ja-JP" altLang="en-US" sz="2000" b="1"/>
          </a:p>
        </xdr:txBody>
      </xdr:sp>
      <xdr:sp macro="" textlink="">
        <xdr:nvSpPr>
          <xdr:cNvPr id="10" name="四角形: 角を丸くする 9">
            <a:extLst>
              <a:ext uri="{FF2B5EF4-FFF2-40B4-BE49-F238E27FC236}">
                <a16:creationId xmlns:a16="http://schemas.microsoft.com/office/drawing/2014/main" id="{D2D30A15-4145-5358-69BD-11D018C5CC53}"/>
              </a:ext>
            </a:extLst>
          </xdr:cNvPr>
          <xdr:cNvSpPr/>
        </xdr:nvSpPr>
        <xdr:spPr>
          <a:xfrm>
            <a:off x="9856839" y="1086465"/>
            <a:ext cx="2369574" cy="781664"/>
          </a:xfrm>
          <a:prstGeom prst="roundRect">
            <a:avLst/>
          </a:prstGeom>
          <a:solidFill>
            <a:srgbClr val="FFFF00">
              <a:alpha val="28000"/>
            </a:srgbClr>
          </a:solidFill>
          <a:ln>
            <a:solidFill>
              <a:srgbClr val="379B4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sp macro="" textlink="">
        <xdr:nvSpPr>
          <xdr:cNvPr id="11" name="正方形/長方形 10">
            <a:extLst>
              <a:ext uri="{FF2B5EF4-FFF2-40B4-BE49-F238E27FC236}">
                <a16:creationId xmlns:a16="http://schemas.microsoft.com/office/drawing/2014/main" id="{9F8BF561-9A23-230D-80F0-F225A472EBF0}"/>
              </a:ext>
            </a:extLst>
          </xdr:cNvPr>
          <xdr:cNvSpPr/>
        </xdr:nvSpPr>
        <xdr:spPr>
          <a:xfrm>
            <a:off x="10146890" y="1976284"/>
            <a:ext cx="1705897" cy="280219"/>
          </a:xfrm>
          <a:prstGeom prst="rect">
            <a:avLst/>
          </a:prstGeom>
          <a:solidFill>
            <a:srgbClr val="FFFF00">
              <a:alpha val="28000"/>
            </a:srgb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grpSp>
    <xdr:clientData/>
  </xdr:twoCellAnchor>
  <xdr:twoCellAnchor editAs="oneCell">
    <xdr:from>
      <xdr:col>0</xdr:col>
      <xdr:colOff>0</xdr:colOff>
      <xdr:row>0</xdr:row>
      <xdr:rowOff>0</xdr:rowOff>
    </xdr:from>
    <xdr:to>
      <xdr:col>13</xdr:col>
      <xdr:colOff>395508</xdr:colOff>
      <xdr:row>10</xdr:row>
      <xdr:rowOff>181897</xdr:rowOff>
    </xdr:to>
    <xdr:pic>
      <xdr:nvPicPr>
        <xdr:cNvPr id="2" name="図 1">
          <a:extLst>
            <a:ext uri="{FF2B5EF4-FFF2-40B4-BE49-F238E27FC236}">
              <a16:creationId xmlns:a16="http://schemas.microsoft.com/office/drawing/2014/main" id="{BC33667F-FA89-DBEE-53C9-D68A26F6F594}"/>
            </a:ext>
          </a:extLst>
        </xdr:cNvPr>
        <xdr:cNvPicPr>
          <a:picLocks noChangeAspect="1"/>
        </xdr:cNvPicPr>
      </xdr:nvPicPr>
      <xdr:blipFill>
        <a:blip xmlns:r="http://schemas.openxmlformats.org/officeDocument/2006/relationships" r:embed="rId1"/>
        <a:stretch>
          <a:fillRect/>
        </a:stretch>
      </xdr:blipFill>
      <xdr:spPr>
        <a:xfrm>
          <a:off x="0" y="0"/>
          <a:ext cx="7268256" cy="2925097"/>
        </a:xfrm>
        <a:prstGeom prst="rect">
          <a:avLst/>
        </a:prstGeom>
      </xdr:spPr>
    </xdr:pic>
    <xdr:clientData/>
  </xdr:twoCellAnchor>
  <xdr:twoCellAnchor editAs="oneCell">
    <xdr:from>
      <xdr:col>8</xdr:col>
      <xdr:colOff>231059</xdr:colOff>
      <xdr:row>0</xdr:row>
      <xdr:rowOff>0</xdr:rowOff>
    </xdr:from>
    <xdr:to>
      <xdr:col>13</xdr:col>
      <xdr:colOff>263011</xdr:colOff>
      <xdr:row>1</xdr:row>
      <xdr:rowOff>216309</xdr:rowOff>
    </xdr:to>
    <xdr:pic>
      <xdr:nvPicPr>
        <xdr:cNvPr id="3" name="図 2">
          <a:extLst>
            <a:ext uri="{FF2B5EF4-FFF2-40B4-BE49-F238E27FC236}">
              <a16:creationId xmlns:a16="http://schemas.microsoft.com/office/drawing/2014/main" id="{EE0E3E96-86D6-1C39-4DBF-4A4F9AB09CC1}"/>
            </a:ext>
          </a:extLst>
        </xdr:cNvPr>
        <xdr:cNvPicPr>
          <a:picLocks noChangeAspect="1"/>
        </xdr:cNvPicPr>
      </xdr:nvPicPr>
      <xdr:blipFill>
        <a:blip xmlns:r="http://schemas.openxmlformats.org/officeDocument/2006/relationships" r:embed="rId2"/>
        <a:stretch>
          <a:fillRect/>
        </a:stretch>
      </xdr:blipFill>
      <xdr:spPr>
        <a:xfrm>
          <a:off x="4547420" y="0"/>
          <a:ext cx="2588339" cy="575186"/>
        </a:xfrm>
        <a:prstGeom prst="rect">
          <a:avLst/>
        </a:prstGeom>
      </xdr:spPr>
    </xdr:pic>
    <xdr:clientData/>
  </xdr:twoCellAnchor>
  <xdr:twoCellAnchor>
    <xdr:from>
      <xdr:col>9</xdr:col>
      <xdr:colOff>245808</xdr:colOff>
      <xdr:row>4</xdr:row>
      <xdr:rowOff>206476</xdr:rowOff>
    </xdr:from>
    <xdr:to>
      <xdr:col>17</xdr:col>
      <xdr:colOff>83575</xdr:colOff>
      <xdr:row>12</xdr:row>
      <xdr:rowOff>216308</xdr:rowOff>
    </xdr:to>
    <xdr:grpSp>
      <xdr:nvGrpSpPr>
        <xdr:cNvPr id="5" name="グループ化 4">
          <a:extLst>
            <a:ext uri="{FF2B5EF4-FFF2-40B4-BE49-F238E27FC236}">
              <a16:creationId xmlns:a16="http://schemas.microsoft.com/office/drawing/2014/main" id="{6334E7EF-6002-449F-8760-D185835F140E}"/>
            </a:ext>
          </a:extLst>
        </xdr:cNvPr>
        <xdr:cNvGrpSpPr/>
      </xdr:nvGrpSpPr>
      <xdr:grpSpPr>
        <a:xfrm>
          <a:off x="5073447" y="1455173"/>
          <a:ext cx="3927986" cy="1946787"/>
          <a:chOff x="5623559" y="617220"/>
          <a:chExt cx="4371762" cy="2240280"/>
        </a:xfrm>
      </xdr:grpSpPr>
      <xdr:sp macro="" textlink="">
        <xdr:nvSpPr>
          <xdr:cNvPr id="6" name="吹き出し: 円形 5">
            <a:extLst>
              <a:ext uri="{FF2B5EF4-FFF2-40B4-BE49-F238E27FC236}">
                <a16:creationId xmlns:a16="http://schemas.microsoft.com/office/drawing/2014/main" id="{229DA4D5-8346-BAA6-03AF-03534D4A16EC}"/>
              </a:ext>
            </a:extLst>
          </xdr:cNvPr>
          <xdr:cNvSpPr/>
        </xdr:nvSpPr>
        <xdr:spPr>
          <a:xfrm>
            <a:off x="5623560" y="617220"/>
            <a:ext cx="3261360" cy="2240280"/>
          </a:xfrm>
          <a:prstGeom prst="wedgeEllipseCallout">
            <a:avLst>
              <a:gd name="adj1" fmla="val -138247"/>
              <a:gd name="adj2" fmla="val -36025"/>
            </a:avLst>
          </a:prstGeom>
          <a:ln w="50800" cmpd="sng">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kumimoji="1" lang="ja-JP" altLang="en-US" sz="2000" b="1"/>
          </a:p>
        </xdr:txBody>
      </xdr:sp>
      <xdr:sp macro="" textlink="">
        <xdr:nvSpPr>
          <xdr:cNvPr id="7" name="テキスト ボックス 6">
            <a:extLst>
              <a:ext uri="{FF2B5EF4-FFF2-40B4-BE49-F238E27FC236}">
                <a16:creationId xmlns:a16="http://schemas.microsoft.com/office/drawing/2014/main" id="{0817DB8F-2200-A609-A2EE-530A3A513E1F}"/>
              </a:ext>
            </a:extLst>
          </xdr:cNvPr>
          <xdr:cNvSpPr txBox="1"/>
        </xdr:nvSpPr>
        <xdr:spPr>
          <a:xfrm>
            <a:off x="5623559" y="1218462"/>
            <a:ext cx="4371762" cy="1237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2800">
                <a:solidFill>
                  <a:srgbClr val="002060"/>
                </a:solidFill>
                <a:latin typeface="AR P明朝体U" panose="02020A00000000000000" pitchFamily="18" charset="-128"/>
                <a:ea typeface="AR P明朝体U" panose="02020A00000000000000" pitchFamily="18" charset="-128"/>
              </a:rPr>
              <a:t>Foo</a:t>
            </a:r>
            <a:r>
              <a:rPr kumimoji="1" lang="en-US" altLang="ja-JP" sz="2000">
                <a:solidFill>
                  <a:srgbClr val="002060"/>
                </a:solidFill>
                <a:latin typeface="AR P明朝体U" panose="02020A00000000000000" pitchFamily="18" charset="-128"/>
                <a:ea typeface="AR P明朝体U" panose="02020A00000000000000" pitchFamily="18" charset="-128"/>
              </a:rPr>
              <a:t>d</a:t>
            </a:r>
            <a:r>
              <a:rPr kumimoji="1" lang="ja-JP" altLang="en-US" sz="2000">
                <a:solidFill>
                  <a:srgbClr val="002060"/>
                </a:solidFill>
                <a:latin typeface="AR P明朝体U" panose="02020A00000000000000" pitchFamily="18" charset="-128"/>
                <a:ea typeface="AR P明朝体U" panose="02020A00000000000000" pitchFamily="18" charset="-128"/>
              </a:rPr>
              <a:t>・</a:t>
            </a:r>
            <a:r>
              <a:rPr kumimoji="1" lang="en-US" altLang="ja-JP" sz="2000">
                <a:solidFill>
                  <a:srgbClr val="002060"/>
                </a:solidFill>
                <a:latin typeface="AR P明朝体U" panose="02020A00000000000000" pitchFamily="18" charset="-128"/>
                <a:ea typeface="AR P明朝体U" panose="02020A00000000000000" pitchFamily="18" charset="-128"/>
              </a:rPr>
              <a:t>Safty</a:t>
            </a:r>
            <a:r>
              <a:rPr kumimoji="1" lang="ja-JP" altLang="en-US" sz="1400">
                <a:solidFill>
                  <a:srgbClr val="002060"/>
                </a:solidFill>
              </a:rPr>
              <a:t>なら　</a:t>
            </a:r>
            <a:endParaRPr kumimoji="1" lang="ja-JP" altLang="en-US" sz="1600">
              <a:solidFill>
                <a:srgbClr val="002060"/>
              </a:solidFill>
            </a:endParaRPr>
          </a:p>
          <a:p>
            <a:pPr algn="l"/>
            <a:r>
              <a:rPr kumimoji="1" lang="ja-JP" altLang="en-US" sz="1600">
                <a:solidFill>
                  <a:srgbClr val="002060"/>
                </a:solidFill>
              </a:rPr>
              <a:t>なんと</a:t>
            </a:r>
            <a:r>
              <a:rPr kumimoji="1" lang="en-US" altLang="ja-JP" sz="2400">
                <a:solidFill>
                  <a:sysClr val="windowText" lastClr="000000"/>
                </a:solidFill>
                <a:latin typeface="AR P明朝体U" panose="02020A00000000000000" pitchFamily="18" charset="-128"/>
                <a:ea typeface="AR P明朝体U" panose="02020A00000000000000" pitchFamily="18" charset="-128"/>
              </a:rPr>
              <a:t>32,142</a:t>
            </a:r>
            <a:r>
              <a:rPr kumimoji="1" lang="ja-JP" altLang="en-US" sz="2400">
                <a:solidFill>
                  <a:schemeClr val="accent4">
                    <a:lumMod val="75000"/>
                  </a:schemeClr>
                </a:solidFill>
                <a:latin typeface="AR P明朝体U" panose="02020A00000000000000" pitchFamily="18" charset="-128"/>
                <a:ea typeface="AR P明朝体U" panose="02020A00000000000000" pitchFamily="18" charset="-128"/>
              </a:rPr>
              <a:t>円引き</a:t>
            </a:r>
            <a:endParaRPr kumimoji="1" lang="ja-JP" altLang="en-US" sz="2000">
              <a:solidFill>
                <a:schemeClr val="accent4">
                  <a:lumMod val="75000"/>
                </a:schemeClr>
              </a:solidFill>
              <a:latin typeface="AR P明朝体U" panose="02020A00000000000000" pitchFamily="18" charset="-128"/>
              <a:ea typeface="AR P明朝体U" panose="02020A00000000000000" pitchFamily="18" charset="-128"/>
            </a:endParaRPr>
          </a:p>
        </xdr:txBody>
      </xdr:sp>
    </xdr:grpSp>
    <xdr:clientData/>
  </xdr:twoCellAnchor>
  <xdr:twoCellAnchor>
    <xdr:from>
      <xdr:col>10</xdr:col>
      <xdr:colOff>181898</xdr:colOff>
      <xdr:row>1</xdr:row>
      <xdr:rowOff>206477</xdr:rowOff>
    </xdr:from>
    <xdr:to>
      <xdr:col>14</xdr:col>
      <xdr:colOff>299885</xdr:colOff>
      <xdr:row>4</xdr:row>
      <xdr:rowOff>132734</xdr:rowOff>
    </xdr:to>
    <xdr:sp macro="" textlink="">
      <xdr:nvSpPr>
        <xdr:cNvPr id="13" name="四角形: 角を丸くする 12">
          <a:extLst>
            <a:ext uri="{FF2B5EF4-FFF2-40B4-BE49-F238E27FC236}">
              <a16:creationId xmlns:a16="http://schemas.microsoft.com/office/drawing/2014/main" id="{56C758DC-3061-13A8-8FD5-F2C109F2EFB1}"/>
            </a:ext>
          </a:extLst>
        </xdr:cNvPr>
        <xdr:cNvSpPr/>
      </xdr:nvSpPr>
      <xdr:spPr>
        <a:xfrm>
          <a:off x="5520814" y="565354"/>
          <a:ext cx="2163097" cy="816077"/>
        </a:xfrm>
        <a:prstGeom prst="roundRect">
          <a:avLst/>
        </a:prstGeom>
        <a:solidFill>
          <a:srgbClr val="FFFF00"/>
        </a:solidFill>
        <a:ln>
          <a:solidFill>
            <a:srgbClr val="FFA3C2"/>
          </a:solidFill>
        </a:ln>
        <a:effectLst>
          <a:outerShdw blurRad="50800" dist="38100" dir="2700000" algn="tl" rotWithShape="0">
            <a:prstClr val="black">
              <a:alpha val="4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3600" b="1"/>
            <a:t>56,500</a:t>
          </a:r>
          <a:r>
            <a:rPr kumimoji="1" lang="ja-JP" altLang="en-US" sz="3600" b="1"/>
            <a:t>円</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15240</xdr:colOff>
      <xdr:row>4</xdr:row>
      <xdr:rowOff>0</xdr:rowOff>
    </xdr:from>
    <xdr:to>
      <xdr:col>13</xdr:col>
      <xdr:colOff>144780</xdr:colOff>
      <xdr:row>18</xdr:row>
      <xdr:rowOff>30480</xdr:rowOff>
    </xdr:to>
    <xdr:pic>
      <xdr:nvPicPr>
        <xdr:cNvPr id="5" name="図 4" descr="感染性胃腸炎患者報告数　直近5シーズン">
          <a:extLst>
            <a:ext uri="{FF2B5EF4-FFF2-40B4-BE49-F238E27FC236}">
              <a16:creationId xmlns:a16="http://schemas.microsoft.com/office/drawing/2014/main" id="{08A05D29-B675-DD57-DC4F-0B034EF8B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9160" y="990600"/>
          <a:ext cx="7421880" cy="27889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381000</xdr:colOff>
      <xdr:row>7</xdr:row>
      <xdr:rowOff>129540</xdr:rowOff>
    </xdr:from>
    <xdr:to>
      <xdr:col>13</xdr:col>
      <xdr:colOff>361818</xdr:colOff>
      <xdr:row>16</xdr:row>
      <xdr:rowOff>29078</xdr:rowOff>
    </xdr:to>
    <xdr:pic>
      <xdr:nvPicPr>
        <xdr:cNvPr id="115" name="図 114">
          <a:extLst>
            <a:ext uri="{FF2B5EF4-FFF2-40B4-BE49-F238E27FC236}">
              <a16:creationId xmlns:a16="http://schemas.microsoft.com/office/drawing/2014/main" id="{A4498515-AA3C-051E-F18D-E3E7BFE787A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rightnessContrast contrast="19000"/>
                  </a14:imgEffect>
                </a14:imgLayer>
              </a14:imgProps>
            </a:ext>
          </a:extLst>
        </a:blip>
        <a:stretch>
          <a:fillRect/>
        </a:stretch>
      </xdr:blipFill>
      <xdr:spPr>
        <a:xfrm>
          <a:off x="5074920" y="1623060"/>
          <a:ext cx="7273158" cy="1408298"/>
        </a:xfrm>
        <a:prstGeom prst="rect">
          <a:avLst/>
        </a:prstGeom>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8" name="図 17">
          <a:extLst>
            <a:ext uri="{FF2B5EF4-FFF2-40B4-BE49-F238E27FC236}">
              <a16:creationId xmlns:a16="http://schemas.microsoft.com/office/drawing/2014/main" id="{7CB4DA9F-1B04-4EF3-99C7-A9090BC270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9" name="図 18">
          <a:extLst>
            <a:ext uri="{FF2B5EF4-FFF2-40B4-BE49-F238E27FC236}">
              <a16:creationId xmlns:a16="http://schemas.microsoft.com/office/drawing/2014/main" id="{208194EA-FBC2-4047-BA77-494FAAF342B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0" name="図 19">
          <a:extLst>
            <a:ext uri="{FF2B5EF4-FFF2-40B4-BE49-F238E27FC236}">
              <a16:creationId xmlns:a16="http://schemas.microsoft.com/office/drawing/2014/main" id="{03D950EE-8196-4739-AF66-F13AF36FDA3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1" name="図 20">
          <a:extLst>
            <a:ext uri="{FF2B5EF4-FFF2-40B4-BE49-F238E27FC236}">
              <a16:creationId xmlns:a16="http://schemas.microsoft.com/office/drawing/2014/main" id="{491353A3-CC01-4949-85EC-1A0A640F522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2" name="図 21">
          <a:extLst>
            <a:ext uri="{FF2B5EF4-FFF2-40B4-BE49-F238E27FC236}">
              <a16:creationId xmlns:a16="http://schemas.microsoft.com/office/drawing/2014/main" id="{5569E63F-0160-4666-AC52-18244311A7B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3" name="図 22">
          <a:extLst>
            <a:ext uri="{FF2B5EF4-FFF2-40B4-BE49-F238E27FC236}">
              <a16:creationId xmlns:a16="http://schemas.microsoft.com/office/drawing/2014/main" id="{345405F4-606A-4911-AA46-B9ED0E802CB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4" name="図 23">
          <a:extLst>
            <a:ext uri="{FF2B5EF4-FFF2-40B4-BE49-F238E27FC236}">
              <a16:creationId xmlns:a16="http://schemas.microsoft.com/office/drawing/2014/main" id="{F57B54D6-02C2-4AE7-8292-4CE19FD8C1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 name="図 1">
          <a:extLst>
            <a:ext uri="{FF2B5EF4-FFF2-40B4-BE49-F238E27FC236}">
              <a16:creationId xmlns:a16="http://schemas.microsoft.com/office/drawing/2014/main" id="{2D16E8F2-B1AD-4ED1-A4D3-960FAA3937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4" name="図 13">
          <a:extLst>
            <a:ext uri="{FF2B5EF4-FFF2-40B4-BE49-F238E27FC236}">
              <a16:creationId xmlns:a16="http://schemas.microsoft.com/office/drawing/2014/main" id="{EB21ACAE-943D-4A31-B7F1-62A0BD139E3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5" name="図 14">
          <a:extLst>
            <a:ext uri="{FF2B5EF4-FFF2-40B4-BE49-F238E27FC236}">
              <a16:creationId xmlns:a16="http://schemas.microsoft.com/office/drawing/2014/main" id="{FA10BB8C-BD8E-49FD-9A13-7E128D1B191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7" name="図 16">
          <a:extLst>
            <a:ext uri="{FF2B5EF4-FFF2-40B4-BE49-F238E27FC236}">
              <a16:creationId xmlns:a16="http://schemas.microsoft.com/office/drawing/2014/main" id="{AD2D2AB9-000A-4AEE-BBBE-31967CB0F63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5" name="図 24">
          <a:extLst>
            <a:ext uri="{FF2B5EF4-FFF2-40B4-BE49-F238E27FC236}">
              <a16:creationId xmlns:a16="http://schemas.microsoft.com/office/drawing/2014/main" id="{ED1C992E-D8CA-4418-ADCA-2F0D75A5A6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6" name="図 25">
          <a:extLst>
            <a:ext uri="{FF2B5EF4-FFF2-40B4-BE49-F238E27FC236}">
              <a16:creationId xmlns:a16="http://schemas.microsoft.com/office/drawing/2014/main" id="{794C03DF-CB0A-4E11-BA7A-EFA43DEF510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7" name="図 26">
          <a:extLst>
            <a:ext uri="{FF2B5EF4-FFF2-40B4-BE49-F238E27FC236}">
              <a16:creationId xmlns:a16="http://schemas.microsoft.com/office/drawing/2014/main" id="{1A2A6859-F065-411F-86FE-D677A0895D4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754380</xdr:colOff>
      <xdr:row>21</xdr:row>
      <xdr:rowOff>99060</xdr:rowOff>
    </xdr:from>
    <xdr:to>
      <xdr:col>10</xdr:col>
      <xdr:colOff>205740</xdr:colOff>
      <xdr:row>21</xdr:row>
      <xdr:rowOff>365760</xdr:rowOff>
    </xdr:to>
    <xdr:sp macro="" textlink="">
      <xdr:nvSpPr>
        <xdr:cNvPr id="30" name="テキスト ボックス 29">
          <a:extLst>
            <a:ext uri="{FF2B5EF4-FFF2-40B4-BE49-F238E27FC236}">
              <a16:creationId xmlns:a16="http://schemas.microsoft.com/office/drawing/2014/main" id="{02C65A6D-3A04-947A-2B56-E9ECE88156A7}"/>
            </a:ext>
          </a:extLst>
        </xdr:cNvPr>
        <xdr:cNvSpPr txBox="1"/>
      </xdr:nvSpPr>
      <xdr:spPr>
        <a:xfrm>
          <a:off x="8008620" y="4716780"/>
          <a:ext cx="556260" cy="2667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先週</a:t>
          </a:r>
        </a:p>
      </xdr:txBody>
    </xdr:sp>
    <xdr:clientData/>
  </xdr:twoCellAnchor>
  <xdr:twoCellAnchor>
    <xdr:from>
      <xdr:col>10</xdr:col>
      <xdr:colOff>259080</xdr:colOff>
      <xdr:row>21</xdr:row>
      <xdr:rowOff>106680</xdr:rowOff>
    </xdr:from>
    <xdr:to>
      <xdr:col>10</xdr:col>
      <xdr:colOff>838200</xdr:colOff>
      <xdr:row>21</xdr:row>
      <xdr:rowOff>373380</xdr:rowOff>
    </xdr:to>
    <xdr:sp macro="" textlink="">
      <xdr:nvSpPr>
        <xdr:cNvPr id="33" name="テキスト ボックス 32">
          <a:extLst>
            <a:ext uri="{FF2B5EF4-FFF2-40B4-BE49-F238E27FC236}">
              <a16:creationId xmlns:a16="http://schemas.microsoft.com/office/drawing/2014/main" id="{67036CB7-03DF-4E83-9651-8F18F051F9E9}"/>
            </a:ext>
          </a:extLst>
        </xdr:cNvPr>
        <xdr:cNvSpPr txBox="1"/>
      </xdr:nvSpPr>
      <xdr:spPr>
        <a:xfrm>
          <a:off x="8618220" y="4724400"/>
          <a:ext cx="579120" cy="266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今週</a:t>
          </a:r>
        </a:p>
      </xdr:txBody>
    </xdr:sp>
    <xdr:clientData/>
  </xdr:twoCellAnchor>
  <xdr:twoCellAnchor editAs="oneCell">
    <xdr:from>
      <xdr:col>4</xdr:col>
      <xdr:colOff>0</xdr:colOff>
      <xdr:row>23</xdr:row>
      <xdr:rowOff>0</xdr:rowOff>
    </xdr:from>
    <xdr:to>
      <xdr:col>4</xdr:col>
      <xdr:colOff>45720</xdr:colOff>
      <xdr:row>23</xdr:row>
      <xdr:rowOff>7620</xdr:rowOff>
    </xdr:to>
    <xdr:pic>
      <xdr:nvPicPr>
        <xdr:cNvPr id="38" name="図 37">
          <a:extLst>
            <a:ext uri="{FF2B5EF4-FFF2-40B4-BE49-F238E27FC236}">
              <a16:creationId xmlns:a16="http://schemas.microsoft.com/office/drawing/2014/main" id="{E3FB0C9B-4FA0-4EFC-998B-3EAA57465FD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39" name="図 38">
          <a:extLst>
            <a:ext uri="{FF2B5EF4-FFF2-40B4-BE49-F238E27FC236}">
              <a16:creationId xmlns:a16="http://schemas.microsoft.com/office/drawing/2014/main" id="{A58AF400-0AD0-4B90-8751-2BB14F0D0D2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358588</xdr:colOff>
      <xdr:row>36</xdr:row>
      <xdr:rowOff>769470</xdr:rowOff>
    </xdr:from>
    <xdr:to>
      <xdr:col>3</xdr:col>
      <xdr:colOff>404308</xdr:colOff>
      <xdr:row>36</xdr:row>
      <xdr:rowOff>777951</xdr:rowOff>
    </xdr:to>
    <xdr:pic>
      <xdr:nvPicPr>
        <xdr:cNvPr id="40" name="図 39">
          <a:extLst>
            <a:ext uri="{FF2B5EF4-FFF2-40B4-BE49-F238E27FC236}">
              <a16:creationId xmlns:a16="http://schemas.microsoft.com/office/drawing/2014/main" id="{04C67915-B922-49AF-8C6B-F06F7F1DD58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47</xdr:row>
      <xdr:rowOff>0</xdr:rowOff>
    </xdr:from>
    <xdr:to>
      <xdr:col>4</xdr:col>
      <xdr:colOff>45720</xdr:colOff>
      <xdr:row>47</xdr:row>
      <xdr:rowOff>7620</xdr:rowOff>
    </xdr:to>
    <xdr:pic>
      <xdr:nvPicPr>
        <xdr:cNvPr id="41" name="図 40">
          <a:extLst>
            <a:ext uri="{FF2B5EF4-FFF2-40B4-BE49-F238E27FC236}">
              <a16:creationId xmlns:a16="http://schemas.microsoft.com/office/drawing/2014/main" id="{2DB09E40-B22F-4534-B9A7-518A5BA9418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53</xdr:row>
      <xdr:rowOff>0</xdr:rowOff>
    </xdr:from>
    <xdr:to>
      <xdr:col>4</xdr:col>
      <xdr:colOff>45720</xdr:colOff>
      <xdr:row>53</xdr:row>
      <xdr:rowOff>7620</xdr:rowOff>
    </xdr:to>
    <xdr:pic>
      <xdr:nvPicPr>
        <xdr:cNvPr id="42" name="図 41">
          <a:extLst>
            <a:ext uri="{FF2B5EF4-FFF2-40B4-BE49-F238E27FC236}">
              <a16:creationId xmlns:a16="http://schemas.microsoft.com/office/drawing/2014/main" id="{A95777CC-1965-4058-BB35-71304C7A1CE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58</xdr:row>
      <xdr:rowOff>0</xdr:rowOff>
    </xdr:from>
    <xdr:to>
      <xdr:col>4</xdr:col>
      <xdr:colOff>45720</xdr:colOff>
      <xdr:row>58</xdr:row>
      <xdr:rowOff>7620</xdr:rowOff>
    </xdr:to>
    <xdr:pic>
      <xdr:nvPicPr>
        <xdr:cNvPr id="43" name="図 42">
          <a:extLst>
            <a:ext uri="{FF2B5EF4-FFF2-40B4-BE49-F238E27FC236}">
              <a16:creationId xmlns:a16="http://schemas.microsoft.com/office/drawing/2014/main" id="{43B6D77D-722F-4EC9-BDA6-CD7177E76E2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62</xdr:row>
      <xdr:rowOff>0</xdr:rowOff>
    </xdr:from>
    <xdr:to>
      <xdr:col>4</xdr:col>
      <xdr:colOff>45720</xdr:colOff>
      <xdr:row>62</xdr:row>
      <xdr:rowOff>7620</xdr:rowOff>
    </xdr:to>
    <xdr:pic>
      <xdr:nvPicPr>
        <xdr:cNvPr id="44" name="図 43">
          <a:extLst>
            <a:ext uri="{FF2B5EF4-FFF2-40B4-BE49-F238E27FC236}">
              <a16:creationId xmlns:a16="http://schemas.microsoft.com/office/drawing/2014/main" id="{3D4C9275-4456-408F-BED5-D9FE53D0255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37</xdr:row>
      <xdr:rowOff>769470</xdr:rowOff>
    </xdr:from>
    <xdr:ext cx="45720" cy="7620"/>
    <xdr:pic>
      <xdr:nvPicPr>
        <xdr:cNvPr id="13" name="図 12">
          <a:extLst>
            <a:ext uri="{FF2B5EF4-FFF2-40B4-BE49-F238E27FC236}">
              <a16:creationId xmlns:a16="http://schemas.microsoft.com/office/drawing/2014/main" id="{3A57D59B-9D89-4363-ADBA-8B29E9CE43A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31" name="図 30">
          <a:extLst>
            <a:ext uri="{FF2B5EF4-FFF2-40B4-BE49-F238E27FC236}">
              <a16:creationId xmlns:a16="http://schemas.microsoft.com/office/drawing/2014/main" id="{19505261-9274-4683-A4D4-4D389E04B0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16" name="図 15">
          <a:extLst>
            <a:ext uri="{FF2B5EF4-FFF2-40B4-BE49-F238E27FC236}">
              <a16:creationId xmlns:a16="http://schemas.microsoft.com/office/drawing/2014/main" id="{61747D7D-116A-4685-A7F4-5A4B34D578B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28" name="図 27">
          <a:extLst>
            <a:ext uri="{FF2B5EF4-FFF2-40B4-BE49-F238E27FC236}">
              <a16:creationId xmlns:a16="http://schemas.microsoft.com/office/drawing/2014/main" id="{9C89F63A-0C2D-44CC-9D80-4142F0170C1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29" name="図 28">
          <a:extLst>
            <a:ext uri="{FF2B5EF4-FFF2-40B4-BE49-F238E27FC236}">
              <a16:creationId xmlns:a16="http://schemas.microsoft.com/office/drawing/2014/main" id="{550164BA-3ABC-42ED-ACC9-07CCFCD522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6" name="図 35">
          <a:extLst>
            <a:ext uri="{FF2B5EF4-FFF2-40B4-BE49-F238E27FC236}">
              <a16:creationId xmlns:a16="http://schemas.microsoft.com/office/drawing/2014/main" id="{6BC65310-B27F-47DF-B66F-64F6801BB3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7" name="図 36">
          <a:extLst>
            <a:ext uri="{FF2B5EF4-FFF2-40B4-BE49-F238E27FC236}">
              <a16:creationId xmlns:a16="http://schemas.microsoft.com/office/drawing/2014/main" id="{E929A0B5-F69C-4E61-B5FA-8E334F8624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5" name="図 44">
          <a:extLst>
            <a:ext uri="{FF2B5EF4-FFF2-40B4-BE49-F238E27FC236}">
              <a16:creationId xmlns:a16="http://schemas.microsoft.com/office/drawing/2014/main" id="{14787536-E9EF-4D09-BA30-21AE684BC86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6" name="図 45">
          <a:extLst>
            <a:ext uri="{FF2B5EF4-FFF2-40B4-BE49-F238E27FC236}">
              <a16:creationId xmlns:a16="http://schemas.microsoft.com/office/drawing/2014/main" id="{0D5CCC66-B548-436F-A91E-71C5A4ED00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7" name="図 46">
          <a:extLst>
            <a:ext uri="{FF2B5EF4-FFF2-40B4-BE49-F238E27FC236}">
              <a16:creationId xmlns:a16="http://schemas.microsoft.com/office/drawing/2014/main" id="{E9879E01-A516-4DD7-A429-1550EA472EB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8" name="図 47">
          <a:extLst>
            <a:ext uri="{FF2B5EF4-FFF2-40B4-BE49-F238E27FC236}">
              <a16:creationId xmlns:a16="http://schemas.microsoft.com/office/drawing/2014/main" id="{2E8073A6-461F-4E74-9E49-3DE037F703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9" name="図 48">
          <a:extLst>
            <a:ext uri="{FF2B5EF4-FFF2-40B4-BE49-F238E27FC236}">
              <a16:creationId xmlns:a16="http://schemas.microsoft.com/office/drawing/2014/main" id="{D46EFE26-25A4-4C83-B258-BF35C2282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0" name="図 49">
          <a:extLst>
            <a:ext uri="{FF2B5EF4-FFF2-40B4-BE49-F238E27FC236}">
              <a16:creationId xmlns:a16="http://schemas.microsoft.com/office/drawing/2014/main" id="{B3508170-2062-4442-936E-5B534BAEBF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1" name="図 50">
          <a:extLst>
            <a:ext uri="{FF2B5EF4-FFF2-40B4-BE49-F238E27FC236}">
              <a16:creationId xmlns:a16="http://schemas.microsoft.com/office/drawing/2014/main" id="{6CF1EC18-9141-4F73-85CD-48E50203087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2" name="図 51">
          <a:extLst>
            <a:ext uri="{FF2B5EF4-FFF2-40B4-BE49-F238E27FC236}">
              <a16:creationId xmlns:a16="http://schemas.microsoft.com/office/drawing/2014/main" id="{095E9CCD-D5B8-4874-8C78-503938BAA81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3" name="図 52">
          <a:extLst>
            <a:ext uri="{FF2B5EF4-FFF2-40B4-BE49-F238E27FC236}">
              <a16:creationId xmlns:a16="http://schemas.microsoft.com/office/drawing/2014/main" id="{C89B616C-DADF-4297-AD41-06B1D20DEF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4" name="図 53">
          <a:extLst>
            <a:ext uri="{FF2B5EF4-FFF2-40B4-BE49-F238E27FC236}">
              <a16:creationId xmlns:a16="http://schemas.microsoft.com/office/drawing/2014/main" id="{3EE27F0B-D664-4FB8-BB1E-B6CD6E6B10A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5" name="図 54">
          <a:extLst>
            <a:ext uri="{FF2B5EF4-FFF2-40B4-BE49-F238E27FC236}">
              <a16:creationId xmlns:a16="http://schemas.microsoft.com/office/drawing/2014/main" id="{5E297243-3668-4492-8EBD-0807F933FA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23</xdr:row>
      <xdr:rowOff>0</xdr:rowOff>
    </xdr:from>
    <xdr:ext cx="45720" cy="7620"/>
    <xdr:pic>
      <xdr:nvPicPr>
        <xdr:cNvPr id="56" name="図 55">
          <a:extLst>
            <a:ext uri="{FF2B5EF4-FFF2-40B4-BE49-F238E27FC236}">
              <a16:creationId xmlns:a16="http://schemas.microsoft.com/office/drawing/2014/main" id="{4E7C3126-0B62-4493-89E6-AD2477DFF9F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617375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29</xdr:row>
      <xdr:rowOff>0</xdr:rowOff>
    </xdr:from>
    <xdr:ext cx="45720" cy="7620"/>
    <xdr:pic>
      <xdr:nvPicPr>
        <xdr:cNvPr id="57" name="図 56">
          <a:extLst>
            <a:ext uri="{FF2B5EF4-FFF2-40B4-BE49-F238E27FC236}">
              <a16:creationId xmlns:a16="http://schemas.microsoft.com/office/drawing/2014/main" id="{D2CFD870-3759-4F4C-9219-37ED77F8954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1233973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47</xdr:row>
      <xdr:rowOff>0</xdr:rowOff>
    </xdr:from>
    <xdr:ext cx="45720" cy="7620"/>
    <xdr:pic>
      <xdr:nvPicPr>
        <xdr:cNvPr id="58" name="図 57">
          <a:extLst>
            <a:ext uri="{FF2B5EF4-FFF2-40B4-BE49-F238E27FC236}">
              <a16:creationId xmlns:a16="http://schemas.microsoft.com/office/drawing/2014/main" id="{AEA3E453-ADD2-42A7-8C64-B923F641FDE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0689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53</xdr:row>
      <xdr:rowOff>0</xdr:rowOff>
    </xdr:from>
    <xdr:ext cx="45720" cy="7620"/>
    <xdr:pic>
      <xdr:nvPicPr>
        <xdr:cNvPr id="59" name="図 58">
          <a:extLst>
            <a:ext uri="{FF2B5EF4-FFF2-40B4-BE49-F238E27FC236}">
              <a16:creationId xmlns:a16="http://schemas.microsoft.com/office/drawing/2014/main" id="{6DD7DCF5-0544-4E1A-B630-0854DD6BB2B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663042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58</xdr:row>
      <xdr:rowOff>0</xdr:rowOff>
    </xdr:from>
    <xdr:ext cx="45720" cy="7620"/>
    <xdr:pic>
      <xdr:nvPicPr>
        <xdr:cNvPr id="60" name="図 59">
          <a:extLst>
            <a:ext uri="{FF2B5EF4-FFF2-40B4-BE49-F238E27FC236}">
              <a16:creationId xmlns:a16="http://schemas.microsoft.com/office/drawing/2014/main" id="{51A6C239-A701-492B-9F69-EBDD546731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107024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45720" cy="7620"/>
    <xdr:pic>
      <xdr:nvPicPr>
        <xdr:cNvPr id="61" name="図 60">
          <a:extLst>
            <a:ext uri="{FF2B5EF4-FFF2-40B4-BE49-F238E27FC236}">
              <a16:creationId xmlns:a16="http://schemas.microsoft.com/office/drawing/2014/main" id="{52C3E77E-D8CE-4350-BBA6-BC860DD576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4996878"/>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35" name="図 34">
          <a:extLst>
            <a:ext uri="{FF2B5EF4-FFF2-40B4-BE49-F238E27FC236}">
              <a16:creationId xmlns:a16="http://schemas.microsoft.com/office/drawing/2014/main" id="{137CC7FA-74FC-4A04-B4ED-2727715BF36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2" name="図 61">
          <a:extLst>
            <a:ext uri="{FF2B5EF4-FFF2-40B4-BE49-F238E27FC236}">
              <a16:creationId xmlns:a16="http://schemas.microsoft.com/office/drawing/2014/main" id="{4C979020-6F78-4D09-A475-315DC152C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3" name="図 62">
          <a:extLst>
            <a:ext uri="{FF2B5EF4-FFF2-40B4-BE49-F238E27FC236}">
              <a16:creationId xmlns:a16="http://schemas.microsoft.com/office/drawing/2014/main" id="{73FE766B-A692-4AC4-8BE0-FB1DC08DB2E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4" name="図 63">
          <a:extLst>
            <a:ext uri="{FF2B5EF4-FFF2-40B4-BE49-F238E27FC236}">
              <a16:creationId xmlns:a16="http://schemas.microsoft.com/office/drawing/2014/main" id="{1F246A63-6116-4096-91D3-F4FB859B91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5" name="図 64">
          <a:extLst>
            <a:ext uri="{FF2B5EF4-FFF2-40B4-BE49-F238E27FC236}">
              <a16:creationId xmlns:a16="http://schemas.microsoft.com/office/drawing/2014/main" id="{CC12C8E7-31DB-4814-9321-B9C28571E4D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7" name="図 66">
          <a:extLst>
            <a:ext uri="{FF2B5EF4-FFF2-40B4-BE49-F238E27FC236}">
              <a16:creationId xmlns:a16="http://schemas.microsoft.com/office/drawing/2014/main" id="{EE352F92-3108-42C2-B197-E8BB3D68BE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75" name="図 74">
          <a:extLst>
            <a:ext uri="{FF2B5EF4-FFF2-40B4-BE49-F238E27FC236}">
              <a16:creationId xmlns:a16="http://schemas.microsoft.com/office/drawing/2014/main" id="{DAF6B4C6-EF79-43A3-B2F5-D95C56A1632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653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76" name="図 75">
          <a:extLst>
            <a:ext uri="{FF2B5EF4-FFF2-40B4-BE49-F238E27FC236}">
              <a16:creationId xmlns:a16="http://schemas.microsoft.com/office/drawing/2014/main" id="{38517835-670D-4F19-B0B2-20BE04DC942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025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77" name="図 76">
          <a:extLst>
            <a:ext uri="{FF2B5EF4-FFF2-40B4-BE49-F238E27FC236}">
              <a16:creationId xmlns:a16="http://schemas.microsoft.com/office/drawing/2014/main" id="{B20F5CDC-4485-4657-9BDB-CF6F35F3BAA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4625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78" name="図 77">
          <a:extLst>
            <a:ext uri="{FF2B5EF4-FFF2-40B4-BE49-F238E27FC236}">
              <a16:creationId xmlns:a16="http://schemas.microsoft.com/office/drawing/2014/main" id="{5082DC80-C901-4B3C-B840-B56E81FE821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911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79" name="図 78">
          <a:extLst>
            <a:ext uri="{FF2B5EF4-FFF2-40B4-BE49-F238E27FC236}">
              <a16:creationId xmlns:a16="http://schemas.microsoft.com/office/drawing/2014/main" id="{218E4C63-3CE7-4CB3-A194-DDD6DA7ADBC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282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80" name="図 79">
          <a:extLst>
            <a:ext uri="{FF2B5EF4-FFF2-40B4-BE49-F238E27FC236}">
              <a16:creationId xmlns:a16="http://schemas.microsoft.com/office/drawing/2014/main" id="{3A1E18A0-8174-4D42-B463-7CE85CA8783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425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81" name="図 80">
          <a:extLst>
            <a:ext uri="{FF2B5EF4-FFF2-40B4-BE49-F238E27FC236}">
              <a16:creationId xmlns:a16="http://schemas.microsoft.com/office/drawing/2014/main" id="{962BD5C9-F0D9-4058-BDAA-9D8C3EF155B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0340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38</xdr:row>
      <xdr:rowOff>769470</xdr:rowOff>
    </xdr:from>
    <xdr:ext cx="45720" cy="7620"/>
    <xdr:pic>
      <xdr:nvPicPr>
        <xdr:cNvPr id="66" name="図 65">
          <a:extLst>
            <a:ext uri="{FF2B5EF4-FFF2-40B4-BE49-F238E27FC236}">
              <a16:creationId xmlns:a16="http://schemas.microsoft.com/office/drawing/2014/main" id="{E3E7495D-D134-4655-AC96-B4C97C0C05D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1320143"/>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37</xdr:row>
      <xdr:rowOff>769470</xdr:rowOff>
    </xdr:from>
    <xdr:ext cx="45720" cy="7620"/>
    <xdr:pic>
      <xdr:nvPicPr>
        <xdr:cNvPr id="69" name="図 68">
          <a:extLst>
            <a:ext uri="{FF2B5EF4-FFF2-40B4-BE49-F238E27FC236}">
              <a16:creationId xmlns:a16="http://schemas.microsoft.com/office/drawing/2014/main" id="{8B560CD8-F28D-4CF9-A97D-DC00F580E96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70" name="図 69">
          <a:extLst>
            <a:ext uri="{FF2B5EF4-FFF2-40B4-BE49-F238E27FC236}">
              <a16:creationId xmlns:a16="http://schemas.microsoft.com/office/drawing/2014/main" id="{971D621A-CD19-4CAF-A5B4-089ABE1BFD2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29</xdr:row>
      <xdr:rowOff>0</xdr:rowOff>
    </xdr:from>
    <xdr:to>
      <xdr:col>4</xdr:col>
      <xdr:colOff>45720</xdr:colOff>
      <xdr:row>29</xdr:row>
      <xdr:rowOff>7620</xdr:rowOff>
    </xdr:to>
    <xdr:pic>
      <xdr:nvPicPr>
        <xdr:cNvPr id="86" name="図 85">
          <a:extLst>
            <a:ext uri="{FF2B5EF4-FFF2-40B4-BE49-F238E27FC236}">
              <a16:creationId xmlns:a16="http://schemas.microsoft.com/office/drawing/2014/main" id="{AB5E0F5B-9A3B-4822-9446-60B3DD3079C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87" name="図 86">
          <a:extLst>
            <a:ext uri="{FF2B5EF4-FFF2-40B4-BE49-F238E27FC236}">
              <a16:creationId xmlns:a16="http://schemas.microsoft.com/office/drawing/2014/main" id="{E5204CB0-78DD-4E3A-9040-EC4036D39C1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886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88" name="図 87">
          <a:extLst>
            <a:ext uri="{FF2B5EF4-FFF2-40B4-BE49-F238E27FC236}">
              <a16:creationId xmlns:a16="http://schemas.microsoft.com/office/drawing/2014/main" id="{94AFDD48-3BCF-4A25-9C0A-EEBD842CF7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89" name="図 88">
          <a:extLst>
            <a:ext uri="{FF2B5EF4-FFF2-40B4-BE49-F238E27FC236}">
              <a16:creationId xmlns:a16="http://schemas.microsoft.com/office/drawing/2014/main" id="{20A7496F-27F8-4044-B9F3-716D30E7BE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90" name="図 89">
          <a:extLst>
            <a:ext uri="{FF2B5EF4-FFF2-40B4-BE49-F238E27FC236}">
              <a16:creationId xmlns:a16="http://schemas.microsoft.com/office/drawing/2014/main" id="{3455C973-8B43-49DB-BEB4-C6E241F0A02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91" name="図 90">
          <a:extLst>
            <a:ext uri="{FF2B5EF4-FFF2-40B4-BE49-F238E27FC236}">
              <a16:creationId xmlns:a16="http://schemas.microsoft.com/office/drawing/2014/main" id="{F3D7FCBC-3777-4F55-A127-4A6BFB4C351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981075</xdr:colOff>
      <xdr:row>2</xdr:row>
      <xdr:rowOff>6016</xdr:rowOff>
    </xdr:from>
    <xdr:to>
      <xdr:col>13</xdr:col>
      <xdr:colOff>2139</xdr:colOff>
      <xdr:row>3</xdr:row>
      <xdr:rowOff>214731</xdr:rowOff>
    </xdr:to>
    <xdr:sp macro="" textlink="">
      <xdr:nvSpPr>
        <xdr:cNvPr id="83" name="Text Box 435">
          <a:extLst>
            <a:ext uri="{FF2B5EF4-FFF2-40B4-BE49-F238E27FC236}">
              <a16:creationId xmlns:a16="http://schemas.microsoft.com/office/drawing/2014/main" id="{E24747AE-9D86-44FB-9D5C-C2C99087CE5F}"/>
            </a:ext>
          </a:extLst>
        </xdr:cNvPr>
        <xdr:cNvSpPr txBox="1">
          <a:spLocks noChangeArrowheads="1"/>
        </xdr:cNvSpPr>
      </xdr:nvSpPr>
      <xdr:spPr bwMode="auto">
        <a:xfrm>
          <a:off x="5514975" y="554656"/>
          <a:ext cx="6229584" cy="429695"/>
        </a:xfrm>
        <a:prstGeom prst="rect">
          <a:avLst/>
        </a:prstGeom>
        <a:solidFill>
          <a:srgbClr val="FFFFFF"/>
        </a:solidFill>
        <a:ln w="9525">
          <a:solidFill>
            <a:srgbClr val="FF000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東京都は　</a:t>
          </a:r>
          <a:r>
            <a:rPr lang="ja-JP" altLang="en-US" sz="1400" b="1" i="0" u="none" strike="noStrike" baseline="0">
              <a:solidFill>
                <a:srgbClr val="FF0000"/>
              </a:solidFill>
              <a:latin typeface="ＭＳ Ｐゴシック"/>
              <a:ea typeface="ＭＳ Ｐゴシック"/>
            </a:rPr>
            <a:t>レベル </a:t>
          </a:r>
          <a:r>
            <a:rPr lang="en-US" altLang="ja-JP" sz="1400" b="1" i="0" u="none" strike="noStrike" baseline="0">
              <a:solidFill>
                <a:srgbClr val="FF0000"/>
              </a:solidFill>
              <a:latin typeface="ＭＳ Ｐゴシック"/>
              <a:ea typeface="ＭＳ Ｐゴシック"/>
            </a:rPr>
            <a:t>2</a:t>
          </a:r>
          <a:r>
            <a:rPr lang="ja-JP" altLang="en-US" sz="1400" b="1" i="0" u="none" strike="noStrike" baseline="0">
              <a:solidFill>
                <a:srgbClr val="FF0000"/>
              </a:solidFill>
              <a:latin typeface="ＭＳ Ｐゴシック"/>
              <a:ea typeface="ＭＳ Ｐゴシック"/>
            </a:rPr>
            <a:t>　</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全国平均 </a:t>
          </a:r>
          <a:r>
            <a:rPr lang="ja-JP" altLang="en-US" sz="1800" b="1" i="0" u="none" strike="noStrike" baseline="0">
              <a:solidFill>
                <a:srgbClr val="FF0000"/>
              </a:solidFill>
              <a:latin typeface="ＭＳ Ｐゴシック"/>
              <a:ea typeface="ＭＳ Ｐゴシック"/>
            </a:rPr>
            <a:t> </a:t>
          </a:r>
          <a:r>
            <a:rPr lang="en-US" altLang="ja-JP" sz="1200" b="1" i="0" u="none" strike="noStrike" baseline="0">
              <a:solidFill>
                <a:srgbClr val="FF0000"/>
              </a:solidFill>
              <a:latin typeface="ＭＳ Ｐゴシック"/>
              <a:ea typeface="ＭＳ Ｐゴシック"/>
            </a:rPr>
            <a:t>(</a:t>
          </a:r>
          <a:r>
            <a:rPr lang="ja-JP" altLang="en-US" sz="1200" b="1" i="0" u="none" strike="noStrike" baseline="0">
              <a:solidFill>
                <a:srgbClr val="FF0000"/>
              </a:solidFill>
              <a:latin typeface="ＭＳ Ｐゴシック"/>
              <a:ea typeface="ＭＳ Ｐゴシック"/>
            </a:rPr>
            <a:t>レベル</a:t>
          </a:r>
          <a:r>
            <a:rPr lang="en-US" altLang="ja-JP" sz="1800" b="1" i="0" u="none" strike="noStrike" baseline="0">
              <a:solidFill>
                <a:srgbClr val="FF0000"/>
              </a:solidFill>
              <a:latin typeface="ＭＳ Ｐゴシック"/>
              <a:ea typeface="ＭＳ Ｐゴシック"/>
            </a:rPr>
            <a:t>2</a:t>
          </a:r>
          <a:r>
            <a:rPr lang="en-US" altLang="ja-JP" sz="1200" b="1" i="0" u="none" strike="noStrike" baseline="0">
              <a:solidFill>
                <a:srgbClr val="FF0000"/>
              </a:solidFill>
              <a:latin typeface="ＭＳ Ｐゴシック"/>
              <a:ea typeface="ＭＳ Ｐゴシック"/>
            </a:rPr>
            <a:t>)  </a:t>
          </a:r>
          <a:r>
            <a:rPr lang="en-US" altLang="ja-JP" sz="2000" b="1" i="0" u="none" strike="noStrike" baseline="0">
              <a:solidFill>
                <a:srgbClr val="FF0000"/>
              </a:solidFill>
              <a:latin typeface="ＭＳ Ｐゴシック"/>
              <a:ea typeface="ＭＳ Ｐゴシック"/>
            </a:rPr>
            <a:t>3.55</a:t>
          </a:r>
        </a:p>
        <a:p>
          <a:pPr algn="ctr" rtl="0">
            <a:defRPr sz="1000"/>
          </a:pPr>
          <a:r>
            <a:rPr lang="ja-JP" altLang="en-US"/>
            <a:t> </a:t>
          </a:r>
          <a:endParaRPr lang="ja-JP" altLang="en-US" sz="1000" b="0" i="0" u="none" strike="noStrike" baseline="0">
            <a:solidFill>
              <a:sysClr val="windowText" lastClr="000000"/>
            </a:solidFill>
            <a:effectLst/>
            <a:latin typeface="+mn-lt"/>
            <a:ea typeface="+mn-ea"/>
            <a:cs typeface="+mn-cs"/>
          </a:endParaRPr>
        </a:p>
      </xdr:txBody>
    </xdr:sp>
    <xdr:clientData/>
  </xdr:twoCellAnchor>
  <xdr:twoCellAnchor>
    <xdr:from>
      <xdr:col>4</xdr:col>
      <xdr:colOff>66674</xdr:colOff>
      <xdr:row>8</xdr:row>
      <xdr:rowOff>104776</xdr:rowOff>
    </xdr:from>
    <xdr:to>
      <xdr:col>4</xdr:col>
      <xdr:colOff>457199</xdr:colOff>
      <xdr:row>10</xdr:row>
      <xdr:rowOff>9744</xdr:rowOff>
    </xdr:to>
    <xdr:sp macro="" textlink="">
      <xdr:nvSpPr>
        <xdr:cNvPr id="84" name="右矢印 4">
          <a:extLst>
            <a:ext uri="{FF2B5EF4-FFF2-40B4-BE49-F238E27FC236}">
              <a16:creationId xmlns:a16="http://schemas.microsoft.com/office/drawing/2014/main" id="{3FB94375-287C-4732-B68D-D695893BEBAD}"/>
            </a:ext>
          </a:extLst>
        </xdr:cNvPr>
        <xdr:cNvSpPr/>
      </xdr:nvSpPr>
      <xdr:spPr>
        <a:xfrm>
          <a:off x="2025014" y="1765936"/>
          <a:ext cx="390525" cy="24024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651376</xdr:colOff>
      <xdr:row>4</xdr:row>
      <xdr:rowOff>40122</xdr:rowOff>
    </xdr:from>
    <xdr:to>
      <xdr:col>12</xdr:col>
      <xdr:colOff>876300</xdr:colOff>
      <xdr:row>8</xdr:row>
      <xdr:rowOff>45720</xdr:rowOff>
    </xdr:to>
    <xdr:sp macro="" textlink="">
      <xdr:nvSpPr>
        <xdr:cNvPr id="92" name="線吹き出し 2 (枠付き) 14">
          <a:extLst>
            <a:ext uri="{FF2B5EF4-FFF2-40B4-BE49-F238E27FC236}">
              <a16:creationId xmlns:a16="http://schemas.microsoft.com/office/drawing/2014/main" id="{D801708E-22C7-4F6A-AE0A-F12F2675DC83}"/>
            </a:ext>
          </a:extLst>
        </xdr:cNvPr>
        <xdr:cNvSpPr/>
      </xdr:nvSpPr>
      <xdr:spPr bwMode="auto">
        <a:xfrm>
          <a:off x="9170536" y="1030722"/>
          <a:ext cx="2770004" cy="676158"/>
        </a:xfrm>
        <a:prstGeom prst="borderCallout2">
          <a:avLst>
            <a:gd name="adj1" fmla="val 49518"/>
            <a:gd name="adj2" fmla="val 427"/>
            <a:gd name="adj3" fmla="val 139161"/>
            <a:gd name="adj4" fmla="val -52538"/>
            <a:gd name="adj5" fmla="val 241553"/>
            <a:gd name="adj6" fmla="val -80043"/>
          </a:avLst>
        </a:prstGeom>
        <a:solidFill>
          <a:srgbClr val="FFE7FF"/>
        </a:solidFill>
        <a:ln>
          <a:solidFill>
            <a:schemeClr val="tx1"/>
          </a:solidFill>
          <a:prstDash val="sysDash"/>
          <a:tailEnd type="triangle"/>
        </a:ln>
        <a:effectLst>
          <a:innerShdw blurRad="63500" dist="50800" dir="2700000">
            <a:prstClr val="black">
              <a:alpha val="50000"/>
            </a:prstClr>
          </a:inn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rtl="0">
            <a:defRPr sz="1000"/>
          </a:pPr>
          <a:r>
            <a:rPr lang="ja-JP" altLang="en-US" sz="1400" b="1" i="0" u="none" strike="noStrike" baseline="0">
              <a:solidFill>
                <a:sysClr val="windowText" lastClr="000000"/>
              </a:solidFill>
              <a:latin typeface="ＭＳ Ｐゴシック"/>
              <a:ea typeface="ＭＳ Ｐゴシック"/>
            </a:rPr>
            <a:t>ノロウイルス今週のニュース</a:t>
          </a:r>
        </a:p>
        <a:p>
          <a:pPr algn="l" rtl="0">
            <a:defRPr sz="1000"/>
          </a:pPr>
          <a:r>
            <a:rPr lang="ja-JP" altLang="en-US" sz="1300" b="1" i="0" u="none" strike="noStrike" baseline="0">
              <a:solidFill>
                <a:sysClr val="windowText" lastClr="000000"/>
              </a:solidFill>
              <a:latin typeface="ＭＳ Ｐゴシック"/>
              <a:ea typeface="ＭＳ Ｐゴシック"/>
            </a:rPr>
            <a:t>今週ですが、　　</a:t>
          </a:r>
          <a:r>
            <a:rPr lang="ja-JP" altLang="en-US" sz="1600" b="1" i="0" u="none" strike="noStrike" baseline="0">
              <a:solidFill>
                <a:srgbClr val="FF0000"/>
              </a:solidFill>
              <a:latin typeface="ＭＳ Ｐゴシック"/>
              <a:ea typeface="ＭＳ Ｐゴシック"/>
            </a:rPr>
            <a:t>全国で </a:t>
          </a:r>
          <a:r>
            <a:rPr lang="en-US" altLang="ja-JP" sz="1600" b="1" i="0" u="none" strike="noStrike" baseline="0">
              <a:solidFill>
                <a:srgbClr val="FF0000"/>
              </a:solidFill>
              <a:effectLst/>
              <a:latin typeface="+mn-lt"/>
              <a:ea typeface="+mn-ea"/>
            </a:rPr>
            <a:t>6</a:t>
          </a:r>
          <a:r>
            <a:rPr lang="ja-JP" altLang="en-US" sz="1600" b="1" i="0" u="none" strike="noStrike" baseline="0">
              <a:solidFill>
                <a:srgbClr val="FF0000"/>
              </a:solidFill>
              <a:latin typeface="ＭＳ Ｐゴシック"/>
              <a:ea typeface="ＭＳ Ｐゴシック"/>
            </a:rPr>
            <a:t>件</a:t>
          </a:r>
        </a:p>
      </xdr:txBody>
    </xdr:sp>
    <xdr:clientData/>
  </xdr:twoCellAnchor>
  <xdr:twoCellAnchor>
    <xdr:from>
      <xdr:col>8</xdr:col>
      <xdr:colOff>230021</xdr:colOff>
      <xdr:row>13</xdr:row>
      <xdr:rowOff>43923</xdr:rowOff>
    </xdr:from>
    <xdr:to>
      <xdr:col>8</xdr:col>
      <xdr:colOff>548640</xdr:colOff>
      <xdr:row>14</xdr:row>
      <xdr:rowOff>166768</xdr:rowOff>
    </xdr:to>
    <xdr:sp macro="" textlink="">
      <xdr:nvSpPr>
        <xdr:cNvPr id="93" name="円/楕円 17">
          <a:extLst>
            <a:ext uri="{FF2B5EF4-FFF2-40B4-BE49-F238E27FC236}">
              <a16:creationId xmlns:a16="http://schemas.microsoft.com/office/drawing/2014/main" id="{713E092F-2C84-4316-B359-D44311A5E9D1}"/>
            </a:ext>
          </a:extLst>
        </xdr:cNvPr>
        <xdr:cNvSpPr>
          <a:spLocks noChangeArrowheads="1"/>
        </xdr:cNvSpPr>
      </xdr:nvSpPr>
      <xdr:spPr bwMode="auto">
        <a:xfrm>
          <a:off x="6752741" y="2543283"/>
          <a:ext cx="318619" cy="290485"/>
        </a:xfrm>
        <a:prstGeom prst="ellipse">
          <a:avLst/>
        </a:prstGeom>
        <a:noFill/>
        <a:ln w="25400" algn="ctr">
          <a:solidFill>
            <a:srgbClr val="00B050"/>
          </a:solidFill>
          <a:round/>
          <a:headEnd/>
          <a:tailEnd/>
        </a:ln>
      </xdr:spPr>
      <xdr:txBody>
        <a:bodyPr/>
        <a:lstStyle/>
        <a:p>
          <a:r>
            <a:rPr lang="ja-JP" altLang="en-US"/>
            <a:t>                                                           </a:t>
          </a:r>
        </a:p>
      </xdr:txBody>
    </xdr:sp>
    <xdr:clientData/>
  </xdr:twoCellAnchor>
  <xdr:twoCellAnchor editAs="oneCell">
    <xdr:from>
      <xdr:col>4</xdr:col>
      <xdr:colOff>721898</xdr:colOff>
      <xdr:row>2</xdr:row>
      <xdr:rowOff>0</xdr:rowOff>
    </xdr:from>
    <xdr:to>
      <xdr:col>6</xdr:col>
      <xdr:colOff>678180</xdr:colOff>
      <xdr:row>16</xdr:row>
      <xdr:rowOff>45720</xdr:rowOff>
    </xdr:to>
    <xdr:pic>
      <xdr:nvPicPr>
        <xdr:cNvPr id="7" name="図 6">
          <a:extLst>
            <a:ext uri="{FF2B5EF4-FFF2-40B4-BE49-F238E27FC236}">
              <a16:creationId xmlns:a16="http://schemas.microsoft.com/office/drawing/2014/main" id="{A2BA5B79-6D47-3B1E-981E-EE6FDBA8BEEE}"/>
            </a:ext>
          </a:extLst>
        </xdr:cNvPr>
        <xdr:cNvPicPr>
          <a:picLocks noChangeAspect="1"/>
        </xdr:cNvPicPr>
      </xdr:nvPicPr>
      <xdr:blipFill>
        <a:blip xmlns:r="http://schemas.openxmlformats.org/officeDocument/2006/relationships" r:embed="rId5"/>
        <a:stretch>
          <a:fillRect/>
        </a:stretch>
      </xdr:blipFill>
      <xdr:spPr>
        <a:xfrm>
          <a:off x="2924078" y="548640"/>
          <a:ext cx="1754602" cy="2499360"/>
        </a:xfrm>
        <a:prstGeom prst="rect">
          <a:avLst/>
        </a:prstGeom>
      </xdr:spPr>
    </xdr:pic>
    <xdr:clientData/>
  </xdr:twoCellAnchor>
  <xdr:twoCellAnchor editAs="oneCell">
    <xdr:from>
      <xdr:col>0</xdr:col>
      <xdr:colOff>0</xdr:colOff>
      <xdr:row>2</xdr:row>
      <xdr:rowOff>0</xdr:rowOff>
    </xdr:from>
    <xdr:to>
      <xdr:col>3</xdr:col>
      <xdr:colOff>24862</xdr:colOff>
      <xdr:row>16</xdr:row>
      <xdr:rowOff>45720</xdr:rowOff>
    </xdr:to>
    <xdr:pic>
      <xdr:nvPicPr>
        <xdr:cNvPr id="6" name="図 5">
          <a:extLst>
            <a:ext uri="{FF2B5EF4-FFF2-40B4-BE49-F238E27FC236}">
              <a16:creationId xmlns:a16="http://schemas.microsoft.com/office/drawing/2014/main" id="{5FC7C793-146C-40CA-AFCA-88BD58B6F84A}"/>
            </a:ext>
          </a:extLst>
        </xdr:cNvPr>
        <xdr:cNvPicPr>
          <a:picLocks noChangeAspect="1"/>
        </xdr:cNvPicPr>
      </xdr:nvPicPr>
      <xdr:blipFill>
        <a:blip xmlns:r="http://schemas.openxmlformats.org/officeDocument/2006/relationships" r:embed="rId5"/>
        <a:stretch>
          <a:fillRect/>
        </a:stretch>
      </xdr:blipFill>
      <xdr:spPr>
        <a:xfrm>
          <a:off x="0" y="548640"/>
          <a:ext cx="1754602" cy="24993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523875</xdr:colOff>
      <xdr:row>6</xdr:row>
      <xdr:rowOff>9525</xdr:rowOff>
    </xdr:from>
    <xdr:to>
      <xdr:col>3</xdr:col>
      <xdr:colOff>295275</xdr:colOff>
      <xdr:row>12</xdr:row>
      <xdr:rowOff>371475</xdr:rowOff>
    </xdr:to>
    <xdr:pic>
      <xdr:nvPicPr>
        <xdr:cNvPr id="2" name="図 1" descr="http://www.kantei.go.jp/jp/headline/img/20160201/n_02.jpg">
          <a:extLst>
            <a:ext uri="{FF2B5EF4-FFF2-40B4-BE49-F238E27FC236}">
              <a16:creationId xmlns:a16="http://schemas.microsoft.com/office/drawing/2014/main" id="{87F6300F-8B6A-4718-9317-6C4D739361A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9155" y="1556385"/>
          <a:ext cx="1005840" cy="2007870"/>
        </a:xfrm>
        <a:prstGeom prst="rect">
          <a:avLst/>
        </a:prstGeom>
        <a:noFill/>
        <a:ln w="9525">
          <a:noFill/>
          <a:miter lim="800000"/>
          <a:headEnd/>
          <a:tailEnd/>
        </a:ln>
      </xdr:spPr>
    </xdr:pic>
    <xdr:clientData/>
  </xdr:twoCellAnchor>
  <xdr:twoCellAnchor>
    <xdr:from>
      <xdr:col>5</xdr:col>
      <xdr:colOff>304800</xdr:colOff>
      <xdr:row>7</xdr:row>
      <xdr:rowOff>38100</xdr:rowOff>
    </xdr:from>
    <xdr:to>
      <xdr:col>6</xdr:col>
      <xdr:colOff>533400</xdr:colOff>
      <xdr:row>10</xdr:row>
      <xdr:rowOff>114300</xdr:rowOff>
    </xdr:to>
    <xdr:sp macro="" textlink="">
      <xdr:nvSpPr>
        <xdr:cNvPr id="3" name="右矢印 2">
          <a:extLst>
            <a:ext uri="{FF2B5EF4-FFF2-40B4-BE49-F238E27FC236}">
              <a16:creationId xmlns:a16="http://schemas.microsoft.com/office/drawing/2014/main" id="{384786F1-DD55-4EA9-99BE-72094A5ADDEE}"/>
            </a:ext>
          </a:extLst>
        </xdr:cNvPr>
        <xdr:cNvSpPr/>
      </xdr:nvSpPr>
      <xdr:spPr>
        <a:xfrm>
          <a:off x="3108960" y="1859280"/>
          <a:ext cx="845820" cy="899160"/>
        </a:xfrm>
        <a:prstGeom prst="rightArrow">
          <a:avLst/>
        </a:prstGeom>
        <a:solidFill>
          <a:schemeClr val="bg1">
            <a:lumMod val="75000"/>
          </a:schemeClr>
        </a:solidFill>
        <a:ln>
          <a:solidFill>
            <a:schemeClr val="bg1">
              <a:lumMod val="95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133350</xdr:colOff>
      <xdr:row>4</xdr:row>
      <xdr:rowOff>152400</xdr:rowOff>
    </xdr:from>
    <xdr:to>
      <xdr:col>5</xdr:col>
      <xdr:colOff>95250</xdr:colOff>
      <xdr:row>14</xdr:row>
      <xdr:rowOff>142875</xdr:rowOff>
    </xdr:to>
    <xdr:sp macro="" textlink="">
      <xdr:nvSpPr>
        <xdr:cNvPr id="4" name="正方形/長方形 3">
          <a:extLst>
            <a:ext uri="{FF2B5EF4-FFF2-40B4-BE49-F238E27FC236}">
              <a16:creationId xmlns:a16="http://schemas.microsoft.com/office/drawing/2014/main" id="{B409A7C6-C2F0-4AC2-9E42-220D7867A99B}"/>
            </a:ext>
          </a:extLst>
        </xdr:cNvPr>
        <xdr:cNvSpPr>
          <a:spLocks noChangeArrowheads="1"/>
        </xdr:cNvSpPr>
      </xdr:nvSpPr>
      <xdr:spPr bwMode="auto">
        <a:xfrm>
          <a:off x="468630" y="1203960"/>
          <a:ext cx="2430780" cy="2847975"/>
        </a:xfrm>
        <a:prstGeom prst="rect">
          <a:avLst/>
        </a:prstGeom>
        <a:noFill/>
        <a:ln w="63500" algn="ctr">
          <a:solidFill>
            <a:srgbClr val="FFFFFF"/>
          </a:solidFill>
          <a:round/>
          <a:headEnd/>
          <a:tailEnd/>
        </a:ln>
      </xdr:spPr>
    </xdr:sp>
    <xdr:clientData/>
  </xdr:twoCellAnchor>
  <xdr:twoCellAnchor editAs="oneCell">
    <xdr:from>
      <xdr:col>14</xdr:col>
      <xdr:colOff>0</xdr:colOff>
      <xdr:row>2</xdr:row>
      <xdr:rowOff>0</xdr:rowOff>
    </xdr:from>
    <xdr:to>
      <xdr:col>14</xdr:col>
      <xdr:colOff>304800</xdr:colOff>
      <xdr:row>2</xdr:row>
      <xdr:rowOff>304800</xdr:rowOff>
    </xdr:to>
    <xdr:sp macro="" textlink="">
      <xdr:nvSpPr>
        <xdr:cNvPr id="5" name="AutoShape 1025" descr="data:image/jpeg;base64,/9j/4AAQSkZJRgABAQAAAQABAAD/2wCEAAkGBxQSEhUUExMVEhIWGBUXGBcXFhMYFBcYFxYcGhcXGBwYHCggHRolHBkVIjEhJSksLi4uGB8/ODMsOCgvLi0BCgoKDg0OGxAQGywkICQsLC8tMCwsNyw0LCw0LC8sLiwsLCwsLCwsNCwsLCwsLy0sLCwsLSwsLCwsLCwsLCwsLP/AABEIAIYAyAMBEQACEQEDEQH/xAAbAAACAgMBAAAAAAAAAAAAAAAABAMFAQIGB//EAEkQAAIBAgMCBg0LAwMDBQAAAAECAwARBBIhBTEGE0FRYXEHFyI1UlORoaKywdHSFBUWMjNCcnOBkrEjYpM0Y7MkQ/CDwsPT4//EABoBAAIDAQEAAAAAAAAAAAAAAAADAQIEBQb/xAA6EQACAQICBQkHBAICAwAAAAAAAQIDEQQxEhMhUpEFFDJBUXFysdEVYYGSocHSIjOy8ELhBvEjQ6L/2gAMAwEAAhEDEQA/AOW7H3AcOFxOKVXjZbxxHUMDpne3JzDy2trxeUuUnRerp59b7DpYLBKotOeR6Eux8OAB8nhsAAP6ce4Cw5K89LE1pO7m+J11QppWUVwD5ow/iIf8UfuqOcVd58WTqae6uAfNGH8RD/ij91HOKu8+LDU091cA+aMP4iH/ABR+6jnFXefFhqae6uBvDsSBmCjDw3JAH9OPef0q0KtaclGMnd7M2RKnSinJxWz3FrHwHjO+PCrrb6iHXm0XfXTjgMU3+qrbq6Te3sMLxVBZQv8AARbg1CZTHHBDIQbXESDdv3jS1Y3Gu6zpU5uT9zfr1GlOkqesnFIbk4EqBcYfDsbXsEjJ/TTWtMsDjVG6lf3KQiOJwzdtG3wFcJwbwzrcphU1tZo0B6/q1noKdWOk62j3tjquhB2VO/ckMYvghBHfMuFuBfLxa3PV3NPrYarRT0qyva9rsVTrU6lrU9nbZCp4OQ8UJeIgylstuKS/XurM9eqCrabs3a12PWq1ur0Ve18hcbHgOnyeH/HH7qzqvWezSfFjXSpr/FcCXE8HoY3KNh4cwtujj5d3JTazxFKpq5Sd+9i6aozhppK3cSx8GYuNETYeFWJA+yjNr8u6mRhideqEpNN+9+pRyo6p1IxTXcNQ8DoTmzRwR5cxs0Kg5QbZvq7q0wwteSblV0bXzvkuvuFSr0la0L37LZ9hoOCMPH8TxUF7XzcUlrWvzVTm+I5xqNY72ve7y4k62jqdbofCwvguDkEgciGEZFLfZJrbk3UjD66upNVGtFXze36ja2rpuKcFtdiTCcEklUMmHgIP9kV9Oi1MoUMZWjpwk7eIpVq4enLRkvoMYngTGpOWDDso1vkiF9Oan1cFi4N6M7pdelb6XF08Th5JXjZ93+ip+aMP4iH/ABR+6uZzirvPizbqae6uAfNGH8RD/ij91HOKu8+LDU091cA+aMP4iH/FH7qOcVd58WGpp7q4GJNi4dgVOHhIOh/pp7BerQxVeLupviRLD0pKzijzLsh8C/k+bEwACAkZ0vbiixsMt96EndydVel5N5Q5xeM+kvqcXGYTU/qjl5HqGx3Jw8BOp4qLzRqK8ziZOVabfaztUElTil2DdIGhQAUAFAD2xYi08YHIwJ6hrWzAU3PEwS7b8DPi5qNGTfYWy4oBBJ935UTfoN9fJXTVeKpqr1a1v4bdvAwuk3Nw69WZiwhEmKjUhZGsVvp3LElreWrQw8lVxFOGyUrW7m23YiVVOFKctsVn3rI2ijLYhCmkMC5S/wB02Hdf+dFWhBzxUXT6FNWv1ZbSJSUaElLpTd7eQnhcLxiYlxGSG1j0/uP1endWShQdaFeoo3T6Oz3vI0VKurlSi5ZZ8FmM8IYnYkCC4yqeMsbiw1FaOVIVJNqNK+xfq6xOBlBJNz63sFVhZ8GoQFiJSSBqRofeKyqlOpyfFU1d6bvb4/6HOcYYtubt+kWx2CEKR5ieOJzFdLBRu/Xd56RicNHDU4OXTe1rsX9+46jWdacrdHK/vHuEeB1aYuLMVCjlbTU1s5VwqvKu5bHay7TPgK+xUksr39xtHtEGTDuHAYqUk6ALWuTz61aOMjKtQmpbWrS/2Vlh2qdWNtl7xJ58M4WZs5mLrkUDW2ZiSotzACnVKFRRqz0nPSVlbbm3sXcLhVg5QjbRs7vhmQYrFrFjCzXyhcptv1Wk1sRChyg5SytZ8BlOlKrhFGOd7/U2ViBPMV4tGTi41IsSDoNKtGTjGriJR0YuOjFZXIaTdOkndp3YnsBMmecjuUUgX3Mx5KycmR1WniJLZFP4vsH416ejRWbfBG8yq2HdzAsRBQKQCCb8uvJV6kYTwk6kqSi7q2z1Kxco14wU3LO5S1yDoBQAUAFAFNwzcjAYm2l4mH6G1buTpNYmFu0zYxJ0ZXOg4KbEeXBwOGUAxRixvfRBzCtUeTJ4hyqRkl+qXmzO8dCilBp5LyLb6MSeGnpe6rexKu+vqV9qU91h9GJPDT0vdR7Eq76+oe1Ke6w+jEnhp6Xuo9iVd9fUPalPdYfRiTw09L3UexKu+vqHtSnus3i4OyrqsqqSCNM247xuq8OR68HeNRLiVlylRlslFvgY+jkuXLxi5b3t3Vr8+6o9jV9HQ01bs2k+0qWlpaLv8DMvB2VtWlViBbXNuHJuqZ8j15u85p8SI8pUY9GLXABwemy5eNXLvtdreS1HsevoaGsVuzbYPaNHS0tF3+BtHsGdRZZso5g0gHmq0eSsTFWjVsvc2iJcoUJO7hf4IydiYg757j8UlS+TMW9jrfVkLHYdf+v6IxBsGZPqTBb77Fx7KinyTiafQqJd1yZ8oUJ9KDfAjfg3KTcyKSeU5if4pb5FrSd3NN/EsuU6SVlF/QG4Nym15FNt18+nVpUvkWs85rZ3guU6Syi/oY+jEnhp6XuqvsSrvr6k+1Ke6yaPYc6gATABb2sW0vv5KdHkvFRSUatrZZi3j6Ertwz7iKTg3KxJMikneTmufNS5cjVptuU02+8vHlOlFWUX9CSfYUz2zyq1tBfNp5qvU5KxNW2nUTtlmVhyhQhfRg1c1PB+YqFMq5Qbgd1a/kqr5IxDgoOorLq2krlGipaWg7/A3m2HO4CtMGUbgc1h5qvPkvFVIqM6qaWWZWOPoRblGDTfcQ/RiTw09L3Un2JV319RntSnusPoxJ4ael7qPYlXfX1D2pT3WH0Yk8NPS91HsSrvr6h7Up7rD6MSeGnpe6j2JV319Q9qU91nMdknZDQ7OxDMykFCNL9fL1VanyfPDV6cpSTvK2zuZE8ZGvTnFJrYdd2Pu9+H/LX1RXWwH7T8Uv5M52L6a7o+R0VbTMFAHE8LuEMxmGDwl+NOjsN4v90c2mpNdzk/BUlT5ziOj1L7+iOTjMVUdTUUc+sUTsblxmlxJMh39xm162a5pz5dUXaFPZ32+wpckOW2c9vd/sXjxuK2VKqTMZsM243JFhvK31DDwaY6WH5RpuVNaM1/dvqUVStgpqM3eL/v9R6PG4YAg3BAII3EHca80007M7qaaujaoJCgAoAKAEts7QGHheYqzhATlUXJ9w6eSqTloxbNGEw7xFaNJNK7zYvwc29FjYhJEddA6H6yNzH2HlqKdRVFdDcfgKuDq6up8H1NCG3+GEWFnigytLI5AYJqyA7jbezE/dHJf9aVK8YSUczVguR6uJoyrXUYpbL9b+y950lPOQFABQAUAFAEOMxAjRnIZgqlrKLsbDcAN5qG7K4ylTdSagmld227F8So4K8J4sdGWTuJF+vGTdl5j0qeelUq0aiujdylyZVwM9Ge1PJ9voyLhVwtiwORWUyyuRZFOoW+rH2DlPlqKteNPvL8m8k1cbpST0Yrrfb2evYdBG9wDYi4BsRYi/IRyGnnLkrNo2oIOI7MfeubqP8ABrDjOnS8a8masN0anh+6LXsfd78P+WvqipwH7T8Uv5MjF9Nd0fI6KtpmCgDz/gYAdpYwt9cGXLffbjbafpavQ8pXWBpJZbPI4uBtzupfPb5noFeeO0ct2SFU4Js1rh0y8978n6Xrq8jOXOlbsdzncqJc3d+1FlwRJ+RYe+/ix7bVm5Qtzqdu00YP9iHcW9YzSFABQAUAYNAHkvC62zcYHwMmWSRW4yIC6rzacx1NuS1c2t/4p3pv4HuuS78pYTQxkbpNWl2/3K/WXvYw2dCyNijJx+KYnOT9aK/Jrrc+Fy8lOwsItad7vyOZ/wAixNaM1hlHRprK3+X/AF2cTvq2HmAoAKACgAoAKAPLuH8CYLExYnCycXiXPdRKLhh4RA5DuIO/k3Vz8QlTmpQe3sPZ8iVJ43DSw+JjpU1lJ9Xu+Hb1dYx2NcJFiZJMXNJx2LDfVb/tjkex39FtBVsLFTbnJ3Yv/kFWrhqccLSjo07Zrr93r2npNbjyAUAcR2Y+9c3Uf4NYcZ06XjXkzVhujU8P3Ra9j7vfh/y19UVOA/afil/JkYvpruj5HRVtMwUAcJws2NNBiPluEBJ3uoBJBtYmw3qRvrv4DFUq1Hmtf4P+9fYcfGYepTq6+j8TaDskxZf6kMivyhSpW/QSQaifINS/6ZK3vJjyvTt+qLuVkhxG2JVGUw4VDv1sL7zc6M9vJfy6lqOTKb26U3/fgvMzvW4+a2Wgv78WekQxBFCqLKoAA5gNBXmJScm5PNnejFRVkSVBIUAFABQAltnjuJk+T5eOynJm3X9/NVJ6Wi9HM0YTU66Ovvo322Of4GcEvk955zxuLk1YnXJfeBzk8ppNChofqlmdXlblbnFqNH9NOOXv/vUhLG8E5sPi0xGzyqK5tLG32YB3m3KvQNQd1VlQlGelT+JopcrUcRhXQxqbaX6Ws/8Avz6zuq1nmgoAKACgAoAhxefI3F5eMscua+XNyXtyVDvbYXpaGmtZfRvttnb3HI8EOCbrIcXjTxmKY3ANiI+nTTN1aCs1Gg09OeZ3uVOVoSgsLhNlNfX/AF5kfCTglKs64vZ5Ec1+7TQI1zq3NbnHLya1FWg1LTp5l8BytSlQeFxqvC2x9a93o/sdtHewzWzWF7XtfltfkvWs85K13bI2oIOI7MfeubqP8GsOM6dLxryZqw3RqeH7otex93vw/wCWvqipwH7T8Uv5MjF9Nd0fI6KtpmFcbiimUKuZ2vYE5VAUXJJ5Bu8tBKVyvfatjriMKv8AaoeVvRdf4oL6PuZG2JiOpMTHn+RzHz3piqzSspPiyjoxf+PkbDagGgxOGUDcrxyR+dpPZVHt6y6hbqHcNjyWVWCENcK8b51JAvY6Ag2uRv3VBVxH6CoUAFAGksgUFmIVRvJIAHWTQAmNolvs4nceEe4U9WexI6QKq5pF9DtDj5/FxDrkf2R1XWE6CD5TMN8SEf2ya+koo1iI0UbJtJLhXDRMdwcWBPMrfVJ6L3q6kmQ4sdqSoUAFAGKAK+Xa6WJQGRVvdxYRC2/u2IU/oTVXJIsoMXw2055LkQrGn3TI7Zj05AtwOsipL6tdpridqzRm7Qo0fK6SN3PSVKXA6bm1D2Bq12ja7WUAGRWjU6hzZorc+dSQB0m1QpJldB9Q+rAi4NweUbqsUOJ7MfeubqP8GsOM6dLxryZqw3RqeH7otex93vw/5a+qKnAftPxS/kyMX013R8i/kkCgsxsoBJPMALk1tMxzkmEEksEkq3dxKxVtQoyqVS27QHXpqkXdmiOy6RboLCw0HMNB5qYBm9AATQBWY3Z0TSwkoty7A2GW/wDTY8nKCNDvFLnsRN9ha7MkJVlY5mRilzvI3qT05SKmLuhEltHKsVCgChxsha8mhtIsUQYEopzhWkK6Xa97fhG65pbd3YdFE+WfkmQ/ih+FxU6tFrIxfEeMh/xSf/ZUatBZB/1HjIR1Qv7ZKNWgsiLFtKq3Z0kW6hkMQCsrMAfvHXWhwSQWQ7gO4keK5ygK6XN7Akqyi/ICB+8VMHdCpLrLCrlAoArcUvGymM6xoAWHI7t9VT/aALkcuZealzlbYMirK4sf6z3/AOzGbKOR3Xex/tU6Ac9zyCiEesYlYcpoGaAEkPydtNIHNiOSJydCOZGOhHIbHlNKnHrQNXGI0EUqhe5jkzKV+6HAzKVHJcBwbb9KiD6hctqOb7MfeubqP8Gs2M6dLxryY7DdGp4fui17H3e/D/lr6oqcB+0/FL+TIxfTXdHyLTbQvCy+GVT9HYKfMTWx5CIZi+P+3h6p/wCEpdPMbHJk9OJCgAoAXxH2kP42/wCJ6XUyDqZPhDaeUcjJE/63dG8ypUU8hU8iwphQ1kcKCTuAJPUNaAKIoRhoAd+bDk9bOrN5yaRHpD1mWFaCQoAKAFNq/ZN1p661WWRKGsRpPE3PxqfuAYedKVTzFPIsKcLCgCnDf08Q40JMxB5e4XKPVpE8xq6iTBqBGgAsAiAAbh3Ip5dktSAUAazRhlZWF1IIIO4gjUVACoc/JoXJuRxDEnfvUEn9CaRHpFXm0UfZj72TdR/g0jGdOl415MZhujU8P3Ra9j7vfh/y19UVOA/afil/JkYvpruj5FrtMXCD/dj8xv7K1yyERzFcb9tB1TfwlUpjY9Y+mGJ36U6xVzRucJ01NiNYaPhiOmosSpoQxI/qQ/jb/iel1Mi/UTbsQnTFKP2vGR/JqtMXLIsaaLEttNbDzH/ak9Q0Fo5oX2stkUc0kI8kgpEOkNiORwE9ArRYhySJPknTU2K6w1bCnk1qLE6aK3a62ia/OnrrVZZF07jOPHdRHmlXzhh7aTDMp1FhTxQCgCliP/SuedZz5S5rPLMd18BvAxFkS3gr6orSTKSQ18k6amxTWGDhDz0WJ0yCRCN4qCyaZXP/AKC/Nhw37UB9lZlmH+RTdmTvZN1H+DSsZ06XjXky+G6NTw/dFr2Pu9+H/LX1RRgP2n4pfyZGL6a7o+Rb4/7n5i+2tc8hEcxfFqwkikClwmcFRbNZwNRci9rbuml05JPaM6rE42wn3o5k64ZSPKoIp2nEpoMBtzD+NA6GDKfIwBqdJEaEuwx89RH6olf8MMx8+W1GnHtJ0GQSSGaSMiN0VCzFnAUm6lQoF78t7nmpVSaa2FoqyN5P9RD+Gf8A+P3VFMiWRY00WIbe/wBNN+Bv4qHkWh0kY2pEWXuRmZXRwL2zZHBtc8ptSIuzGI3G1wPrRTr/AOk7epetGsiU0GZG3IOWTL+NXT1wKnSXaRoSD57hP1S7/gjlbzqpFGnHtDQYtjsQZ1CLFIt2W7OuQKAwJOpud261UlONi0VY32kdEP8Aux+vSoZkllTxQCgCo2fHmwyruzIwvzZri/nrO8x3WS4XaRRFV4ZQVAByoXW4Frgpe4/SnqpEq43ZN89w8rMn445U9ZRVtOPaV0GHz3ByOX/Akj+opo0l2hoSI5tqZgQsMzHkuhQX63taodSJKi08xfEw5MI6E3KwMpPISIyKzdYy+0oOzJ3sm6j/AAaXjOnS8a8mXw3RqeH7otex93vw/wCWvqijAftPxS/kyMX013R8i22ibCP8xPPpWueQiOZJWcYZoAMxoIAmgDFBIs/+oi6EnPnjHtptMrLIsaaLEdui+Gm/Lc+RSfZUMtHpInJrMXMUEmc1BAE0AYoJFseL8WOeWPzG/sq8MyOosaeKAUAVmyRaFRzZl/a5HsrPLMcN1UDN6CAzUAYoJFNrm2Hm/Kk9Q1KBZnN9mTvZN1H+DS8Z06XjXkxmG6NTw/dFr2Pu9+H/AC19UUYD9p+KX8mRi+mu6PkWm2Ps7+C8beSRb+atkshEcyc1mLmKCQoAKACgBePXE/hh/wCST/8AOm0yssiwposjxEWdWU7mUr5RagEJ7NkzQxMd5jQnrKi9ZmOeYxUAFABQAUALYsXeEf7l/wBsbH3UynmQ8mWNOFBQBW7OFg45pJPO2b20ieY0aqhIUAFABQAptYXhceFZf3MF9tWjmCOb7MneybqP8Gk4zp0vGvJjMN0anh+6LXsfd78P+WvqipwH7T8Uv5MjF9Nd0fItdsx5sPKBv4t7dYUkecCtoiOaJFcMAw3EAjqIvWUuZoJCgAoAKAIMGLzTHmESeQM3/vp1PIpPJD9MKAKAKzZQtEF8Euv7XIHmtWeWY4bqoBQAUAFAC0ms8I5lmb1FHrGm0yssixposKAK7DC0kw/vVv3IPappNTMaskM0skKACgAoAV2gLhBzyR+Zs3sq8MyDmuzH3rm6j/BpGM6dLxryY3DdGp4fui17H3e/D/lr6oqcB+0/FL+TIxfTXdHyOgZhuJH6kVsujNYVwkHFRIrMO4RVLbh3IAvrSnDruM0rvYifi+mp1ZGkGTpFRq/eGkaK6nc6k9Yo0F2k3fYbPYWuwFzYX0ueYdNDhbNgpXNMPDkLksO7bNzWGUKB5qYlZWKt3GAasVM0AK4fC5c2uhdmHRm1t5b0uULsvpG0zKguzKo5yQB56o4JZslNvJGkOIjc2SRGI1NmBsOfSoioyyaJd1mjfOtwudcx3C4ubdFToK9rkXediTi6tqyNIiXDHjc99MmQDra5PmXyVaMbEOV0M1cqFACkcIMjuGBBVFIGtmQte/6MPJVJLSyZe9lZkl11OZbA2Oo0PMemqaHvJv7gQqdzKT0EGjQv1hf3GVAO5geoijV+8NIjedBvkQakasBqN4848tVaS60TtfUaywhjGcwsrZ/xAKRp+4GmRjbbcq2cn2YWB2XMRqLH+DWXF9Oj415Mfh8qnh+6LDsdYpHwMARswEcZB1FwVFzrrowYfpU4T9Ep0nmm38HtvxugxH6lGosmrfFG3CfCHEMY48PnlC245xZEU3ICnlYm/VVcVT1r0Yxu+15InDz1a0pS2diMY9g+GhUpMkd8jwhGaVymgTNyC4N25eSpqNSpRVnbJq21+64Q2VG7q/b1d5Ns/AcThWWWOR+Ma5iRmcoDuUHNewAFyDVqVPQpNTTd+pbbe4rOenUvFrZ19otwWwoTMr4eZXcyAs4YpxZa6qbsRusN1UwsNG6cXd3z7C+IlfapK2ziabH2HFNM04i4uFGHErkEdyALudA1r7garRw8Kk3UtZLLZb49pNWtOMNC9317b/AV2jg5HxMWYTRo0pspdmJtfM4K6IBcADfrS6lOcqsb3Sv2/X3F4TjGm7Wbt/V7y227hE7lRh3xExXKhJbKAvK7Xtpe/TWmvCOxKOk7bP8AbEUZPa9Ky/uRabHwPEQpHfMVGp5zvP6Xp9Gnq4KPYKqz05uQ7TRYUAUfCvWNVyu5YsAFUMN28gqei3XWXFbYpWbuaMP0rnN7KgdY8QTAyO0bxoFDEE5gtgR021J131hpRkoTvGzaaX9/vaaqkk5R/VdXuWezcBxOIDCPQTPGSF5Hhjyt+HMra/3U+lS1dW9uu3/yvuhU56cLX6r/AFZ1tdExBQAUAU+Jw7zYgqc6QxxstwSM7ycosfugeU1mlGU6lnsSXFv0HxkoQus2/L1EYocSMNlUrCycbxjZe7cr9V05O65zrSlGsqVlsavf3+9d4xunrLvblb3d/cM4DDwpgk42PMmRXdSpcsx1JI3k3plOMI0FpLZm+spOUnWei9vULcGtjLCpxLoRKQSEVQMi6nKFW12tbfrS8Nh1Ba2S2+SL16zm9BPZ5iuz8JxeIjnGFMMJvGoX7QFrWkkUch1HRS6dPRqqooWWXv73/dhectKDhpXef+kKY7BskkiPHIwztNnbu1yWYAAC+pbKP0HNS5wak00873z2f9l4TTimmuyw/iInhTDOULWw7RZQrM+d1BAAA03WJPNTpKUFCVv8bfFik1JyV+u/wKLsmMsOxzDIwVlhAO892bKq6c5J8lV0LzpUuuP6n7tllxu+BZStGpU3ti8zxngBw5l2dJqWeA3ugIureEl9NeUbj1gVsr4ZVGpJ2ksmvL3oz0q2gnFq6fUevxdmCLKpMMhJVTuQbwD4fTWaVXE0/wBLUX8Wvsxyp0Jq6clwfobduGHxEno/FVec4jcj8z/EnUUd58F6h24YfESeh8VHOcRuR+Z/iGoo7z4L1Dtww+Ik9D4qOc4jcj8z/ENRR3nwXqHbhh8RJ6PxUc5xG5H5n+IaijvPgvUO3DD4iT0fio5ziNyPzP8AENRR3nwXqHbhh8RJ6PxUc5xG5H5n+IaijvPgvUO3DD4iT0Pio5ziNyPzP8Q1FHefBeoduGHxEnofFRznEbkfmf4hqKO8+C9Q7cMPiJPQ+KjnOI3I/M/xDUUd58F6h24YfESej8VHOcRuR+Z/iGoo7z4L1Dtww+Ik9H4qOc4jcj8z/ENRR3nwXqHbhh8RJ6PxUc5xG5H5n+IaijvPgvUO3DD4iT0Pio5ziNyPzP8AENRR3nwXqHbhh8RJ6HxUc5xG5H5n+IaijvPgvUO3DD4iT0Pio5ziNyPzP8Q1FHefBeoduGHxEnofFRznEbkfmf4hqKO8+C9Q7cMPiJPQ+KjnOI3I/M/xDUUd58F6h24YfESej8VHOcRuR+Z/iGoo7z4L1Dtww+Ik9H4qOc4jcj8z/ENRR3nwXqHbhh8RJ6PxUc5xG5H5n+IaijvPgvUO3DD4iT0fio5ziNyPzP8AENRR3nwXqRYvsxRCNmWGQFRfchv6enkNWjUxNTYtGPF/ZFXChDa7v6HjHDfhdLtCYsxZYQTkQm9v7mtoXPm3CtdDDxpJ7bt5t5sTVquo+xLJdh//2Q==">
          <a:hlinkClick xmlns:r="http://schemas.openxmlformats.org/officeDocument/2006/relationships" r:id="rId2"/>
          <a:extLst>
            <a:ext uri="{FF2B5EF4-FFF2-40B4-BE49-F238E27FC236}">
              <a16:creationId xmlns:a16="http://schemas.microsoft.com/office/drawing/2014/main" id="{B70F5FE5-1391-4EAD-A664-3D296862469C}"/>
            </a:ext>
          </a:extLst>
        </xdr:cNvPr>
        <xdr:cNvSpPr>
          <a:spLocks noChangeAspect="1" noChangeArrowheads="1"/>
        </xdr:cNvSpPr>
      </xdr:nvSpPr>
      <xdr:spPr bwMode="auto">
        <a:xfrm>
          <a:off x="9441180" y="518160"/>
          <a:ext cx="304800" cy="304800"/>
        </a:xfrm>
        <a:prstGeom prst="rect">
          <a:avLst/>
        </a:prstGeom>
        <a:noFill/>
        <a:ln w="9525">
          <a:noFill/>
          <a:miter lim="800000"/>
          <a:headEnd/>
          <a:tailEnd/>
        </a:ln>
      </xdr:spPr>
    </xdr:sp>
    <xdr:clientData/>
  </xdr:twoCellAnchor>
  <xdr:twoCellAnchor>
    <xdr:from>
      <xdr:col>1</xdr:col>
      <xdr:colOff>333375</xdr:colOff>
      <xdr:row>5</xdr:row>
      <xdr:rowOff>57150</xdr:rowOff>
    </xdr:from>
    <xdr:to>
      <xdr:col>4</xdr:col>
      <xdr:colOff>590550</xdr:colOff>
      <xdr:row>6</xdr:row>
      <xdr:rowOff>123825</xdr:rowOff>
    </xdr:to>
    <xdr:sp macro="" textlink="">
      <xdr:nvSpPr>
        <xdr:cNvPr id="6" name="テキスト ボックス 5">
          <a:extLst>
            <a:ext uri="{FF2B5EF4-FFF2-40B4-BE49-F238E27FC236}">
              <a16:creationId xmlns:a16="http://schemas.microsoft.com/office/drawing/2014/main" id="{B3E5031B-B1A6-4B84-A64D-7E1823BF24F5}"/>
            </a:ext>
          </a:extLst>
        </xdr:cNvPr>
        <xdr:cNvSpPr txBox="1"/>
      </xdr:nvSpPr>
      <xdr:spPr>
        <a:xfrm>
          <a:off x="668655" y="1329690"/>
          <a:ext cx="2108835" cy="3409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ノロウイルスはお腹の中にいます</a:t>
          </a:r>
        </a:p>
      </xdr:txBody>
    </xdr:sp>
    <xdr:clientData/>
  </xdr:twoCellAnchor>
  <xdr:twoCellAnchor>
    <xdr:from>
      <xdr:col>1</xdr:col>
      <xdr:colOff>257175</xdr:colOff>
      <xdr:row>12</xdr:row>
      <xdr:rowOff>228599</xdr:rowOff>
    </xdr:from>
    <xdr:to>
      <xdr:col>4</xdr:col>
      <xdr:colOff>647700</xdr:colOff>
      <xdr:row>14</xdr:row>
      <xdr:rowOff>0</xdr:rowOff>
    </xdr:to>
    <xdr:sp macro="" textlink="">
      <xdr:nvSpPr>
        <xdr:cNvPr id="7" name="テキスト ボックス 6">
          <a:extLst>
            <a:ext uri="{FF2B5EF4-FFF2-40B4-BE49-F238E27FC236}">
              <a16:creationId xmlns:a16="http://schemas.microsoft.com/office/drawing/2014/main" id="{BBB7B3DB-523E-4FAE-A35A-3FB606C8730A}"/>
            </a:ext>
          </a:extLst>
        </xdr:cNvPr>
        <xdr:cNvSpPr txBox="1"/>
      </xdr:nvSpPr>
      <xdr:spPr>
        <a:xfrm>
          <a:off x="592455" y="3421379"/>
          <a:ext cx="2211705" cy="4876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手洗いが大切です。仕事の前、食事の前、トイレの後、休憩の後</a:t>
          </a:r>
        </a:p>
      </xdr:txBody>
    </xdr:sp>
    <xdr:clientData/>
  </xdr:twoCellAnchor>
  <xdr:twoCellAnchor editAs="oneCell">
    <xdr:from>
      <xdr:col>3</xdr:col>
      <xdr:colOff>314325</xdr:colOff>
      <xdr:row>7</xdr:row>
      <xdr:rowOff>247650</xdr:rowOff>
    </xdr:from>
    <xdr:to>
      <xdr:col>5</xdr:col>
      <xdr:colOff>9525</xdr:colOff>
      <xdr:row>11</xdr:row>
      <xdr:rowOff>180975</xdr:rowOff>
    </xdr:to>
    <xdr:pic>
      <xdr:nvPicPr>
        <xdr:cNvPr id="8" name="図 7" descr="手を洗う男の子のイラスト">
          <a:extLst>
            <a:ext uri="{FF2B5EF4-FFF2-40B4-BE49-F238E27FC236}">
              <a16:creationId xmlns:a16="http://schemas.microsoft.com/office/drawing/2014/main" id="{43DE05BC-5974-4170-B541-1FD0C6934D24}"/>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884045" y="2068830"/>
          <a:ext cx="929640" cy="103060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49306</xdr:colOff>
      <xdr:row>0</xdr:row>
      <xdr:rowOff>13335</xdr:rowOff>
    </xdr:from>
    <xdr:to>
      <xdr:col>2</xdr:col>
      <xdr:colOff>245204</xdr:colOff>
      <xdr:row>0</xdr:row>
      <xdr:rowOff>230505</xdr:rowOff>
    </xdr:to>
    <xdr:pic>
      <xdr:nvPicPr>
        <xdr:cNvPr id="2" name="図 1" descr="感染症・食中毒情報">
          <a:extLst>
            <a:ext uri="{FF2B5EF4-FFF2-40B4-BE49-F238E27FC236}">
              <a16:creationId xmlns:a16="http://schemas.microsoft.com/office/drawing/2014/main" id="{F3DC39EB-F9B0-439D-9039-ED38C533729B}"/>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9306" y="13335"/>
          <a:ext cx="2303817" cy="217170"/>
        </a:xfrm>
        <a:prstGeom prst="rect">
          <a:avLst/>
        </a:prstGeom>
        <a:noFill/>
        <a:ln w="9525">
          <a:noFill/>
          <a:miter lim="800000"/>
          <a:headEnd/>
          <a:tailEnd/>
        </a:ln>
      </xdr:spPr>
    </xdr:pic>
    <xdr:clientData/>
  </xdr:twoCellAnchor>
  <xdr:twoCellAnchor editAs="oneCell">
    <xdr:from>
      <xdr:col>2</xdr:col>
      <xdr:colOff>0</xdr:colOff>
      <xdr:row>15</xdr:row>
      <xdr:rowOff>0</xdr:rowOff>
    </xdr:from>
    <xdr:to>
      <xdr:col>2</xdr:col>
      <xdr:colOff>4048125</xdr:colOff>
      <xdr:row>33</xdr:row>
      <xdr:rowOff>149155</xdr:rowOff>
    </xdr:to>
    <xdr:pic>
      <xdr:nvPicPr>
        <xdr:cNvPr id="3" name="図 2">
          <a:extLst>
            <a:ext uri="{FF2B5EF4-FFF2-40B4-BE49-F238E27FC236}">
              <a16:creationId xmlns:a16="http://schemas.microsoft.com/office/drawing/2014/main" id="{4C3C4196-250D-22FB-ADD0-46C0495C778C}"/>
            </a:ext>
          </a:extLst>
        </xdr:cNvPr>
        <xdr:cNvPicPr>
          <a:picLocks noChangeAspect="1"/>
        </xdr:cNvPicPr>
      </xdr:nvPicPr>
      <xdr:blipFill>
        <a:blip xmlns:r="http://schemas.openxmlformats.org/officeDocument/2006/relationships" r:embed="rId2"/>
        <a:stretch>
          <a:fillRect/>
        </a:stretch>
      </xdr:blipFill>
      <xdr:spPr>
        <a:xfrm>
          <a:off x="2111375" y="6921500"/>
          <a:ext cx="4048125" cy="328446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37</xdr:row>
      <xdr:rowOff>0</xdr:rowOff>
    </xdr:from>
    <xdr:ext cx="47625" cy="9525"/>
    <xdr:pic>
      <xdr:nvPicPr>
        <xdr:cNvPr id="2" name="図 4" descr="http://www1.pref.shimane.lg.jp/contents/kansen/dis/zensu/sp.gif">
          <a:extLst>
            <a:ext uri="{FF2B5EF4-FFF2-40B4-BE49-F238E27FC236}">
              <a16:creationId xmlns:a16="http://schemas.microsoft.com/office/drawing/2014/main" id="{A73A6A93-9A8D-412D-A8EA-0FAE5B5B7A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715000"/>
          <a:ext cx="47625" cy="9525"/>
        </a:xfrm>
        <a:prstGeom prst="rect">
          <a:avLst/>
        </a:prstGeom>
        <a:noFill/>
        <a:ln w="9525">
          <a:noFill/>
          <a:miter lim="800000"/>
          <a:headEnd/>
          <a:tailEnd/>
        </a:ln>
      </xdr:spPr>
    </xdr:pic>
    <xdr:clientData/>
  </xdr:oneCellAnchor>
  <xdr:twoCellAnchor>
    <xdr:from>
      <xdr:col>6</xdr:col>
      <xdr:colOff>457199</xdr:colOff>
      <xdr:row>25</xdr:row>
      <xdr:rowOff>66675</xdr:rowOff>
    </xdr:from>
    <xdr:to>
      <xdr:col>9</xdr:col>
      <xdr:colOff>0</xdr:colOff>
      <xdr:row>27</xdr:row>
      <xdr:rowOff>811</xdr:rowOff>
    </xdr:to>
    <xdr:sp macro="" textlink="">
      <xdr:nvSpPr>
        <xdr:cNvPr id="3" name="テキスト ボックス 2">
          <a:extLst>
            <a:ext uri="{FF2B5EF4-FFF2-40B4-BE49-F238E27FC236}">
              <a16:creationId xmlns:a16="http://schemas.microsoft.com/office/drawing/2014/main" id="{A2630DC2-FF6E-4F68-9ECB-C6FEB26BD830}"/>
            </a:ext>
          </a:extLst>
        </xdr:cNvPr>
        <xdr:cNvSpPr txBox="1"/>
      </xdr:nvSpPr>
      <xdr:spPr>
        <a:xfrm>
          <a:off x="3352799" y="3686175"/>
          <a:ext cx="1384935" cy="23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Ｈ２９／８月は非常に多かった</a:t>
          </a:r>
        </a:p>
      </xdr:txBody>
    </xdr:sp>
    <xdr:clientData/>
  </xdr:twoCellAnchor>
  <xdr:twoCellAnchor>
    <xdr:from>
      <xdr:col>21</xdr:col>
      <xdr:colOff>95250</xdr:colOff>
      <xdr:row>17</xdr:row>
      <xdr:rowOff>0</xdr:rowOff>
    </xdr:from>
    <xdr:to>
      <xdr:col>24</xdr:col>
      <xdr:colOff>851</xdr:colOff>
      <xdr:row>23</xdr:row>
      <xdr:rowOff>90488</xdr:rowOff>
    </xdr:to>
    <xdr:cxnSp macro="">
      <xdr:nvCxnSpPr>
        <xdr:cNvPr id="4" name="直線矢印コネクタ 3">
          <a:extLst>
            <a:ext uri="{FF2B5EF4-FFF2-40B4-BE49-F238E27FC236}">
              <a16:creationId xmlns:a16="http://schemas.microsoft.com/office/drawing/2014/main" id="{F31393EA-91C4-4CAF-8D27-D1EBF85184A4}"/>
            </a:ext>
          </a:extLst>
        </xdr:cNvPr>
        <xdr:cNvCxnSpPr>
          <a:stCxn id="5" idx="1"/>
        </xdr:cNvCxnSpPr>
      </xdr:nvCxnSpPr>
      <xdr:spPr>
        <a:xfrm flipV="1">
          <a:off x="10161270" y="2689860"/>
          <a:ext cx="1300061" cy="425768"/>
        </a:xfrm>
        <a:prstGeom prst="straightConnector1">
          <a:avLst/>
        </a:prstGeom>
        <a:ln>
          <a:tailEnd type="arrow"/>
        </a:ln>
      </xdr:spPr>
      <xdr:style>
        <a:lnRef idx="1">
          <a:schemeClr val="accent3"/>
        </a:lnRef>
        <a:fillRef idx="0">
          <a:schemeClr val="accent3"/>
        </a:fillRef>
        <a:effectRef idx="0">
          <a:schemeClr val="accent3"/>
        </a:effectRef>
        <a:fontRef idx="minor">
          <a:schemeClr val="tx1"/>
        </a:fontRef>
      </xdr:style>
    </xdr:cxnSp>
    <xdr:clientData/>
  </xdr:twoCellAnchor>
  <xdr:twoCellAnchor>
    <xdr:from>
      <xdr:col>21</xdr:col>
      <xdr:colOff>95250</xdr:colOff>
      <xdr:row>21</xdr:row>
      <xdr:rowOff>95250</xdr:rowOff>
    </xdr:from>
    <xdr:to>
      <xdr:col>27</xdr:col>
      <xdr:colOff>171450</xdr:colOff>
      <xdr:row>25</xdr:row>
      <xdr:rowOff>28575</xdr:rowOff>
    </xdr:to>
    <xdr:sp macro="" textlink="">
      <xdr:nvSpPr>
        <xdr:cNvPr id="5" name="テキスト ボックス 4">
          <a:extLst>
            <a:ext uri="{FF2B5EF4-FFF2-40B4-BE49-F238E27FC236}">
              <a16:creationId xmlns:a16="http://schemas.microsoft.com/office/drawing/2014/main" id="{DD89DE26-B886-4CB9-81E9-2FC4123BCF07}"/>
            </a:ext>
          </a:extLst>
        </xdr:cNvPr>
        <xdr:cNvSpPr txBox="1"/>
      </xdr:nvSpPr>
      <xdr:spPr>
        <a:xfrm>
          <a:off x="10161270" y="2785110"/>
          <a:ext cx="2865120" cy="8629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a:effectLst/>
            </a:rPr>
            <a:t>2011</a:t>
          </a:r>
          <a:r>
            <a:rPr lang="ja-JP" altLang="en-US" sz="800">
              <a:effectLst/>
            </a:rPr>
            <a:t>年</a:t>
          </a:r>
          <a:r>
            <a:rPr lang="en-US" altLang="ja-JP" sz="800">
              <a:effectLst/>
            </a:rPr>
            <a:t>8</a:t>
          </a:r>
          <a:r>
            <a:rPr lang="ja-JP" altLang="en-US" sz="800">
              <a:effectLst/>
            </a:rPr>
            <a:t>月に外食チェーン店が原因とされた赤痢菌</a:t>
          </a:r>
          <a:r>
            <a:rPr lang="en-US" altLang="ja-JP" sz="800" i="1">
              <a:effectLst/>
            </a:rPr>
            <a:t>Shigella sonnei</a:t>
          </a:r>
          <a:r>
            <a:rPr lang="ja-JP" altLang="en-US" sz="800">
              <a:effectLst/>
            </a:rPr>
            <a:t>の広域集団感染事例が青森県、宮城県、山形県、福島県において発生した。本事例は、それとほぼ同時期に発生しておりその関連性が強く疑われた事例である。</a:t>
          </a:r>
          <a:endParaRPr kumimoji="1" lang="ja-JP" altLang="en-US" sz="800"/>
        </a:p>
      </xdr:txBody>
    </xdr:sp>
    <xdr:clientData/>
  </xdr:twoCellAnchor>
  <xdr:twoCellAnchor>
    <xdr:from>
      <xdr:col>25</xdr:col>
      <xdr:colOff>219075</xdr:colOff>
      <xdr:row>12</xdr:row>
      <xdr:rowOff>0</xdr:rowOff>
    </xdr:from>
    <xdr:to>
      <xdr:col>31</xdr:col>
      <xdr:colOff>613410</xdr:colOff>
      <xdr:row>12</xdr:row>
      <xdr:rowOff>0</xdr:rowOff>
    </xdr:to>
    <xdr:grpSp>
      <xdr:nvGrpSpPr>
        <xdr:cNvPr id="6" name="グループ化 8580">
          <a:extLst>
            <a:ext uri="{FF2B5EF4-FFF2-40B4-BE49-F238E27FC236}">
              <a16:creationId xmlns:a16="http://schemas.microsoft.com/office/drawing/2014/main" id="{60D463FD-8BC5-4986-AA93-7CD1EEEB6691}"/>
            </a:ext>
          </a:extLst>
        </xdr:cNvPr>
        <xdr:cNvGrpSpPr>
          <a:grpSpLocks/>
        </xdr:cNvGrpSpPr>
      </xdr:nvGrpSpPr>
      <xdr:grpSpPr bwMode="auto">
        <a:xfrm>
          <a:off x="12165542" y="2709333"/>
          <a:ext cx="3493135" cy="0"/>
          <a:chOff x="13125451" y="1438276"/>
          <a:chExt cx="3733799" cy="628650"/>
        </a:xfrm>
      </xdr:grpSpPr>
      <xdr:sp macro="" textlink="">
        <xdr:nvSpPr>
          <xdr:cNvPr id="7" name="テキスト ボックス 6">
            <a:extLst>
              <a:ext uri="{FF2B5EF4-FFF2-40B4-BE49-F238E27FC236}">
                <a16:creationId xmlns:a16="http://schemas.microsoft.com/office/drawing/2014/main" id="{C360AAC2-469F-765E-4130-101B318A56E9}"/>
              </a:ext>
            </a:extLst>
          </xdr:cNvPr>
          <xdr:cNvSpPr txBox="1"/>
        </xdr:nvSpPr>
        <xdr:spPr>
          <a:xfrm>
            <a:off x="14969416" y="1438276"/>
            <a:ext cx="1889834"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b="1">
                <a:solidFill>
                  <a:schemeClr val="dk1"/>
                </a:solidFill>
                <a:effectLst/>
                <a:latin typeface="+mn-lt"/>
                <a:ea typeface="+mn-ea"/>
                <a:cs typeface="+mn-cs"/>
              </a:rPr>
              <a:t>2018</a:t>
            </a:r>
            <a:r>
              <a:rPr lang="ja-JP" altLang="en-US" sz="800" b="1">
                <a:solidFill>
                  <a:schemeClr val="dk1"/>
                </a:solidFill>
                <a:effectLst/>
                <a:latin typeface="+mn-lt"/>
                <a:ea typeface="+mn-ea"/>
                <a:cs typeface="+mn-cs"/>
              </a:rPr>
              <a:t>年</a:t>
            </a:r>
            <a:r>
              <a:rPr lang="en-US" altLang="ja-JP" sz="800" b="1">
                <a:solidFill>
                  <a:schemeClr val="dk1"/>
                </a:solidFill>
                <a:effectLst/>
                <a:latin typeface="+mn-lt"/>
                <a:ea typeface="+mn-ea"/>
                <a:cs typeface="+mn-cs"/>
              </a:rPr>
              <a:t>10</a:t>
            </a:r>
            <a:r>
              <a:rPr lang="ja-JP" altLang="en-US" sz="800" b="1">
                <a:solidFill>
                  <a:schemeClr val="dk1"/>
                </a:solidFill>
                <a:effectLst/>
                <a:latin typeface="+mn-lt"/>
                <a:ea typeface="+mn-ea"/>
                <a:cs typeface="+mn-cs"/>
              </a:rPr>
              <a:t>月</a:t>
            </a:r>
            <a:r>
              <a:rPr lang="en-US" altLang="ja-JP" sz="800">
                <a:solidFill>
                  <a:schemeClr val="dk1"/>
                </a:solidFill>
                <a:effectLst/>
                <a:latin typeface="+mn-lt"/>
                <a:ea typeface="+mn-ea"/>
                <a:cs typeface="+mn-cs"/>
              </a:rPr>
              <a:t>3</a:t>
            </a:r>
            <a:r>
              <a:rPr lang="ja-JP" altLang="en-US" sz="800">
                <a:solidFill>
                  <a:schemeClr val="dk1"/>
                </a:solidFill>
                <a:effectLst/>
                <a:latin typeface="+mn-lt"/>
                <a:ea typeface="+mn-ea"/>
                <a:cs typeface="+mn-cs"/>
              </a:rPr>
              <a:t>日、山梨県内の宿坊を利用した</a:t>
            </a:r>
            <a:r>
              <a:rPr lang="en-US" altLang="ja-JP" sz="800">
                <a:solidFill>
                  <a:schemeClr val="dk1"/>
                </a:solidFill>
                <a:effectLst/>
                <a:latin typeface="+mn-lt"/>
                <a:ea typeface="+mn-ea"/>
                <a:cs typeface="+mn-cs"/>
              </a:rPr>
              <a:t>2</a:t>
            </a:r>
            <a:r>
              <a:rPr lang="ja-JP" altLang="en-US" sz="800">
                <a:solidFill>
                  <a:schemeClr val="dk1"/>
                </a:solidFill>
                <a:effectLst/>
                <a:latin typeface="+mn-lt"/>
                <a:ea typeface="+mn-ea"/>
                <a:cs typeface="+mn-cs"/>
              </a:rPr>
              <a:t>グループ</a:t>
            </a:r>
            <a:r>
              <a:rPr lang="en-US" altLang="ja-JP" sz="800">
                <a:solidFill>
                  <a:schemeClr val="dk1"/>
                </a:solidFill>
                <a:effectLst/>
                <a:latin typeface="+mn-lt"/>
                <a:ea typeface="+mn-ea"/>
                <a:cs typeface="+mn-cs"/>
              </a:rPr>
              <a:t>42</a:t>
            </a:r>
            <a:r>
              <a:rPr lang="ja-JP" altLang="en-US" sz="800">
                <a:solidFill>
                  <a:schemeClr val="dk1"/>
                </a:solidFill>
                <a:effectLst/>
                <a:latin typeface="+mn-lt"/>
                <a:ea typeface="+mn-ea"/>
                <a:cs typeface="+mn-cs"/>
              </a:rPr>
              <a:t>名が</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にかかりました。使用水や従事者からは</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菌が検出されておらず現在のところ感染源は不明です。 </a:t>
            </a:r>
            <a:endParaRPr kumimoji="1" lang="ja-JP" altLang="en-US" sz="800"/>
          </a:p>
        </xdr:txBody>
      </xdr:sp>
      <xdr:cxnSp macro="">
        <xdr:nvCxnSpPr>
          <xdr:cNvPr id="8" name="直線矢印コネクタ 7">
            <a:extLst>
              <a:ext uri="{FF2B5EF4-FFF2-40B4-BE49-F238E27FC236}">
                <a16:creationId xmlns:a16="http://schemas.microsoft.com/office/drawing/2014/main" id="{882D1CF6-D76A-AF9E-1E97-46D6B72852C9}"/>
              </a:ext>
            </a:extLst>
          </xdr:cNvPr>
          <xdr:cNvCxnSpPr/>
        </xdr:nvCxnSpPr>
        <xdr:spPr>
          <a:xfrm flipH="1">
            <a:off x="13125451" y="1560740"/>
            <a:ext cx="1853139" cy="24493"/>
          </a:xfrm>
          <a:prstGeom prst="straightConnector1">
            <a:avLst/>
          </a:prstGeom>
          <a:ln>
            <a:solidFill>
              <a:schemeClr val="accent3"/>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388620</xdr:colOff>
      <xdr:row>12</xdr:row>
      <xdr:rowOff>0</xdr:rowOff>
    </xdr:from>
    <xdr:to>
      <xdr:col>13</xdr:col>
      <xdr:colOff>447675</xdr:colOff>
      <xdr:row>24</xdr:row>
      <xdr:rowOff>190501</xdr:rowOff>
    </xdr:to>
    <xdr:grpSp>
      <xdr:nvGrpSpPr>
        <xdr:cNvPr id="9" name="グループ化 8584">
          <a:extLst>
            <a:ext uri="{FF2B5EF4-FFF2-40B4-BE49-F238E27FC236}">
              <a16:creationId xmlns:a16="http://schemas.microsoft.com/office/drawing/2014/main" id="{80DF7E7E-9926-4233-995F-56CAEE6F2057}"/>
            </a:ext>
          </a:extLst>
        </xdr:cNvPr>
        <xdr:cNvGrpSpPr>
          <a:grpSpLocks/>
        </xdr:cNvGrpSpPr>
      </xdr:nvGrpSpPr>
      <xdr:grpSpPr bwMode="auto">
        <a:xfrm>
          <a:off x="4224020" y="2709333"/>
          <a:ext cx="2387388" cy="706968"/>
          <a:chOff x="4514850" y="1800225"/>
          <a:chExt cx="2619375" cy="1809750"/>
        </a:xfrm>
      </xdr:grpSpPr>
      <xdr:sp macro="" textlink="">
        <xdr:nvSpPr>
          <xdr:cNvPr id="10" name="テキスト ボックス 9">
            <a:extLst>
              <a:ext uri="{FF2B5EF4-FFF2-40B4-BE49-F238E27FC236}">
                <a16:creationId xmlns:a16="http://schemas.microsoft.com/office/drawing/2014/main" id="{5CA24504-81A1-B344-629B-0F2306797F39}"/>
              </a:ext>
            </a:extLst>
          </xdr:cNvPr>
          <xdr:cNvSpPr txBox="1"/>
        </xdr:nvSpPr>
        <xdr:spPr>
          <a:xfrm>
            <a:off x="4714875" y="2981325"/>
            <a:ext cx="2419350" cy="62865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a:effectLst/>
              </a:rPr>
              <a:t>埼玉県と群馬県の総菜店で販売されたポテトサラダを食べた人が腸管出血性大腸菌</a:t>
            </a:r>
            <a:r>
              <a:rPr lang="en-US" altLang="ja-JP" sz="800">
                <a:effectLst/>
              </a:rPr>
              <a:t>O157</a:t>
            </a:r>
            <a:r>
              <a:rPr lang="ja-JP" altLang="en-US" sz="800">
                <a:effectLst/>
              </a:rPr>
              <a:t>に感染した、という集団食中毒に関するニュースが</a:t>
            </a:r>
            <a:r>
              <a:rPr lang="en-US" altLang="ja-JP" sz="800">
                <a:effectLst/>
              </a:rPr>
              <a:t>2017</a:t>
            </a:r>
            <a:r>
              <a:rPr lang="ja-JP" altLang="en-US" sz="800">
                <a:effectLst/>
              </a:rPr>
              <a:t>年</a:t>
            </a:r>
            <a:r>
              <a:rPr lang="en-US" altLang="ja-JP" sz="800">
                <a:effectLst/>
              </a:rPr>
              <a:t>8</a:t>
            </a:r>
            <a:r>
              <a:rPr lang="ja-JP" altLang="en-US" sz="800">
                <a:effectLst/>
              </a:rPr>
              <a:t>月</a:t>
            </a:r>
            <a:r>
              <a:rPr lang="en-US" altLang="ja-JP" sz="800">
                <a:effectLst/>
              </a:rPr>
              <a:t>21</a:t>
            </a:r>
            <a:r>
              <a:rPr lang="ja-JP" altLang="en-US" sz="800">
                <a:effectLst/>
              </a:rPr>
              <a:t>日以降、新聞やテレビで取り上げられました。</a:t>
            </a:r>
            <a:endParaRPr kumimoji="1" lang="ja-JP" altLang="en-US" sz="800"/>
          </a:p>
        </xdr:txBody>
      </xdr:sp>
      <xdr:cxnSp macro="">
        <xdr:nvCxnSpPr>
          <xdr:cNvPr id="11" name="直線矢印コネクタ 10">
            <a:extLst>
              <a:ext uri="{FF2B5EF4-FFF2-40B4-BE49-F238E27FC236}">
                <a16:creationId xmlns:a16="http://schemas.microsoft.com/office/drawing/2014/main" id="{09865F7A-CD45-24D5-065A-1BC40B62CBEA}"/>
              </a:ext>
            </a:extLst>
          </xdr:cNvPr>
          <xdr:cNvCxnSpPr/>
        </xdr:nvCxnSpPr>
        <xdr:spPr>
          <a:xfrm flipH="1" flipV="1">
            <a:off x="4514850" y="1800225"/>
            <a:ext cx="114300" cy="1190625"/>
          </a:xfrm>
          <a:prstGeom prst="straightConnector1">
            <a:avLst/>
          </a:prstGeom>
          <a:ln>
            <a:solidFill>
              <a:schemeClr val="accent2">
                <a:lumMod val="75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152400</xdr:colOff>
      <xdr:row>12</xdr:row>
      <xdr:rowOff>0</xdr:rowOff>
    </xdr:from>
    <xdr:to>
      <xdr:col>9</xdr:col>
      <xdr:colOff>0</xdr:colOff>
      <xdr:row>24</xdr:row>
      <xdr:rowOff>190500</xdr:rowOff>
    </xdr:to>
    <xdr:grpSp>
      <xdr:nvGrpSpPr>
        <xdr:cNvPr id="12" name="グループ化 8588">
          <a:extLst>
            <a:ext uri="{FF2B5EF4-FFF2-40B4-BE49-F238E27FC236}">
              <a16:creationId xmlns:a16="http://schemas.microsoft.com/office/drawing/2014/main" id="{30F2291B-6ACA-4366-9D70-723627948843}"/>
            </a:ext>
          </a:extLst>
        </xdr:cNvPr>
        <xdr:cNvGrpSpPr>
          <a:grpSpLocks/>
        </xdr:cNvGrpSpPr>
      </xdr:nvGrpSpPr>
      <xdr:grpSpPr bwMode="auto">
        <a:xfrm>
          <a:off x="2590800" y="2709333"/>
          <a:ext cx="1710267" cy="706967"/>
          <a:chOff x="2697628" y="2705100"/>
          <a:chExt cx="1969622" cy="904876"/>
        </a:xfrm>
      </xdr:grpSpPr>
      <xdr:sp macro="" textlink="">
        <xdr:nvSpPr>
          <xdr:cNvPr id="13" name="テキスト ボックス 12">
            <a:extLst>
              <a:ext uri="{FF2B5EF4-FFF2-40B4-BE49-F238E27FC236}">
                <a16:creationId xmlns:a16="http://schemas.microsoft.com/office/drawing/2014/main" id="{907B9737-A322-8307-8E2B-9C5009779ABD}"/>
              </a:ext>
            </a:extLst>
          </xdr:cNvPr>
          <xdr:cNvSpPr txBox="1"/>
        </xdr:nvSpPr>
        <xdr:spPr>
          <a:xfrm>
            <a:off x="2697628" y="2962275"/>
            <a:ext cx="1969622" cy="647701"/>
          </a:xfrm>
          <a:prstGeom prst="rect">
            <a:avLst/>
          </a:prstGeom>
          <a:solidFill>
            <a:schemeClr val="lt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u="none"/>
              <a:t>岩井食品：</a:t>
            </a:r>
            <a:r>
              <a:rPr lang="ja-JP" altLang="ja-JP" sz="800" b="0" u="none">
                <a:solidFill>
                  <a:sysClr val="windowText" lastClr="000000"/>
                </a:solidFill>
              </a:rPr>
              <a:t>白菜の浅漬け製品「白菜きりづけ」による</a:t>
            </a:r>
            <a:r>
              <a:rPr lang="ja-JP" altLang="ja-JP" sz="800" b="0" u="none">
                <a:solidFill>
                  <a:sysClr val="windowText" lastClr="000000"/>
                </a:solidFill>
                <a:hlinkClick xmlns:r="http://schemas.openxmlformats.org/officeDocument/2006/relationships" r:id=""/>
              </a:rPr>
              <a:t>病原性大腸菌</a:t>
            </a:r>
            <a:r>
              <a:rPr lang="ja-JP" altLang="ja-JP" sz="800" b="0" u="none">
                <a:solidFill>
                  <a:sysClr val="windowText" lastClr="000000"/>
                </a:solidFill>
              </a:rPr>
              <a:t>の集団</a:t>
            </a:r>
            <a:r>
              <a:rPr lang="ja-JP" altLang="ja-JP" sz="800" b="0" u="none">
                <a:solidFill>
                  <a:sysClr val="windowText" lastClr="000000"/>
                </a:solidFill>
                <a:hlinkClick xmlns:r="http://schemas.openxmlformats.org/officeDocument/2006/relationships" r:id=""/>
              </a:rPr>
              <a:t>食中毒</a:t>
            </a:r>
            <a:r>
              <a:rPr lang="ja-JP" altLang="ja-JP" sz="800" b="0" u="none">
                <a:solidFill>
                  <a:sysClr val="windowText" lastClr="000000"/>
                </a:solidFill>
              </a:rPr>
              <a:t>事件が発生し、最終的に169人が発症</a:t>
            </a:r>
            <a:r>
              <a:rPr lang="ja-JP" altLang="ja-JP" sz="800" b="0" u="none" baseline="30000">
                <a:solidFill>
                  <a:sysClr val="windowText" lastClr="000000"/>
                </a:solidFill>
                <a:hlinkClick xmlns:r="http://schemas.openxmlformats.org/officeDocument/2006/relationships" r:id=""/>
              </a:rPr>
              <a:t>[8]</a:t>
            </a:r>
            <a:r>
              <a:rPr lang="ja-JP" altLang="ja-JP" sz="800" b="0" u="none">
                <a:solidFill>
                  <a:sysClr val="windowText" lastClr="000000"/>
                </a:solidFill>
              </a:rPr>
              <a:t>、8人が死亡する事態</a:t>
            </a:r>
            <a:endParaRPr kumimoji="1" lang="ja-JP" altLang="en-US" sz="800" b="0" u="none">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E029C771-A03B-B706-A5E4-14E02C7666C2}"/>
              </a:ext>
            </a:extLst>
          </xdr:cNvPr>
          <xdr:cNvCxnSpPr/>
        </xdr:nvCxnSpPr>
        <xdr:spPr>
          <a:xfrm flipV="1">
            <a:off x="4191000" y="2705100"/>
            <a:ext cx="190500" cy="228600"/>
          </a:xfrm>
          <a:prstGeom prst="straightConnector1">
            <a:avLst/>
          </a:prstGeom>
          <a:ln>
            <a:solidFill>
              <a:schemeClr val="accent3">
                <a:lumMod val="50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171830</xdr:colOff>
      <xdr:row>27</xdr:row>
      <xdr:rowOff>39794</xdr:rowOff>
    </xdr:from>
    <xdr:to>
      <xdr:col>13</xdr:col>
      <xdr:colOff>595086</xdr:colOff>
      <xdr:row>54</xdr:row>
      <xdr:rowOff>85514</xdr:rowOff>
    </xdr:to>
    <xdr:graphicFrame macro="">
      <xdr:nvGraphicFramePr>
        <xdr:cNvPr id="15" name="グラフ 14">
          <a:extLst>
            <a:ext uri="{FF2B5EF4-FFF2-40B4-BE49-F238E27FC236}">
              <a16:creationId xmlns:a16="http://schemas.microsoft.com/office/drawing/2014/main" id="{B96FFE0B-AAE8-4004-9EC3-4C428882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406517</xdr:colOff>
      <xdr:row>27</xdr:row>
      <xdr:rowOff>69046</xdr:rowOff>
    </xdr:from>
    <xdr:to>
      <xdr:col>29</xdr:col>
      <xdr:colOff>5813</xdr:colOff>
      <xdr:row>54</xdr:row>
      <xdr:rowOff>137626</xdr:rowOff>
    </xdr:to>
    <xdr:graphicFrame macro="">
      <xdr:nvGraphicFramePr>
        <xdr:cNvPr id="16" name="グラフ 15">
          <a:extLst>
            <a:ext uri="{FF2B5EF4-FFF2-40B4-BE49-F238E27FC236}">
              <a16:creationId xmlns:a16="http://schemas.microsoft.com/office/drawing/2014/main" id="{D8890ACB-60DD-4876-BF41-92E2FFB7C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203200</xdr:colOff>
      <xdr:row>7</xdr:row>
      <xdr:rowOff>0</xdr:rowOff>
    </xdr:from>
    <xdr:to>
      <xdr:col>26</xdr:col>
      <xdr:colOff>211667</xdr:colOff>
      <xdr:row>23</xdr:row>
      <xdr:rowOff>143933</xdr:rowOff>
    </xdr:to>
    <xdr:cxnSp macro="">
      <xdr:nvCxnSpPr>
        <xdr:cNvPr id="17" name="直線矢印コネクタ 16">
          <a:extLst>
            <a:ext uri="{FF2B5EF4-FFF2-40B4-BE49-F238E27FC236}">
              <a16:creationId xmlns:a16="http://schemas.microsoft.com/office/drawing/2014/main" id="{CC105470-DB66-43AF-A596-CF9448C537D1}"/>
            </a:ext>
          </a:extLst>
        </xdr:cNvPr>
        <xdr:cNvCxnSpPr/>
      </xdr:nvCxnSpPr>
      <xdr:spPr>
        <a:xfrm flipV="1">
          <a:off x="8890000" y="1540933"/>
          <a:ext cx="3733800" cy="1651000"/>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108857</xdr:colOff>
      <xdr:row>6</xdr:row>
      <xdr:rowOff>237067</xdr:rowOff>
    </xdr:from>
    <xdr:to>
      <xdr:col>11</xdr:col>
      <xdr:colOff>220133</xdr:colOff>
      <xdr:row>24</xdr:row>
      <xdr:rowOff>7776</xdr:rowOff>
    </xdr:to>
    <xdr:cxnSp macro="">
      <xdr:nvCxnSpPr>
        <xdr:cNvPr id="18" name="直線矢印コネクタ 17">
          <a:extLst>
            <a:ext uri="{FF2B5EF4-FFF2-40B4-BE49-F238E27FC236}">
              <a16:creationId xmlns:a16="http://schemas.microsoft.com/office/drawing/2014/main" id="{B8D4CA53-9101-4C63-B253-4086F0D2A5FF}"/>
            </a:ext>
          </a:extLst>
        </xdr:cNvPr>
        <xdr:cNvCxnSpPr/>
      </xdr:nvCxnSpPr>
      <xdr:spPr>
        <a:xfrm flipV="1">
          <a:off x="2081590" y="1524000"/>
          <a:ext cx="3370943" cy="1709576"/>
        </a:xfrm>
        <a:prstGeom prst="straightConnector1">
          <a:avLst/>
        </a:prstGeom>
        <a:ln>
          <a:solidFill>
            <a:schemeClr val="tx2">
              <a:lumMod val="60000"/>
              <a:lumOff val="40000"/>
            </a:schemeClr>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77056</xdr:colOff>
      <xdr:row>25</xdr:row>
      <xdr:rowOff>17124</xdr:rowOff>
    </xdr:from>
    <xdr:to>
      <xdr:col>11</xdr:col>
      <xdr:colOff>313267</xdr:colOff>
      <xdr:row>40</xdr:row>
      <xdr:rowOff>84667</xdr:rowOff>
    </xdr:to>
    <xdr:cxnSp macro="">
      <xdr:nvCxnSpPr>
        <xdr:cNvPr id="19" name="直線矢印コネクタ 18">
          <a:extLst>
            <a:ext uri="{FF2B5EF4-FFF2-40B4-BE49-F238E27FC236}">
              <a16:creationId xmlns:a16="http://schemas.microsoft.com/office/drawing/2014/main" id="{2168F919-E8A8-45CD-8C0E-25D98B85CA93}"/>
            </a:ext>
          </a:extLst>
        </xdr:cNvPr>
        <xdr:cNvCxnSpPr/>
      </xdr:nvCxnSpPr>
      <xdr:spPr>
        <a:xfrm>
          <a:off x="2049789" y="3666257"/>
          <a:ext cx="3495878" cy="2692210"/>
        </a:xfrm>
        <a:prstGeom prst="straightConnector1">
          <a:avLst/>
        </a:prstGeom>
        <a:ln>
          <a:solidFill>
            <a:sysClr val="windowText" lastClr="000000"/>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18</xdr:col>
      <xdr:colOff>358588</xdr:colOff>
      <xdr:row>25</xdr:row>
      <xdr:rowOff>22412</xdr:rowOff>
    </xdr:from>
    <xdr:to>
      <xdr:col>25</xdr:col>
      <xdr:colOff>118533</xdr:colOff>
      <xdr:row>44</xdr:row>
      <xdr:rowOff>42334</xdr:rowOff>
    </xdr:to>
    <xdr:cxnSp macro="">
      <xdr:nvCxnSpPr>
        <xdr:cNvPr id="20" name="直線矢印コネクタ 19">
          <a:extLst>
            <a:ext uri="{FF2B5EF4-FFF2-40B4-BE49-F238E27FC236}">
              <a16:creationId xmlns:a16="http://schemas.microsoft.com/office/drawing/2014/main" id="{61226CD3-9A25-40BE-A514-36C3B223D8D4}"/>
            </a:ext>
          </a:extLst>
        </xdr:cNvPr>
        <xdr:cNvCxnSpPr/>
      </xdr:nvCxnSpPr>
      <xdr:spPr>
        <a:xfrm>
          <a:off x="9045388" y="3671545"/>
          <a:ext cx="3019612" cy="3321922"/>
        </a:xfrm>
        <a:prstGeom prst="straightConnector1">
          <a:avLst/>
        </a:prstGeom>
        <a:ln>
          <a:solidFill>
            <a:schemeClr val="tx1"/>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46</xdr:row>
      <xdr:rowOff>242453</xdr:rowOff>
    </xdr:from>
    <xdr:to>
      <xdr:col>2</xdr:col>
      <xdr:colOff>4243359</xdr:colOff>
      <xdr:row>48</xdr:row>
      <xdr:rowOff>263236</xdr:rowOff>
    </xdr:to>
    <xdr:pic>
      <xdr:nvPicPr>
        <xdr:cNvPr id="3" name="図 2">
          <a:extLst>
            <a:ext uri="{FF2B5EF4-FFF2-40B4-BE49-F238E27FC236}">
              <a16:creationId xmlns:a16="http://schemas.microsoft.com/office/drawing/2014/main" id="{8AD9A5BB-508C-0AE8-C168-CB1730A99204}"/>
            </a:ext>
          </a:extLst>
        </xdr:cNvPr>
        <xdr:cNvPicPr>
          <a:picLocks noChangeAspect="1"/>
        </xdr:cNvPicPr>
      </xdr:nvPicPr>
      <xdr:blipFill>
        <a:blip xmlns:r="http://schemas.openxmlformats.org/officeDocument/2006/relationships" r:embed="rId1"/>
        <a:stretch>
          <a:fillRect/>
        </a:stretch>
      </xdr:blipFill>
      <xdr:spPr>
        <a:xfrm>
          <a:off x="1461655" y="15170726"/>
          <a:ext cx="5608031" cy="644237"/>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40.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28000"/>
          </a:srgbClr>
        </a:solidFill>
        <a:ln>
          <a:solidFill>
            <a:srgbClr val="C00000"/>
          </a:solidFill>
        </a:ln>
      </a:spPr>
      <a:bodyPr vertOverflow="clip" horzOverflow="clip" rtlCol="0" anchor="t"/>
      <a:lstStyle>
        <a:defPPr algn="l">
          <a:defRPr kumimoji="1" sz="2000" b="1"/>
        </a:defPPr>
      </a:lstStyle>
      <a:style>
        <a:lnRef idx="2">
          <a:schemeClr val="accent6"/>
        </a:lnRef>
        <a:fillRef idx="1">
          <a:schemeClr val="lt1"/>
        </a:fillRef>
        <a:effectRef idx="0">
          <a:schemeClr val="accent6"/>
        </a:effectRef>
        <a:fontRef idx="minor">
          <a:schemeClr val="dk1"/>
        </a:fontRef>
      </a:style>
    </a:spDef>
    <a:lnDef>
      <a:spPr/>
      <a:bodyPr/>
      <a:lstStyle/>
      <a:style>
        <a:lnRef idx="2">
          <a:schemeClr val="accent2"/>
        </a:lnRef>
        <a:fillRef idx="0">
          <a:schemeClr val="accent2"/>
        </a:fillRef>
        <a:effectRef idx="1">
          <a:schemeClr val="accent2"/>
        </a:effectRef>
        <a:fontRef idx="minor">
          <a:schemeClr val="tx1"/>
        </a:fontRef>
      </a:style>
    </a:lnDef>
    <a:txDef>
      <a:spPr>
        <a:solidFill>
          <a:schemeClr val="lt1"/>
        </a:solidFill>
        <a:ln w="9525" cmpd="sng">
          <a:solidFill>
            <a:schemeClr val="lt1">
              <a:shade val="50000"/>
            </a:schemeClr>
          </a:solidFill>
        </a:ln>
      </a:spPr>
      <a:bodyPr vertOverflow="clip" horzOverflow="clip" wrap="square" rtlCol="0" anchor="t"/>
      <a:lstStyle>
        <a:defPPr algn="l">
          <a:defRPr kumimoji="1" sz="20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harma-sc.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hyperlink" Target="https://foods-ch.infomart.co.jp/anzen/recall/232822" TargetMode="External"/><Relationship Id="rId2" Type="http://schemas.openxmlformats.org/officeDocument/2006/relationships/hyperlink" Target="https://www.jacom.or.jp/nousei/news/2025/12/251205-86154.php" TargetMode="External"/><Relationship Id="rId1" Type="http://schemas.openxmlformats.org/officeDocument/2006/relationships/hyperlink" Target="https://x.com/buchitom/status/1997265514054447345" TargetMode="External"/><Relationship Id="rId5" Type="http://schemas.openxmlformats.org/officeDocument/2006/relationships/printerSettings" Target="../printerSettings/printerSettings10.bin"/><Relationship Id="rId4" Type="http://schemas.openxmlformats.org/officeDocument/2006/relationships/hyperlink" Target="https://www.excite.co.jp/news/article/Recall_54746/"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gamespark.jp/article/2025/12/05/160220.html" TargetMode="External"/><Relationship Id="rId2" Type="http://schemas.openxmlformats.org/officeDocument/2006/relationships/hyperlink" Target="https://www.mylifenews.net/column02/104655/" TargetMode="External"/><Relationship Id="rId1" Type="http://schemas.openxmlformats.org/officeDocument/2006/relationships/hyperlink" Target="https://mbp-japan.com/gunma/monozukuri-takasaki/column/5210324/" TargetMode="External"/><Relationship Id="rId6" Type="http://schemas.openxmlformats.org/officeDocument/2006/relationships/printerSettings" Target="../printerSettings/printerSettings11.bin"/><Relationship Id="rId5" Type="http://schemas.openxmlformats.org/officeDocument/2006/relationships/hyperlink" Target="https://news.nicovideo.jp/watch/nw18675629?news_ref=watch_60_nw18650389" TargetMode="External"/><Relationship Id="rId4" Type="http://schemas.openxmlformats.org/officeDocument/2006/relationships/hyperlink" Target="https://news.yahoo.co.jp/articles/c92a187e14c0b4a5d7c80018490ae19fd5105555"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idsc.tokyo-eiken.go.jp/diseases/gastro/gastro/"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news.yahoo.co.jp/articles/f12f671233096b1b969df5809bea520cbe97abc6" TargetMode="External"/><Relationship Id="rId7" Type="http://schemas.openxmlformats.org/officeDocument/2006/relationships/printerSettings" Target="../printerSettings/printerSettings5.bin"/><Relationship Id="rId2" Type="http://schemas.openxmlformats.org/officeDocument/2006/relationships/hyperlink" Target="https://news.yahoo.co.jp/articles/a202dfb3a02220ffc1dde2a074538b2a917cf100" TargetMode="External"/><Relationship Id="rId1" Type="http://schemas.openxmlformats.org/officeDocument/2006/relationships/hyperlink" Target="https://article.yahoo.co.jp/detail/1561284af9274609f831496fa89fef76408e94c9" TargetMode="External"/><Relationship Id="rId6" Type="http://schemas.openxmlformats.org/officeDocument/2006/relationships/hyperlink" Target="https://news.yahoo.co.jp/articles/8ad802e948399e415c47a5d5e12612e527a9dd23" TargetMode="External"/><Relationship Id="rId5" Type="http://schemas.openxmlformats.org/officeDocument/2006/relationships/hyperlink" Target="https://www.jiji.com/?ref=article" TargetMode="External"/><Relationship Id="rId4" Type="http://schemas.openxmlformats.org/officeDocument/2006/relationships/hyperlink" Target="https://wellness-news.co.jp/posts/251204-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biz.chosun.com/jp/jp-retail/2025/12/02/2GXRQHYVCJHGLKV5GG3MYNUCOE/" TargetMode="External"/><Relationship Id="rId3" Type="http://schemas.openxmlformats.org/officeDocument/2006/relationships/hyperlink" Target="https://www.jiji.com/jc/article?k=2025120400478&amp;g=jnb" TargetMode="External"/><Relationship Id="rId7" Type="http://schemas.openxmlformats.org/officeDocument/2006/relationships/hyperlink" Target="https://www.nikkan.co.jp/articles/view/00767811?gnr_footer=0084731" TargetMode="External"/><Relationship Id="rId2" Type="http://schemas.openxmlformats.org/officeDocument/2006/relationships/hyperlink" Target="https://bangkokshuho.com/thainews-643/" TargetMode="External"/><Relationship Id="rId1" Type="http://schemas.openxmlformats.org/officeDocument/2006/relationships/hyperlink" Target="https://www.vietnam.vn/ja/dien-bien-moi-vu-ngo-doc-banh-mi-coc-co-bich-o-tp-hcm" TargetMode="External"/><Relationship Id="rId6" Type="http://schemas.openxmlformats.org/officeDocument/2006/relationships/hyperlink" Target="https://www.asiatravelnote.com/2025/12/03/thailand_to_lift_afternoon_alcohol_ban.php" TargetMode="External"/><Relationship Id="rId5" Type="http://schemas.openxmlformats.org/officeDocument/2006/relationships/hyperlink" Target="https://www.wowkorea.jp/news/read/509072.html" TargetMode="External"/><Relationship Id="rId10" Type="http://schemas.openxmlformats.org/officeDocument/2006/relationships/printerSettings" Target="../printerSettings/printerSettings6.bin"/><Relationship Id="rId4" Type="http://schemas.openxmlformats.org/officeDocument/2006/relationships/hyperlink" Target="https://bangkokshuho.com/thainews-665/" TargetMode="External"/><Relationship Id="rId9" Type="http://schemas.openxmlformats.org/officeDocument/2006/relationships/hyperlink" Target="https://news.yahoo.co.jp/articles/5d5a32f9b7fb93b6f574e359f1d3c730c079da90"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s://www.mhlw.go.jp/stf/covid-19/kokunainohasseijoukyou.html"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61"/>
  <sheetViews>
    <sheetView zoomScale="112" zoomScaleNormal="112" workbookViewId="0">
      <selection activeCell="D19" sqref="A10:D19"/>
    </sheetView>
  </sheetViews>
  <sheetFormatPr defaultRowHeight="13.2"/>
  <cols>
    <col min="1" max="1" width="16.77734375" customWidth="1"/>
    <col min="2" max="2" width="10.44140625" customWidth="1"/>
    <col min="3" max="3" width="8.6640625" customWidth="1"/>
    <col min="4" max="4" width="6.6640625" customWidth="1"/>
    <col min="5" max="5" width="8.33203125" customWidth="1"/>
    <col min="6" max="6" width="7" customWidth="1"/>
    <col min="7" max="7" width="12.21875" customWidth="1"/>
    <col min="8" max="8" width="58.44140625" customWidth="1"/>
    <col min="9" max="9" width="4.21875" customWidth="1"/>
  </cols>
  <sheetData>
    <row r="1" spans="1:9" ht="13.8" thickTop="1">
      <c r="A1" s="58" t="s">
        <v>0</v>
      </c>
      <c r="B1" s="59"/>
      <c r="C1" s="59" t="s">
        <v>1</v>
      </c>
      <c r="D1" s="59"/>
      <c r="E1" s="59"/>
      <c r="F1" s="59"/>
      <c r="G1" s="59"/>
      <c r="H1" s="59"/>
      <c r="I1" s="41"/>
    </row>
    <row r="2" spans="1:9">
      <c r="A2" s="60" t="s">
        <v>2</v>
      </c>
      <c r="B2" s="61"/>
      <c r="C2" s="61"/>
      <c r="D2" s="61"/>
      <c r="E2" s="61"/>
      <c r="F2" s="61"/>
      <c r="G2" s="61"/>
      <c r="H2" s="61"/>
      <c r="I2" s="41"/>
    </row>
    <row r="3" spans="1:9" ht="15.75" customHeight="1">
      <c r="A3" s="635" t="s">
        <v>3</v>
      </c>
      <c r="B3" s="636"/>
      <c r="C3" s="636"/>
      <c r="D3" s="636"/>
      <c r="E3" s="636"/>
      <c r="F3" s="636"/>
      <c r="G3" s="636"/>
      <c r="H3" s="637"/>
      <c r="I3" s="41"/>
    </row>
    <row r="4" spans="1:9">
      <c r="A4" s="60" t="s">
        <v>4</v>
      </c>
      <c r="B4" s="61"/>
      <c r="C4" s="61"/>
      <c r="D4" s="61"/>
      <c r="E4" s="61"/>
      <c r="F4" s="61"/>
      <c r="G4" s="61"/>
      <c r="H4" s="61"/>
      <c r="I4" s="41"/>
    </row>
    <row r="5" spans="1:9">
      <c r="A5" s="60" t="s">
        <v>5</v>
      </c>
      <c r="B5" s="61"/>
      <c r="C5" s="61"/>
      <c r="D5" s="61"/>
      <c r="E5" s="61"/>
      <c r="F5" s="61"/>
      <c r="G5" s="61"/>
      <c r="H5" s="61"/>
      <c r="I5" s="41"/>
    </row>
    <row r="6" spans="1:9">
      <c r="A6" s="62" t="s">
        <v>2</v>
      </c>
      <c r="B6" s="63"/>
      <c r="C6" s="63"/>
      <c r="D6" s="63"/>
      <c r="E6" s="63"/>
      <c r="F6" s="63"/>
      <c r="G6" s="63"/>
      <c r="H6" s="63"/>
      <c r="I6" s="41"/>
    </row>
    <row r="7" spans="1:9">
      <c r="A7" s="62"/>
      <c r="B7" s="63"/>
      <c r="C7" s="63"/>
      <c r="D7" s="63"/>
      <c r="E7" s="63"/>
      <c r="F7" s="63"/>
      <c r="G7" s="63"/>
      <c r="H7" s="63"/>
      <c r="I7" s="41"/>
    </row>
    <row r="8" spans="1:9">
      <c r="A8" s="62" t="s">
        <v>6</v>
      </c>
      <c r="B8" s="63"/>
      <c r="C8" s="63"/>
      <c r="D8" s="63"/>
      <c r="E8" s="63"/>
      <c r="F8" s="63"/>
      <c r="G8" s="63"/>
      <c r="H8" s="63"/>
      <c r="I8" s="41"/>
    </row>
    <row r="9" spans="1:9">
      <c r="A9" s="64" t="s">
        <v>7</v>
      </c>
      <c r="B9" s="65"/>
      <c r="C9" s="65"/>
      <c r="D9" s="65"/>
      <c r="E9" s="65"/>
      <c r="F9" s="65"/>
      <c r="G9" s="65"/>
      <c r="H9" s="65"/>
      <c r="I9" s="41"/>
    </row>
    <row r="10" spans="1:9" ht="15" customHeight="1">
      <c r="A10" s="135" t="s">
        <v>8</v>
      </c>
      <c r="B10" s="72" t="str">
        <f>+'48　食中毒記事等 '!A5</f>
        <v>スイセンで食中毒症状、ニラと間違え鍋の具材に…鳥取市保健所「見た目で判断せず、香りを確認して」</v>
      </c>
      <c r="C10" s="72"/>
      <c r="D10" s="74"/>
      <c r="E10" s="72"/>
      <c r="F10" s="75"/>
      <c r="G10" s="73"/>
      <c r="H10" s="73"/>
      <c r="I10" s="41"/>
    </row>
    <row r="11" spans="1:9" ht="15" customHeight="1">
      <c r="A11" s="135" t="s">
        <v>9</v>
      </c>
      <c r="B11" s="72" t="str">
        <f>+'48　ノロウイルス関連情報 '!H72</f>
        <v>管理レベル「2」　</v>
      </c>
      <c r="C11" s="72"/>
      <c r="D11" s="72" t="s">
        <v>10</v>
      </c>
      <c r="E11" s="72"/>
      <c r="F11" s="74">
        <f>+'48　ノロウイルス関連情報 '!G73</f>
        <v>3.55</v>
      </c>
      <c r="G11" s="72" t="str">
        <f>+'48　ノロウイルス関連情報 '!H73</f>
        <v>　：先週より</v>
      </c>
      <c r="H11" s="162">
        <f>+'48　ノロウイルス関連情報 '!I73</f>
        <v>-0.46999999999999975</v>
      </c>
      <c r="I11" s="41"/>
    </row>
    <row r="12" spans="1:9" s="49" customFormat="1" ht="15" customHeight="1">
      <c r="A12" s="76" t="s">
        <v>11</v>
      </c>
      <c r="B12" s="624" t="str">
        <f>+'48　残留農薬など'!A2</f>
        <v>ポテトチップからも残留農薬　輸入米に続き検出　国会で追及</v>
      </c>
      <c r="C12" s="624"/>
      <c r="D12" s="624"/>
      <c r="E12" s="624"/>
      <c r="F12" s="624"/>
      <c r="G12" s="624"/>
      <c r="H12" s="77"/>
      <c r="I12" s="48"/>
    </row>
    <row r="13" spans="1:9" ht="15" customHeight="1">
      <c r="A13" s="71" t="s">
        <v>12</v>
      </c>
      <c r="B13" s="624" t="str">
        <f>+'47　食品表示'!A2</f>
        <v xml:space="preserve">	IT・デジタル化の遅れが食品工場にもたらすリスク：食の安心・安全を目指す食品工場の品質管理 </v>
      </c>
      <c r="C13" s="624"/>
      <c r="D13" s="624"/>
      <c r="E13" s="624"/>
      <c r="F13" s="624"/>
      <c r="G13" s="624"/>
      <c r="H13" s="73"/>
      <c r="I13" s="41"/>
    </row>
    <row r="14" spans="1:9" ht="15" customHeight="1">
      <c r="A14" s="71" t="s">
        <v>13</v>
      </c>
      <c r="B14" s="73" t="str">
        <f>+'48 海外情報'!A5</f>
        <v xml:space="preserve">【タイ】酒類販売、午後２時～５時も解禁 ３日から６カ月試行：時事ドットコム </v>
      </c>
      <c r="D14" s="73"/>
      <c r="E14" s="73"/>
      <c r="F14" s="73"/>
      <c r="G14" s="73"/>
      <c r="H14" s="73"/>
      <c r="I14" s="41"/>
    </row>
    <row r="15" spans="1:9" ht="15" customHeight="1">
      <c r="A15" s="78" t="s">
        <v>14</v>
      </c>
      <c r="B15" s="79" t="str">
        <f>+'48 海外情報'!A2</f>
        <v xml:space="preserve">ホーチミン市ビックさんのヒキガエルパン中毒事件の新たな展開 </v>
      </c>
      <c r="C15" s="622" t="s">
        <v>15</v>
      </c>
      <c r="D15" s="622"/>
      <c r="E15" s="622"/>
      <c r="F15" s="622"/>
      <c r="G15" s="622"/>
      <c r="H15" s="623"/>
      <c r="I15" s="41"/>
    </row>
    <row r="16" spans="1:9" ht="15" customHeight="1">
      <c r="A16" s="71" t="s">
        <v>16</v>
      </c>
      <c r="B16" s="72" t="str">
        <f>+'48　感染症統計'!A23</f>
        <v>2025年 第48週（11/24～11/30）</v>
      </c>
      <c r="C16" s="73"/>
      <c r="D16" s="72" t="s">
        <v>17</v>
      </c>
      <c r="E16" s="73"/>
      <c r="F16" s="73"/>
      <c r="G16" s="73"/>
      <c r="H16" s="73"/>
      <c r="I16" s="41"/>
    </row>
    <row r="17" spans="1:16" ht="15" customHeight="1">
      <c r="A17" s="71" t="s">
        <v>18</v>
      </c>
      <c r="B17" s="72" t="str">
        <f>+'48　国内感染症情報'!B2</f>
        <v>2025年第47週（11月17日〜11月23日）</v>
      </c>
      <c r="C17" s="72"/>
      <c r="D17" s="72"/>
      <c r="E17" s="72"/>
      <c r="F17" s="72"/>
      <c r="G17" s="72"/>
      <c r="H17" s="73"/>
      <c r="I17" s="41"/>
    </row>
    <row r="18" spans="1:16" ht="15" customHeight="1">
      <c r="A18" s="71" t="s">
        <v>19</v>
      </c>
      <c r="B18" s="80" t="str">
        <f>+'48  衛生訓話 '!A2</f>
        <v>今週のお題　(　ノロウイルスの感染予防　)</v>
      </c>
      <c r="F18" s="80"/>
      <c r="G18" s="73"/>
      <c r="H18" s="73"/>
      <c r="I18" s="41"/>
    </row>
    <row r="19" spans="1:16" ht="15" customHeight="1">
      <c r="A19" s="71" t="s">
        <v>20</v>
      </c>
      <c r="B19" s="622" t="s">
        <v>246</v>
      </c>
      <c r="C19" s="622"/>
      <c r="D19" s="622"/>
      <c r="E19" s="622"/>
      <c r="F19" s="73" t="s">
        <v>17</v>
      </c>
      <c r="G19" s="73"/>
      <c r="H19" s="73"/>
      <c r="I19" s="41"/>
      <c r="P19" t="s">
        <v>21</v>
      </c>
    </row>
    <row r="20" spans="1:16" ht="15" customHeight="1">
      <c r="A20" s="71" t="s">
        <v>17</v>
      </c>
      <c r="B20" t="s">
        <v>23</v>
      </c>
      <c r="C20" s="73"/>
      <c r="D20" s="73"/>
      <c r="E20" s="73"/>
      <c r="F20" s="73"/>
      <c r="G20" s="73"/>
      <c r="H20" s="73"/>
      <c r="I20" s="41"/>
      <c r="L20" t="s">
        <v>15</v>
      </c>
    </row>
    <row r="21" spans="1:16">
      <c r="A21" s="64" t="s">
        <v>7</v>
      </c>
      <c r="B21" s="65"/>
      <c r="C21" s="65"/>
      <c r="D21" s="65"/>
      <c r="E21" s="65"/>
      <c r="F21" s="65"/>
      <c r="G21" s="65"/>
      <c r="H21" s="65"/>
      <c r="I21" s="41"/>
    </row>
    <row r="22" spans="1:16">
      <c r="A22" s="62" t="s">
        <v>17</v>
      </c>
      <c r="B22" s="63"/>
      <c r="C22" s="63"/>
      <c r="D22" s="63"/>
      <c r="E22" s="63"/>
      <c r="F22" s="63"/>
      <c r="G22" s="63"/>
      <c r="H22" s="63"/>
      <c r="I22" s="41"/>
    </row>
    <row r="23" spans="1:16">
      <c r="A23" s="42" t="s">
        <v>22</v>
      </c>
      <c r="I23" s="41"/>
    </row>
    <row r="24" spans="1:16">
      <c r="A24" s="41"/>
      <c r="I24" s="41"/>
    </row>
    <row r="25" spans="1:16">
      <c r="A25" s="41"/>
      <c r="I25" s="41"/>
    </row>
    <row r="26" spans="1:16">
      <c r="A26" s="41"/>
      <c r="I26" s="41"/>
    </row>
    <row r="27" spans="1:16">
      <c r="A27" s="41"/>
      <c r="I27" s="41"/>
    </row>
    <row r="28" spans="1:16">
      <c r="A28" s="41"/>
      <c r="I28" s="41"/>
    </row>
    <row r="29" spans="1:16">
      <c r="A29" s="41"/>
      <c r="I29" s="41"/>
    </row>
    <row r="30" spans="1:16">
      <c r="A30" s="41"/>
      <c r="H30" t="s">
        <v>23</v>
      </c>
      <c r="I30" s="41"/>
    </row>
    <row r="31" spans="1:16">
      <c r="A31" s="41"/>
      <c r="I31" s="41"/>
    </row>
    <row r="32" spans="1:16">
      <c r="A32" s="41"/>
      <c r="I32" s="41"/>
    </row>
    <row r="33" spans="1:9">
      <c r="A33" s="41"/>
      <c r="I33" s="41"/>
    </row>
    <row r="34" spans="1:9" ht="13.8" thickBot="1">
      <c r="A34" s="43"/>
      <c r="B34" s="44"/>
      <c r="C34" s="44"/>
      <c r="D34" s="44"/>
      <c r="E34" s="44"/>
      <c r="F34" s="44"/>
      <c r="G34" s="44"/>
      <c r="H34" s="44"/>
      <c r="I34" s="41"/>
    </row>
    <row r="35" spans="1:9" ht="13.8" thickTop="1"/>
    <row r="38" spans="1:9" ht="24.6">
      <c r="A38" s="51" t="s">
        <v>24</v>
      </c>
    </row>
    <row r="39" spans="1:9" ht="40.5" customHeight="1">
      <c r="A39" s="638" t="s">
        <v>25</v>
      </c>
      <c r="B39" s="638"/>
      <c r="C39" s="638"/>
      <c r="D39" s="638"/>
      <c r="E39" s="638"/>
      <c r="F39" s="638"/>
      <c r="G39" s="638"/>
    </row>
    <row r="40" spans="1:9" ht="30.75" customHeight="1">
      <c r="A40" s="634" t="s">
        <v>26</v>
      </c>
      <c r="B40" s="634"/>
      <c r="C40" s="634"/>
      <c r="D40" s="634"/>
      <c r="E40" s="634"/>
      <c r="F40" s="634"/>
      <c r="G40" s="634"/>
    </row>
    <row r="41" spans="1:9" ht="15">
      <c r="A41" s="52"/>
    </row>
    <row r="42" spans="1:9" ht="69.75" customHeight="1">
      <c r="A42" s="629" t="s">
        <v>27</v>
      </c>
      <c r="B42" s="629"/>
      <c r="C42" s="629"/>
      <c r="D42" s="629"/>
      <c r="E42" s="629"/>
      <c r="F42" s="629"/>
      <c r="G42" s="629"/>
    </row>
    <row r="43" spans="1:9" ht="35.25" customHeight="1">
      <c r="A43" s="634" t="s">
        <v>28</v>
      </c>
      <c r="B43" s="634"/>
      <c r="C43" s="634"/>
      <c r="D43" s="634"/>
      <c r="E43" s="634"/>
      <c r="F43" s="634"/>
      <c r="G43" s="634"/>
    </row>
    <row r="44" spans="1:9" ht="59.25" customHeight="1">
      <c r="A44" s="629" t="s">
        <v>29</v>
      </c>
      <c r="B44" s="629"/>
      <c r="C44" s="629"/>
      <c r="D44" s="629"/>
      <c r="E44" s="629"/>
      <c r="F44" s="629"/>
      <c r="G44" s="629"/>
    </row>
    <row r="45" spans="1:9" ht="15">
      <c r="A45" s="53"/>
    </row>
    <row r="46" spans="1:9" ht="27.75" customHeight="1">
      <c r="A46" s="631" t="s">
        <v>30</v>
      </c>
      <c r="B46" s="631"/>
      <c r="C46" s="631"/>
      <c r="D46" s="631"/>
      <c r="E46" s="631"/>
      <c r="F46" s="631"/>
      <c r="G46" s="631"/>
    </row>
    <row r="47" spans="1:9" ht="53.25" customHeight="1">
      <c r="A47" s="630" t="s">
        <v>31</v>
      </c>
      <c r="B47" s="629"/>
      <c r="C47" s="629"/>
      <c r="D47" s="629"/>
      <c r="E47" s="629"/>
      <c r="F47" s="629"/>
      <c r="G47" s="629"/>
    </row>
    <row r="48" spans="1:9" ht="15">
      <c r="A48" s="53"/>
    </row>
    <row r="49" spans="1:7" ht="32.25" customHeight="1">
      <c r="A49" s="631" t="s">
        <v>32</v>
      </c>
      <c r="B49" s="631"/>
      <c r="C49" s="631"/>
      <c r="D49" s="631"/>
      <c r="E49" s="631"/>
      <c r="F49" s="631"/>
      <c r="G49" s="631"/>
    </row>
    <row r="50" spans="1:7" ht="15">
      <c r="A50" s="52"/>
    </row>
    <row r="51" spans="1:7" ht="87" customHeight="1">
      <c r="A51" s="630" t="s">
        <v>33</v>
      </c>
      <c r="B51" s="629"/>
      <c r="C51" s="629"/>
      <c r="D51" s="629"/>
      <c r="E51" s="629"/>
      <c r="F51" s="629"/>
      <c r="G51" s="629"/>
    </row>
    <row r="52" spans="1:7" ht="15">
      <c r="A52" s="53"/>
    </row>
    <row r="53" spans="1:7" ht="32.25" customHeight="1">
      <c r="A53" s="631" t="s">
        <v>34</v>
      </c>
      <c r="B53" s="631"/>
      <c r="C53" s="631"/>
      <c r="D53" s="631"/>
      <c r="E53" s="631"/>
      <c r="F53" s="631"/>
      <c r="G53" s="631"/>
    </row>
    <row r="54" spans="1:7" ht="29.25" customHeight="1">
      <c r="A54" s="629" t="s">
        <v>35</v>
      </c>
      <c r="B54" s="629"/>
      <c r="C54" s="629"/>
      <c r="D54" s="629"/>
      <c r="E54" s="629"/>
      <c r="F54" s="629"/>
      <c r="G54" s="629"/>
    </row>
    <row r="55" spans="1:7" ht="15">
      <c r="A55" s="53"/>
    </row>
    <row r="56" spans="1:7" s="49" customFormat="1" ht="110.25" customHeight="1">
      <c r="A56" s="632" t="s">
        <v>36</v>
      </c>
      <c r="B56" s="633"/>
      <c r="C56" s="633"/>
      <c r="D56" s="633"/>
      <c r="E56" s="633"/>
      <c r="F56" s="633"/>
      <c r="G56" s="633"/>
    </row>
    <row r="57" spans="1:7" ht="34.5" customHeight="1">
      <c r="A57" s="634" t="s">
        <v>37</v>
      </c>
      <c r="B57" s="634"/>
      <c r="C57" s="634"/>
      <c r="D57" s="634"/>
      <c r="E57" s="634"/>
      <c r="F57" s="634"/>
      <c r="G57" s="634"/>
    </row>
    <row r="58" spans="1:7" ht="114" customHeight="1">
      <c r="A58" s="630" t="s">
        <v>38</v>
      </c>
      <c r="B58" s="629"/>
      <c r="C58" s="629"/>
      <c r="D58" s="629"/>
      <c r="E58" s="629"/>
      <c r="F58" s="629"/>
      <c r="G58" s="629"/>
    </row>
    <row r="59" spans="1:7" ht="109.5" customHeight="1">
      <c r="A59" s="629"/>
      <c r="B59" s="629"/>
      <c r="C59" s="629"/>
      <c r="D59" s="629"/>
      <c r="E59" s="629"/>
      <c r="F59" s="629"/>
      <c r="G59" s="629"/>
    </row>
    <row r="60" spans="1:7" ht="15">
      <c r="A60" s="53"/>
    </row>
    <row r="61" spans="1:7" s="50" customFormat="1" ht="57.75" customHeight="1">
      <c r="A61" s="629"/>
      <c r="B61" s="629"/>
      <c r="C61" s="629"/>
      <c r="D61" s="629"/>
      <c r="E61" s="629"/>
      <c r="F61" s="629"/>
      <c r="G61" s="629"/>
    </row>
  </sheetData>
  <mergeCells count="17">
    <mergeCell ref="A3:H3"/>
    <mergeCell ref="A39:G39"/>
    <mergeCell ref="A47:G47"/>
    <mergeCell ref="A46:G46"/>
    <mergeCell ref="A53:G53"/>
    <mergeCell ref="A40:G40"/>
    <mergeCell ref="A42:G42"/>
    <mergeCell ref="A44:G44"/>
    <mergeCell ref="A43:G43"/>
    <mergeCell ref="A59:G59"/>
    <mergeCell ref="A58:G58"/>
    <mergeCell ref="A61:G61"/>
    <mergeCell ref="A51:G51"/>
    <mergeCell ref="A49:G49"/>
    <mergeCell ref="A56:G56"/>
    <mergeCell ref="A54:G54"/>
    <mergeCell ref="A57:G57"/>
  </mergeCells>
  <phoneticPr fontId="28"/>
  <hyperlinks>
    <hyperlink ref="A39" r:id="rId1" display="https://pharma-sc.com/" xr:uid="{00000000-0004-0000-0000-000000000000}"/>
  </hyperlinks>
  <pageMargins left="0.75" right="0.75" top="1" bottom="1" header="0.51200000000000001" footer="0.51200000000000001"/>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60"/>
  <sheetViews>
    <sheetView view="pageBreakPreview" topLeftCell="A40" zoomScale="110" zoomScaleNormal="100" zoomScaleSheetLayoutView="110" workbookViewId="0">
      <selection activeCell="G44" sqref="G44:G45"/>
    </sheetView>
  </sheetViews>
  <sheetFormatPr defaultColWidth="9" defaultRowHeight="13.2"/>
  <cols>
    <col min="1" max="1" width="21.33203125" style="15" customWidth="1"/>
    <col min="2" max="2" width="19.88671875" style="15" customWidth="1"/>
    <col min="3" max="3" width="91.6640625" style="112" customWidth="1"/>
    <col min="4" max="4" width="14.44140625" style="16" customWidth="1"/>
    <col min="5" max="5" width="13.6640625" style="16" customWidth="1"/>
    <col min="6" max="6" width="13.88671875" style="1" customWidth="1"/>
    <col min="7" max="7" width="58.6640625" style="1" customWidth="1"/>
    <col min="8" max="10" width="9" style="1"/>
    <col min="11" max="11" width="14.109375" style="1" customWidth="1"/>
    <col min="12" max="16384" width="9" style="1"/>
  </cols>
  <sheetData>
    <row r="1" spans="1:7" ht="44.25" customHeight="1" thickTop="1" thickBot="1">
      <c r="A1" s="544" t="s">
        <v>250</v>
      </c>
      <c r="B1" s="545" t="s">
        <v>176</v>
      </c>
      <c r="C1" s="571" t="s">
        <v>336</v>
      </c>
      <c r="D1" s="546" t="s">
        <v>172</v>
      </c>
      <c r="E1" s="547" t="s">
        <v>173</v>
      </c>
    </row>
    <row r="2" spans="1:7" s="456" customFormat="1" ht="25.2" customHeight="1" thickTop="1">
      <c r="A2" s="608" t="s">
        <v>217</v>
      </c>
      <c r="B2" s="609" t="s">
        <v>223</v>
      </c>
      <c r="C2" s="607" t="s">
        <v>323</v>
      </c>
      <c r="D2" s="610">
        <v>45996</v>
      </c>
      <c r="E2" s="611">
        <v>45996</v>
      </c>
    </row>
    <row r="3" spans="1:7" s="456" customFormat="1" ht="25.2" customHeight="1">
      <c r="A3" s="608" t="s">
        <v>217</v>
      </c>
      <c r="B3" s="609" t="s">
        <v>221</v>
      </c>
      <c r="C3" s="607" t="s">
        <v>324</v>
      </c>
      <c r="D3" s="610">
        <v>45996</v>
      </c>
      <c r="E3" s="611">
        <v>45996</v>
      </c>
    </row>
    <row r="4" spans="1:7" s="557" customFormat="1" ht="25.2" customHeight="1">
      <c r="A4" s="558" t="s">
        <v>218</v>
      </c>
      <c r="B4" s="559" t="s">
        <v>266</v>
      </c>
      <c r="C4" s="560" t="s">
        <v>325</v>
      </c>
      <c r="D4" s="561">
        <v>45996</v>
      </c>
      <c r="E4" s="562">
        <v>45996</v>
      </c>
      <c r="G4" s="557" t="s">
        <v>234</v>
      </c>
    </row>
    <row r="5" spans="1:7" s="557" customFormat="1" ht="25.2" customHeight="1">
      <c r="A5" s="563" t="s">
        <v>217</v>
      </c>
      <c r="B5" s="564" t="s">
        <v>222</v>
      </c>
      <c r="C5" s="565" t="s">
        <v>326</v>
      </c>
      <c r="D5" s="566">
        <v>45995</v>
      </c>
      <c r="E5" s="567">
        <v>45996</v>
      </c>
    </row>
    <row r="6" spans="1:7" s="456" customFormat="1" ht="25.2" customHeight="1">
      <c r="A6" s="617" t="s">
        <v>218</v>
      </c>
      <c r="B6" s="618" t="s">
        <v>267</v>
      </c>
      <c r="C6" s="619" t="s">
        <v>327</v>
      </c>
      <c r="D6" s="620">
        <v>45992</v>
      </c>
      <c r="E6" s="621">
        <v>45996</v>
      </c>
    </row>
    <row r="7" spans="1:7" s="456" customFormat="1" ht="25.2" customHeight="1">
      <c r="A7" s="608" t="s">
        <v>217</v>
      </c>
      <c r="B7" s="609" t="s">
        <v>268</v>
      </c>
      <c r="C7" s="607" t="s">
        <v>328</v>
      </c>
      <c r="D7" s="610">
        <v>45995</v>
      </c>
      <c r="E7" s="611">
        <v>45996</v>
      </c>
    </row>
    <row r="8" spans="1:7" s="557" customFormat="1" ht="25.2" customHeight="1">
      <c r="A8" s="608" t="s">
        <v>269</v>
      </c>
      <c r="B8" s="609" t="s">
        <v>270</v>
      </c>
      <c r="C8" s="607" t="s">
        <v>329</v>
      </c>
      <c r="D8" s="610">
        <v>45995</v>
      </c>
      <c r="E8" s="611">
        <v>45996</v>
      </c>
    </row>
    <row r="9" spans="1:7" s="557" customFormat="1" ht="25.2" customHeight="1">
      <c r="A9" s="558" t="s">
        <v>217</v>
      </c>
      <c r="B9" s="559" t="s">
        <v>271</v>
      </c>
      <c r="C9" s="560" t="s">
        <v>330</v>
      </c>
      <c r="D9" s="561">
        <v>45995</v>
      </c>
      <c r="E9" s="562">
        <v>45995</v>
      </c>
    </row>
    <row r="10" spans="1:7" s="456" customFormat="1" ht="25.2" customHeight="1">
      <c r="A10" s="445" t="s">
        <v>217</v>
      </c>
      <c r="B10" s="446" t="s">
        <v>272</v>
      </c>
      <c r="C10" s="447" t="s">
        <v>331</v>
      </c>
      <c r="D10" s="448">
        <v>45995</v>
      </c>
      <c r="E10" s="449">
        <v>45995</v>
      </c>
    </row>
    <row r="11" spans="1:7" s="557" customFormat="1" ht="25.2" customHeight="1">
      <c r="A11" s="608" t="s">
        <v>217</v>
      </c>
      <c r="B11" s="609" t="s">
        <v>273</v>
      </c>
      <c r="C11" s="607" t="s">
        <v>332</v>
      </c>
      <c r="D11" s="610">
        <v>45995</v>
      </c>
      <c r="E11" s="611">
        <v>45995</v>
      </c>
    </row>
    <row r="12" spans="1:7" s="456" customFormat="1" ht="25.2" customHeight="1">
      <c r="A12" s="608" t="s">
        <v>217</v>
      </c>
      <c r="B12" s="609" t="s">
        <v>219</v>
      </c>
      <c r="C12" s="607" t="s">
        <v>333</v>
      </c>
      <c r="D12" s="610">
        <v>45994</v>
      </c>
      <c r="E12" s="611">
        <v>45995</v>
      </c>
    </row>
    <row r="13" spans="1:7" s="557" customFormat="1" ht="25.2" customHeight="1">
      <c r="A13" s="608" t="s">
        <v>217</v>
      </c>
      <c r="B13" s="609" t="s">
        <v>274</v>
      </c>
      <c r="C13" s="607" t="s">
        <v>334</v>
      </c>
      <c r="D13" s="610">
        <v>45994</v>
      </c>
      <c r="E13" s="611">
        <v>45995</v>
      </c>
    </row>
    <row r="14" spans="1:7" s="456" customFormat="1" ht="25.2" customHeight="1">
      <c r="A14" s="608" t="s">
        <v>217</v>
      </c>
      <c r="B14" s="609" t="s">
        <v>220</v>
      </c>
      <c r="C14" s="607" t="s">
        <v>335</v>
      </c>
      <c r="D14" s="610">
        <v>45994</v>
      </c>
      <c r="E14" s="611">
        <v>45995</v>
      </c>
    </row>
    <row r="15" spans="1:7" s="456" customFormat="1" ht="25.2" customHeight="1">
      <c r="A15" s="558" t="s">
        <v>218</v>
      </c>
      <c r="B15" s="559" t="s">
        <v>275</v>
      </c>
      <c r="C15" s="560" t="s">
        <v>276</v>
      </c>
      <c r="D15" s="561">
        <v>45994</v>
      </c>
      <c r="E15" s="562">
        <v>45994</v>
      </c>
    </row>
    <row r="16" spans="1:7" s="456" customFormat="1" ht="25.2" customHeight="1">
      <c r="A16" s="612" t="s">
        <v>217</v>
      </c>
      <c r="B16" s="613" t="s">
        <v>277</v>
      </c>
      <c r="C16" s="614" t="s">
        <v>278</v>
      </c>
      <c r="D16" s="615">
        <v>45994</v>
      </c>
      <c r="E16" s="616">
        <v>45994</v>
      </c>
    </row>
    <row r="17" spans="1:5" s="456" customFormat="1" ht="25.2" customHeight="1">
      <c r="A17" s="558" t="s">
        <v>218</v>
      </c>
      <c r="B17" s="559" t="s">
        <v>279</v>
      </c>
      <c r="C17" s="560" t="s">
        <v>280</v>
      </c>
      <c r="D17" s="561">
        <v>45994</v>
      </c>
      <c r="E17" s="562">
        <v>45994</v>
      </c>
    </row>
    <row r="18" spans="1:5" s="557" customFormat="1" ht="25.2" customHeight="1">
      <c r="A18" s="558" t="s">
        <v>217</v>
      </c>
      <c r="B18" s="559" t="s">
        <v>281</v>
      </c>
      <c r="C18" s="560" t="s">
        <v>282</v>
      </c>
      <c r="D18" s="561">
        <v>45994</v>
      </c>
      <c r="E18" s="562">
        <v>45994</v>
      </c>
    </row>
    <row r="19" spans="1:5" s="456" customFormat="1" ht="25.2" customHeight="1">
      <c r="A19" s="558" t="s">
        <v>217</v>
      </c>
      <c r="B19" s="559" t="s">
        <v>283</v>
      </c>
      <c r="C19" s="560" t="s">
        <v>284</v>
      </c>
      <c r="D19" s="561">
        <v>45993</v>
      </c>
      <c r="E19" s="562">
        <v>45994</v>
      </c>
    </row>
    <row r="20" spans="1:5" s="456" customFormat="1" ht="25.2" customHeight="1">
      <c r="A20" s="612" t="s">
        <v>218</v>
      </c>
      <c r="B20" s="613" t="s">
        <v>285</v>
      </c>
      <c r="C20" s="614" t="s">
        <v>286</v>
      </c>
      <c r="D20" s="615">
        <v>45993</v>
      </c>
      <c r="E20" s="616">
        <v>45994</v>
      </c>
    </row>
    <row r="21" spans="1:5" s="456" customFormat="1" ht="25.2" customHeight="1">
      <c r="A21" s="612" t="s">
        <v>217</v>
      </c>
      <c r="B21" s="613" t="s">
        <v>287</v>
      </c>
      <c r="C21" s="614" t="s">
        <v>288</v>
      </c>
      <c r="D21" s="615">
        <v>45993</v>
      </c>
      <c r="E21" s="616">
        <v>45994</v>
      </c>
    </row>
    <row r="22" spans="1:5" s="557" customFormat="1" ht="25.2" customHeight="1">
      <c r="A22" s="608" t="s">
        <v>217</v>
      </c>
      <c r="B22" s="609" t="s">
        <v>289</v>
      </c>
      <c r="C22" s="607" t="s">
        <v>290</v>
      </c>
      <c r="D22" s="610">
        <v>45993</v>
      </c>
      <c r="E22" s="611">
        <v>45994</v>
      </c>
    </row>
    <row r="23" spans="1:5" s="456" customFormat="1" ht="25.2" customHeight="1">
      <c r="A23" s="558" t="s">
        <v>217</v>
      </c>
      <c r="B23" s="559" t="s">
        <v>220</v>
      </c>
      <c r="C23" s="560" t="s">
        <v>291</v>
      </c>
      <c r="D23" s="561">
        <v>45993</v>
      </c>
      <c r="E23" s="562">
        <v>45994</v>
      </c>
    </row>
    <row r="24" spans="1:5" s="456" customFormat="1" ht="25.2" customHeight="1">
      <c r="A24" s="617" t="s">
        <v>217</v>
      </c>
      <c r="B24" s="618" t="s">
        <v>292</v>
      </c>
      <c r="C24" s="619" t="s">
        <v>293</v>
      </c>
      <c r="D24" s="620">
        <v>45993</v>
      </c>
      <c r="E24" s="621">
        <v>45994</v>
      </c>
    </row>
    <row r="25" spans="1:5" s="456" customFormat="1" ht="25.2" customHeight="1">
      <c r="A25" s="608" t="s">
        <v>217</v>
      </c>
      <c r="B25" s="609" t="s">
        <v>294</v>
      </c>
      <c r="C25" s="607" t="s">
        <v>295</v>
      </c>
      <c r="D25" s="610">
        <v>45993</v>
      </c>
      <c r="E25" s="611">
        <v>45994</v>
      </c>
    </row>
    <row r="26" spans="1:5" s="456" customFormat="1" ht="25.2" customHeight="1">
      <c r="A26" s="445" t="s">
        <v>217</v>
      </c>
      <c r="B26" s="446" t="s">
        <v>296</v>
      </c>
      <c r="C26" s="447" t="s">
        <v>297</v>
      </c>
      <c r="D26" s="448">
        <v>45993</v>
      </c>
      <c r="E26" s="449">
        <v>45994</v>
      </c>
    </row>
    <row r="27" spans="1:5" s="456" customFormat="1" ht="25.2" customHeight="1">
      <c r="A27" s="558" t="s">
        <v>217</v>
      </c>
      <c r="B27" s="559" t="s">
        <v>219</v>
      </c>
      <c r="C27" s="560" t="s">
        <v>298</v>
      </c>
      <c r="D27" s="561">
        <v>45993</v>
      </c>
      <c r="E27" s="562">
        <v>45994</v>
      </c>
    </row>
    <row r="28" spans="1:5" s="557" customFormat="1" ht="25.2" customHeight="1">
      <c r="A28" s="563" t="s">
        <v>217</v>
      </c>
      <c r="B28" s="564" t="s">
        <v>299</v>
      </c>
      <c r="C28" s="565" t="s">
        <v>300</v>
      </c>
      <c r="D28" s="566">
        <v>45993</v>
      </c>
      <c r="E28" s="567">
        <v>45994</v>
      </c>
    </row>
    <row r="29" spans="1:5" s="557" customFormat="1" ht="25.2" customHeight="1">
      <c r="A29" s="558" t="s">
        <v>217</v>
      </c>
      <c r="B29" s="559" t="s">
        <v>301</v>
      </c>
      <c r="C29" s="560" t="s">
        <v>302</v>
      </c>
      <c r="D29" s="561">
        <v>45993</v>
      </c>
      <c r="E29" s="562">
        <v>45993</v>
      </c>
    </row>
    <row r="30" spans="1:5" s="557" customFormat="1" ht="25.2" customHeight="1">
      <c r="A30" s="608" t="s">
        <v>217</v>
      </c>
      <c r="B30" s="609" t="s">
        <v>303</v>
      </c>
      <c r="C30" s="607" t="s">
        <v>304</v>
      </c>
      <c r="D30" s="610">
        <v>45992</v>
      </c>
      <c r="E30" s="611">
        <v>45993</v>
      </c>
    </row>
    <row r="31" spans="1:5" s="557" customFormat="1" ht="25.2" customHeight="1">
      <c r="A31" s="552" t="s">
        <v>218</v>
      </c>
      <c r="B31" s="553" t="s">
        <v>305</v>
      </c>
      <c r="C31" s="554" t="s">
        <v>306</v>
      </c>
      <c r="D31" s="555">
        <v>45992</v>
      </c>
      <c r="E31" s="556">
        <v>45993</v>
      </c>
    </row>
    <row r="32" spans="1:5" s="557" customFormat="1" ht="25.2" customHeight="1">
      <c r="A32" s="608" t="s">
        <v>269</v>
      </c>
      <c r="B32" s="609" t="s">
        <v>307</v>
      </c>
      <c r="C32" s="607" t="s">
        <v>308</v>
      </c>
      <c r="D32" s="610">
        <v>45992</v>
      </c>
      <c r="E32" s="611">
        <v>45993</v>
      </c>
    </row>
    <row r="33" spans="1:5" s="557" customFormat="1" ht="25.2" customHeight="1">
      <c r="A33" s="558" t="s">
        <v>217</v>
      </c>
      <c r="B33" s="559" t="s">
        <v>309</v>
      </c>
      <c r="C33" s="560" t="s">
        <v>310</v>
      </c>
      <c r="D33" s="561">
        <v>45992</v>
      </c>
      <c r="E33" s="562">
        <v>45993</v>
      </c>
    </row>
    <row r="34" spans="1:5" s="557" customFormat="1" ht="25.2" customHeight="1">
      <c r="A34" s="445" t="s">
        <v>217</v>
      </c>
      <c r="B34" s="446" t="s">
        <v>311</v>
      </c>
      <c r="C34" s="447" t="s">
        <v>312</v>
      </c>
      <c r="D34" s="448">
        <v>45992</v>
      </c>
      <c r="E34" s="449">
        <v>45992</v>
      </c>
    </row>
    <row r="35" spans="1:5" s="557" customFormat="1" ht="25.2" customHeight="1">
      <c r="A35" s="558" t="s">
        <v>217</v>
      </c>
      <c r="B35" s="559" t="s">
        <v>313</v>
      </c>
      <c r="C35" s="560" t="s">
        <v>314</v>
      </c>
      <c r="D35" s="561">
        <v>45992</v>
      </c>
      <c r="E35" s="562">
        <v>45992</v>
      </c>
    </row>
    <row r="36" spans="1:5" s="456" customFormat="1" ht="25.2" customHeight="1">
      <c r="A36" s="558" t="s">
        <v>217</v>
      </c>
      <c r="B36" s="559" t="s">
        <v>315</v>
      </c>
      <c r="C36" s="560" t="s">
        <v>316</v>
      </c>
      <c r="D36" s="561">
        <v>45992</v>
      </c>
      <c r="E36" s="562">
        <v>45992</v>
      </c>
    </row>
    <row r="37" spans="1:5" s="456" customFormat="1" ht="25.2" customHeight="1">
      <c r="A37" s="558" t="s">
        <v>218</v>
      </c>
      <c r="B37" s="559" t="s">
        <v>317</v>
      </c>
      <c r="C37" s="560" t="s">
        <v>318</v>
      </c>
      <c r="D37" s="561">
        <v>45992</v>
      </c>
      <c r="E37" s="562">
        <v>45992</v>
      </c>
    </row>
    <row r="38" spans="1:5" s="456" customFormat="1" ht="25.2" customHeight="1">
      <c r="A38" s="558" t="s">
        <v>217</v>
      </c>
      <c r="B38" s="559" t="s">
        <v>319</v>
      </c>
      <c r="C38" s="560" t="s">
        <v>320</v>
      </c>
      <c r="D38" s="561">
        <v>45989</v>
      </c>
      <c r="E38" s="562">
        <v>45992</v>
      </c>
    </row>
    <row r="39" spans="1:5" s="456" customFormat="1" ht="25.2" customHeight="1">
      <c r="A39" s="558" t="s">
        <v>218</v>
      </c>
      <c r="B39" s="559" t="s">
        <v>321</v>
      </c>
      <c r="C39" s="560" t="s">
        <v>322</v>
      </c>
      <c r="D39" s="561">
        <v>45989</v>
      </c>
      <c r="E39" s="562">
        <v>45992</v>
      </c>
    </row>
    <row r="40" spans="1:5" s="456" customFormat="1" ht="25.2" customHeight="1">
      <c r="A40" s="563" t="s">
        <v>217</v>
      </c>
      <c r="B40" s="564" t="s">
        <v>224</v>
      </c>
      <c r="C40" s="565" t="s">
        <v>225</v>
      </c>
      <c r="D40" s="566">
        <v>45982</v>
      </c>
      <c r="E40" s="567">
        <v>45986</v>
      </c>
    </row>
    <row r="41" spans="1:5" s="456" customFormat="1" ht="25.2" customHeight="1">
      <c r="A41" s="612" t="s">
        <v>218</v>
      </c>
      <c r="B41" s="613" t="s">
        <v>226</v>
      </c>
      <c r="C41" s="614" t="s">
        <v>227</v>
      </c>
      <c r="D41" s="615">
        <v>45982</v>
      </c>
      <c r="E41" s="616">
        <v>45986</v>
      </c>
    </row>
    <row r="42" spans="1:5" s="456" customFormat="1" ht="25.2" customHeight="1">
      <c r="A42" s="558" t="s">
        <v>218</v>
      </c>
      <c r="B42" s="559" t="s">
        <v>228</v>
      </c>
      <c r="C42" s="560" t="s">
        <v>229</v>
      </c>
      <c r="D42" s="561">
        <v>45982</v>
      </c>
      <c r="E42" s="562">
        <v>45986</v>
      </c>
    </row>
    <row r="43" spans="1:5" s="456" customFormat="1" ht="25.2" customHeight="1">
      <c r="A43" s="558" t="s">
        <v>217</v>
      </c>
      <c r="B43" s="559" t="s">
        <v>230</v>
      </c>
      <c r="C43" s="560" t="s">
        <v>231</v>
      </c>
      <c r="D43" s="561">
        <v>45982</v>
      </c>
      <c r="E43" s="562">
        <v>45986</v>
      </c>
    </row>
    <row r="44" spans="1:5" s="456" customFormat="1" ht="25.2" customHeight="1">
      <c r="A44" s="612" t="s">
        <v>217</v>
      </c>
      <c r="B44" s="613" t="s">
        <v>232</v>
      </c>
      <c r="C44" s="614" t="s">
        <v>233</v>
      </c>
      <c r="D44" s="615">
        <v>45982</v>
      </c>
      <c r="E44" s="616">
        <v>45986</v>
      </c>
    </row>
    <row r="45" spans="1:5" s="456" customFormat="1" ht="25.2" customHeight="1">
      <c r="A45" s="445"/>
      <c r="B45" s="446"/>
      <c r="C45" s="447"/>
      <c r="D45" s="448"/>
      <c r="E45" s="449"/>
    </row>
    <row r="46" spans="1:5" ht="27.6" customHeight="1">
      <c r="A46" s="177" t="s">
        <v>198</v>
      </c>
      <c r="B46" s="178">
        <v>44</v>
      </c>
      <c r="C46" s="179"/>
      <c r="D46" s="124"/>
      <c r="E46" s="124"/>
    </row>
    <row r="47" spans="1:5" ht="19.2" customHeight="1">
      <c r="B47" s="283" t="s">
        <v>195</v>
      </c>
      <c r="C47" s="455"/>
      <c r="D47" s="125"/>
      <c r="E47" s="125"/>
    </row>
    <row r="48" spans="1:5" ht="30" customHeight="1">
      <c r="B48" s="298"/>
      <c r="D48" s="125"/>
      <c r="E48" s="125"/>
    </row>
    <row r="49" spans="1:5" ht="30" customHeight="1">
      <c r="B49" s="298"/>
      <c r="D49" s="125"/>
      <c r="E49" s="125"/>
    </row>
    <row r="50" spans="1:5" ht="16.95" customHeight="1">
      <c r="A50" s="111" t="s">
        <v>174</v>
      </c>
    </row>
    <row r="51" spans="1:5" ht="16.95" customHeight="1">
      <c r="A51" s="862" t="s">
        <v>175</v>
      </c>
      <c r="B51" s="862"/>
      <c r="C51" s="862"/>
    </row>
    <row r="54" spans="1:5">
      <c r="A54" s="1"/>
      <c r="B54" s="1"/>
      <c r="C54" s="1"/>
      <c r="D54" s="1"/>
      <c r="E54" s="1"/>
    </row>
    <row r="55" spans="1:5">
      <c r="A55" s="1"/>
      <c r="B55" s="1"/>
      <c r="C55" s="1"/>
      <c r="D55" s="1"/>
      <c r="E55" s="1"/>
    </row>
    <row r="56" spans="1:5">
      <c r="A56" s="1"/>
      <c r="B56" s="1"/>
      <c r="C56" s="1"/>
      <c r="D56" s="1"/>
      <c r="E56" s="1"/>
    </row>
    <row r="57" spans="1:5">
      <c r="A57" s="1"/>
      <c r="B57" s="1"/>
      <c r="C57" s="1"/>
      <c r="D57" s="1"/>
      <c r="E57" s="1"/>
    </row>
    <row r="58" spans="1:5">
      <c r="A58" s="1"/>
      <c r="B58" s="1"/>
      <c r="C58" s="1"/>
      <c r="D58" s="1"/>
      <c r="E58" s="1"/>
    </row>
    <row r="59" spans="1:5">
      <c r="A59" s="1"/>
      <c r="B59" s="1"/>
      <c r="C59" s="1"/>
      <c r="D59" s="1"/>
      <c r="E59" s="1"/>
    </row>
    <row r="60" spans="1:5">
      <c r="A60" s="1"/>
      <c r="B60" s="1"/>
      <c r="C60" s="1"/>
      <c r="D60" s="1"/>
      <c r="E60" s="1"/>
    </row>
  </sheetData>
  <autoFilter ref="A1:E47" xr:uid="{00000000-0001-0000-0800-000000000000}"/>
  <mergeCells count="1">
    <mergeCell ref="A51:C51"/>
  </mergeCells>
  <phoneticPr fontId="25"/>
  <printOptions horizontalCentered="1" verticalCentered="1"/>
  <pageMargins left="0.64" right="0.39" top="0.98425196850393704" bottom="0.7" header="0.51181102362204722" footer="0.51181102362204722"/>
  <pageSetup paperSize="9" scale="28" orientation="landscape" horizontalDpi="300" verticalDpi="300" r:id="rId1"/>
  <headerFooter alignWithMargins="0"/>
  <colBreaks count="1" manualBreakCount="1">
    <brk id="5" max="2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21"/>
  <sheetViews>
    <sheetView view="pageBreakPreview" topLeftCell="A11" zoomScale="81" zoomScaleNormal="100" zoomScaleSheetLayoutView="81" workbookViewId="0">
      <selection activeCell="A12" activeCellId="1" sqref="A13:N13 A12:N12"/>
    </sheetView>
  </sheetViews>
  <sheetFormatPr defaultColWidth="9" defaultRowHeight="36" customHeight="1"/>
  <cols>
    <col min="1" max="13" width="9" style="1"/>
    <col min="14" max="14" width="122.44140625" style="1" customWidth="1"/>
    <col min="15" max="15" width="26.88671875" style="4" customWidth="1"/>
    <col min="16" max="16384" width="9" style="1"/>
  </cols>
  <sheetData>
    <row r="1" spans="1:15" ht="46.2" customHeight="1" thickBot="1">
      <c r="A1" s="889" t="s">
        <v>251</v>
      </c>
      <c r="B1" s="890"/>
      <c r="C1" s="890"/>
      <c r="D1" s="890"/>
      <c r="E1" s="890"/>
      <c r="F1" s="890"/>
      <c r="G1" s="890"/>
      <c r="H1" s="890"/>
      <c r="I1" s="890"/>
      <c r="J1" s="890"/>
      <c r="K1" s="890"/>
      <c r="L1" s="890"/>
      <c r="M1" s="890"/>
      <c r="N1" s="891"/>
    </row>
    <row r="2" spans="1:15" ht="46.95" customHeight="1">
      <c r="A2" s="892" t="s">
        <v>415</v>
      </c>
      <c r="B2" s="866"/>
      <c r="C2" s="866"/>
      <c r="D2" s="866"/>
      <c r="E2" s="866"/>
      <c r="F2" s="866"/>
      <c r="G2" s="866"/>
      <c r="H2" s="866"/>
      <c r="I2" s="866"/>
      <c r="J2" s="866"/>
      <c r="K2" s="866"/>
      <c r="L2" s="866"/>
      <c r="M2" s="866"/>
      <c r="N2" s="867"/>
    </row>
    <row r="3" spans="1:15" s="321" customFormat="1" ht="386.4" customHeight="1">
      <c r="A3" s="893" t="s">
        <v>412</v>
      </c>
      <c r="B3" s="894"/>
      <c r="C3" s="894"/>
      <c r="D3" s="894"/>
      <c r="E3" s="894"/>
      <c r="F3" s="894"/>
      <c r="G3" s="894"/>
      <c r="H3" s="894"/>
      <c r="I3" s="894"/>
      <c r="J3" s="894"/>
      <c r="K3" s="894"/>
      <c r="L3" s="894"/>
      <c r="M3" s="894"/>
      <c r="N3" s="895"/>
    </row>
    <row r="4" spans="1:15" s="321" customFormat="1" ht="36.6" customHeight="1" thickBot="1">
      <c r="A4" s="896" t="s">
        <v>413</v>
      </c>
      <c r="B4" s="897"/>
      <c r="C4" s="897"/>
      <c r="D4" s="897"/>
      <c r="E4" s="897"/>
      <c r="F4" s="897"/>
      <c r="G4" s="897"/>
      <c r="H4" s="897"/>
      <c r="I4" s="897"/>
      <c r="J4" s="897"/>
      <c r="K4" s="897"/>
      <c r="L4" s="897"/>
      <c r="M4" s="897"/>
      <c r="N4" s="897"/>
    </row>
    <row r="5" spans="1:15" s="321" customFormat="1" ht="44.4" customHeight="1">
      <c r="A5" s="892" t="s">
        <v>414</v>
      </c>
      <c r="B5" s="866"/>
      <c r="C5" s="866"/>
      <c r="D5" s="866"/>
      <c r="E5" s="866"/>
      <c r="F5" s="866"/>
      <c r="G5" s="866"/>
      <c r="H5" s="866"/>
      <c r="I5" s="866"/>
      <c r="J5" s="866"/>
      <c r="K5" s="866"/>
      <c r="L5" s="866"/>
      <c r="M5" s="866"/>
      <c r="N5" s="867"/>
    </row>
    <row r="6" spans="1:15" s="321" customFormat="1" ht="389.4" customHeight="1" thickBot="1">
      <c r="A6" s="863" t="s">
        <v>416</v>
      </c>
      <c r="B6" s="863"/>
      <c r="C6" s="863"/>
      <c r="D6" s="863"/>
      <c r="E6" s="863"/>
      <c r="F6" s="863"/>
      <c r="G6" s="863"/>
      <c r="H6" s="863"/>
      <c r="I6" s="863"/>
      <c r="J6" s="863"/>
      <c r="K6" s="863"/>
      <c r="L6" s="863"/>
      <c r="M6" s="863"/>
      <c r="N6" s="863"/>
    </row>
    <row r="7" spans="1:15" s="321" customFormat="1" ht="41.4" customHeight="1" thickBot="1">
      <c r="A7" s="868" t="s">
        <v>417</v>
      </c>
      <c r="B7" s="869"/>
      <c r="C7" s="869"/>
      <c r="D7" s="869"/>
      <c r="E7" s="869"/>
      <c r="F7" s="869"/>
      <c r="G7" s="869"/>
      <c r="H7" s="869"/>
      <c r="I7" s="869"/>
      <c r="J7" s="869"/>
      <c r="K7" s="869"/>
      <c r="L7" s="869"/>
      <c r="M7" s="869"/>
      <c r="N7" s="869"/>
    </row>
    <row r="8" spans="1:15" s="321" customFormat="1" ht="43.8" customHeight="1">
      <c r="A8" s="865" t="s">
        <v>418</v>
      </c>
      <c r="B8" s="866"/>
      <c r="C8" s="866"/>
      <c r="D8" s="866"/>
      <c r="E8" s="866"/>
      <c r="F8" s="866"/>
      <c r="G8" s="866"/>
      <c r="H8" s="866"/>
      <c r="I8" s="866"/>
      <c r="J8" s="866"/>
      <c r="K8" s="866"/>
      <c r="L8" s="866"/>
      <c r="M8" s="866"/>
      <c r="N8" s="867"/>
    </row>
    <row r="9" spans="1:15" s="321" customFormat="1" ht="295.8" customHeight="1" thickBot="1">
      <c r="A9" s="873" t="s">
        <v>419</v>
      </c>
      <c r="B9" s="874"/>
      <c r="C9" s="874"/>
      <c r="D9" s="874"/>
      <c r="E9" s="874"/>
      <c r="F9" s="874"/>
      <c r="G9" s="874"/>
      <c r="H9" s="874"/>
      <c r="I9" s="874"/>
      <c r="J9" s="874"/>
      <c r="K9" s="874"/>
      <c r="L9" s="874"/>
      <c r="M9" s="874"/>
      <c r="N9" s="875"/>
      <c r="O9"/>
    </row>
    <row r="10" spans="1:15" s="321" customFormat="1" ht="42" customHeight="1" thickBot="1">
      <c r="A10" s="876" t="s">
        <v>420</v>
      </c>
      <c r="B10" s="877"/>
      <c r="C10" s="877"/>
      <c r="D10" s="877"/>
      <c r="E10" s="877"/>
      <c r="F10" s="877"/>
      <c r="G10" s="877"/>
      <c r="H10" s="877"/>
      <c r="I10" s="877"/>
      <c r="J10" s="877"/>
      <c r="K10" s="877"/>
      <c r="L10" s="877"/>
      <c r="M10" s="877"/>
      <c r="N10" s="878"/>
    </row>
    <row r="11" spans="1:15" s="321" customFormat="1" ht="50.4" customHeight="1">
      <c r="A11" s="879" t="s">
        <v>421</v>
      </c>
      <c r="B11" s="880"/>
      <c r="C11" s="880"/>
      <c r="D11" s="880"/>
      <c r="E11" s="880"/>
      <c r="F11" s="880"/>
      <c r="G11" s="880"/>
      <c r="H11" s="880"/>
      <c r="I11" s="880"/>
      <c r="J11" s="880"/>
      <c r="K11" s="880"/>
      <c r="L11" s="880"/>
      <c r="M11" s="880"/>
      <c r="N11" s="881"/>
    </row>
    <row r="12" spans="1:15" s="321" customFormat="1" ht="214.2" customHeight="1">
      <c r="A12" s="870" t="s">
        <v>422</v>
      </c>
      <c r="B12" s="871"/>
      <c r="C12" s="871"/>
      <c r="D12" s="871"/>
      <c r="E12" s="871"/>
      <c r="F12" s="871"/>
      <c r="G12" s="871"/>
      <c r="H12" s="871"/>
      <c r="I12" s="871"/>
      <c r="J12" s="871"/>
      <c r="K12" s="871"/>
      <c r="L12" s="871"/>
      <c r="M12" s="871"/>
      <c r="N12" s="872"/>
    </row>
    <row r="13" spans="1:15" s="321" customFormat="1" ht="36" customHeight="1" thickBot="1">
      <c r="A13" s="882" t="s">
        <v>423</v>
      </c>
      <c r="B13" s="883"/>
      <c r="C13" s="883"/>
      <c r="D13" s="883"/>
      <c r="E13" s="883"/>
      <c r="F13" s="883"/>
      <c r="G13" s="883"/>
      <c r="H13" s="883"/>
      <c r="I13" s="883"/>
      <c r="J13" s="883"/>
      <c r="K13" s="883"/>
      <c r="L13" s="883"/>
      <c r="M13" s="883"/>
      <c r="N13" s="884"/>
    </row>
    <row r="14" spans="1:15" s="321" customFormat="1" ht="41.4" hidden="1" customHeight="1">
      <c r="A14" s="879"/>
      <c r="B14" s="880"/>
      <c r="C14" s="880"/>
      <c r="D14" s="880"/>
      <c r="E14" s="880"/>
      <c r="F14" s="880"/>
      <c r="G14" s="880"/>
      <c r="H14" s="880"/>
      <c r="I14" s="880"/>
      <c r="J14" s="880"/>
      <c r="K14" s="880"/>
      <c r="L14" s="880"/>
      <c r="M14" s="880"/>
      <c r="N14" s="881"/>
    </row>
    <row r="15" spans="1:15" s="321" customFormat="1" ht="240" hidden="1" customHeight="1">
      <c r="A15" s="886"/>
      <c r="B15" s="887"/>
      <c r="C15" s="887"/>
      <c r="D15" s="887"/>
      <c r="E15" s="887"/>
      <c r="F15" s="887"/>
      <c r="G15" s="887"/>
      <c r="H15" s="887"/>
      <c r="I15" s="887"/>
      <c r="J15" s="887"/>
      <c r="K15" s="887"/>
      <c r="L15" s="887"/>
      <c r="M15" s="887"/>
      <c r="N15" s="888"/>
    </row>
    <row r="16" spans="1:15" s="321" customFormat="1" ht="36" hidden="1" customHeight="1" thickBot="1">
      <c r="A16" s="882"/>
      <c r="B16" s="883"/>
      <c r="C16" s="883"/>
      <c r="D16" s="883"/>
      <c r="E16" s="883"/>
      <c r="F16" s="883"/>
      <c r="G16" s="883"/>
      <c r="H16" s="883"/>
      <c r="I16" s="883"/>
      <c r="J16" s="883"/>
      <c r="K16" s="883"/>
      <c r="L16" s="883"/>
      <c r="M16" s="883"/>
      <c r="N16" s="884"/>
    </row>
    <row r="17" spans="1:14" s="321" customFormat="1" ht="45" hidden="1" customHeight="1">
      <c r="A17" s="885"/>
      <c r="B17" s="880"/>
      <c r="C17" s="880"/>
      <c r="D17" s="880"/>
      <c r="E17" s="880"/>
      <c r="F17" s="880"/>
      <c r="G17" s="880"/>
      <c r="H17" s="880"/>
      <c r="I17" s="880"/>
      <c r="J17" s="880"/>
      <c r="K17" s="880"/>
      <c r="L17" s="880"/>
      <c r="M17" s="880"/>
      <c r="N17" s="881"/>
    </row>
    <row r="18" spans="1:14" ht="250.8" hidden="1" customHeight="1">
      <c r="A18" s="870"/>
      <c r="B18" s="871"/>
      <c r="C18" s="871"/>
      <c r="D18" s="871"/>
      <c r="E18" s="871"/>
      <c r="F18" s="871"/>
      <c r="G18" s="871"/>
      <c r="H18" s="871"/>
      <c r="I18" s="871"/>
      <c r="J18" s="871"/>
      <c r="K18" s="871"/>
      <c r="L18" s="871"/>
      <c r="M18" s="871"/>
      <c r="N18" s="872"/>
    </row>
    <row r="19" spans="1:14" ht="36" hidden="1" customHeight="1" thickBot="1">
      <c r="A19" s="882"/>
      <c r="B19" s="883"/>
      <c r="C19" s="883"/>
      <c r="D19" s="883"/>
      <c r="E19" s="883"/>
      <c r="F19" s="883"/>
      <c r="G19" s="883"/>
      <c r="H19" s="883"/>
      <c r="I19" s="883"/>
      <c r="J19" s="883"/>
      <c r="K19" s="883"/>
      <c r="L19" s="883"/>
      <c r="M19" s="883"/>
      <c r="N19" s="884"/>
    </row>
    <row r="20" spans="1:14" ht="36" customHeight="1">
      <c r="A20" s="864"/>
      <c r="B20" s="864"/>
      <c r="C20" s="864"/>
      <c r="D20" s="864"/>
      <c r="E20" s="864"/>
      <c r="F20" s="864"/>
      <c r="G20" s="864"/>
      <c r="H20" s="864"/>
      <c r="I20" s="864"/>
      <c r="J20" s="864"/>
      <c r="K20" s="864"/>
      <c r="L20" s="864"/>
      <c r="M20" s="864"/>
      <c r="N20" s="864"/>
    </row>
    <row r="21" spans="1:14" ht="36" customHeight="1">
      <c r="A21" s="776"/>
      <c r="B21" s="776"/>
      <c r="C21" s="776"/>
      <c r="D21" s="776"/>
      <c r="E21" s="776"/>
      <c r="F21" s="776"/>
      <c r="G21" s="776"/>
      <c r="H21" s="776"/>
      <c r="I21" s="776"/>
      <c r="J21" s="776"/>
      <c r="K21" s="776"/>
      <c r="L21" s="776"/>
      <c r="M21" s="776"/>
      <c r="N21" s="776"/>
    </row>
  </sheetData>
  <mergeCells count="20">
    <mergeCell ref="A1:N1"/>
    <mergeCell ref="A2:N2"/>
    <mergeCell ref="A3:N3"/>
    <mergeCell ref="A5:N5"/>
    <mergeCell ref="A4:N4"/>
    <mergeCell ref="A6:N6"/>
    <mergeCell ref="A20:N21"/>
    <mergeCell ref="A8:N8"/>
    <mergeCell ref="A7:N7"/>
    <mergeCell ref="A12:N12"/>
    <mergeCell ref="A9:N9"/>
    <mergeCell ref="A10:N10"/>
    <mergeCell ref="A11:N11"/>
    <mergeCell ref="A13:N13"/>
    <mergeCell ref="A18:N18"/>
    <mergeCell ref="A19:N19"/>
    <mergeCell ref="A17:N17"/>
    <mergeCell ref="A14:N14"/>
    <mergeCell ref="A15:N15"/>
    <mergeCell ref="A16:N16"/>
  </mergeCells>
  <phoneticPr fontId="15"/>
  <hyperlinks>
    <hyperlink ref="A4" r:id="rId1" xr:uid="{5780ACC7-4CD1-4409-AB0B-4B1254FE4E21}"/>
    <hyperlink ref="A7" r:id="rId2" xr:uid="{92B07FF3-0B02-41DB-A1BA-227CEC253337}"/>
    <hyperlink ref="A10" r:id="rId3" xr:uid="{43C2DFB5-652C-458F-AA80-DC1B2DF8C846}"/>
    <hyperlink ref="A13" r:id="rId4" xr:uid="{CDADC7CB-1A81-4626-9305-240CF8F702A2}"/>
  </hyperlinks>
  <pageMargins left="0.7" right="0.7" top="0.75" bottom="0.75" header="0.3" footer="0.3"/>
  <pageSetup paperSize="9" scale="35" orientation="portrait" horizontalDpi="300" verticalDpi="300"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4D6C7-DC80-49A8-9AE8-9E8D47E71E83}">
  <sheetPr codeName="Sheet12">
    <tabColor theme="1"/>
  </sheetPr>
  <dimension ref="A1:D47"/>
  <sheetViews>
    <sheetView tabSelected="1" view="pageBreakPreview" zoomScale="76" zoomScaleNormal="75" zoomScaleSheetLayoutView="76" workbookViewId="0">
      <selection activeCell="A17" sqref="A17:XFD19"/>
    </sheetView>
  </sheetViews>
  <sheetFormatPr defaultColWidth="9" defaultRowHeight="19.2"/>
  <cols>
    <col min="1" max="1" width="231.88671875" style="3" customWidth="1"/>
    <col min="2" max="2" width="33.109375" style="2" hidden="1" customWidth="1"/>
    <col min="3" max="3" width="25.109375" style="115" customWidth="1"/>
    <col min="4" max="16384" width="9" style="1"/>
  </cols>
  <sheetData>
    <row r="1" spans="1:4" s="15" customFormat="1" ht="46.2" customHeight="1" thickBot="1">
      <c r="A1" s="226" t="s">
        <v>252</v>
      </c>
      <c r="B1" s="226" t="s">
        <v>199</v>
      </c>
      <c r="C1" s="262" t="s">
        <v>200</v>
      </c>
    </row>
    <row r="2" spans="1:4" ht="46.95" customHeight="1">
      <c r="A2" s="166" t="s">
        <v>424</v>
      </c>
      <c r="B2" s="217"/>
      <c r="C2" s="898">
        <v>45997</v>
      </c>
    </row>
    <row r="3" spans="1:4" ht="398.4" customHeight="1" thickBot="1">
      <c r="A3" s="493" t="s">
        <v>425</v>
      </c>
      <c r="B3" s="218"/>
      <c r="C3" s="899"/>
    </row>
    <row r="4" spans="1:4" ht="44.4" customHeight="1" thickBot="1">
      <c r="A4" s="578" t="s">
        <v>426</v>
      </c>
      <c r="B4" s="470"/>
      <c r="C4" s="471"/>
    </row>
    <row r="5" spans="1:4" ht="44.4" customHeight="1">
      <c r="A5" s="469" t="s">
        <v>427</v>
      </c>
      <c r="B5" s="1"/>
      <c r="C5" s="310"/>
    </row>
    <row r="6" spans="1:4" ht="370.2" customHeight="1">
      <c r="A6" s="579" t="s">
        <v>428</v>
      </c>
      <c r="B6" s="1"/>
      <c r="C6" s="295">
        <v>45996</v>
      </c>
      <c r="D6" s="443"/>
    </row>
    <row r="7" spans="1:4" ht="42.6" customHeight="1" thickBot="1">
      <c r="A7" s="443" t="s">
        <v>429</v>
      </c>
      <c r="B7" s="1"/>
      <c r="C7" s="310"/>
    </row>
    <row r="8" spans="1:4" ht="44.4" customHeight="1">
      <c r="A8" s="454" t="s">
        <v>430</v>
      </c>
      <c r="B8" s="1"/>
      <c r="C8" s="314"/>
    </row>
    <row r="9" spans="1:4" ht="391.8" customHeight="1">
      <c r="A9" s="628" t="s">
        <v>431</v>
      </c>
      <c r="B9" s="1"/>
      <c r="C9" s="295">
        <v>45996</v>
      </c>
      <c r="D9" s="1" cm="1">
        <f t="array" aca="1" ref="D9" ca="1">20:21+D9</f>
        <v>0</v>
      </c>
    </row>
    <row r="10" spans="1:4" ht="39" customHeight="1" thickBot="1">
      <c r="A10" s="443" t="s">
        <v>432</v>
      </c>
      <c r="B10" s="1"/>
      <c r="C10" s="315"/>
    </row>
    <row r="11" spans="1:4" ht="52.2" customHeight="1">
      <c r="A11" s="472" t="s">
        <v>433</v>
      </c>
      <c r="B11" s="217"/>
      <c r="C11" s="299"/>
    </row>
    <row r="12" spans="1:4" ht="193.8" customHeight="1">
      <c r="A12" s="452" t="s">
        <v>434</v>
      </c>
      <c r="B12" s="218"/>
      <c r="C12" s="301">
        <v>45996</v>
      </c>
    </row>
    <row r="13" spans="1:4" ht="46.8" customHeight="1" thickBot="1">
      <c r="A13" s="443" t="s">
        <v>435</v>
      </c>
      <c r="B13" s="265"/>
      <c r="C13" s="266"/>
    </row>
    <row r="14" spans="1:4" ht="43.8" customHeight="1">
      <c r="A14" s="225" t="s">
        <v>436</v>
      </c>
      <c r="B14" s="219"/>
      <c r="C14" s="299"/>
    </row>
    <row r="15" spans="1:4" ht="325.2" customHeight="1">
      <c r="A15" s="580" t="s">
        <v>437</v>
      </c>
      <c r="B15" s="220"/>
      <c r="C15" s="483">
        <v>45992</v>
      </c>
    </row>
    <row r="16" spans="1:4" s="133" customFormat="1" ht="43.8" customHeight="1" thickBot="1">
      <c r="A16" s="487" t="s">
        <v>438</v>
      </c>
      <c r="B16" s="221"/>
      <c r="C16" s="488"/>
    </row>
    <row r="17" spans="1:3" ht="48" hidden="1" customHeight="1" thickBot="1">
      <c r="A17" s="490"/>
      <c r="B17" s="216"/>
      <c r="C17" s="486"/>
    </row>
    <row r="18" spans="1:3" ht="216.6" hidden="1" customHeight="1">
      <c r="A18" s="491"/>
      <c r="B18" s="489"/>
      <c r="C18" s="486"/>
    </row>
    <row r="19" spans="1:3" s="134" customFormat="1" ht="39.6" hidden="1" customHeight="1" thickBot="1">
      <c r="A19" s="275"/>
      <c r="B19" s="180"/>
      <c r="C19" s="263"/>
    </row>
    <row r="20" spans="1:3" ht="43.8" hidden="1" customHeight="1">
      <c r="A20" s="439"/>
      <c r="B20" s="217"/>
      <c r="C20" s="901"/>
    </row>
    <row r="21" spans="1:3" ht="43.8" hidden="1" customHeight="1">
      <c r="A21" s="308"/>
      <c r="B21" s="218"/>
      <c r="C21" s="899"/>
    </row>
    <row r="22" spans="1:3" ht="43.8" hidden="1" customHeight="1" thickBot="1">
      <c r="A22" s="215" t="s">
        <v>238</v>
      </c>
      <c r="B22" s="1"/>
      <c r="C22" s="261"/>
    </row>
    <row r="23" spans="1:3" ht="43.8" hidden="1" customHeight="1">
      <c r="A23" s="316"/>
      <c r="B23" s="1"/>
      <c r="C23" s="264"/>
    </row>
    <row r="24" spans="1:3" ht="43.8" hidden="1" customHeight="1" thickBot="1">
      <c r="A24" s="309"/>
      <c r="B24" s="1"/>
      <c r="C24" s="898"/>
    </row>
    <row r="25" spans="1:3" ht="43.8" hidden="1" customHeight="1" thickBot="1">
      <c r="A25" s="223" t="s">
        <v>239</v>
      </c>
      <c r="B25" s="224"/>
      <c r="C25" s="900"/>
    </row>
    <row r="26" spans="1:3" ht="43.8" hidden="1" customHeight="1">
      <c r="A26" s="171"/>
      <c r="B26" s="1"/>
      <c r="C26" s="264"/>
    </row>
    <row r="27" spans="1:3" ht="43.8" hidden="1" customHeight="1" thickBot="1">
      <c r="A27" s="267"/>
      <c r="B27" s="1"/>
      <c r="C27" s="898"/>
    </row>
    <row r="28" spans="1:3" ht="43.8" hidden="1" customHeight="1" thickBot="1">
      <c r="A28" s="223"/>
      <c r="B28" s="224"/>
      <c r="C28" s="900"/>
    </row>
    <row r="29" spans="1:3" ht="43.8" customHeight="1">
      <c r="A29" s="1"/>
    </row>
    <row r="30" spans="1:3" ht="43.8" customHeight="1"/>
    <row r="31" spans="1:3" ht="43.8" customHeight="1"/>
    <row r="32" spans="1:3" ht="43.8" customHeight="1"/>
    <row r="33" spans="1:1" ht="43.8" customHeight="1"/>
    <row r="34" spans="1:1" ht="43.8" customHeight="1"/>
    <row r="35" spans="1:1" ht="43.8" customHeight="1"/>
    <row r="36" spans="1:1" ht="43.8" customHeight="1"/>
    <row r="37" spans="1:1" ht="43.8" customHeight="1">
      <c r="A37" s="173"/>
    </row>
    <row r="38" spans="1:1" ht="43.8" customHeight="1"/>
    <row r="39" spans="1:1" ht="43.8" customHeight="1"/>
    <row r="40" spans="1:1" ht="43.8" customHeight="1"/>
    <row r="41" spans="1:1" ht="43.8" customHeight="1"/>
    <row r="42" spans="1:1" ht="43.8" customHeight="1"/>
    <row r="43" spans="1:1" ht="43.8" customHeight="1"/>
    <row r="44" spans="1:1" ht="27" customHeight="1"/>
    <row r="45" spans="1:1" ht="27" customHeight="1"/>
    <row r="46" spans="1:1" ht="27" customHeight="1"/>
    <row r="47" spans="1:1" ht="27" customHeight="1"/>
  </sheetData>
  <mergeCells count="4">
    <mergeCell ref="C2:C3"/>
    <mergeCell ref="C27:C28"/>
    <mergeCell ref="C20:C21"/>
    <mergeCell ref="C24:C25"/>
  </mergeCells>
  <phoneticPr fontId="80"/>
  <hyperlinks>
    <hyperlink ref="A4" r:id="rId1" xr:uid="{973B69B5-5181-4EA4-823F-E15F6C71FD33}"/>
    <hyperlink ref="A7" r:id="rId2" xr:uid="{BDD577B5-7F58-4A16-8B82-1B49875B61F9}"/>
    <hyperlink ref="A10" r:id="rId3" xr:uid="{5D7439C4-DBC8-4AAD-A210-258BC8649281}"/>
    <hyperlink ref="A13" r:id="rId4" xr:uid="{BD02F8AC-0C5C-4466-B3DD-46C205DCC2AD}"/>
    <hyperlink ref="A16" r:id="rId5" xr:uid="{EE91D1DF-66A9-45CF-B3D2-639DAE737C26}"/>
  </hyperlinks>
  <pageMargins left="0" right="0" top="0.19685039370078741" bottom="0.39370078740157483" header="0" footer="0.19685039370078741"/>
  <pageSetup paperSize="9" scale="25" orientation="portrait" r:id="rId6"/>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2928-AFD4-4F2D-8747-0B08E79767AB}">
  <dimension ref="A1:AY51"/>
  <sheetViews>
    <sheetView view="pageBreakPreview" topLeftCell="C1" zoomScale="155" zoomScaleNormal="100" zoomScaleSheetLayoutView="155" workbookViewId="0">
      <selection activeCell="O1" sqref="O1"/>
    </sheetView>
  </sheetViews>
  <sheetFormatPr defaultRowHeight="13.2"/>
  <cols>
    <col min="1" max="1" width="7.44140625" customWidth="1"/>
    <col min="2" max="2" width="10.77734375" customWidth="1"/>
    <col min="3" max="17" width="7.44140625" customWidth="1"/>
    <col min="18" max="20" width="7.44140625" style="46" customWidth="1"/>
    <col min="21" max="21" width="4.33203125" style="46" customWidth="1"/>
    <col min="22" max="22" width="5.5546875" style="46" customWidth="1"/>
    <col min="23" max="29" width="7.44140625" style="46" customWidth="1"/>
    <col min="30" max="50" width="8.88671875" style="46"/>
    <col min="51" max="51" width="8.88671875" style="317"/>
  </cols>
  <sheetData>
    <row r="1" spans="1:51" ht="28.2" customHeight="1">
      <c r="A1" s="511"/>
      <c r="B1" s="511"/>
      <c r="C1" s="511"/>
      <c r="D1" s="511"/>
      <c r="E1" s="511"/>
      <c r="F1" s="511"/>
      <c r="G1" s="511"/>
      <c r="H1" s="511"/>
      <c r="I1" s="511"/>
      <c r="J1" s="511"/>
      <c r="K1" s="527"/>
      <c r="L1" s="527"/>
      <c r="M1" s="527"/>
      <c r="N1" s="527"/>
      <c r="O1" s="527"/>
      <c r="P1" s="527"/>
      <c r="Q1" s="527"/>
      <c r="R1" s="527"/>
      <c r="S1" s="527"/>
      <c r="T1" s="527"/>
      <c r="U1" s="527"/>
      <c r="V1" s="527"/>
      <c r="W1" s="527"/>
      <c r="X1" s="527"/>
      <c r="Y1" s="527"/>
      <c r="Z1" s="527"/>
      <c r="AA1" s="450"/>
    </row>
    <row r="2" spans="1:51" ht="26.4">
      <c r="A2" s="512"/>
      <c r="B2" s="511"/>
      <c r="C2" s="511"/>
      <c r="D2" s="511"/>
      <c r="E2" s="511"/>
      <c r="F2" s="511"/>
      <c r="G2" s="511"/>
      <c r="H2" s="511"/>
      <c r="I2" s="511"/>
      <c r="J2" s="511"/>
      <c r="K2" s="527"/>
      <c r="L2" s="527"/>
      <c r="M2" s="527"/>
      <c r="N2" s="527"/>
      <c r="O2" s="527"/>
      <c r="P2" s="527"/>
      <c r="Q2" s="527"/>
      <c r="R2" s="528"/>
      <c r="S2" s="643"/>
      <c r="T2" s="643"/>
      <c r="U2" s="643"/>
      <c r="V2" s="643"/>
      <c r="W2" s="643"/>
      <c r="X2" s="643"/>
      <c r="Y2" s="528"/>
      <c r="Z2" s="529"/>
      <c r="AA2" s="450"/>
    </row>
    <row r="3" spans="1:51" ht="26.4">
      <c r="A3" s="513"/>
      <c r="B3" s="514"/>
      <c r="C3" s="514"/>
      <c r="D3" s="514"/>
      <c r="E3" s="514"/>
      <c r="F3" s="514"/>
      <c r="G3" s="514"/>
      <c r="H3" s="514"/>
      <c r="I3" s="514"/>
      <c r="J3" s="514"/>
      <c r="K3" s="530"/>
      <c r="L3" s="530"/>
      <c r="M3" s="530"/>
      <c r="N3" s="527"/>
      <c r="O3" s="527"/>
      <c r="P3" s="527"/>
      <c r="Q3" s="527"/>
      <c r="R3" s="531"/>
      <c r="S3" s="643"/>
      <c r="T3" s="643"/>
      <c r="U3" s="643"/>
      <c r="V3" s="643"/>
      <c r="W3" s="643"/>
      <c r="X3" s="643"/>
      <c r="Y3" s="531"/>
      <c r="Z3" s="529"/>
      <c r="AA3" s="450"/>
    </row>
    <row r="4" spans="1:51" ht="17.399999999999999" customHeight="1">
      <c r="A4" s="513"/>
      <c r="B4" s="514"/>
      <c r="C4" s="514"/>
      <c r="D4" s="514"/>
      <c r="E4" s="514"/>
      <c r="F4" s="514"/>
      <c r="G4" s="514"/>
      <c r="H4" s="514"/>
      <c r="I4" s="514"/>
      <c r="J4" s="514"/>
      <c r="K4" s="530"/>
      <c r="L4" s="530"/>
      <c r="M4" s="530"/>
      <c r="N4" s="527"/>
      <c r="O4" s="527"/>
      <c r="P4" s="527"/>
      <c r="Q4" s="527"/>
      <c r="R4" s="531"/>
      <c r="S4" s="531"/>
      <c r="T4" s="531"/>
      <c r="U4" s="531"/>
      <c r="V4" s="531"/>
      <c r="W4" s="531"/>
      <c r="X4" s="531"/>
      <c r="Y4" s="531"/>
      <c r="Z4" s="529"/>
      <c r="AA4" s="450"/>
      <c r="AB4" s="320"/>
      <c r="AC4" s="320"/>
      <c r="AD4" s="320"/>
      <c r="AE4" s="320"/>
      <c r="AF4" s="320"/>
      <c r="AG4" s="320"/>
      <c r="AH4" s="320"/>
      <c r="AI4"/>
      <c r="AJ4"/>
      <c r="AK4"/>
      <c r="AL4"/>
      <c r="AM4"/>
      <c r="AN4"/>
      <c r="AO4"/>
      <c r="AP4"/>
      <c r="AQ4"/>
      <c r="AR4"/>
      <c r="AS4"/>
      <c r="AT4"/>
      <c r="AU4"/>
      <c r="AV4"/>
      <c r="AW4"/>
      <c r="AX4"/>
      <c r="AY4"/>
    </row>
    <row r="5" spans="1:51" ht="17.399999999999999" customHeight="1">
      <c r="A5" s="513"/>
      <c r="B5" s="514"/>
      <c r="C5" s="514"/>
      <c r="D5" s="514"/>
      <c r="E5" s="514"/>
      <c r="F5" s="514"/>
      <c r="G5" s="514"/>
      <c r="H5" s="514"/>
      <c r="I5" s="514"/>
      <c r="J5" s="515"/>
      <c r="K5" s="532"/>
      <c r="L5" s="532"/>
      <c r="M5" s="532"/>
      <c r="N5" s="533"/>
      <c r="O5" s="533"/>
      <c r="P5" s="533"/>
      <c r="Q5" s="527"/>
      <c r="R5" s="534"/>
      <c r="S5" s="534"/>
      <c r="T5" s="534"/>
      <c r="U5" s="534"/>
      <c r="V5" s="534"/>
      <c r="W5" s="534"/>
      <c r="X5" s="534"/>
      <c r="Y5" s="534"/>
      <c r="Z5" s="527"/>
      <c r="AA5" s="451"/>
      <c r="AB5" s="320"/>
      <c r="AC5" s="320"/>
      <c r="AD5" s="320"/>
      <c r="AE5" s="320"/>
      <c r="AF5" s="320"/>
      <c r="AG5" s="320"/>
      <c r="AH5" s="320"/>
      <c r="AI5"/>
      <c r="AJ5"/>
      <c r="AK5"/>
      <c r="AL5"/>
      <c r="AM5"/>
      <c r="AN5"/>
      <c r="AO5"/>
      <c r="AP5"/>
      <c r="AQ5"/>
      <c r="AR5"/>
      <c r="AS5"/>
      <c r="AT5"/>
      <c r="AU5"/>
      <c r="AV5"/>
      <c r="AW5"/>
      <c r="AX5"/>
      <c r="AY5"/>
    </row>
    <row r="6" spans="1:51" ht="30.6" customHeight="1">
      <c r="A6" s="516"/>
      <c r="B6" s="517"/>
      <c r="C6" s="518"/>
      <c r="D6" s="517"/>
      <c r="E6" s="517"/>
      <c r="F6" s="517"/>
      <c r="G6" s="511"/>
      <c r="H6" s="511"/>
      <c r="I6" s="511"/>
      <c r="J6" s="519"/>
      <c r="K6" s="533"/>
      <c r="L6" s="533"/>
      <c r="M6" s="533"/>
      <c r="N6" s="533"/>
      <c r="O6" s="533"/>
      <c r="P6" s="533"/>
      <c r="Q6" s="527"/>
      <c r="R6" s="534"/>
      <c r="S6" s="534"/>
      <c r="T6" s="534"/>
      <c r="U6" s="534"/>
      <c r="V6" s="534"/>
      <c r="W6" s="534"/>
      <c r="X6" s="534"/>
      <c r="Y6" s="534"/>
      <c r="Z6" s="527"/>
      <c r="AA6" s="451"/>
      <c r="AB6" s="320"/>
      <c r="AC6" s="320"/>
      <c r="AD6" s="320"/>
      <c r="AE6" s="320"/>
      <c r="AF6" s="320"/>
      <c r="AG6" s="320"/>
      <c r="AH6" s="320"/>
      <c r="AI6"/>
      <c r="AJ6"/>
      <c r="AK6"/>
      <c r="AL6"/>
      <c r="AM6"/>
      <c r="AN6"/>
      <c r="AO6"/>
      <c r="AP6"/>
      <c r="AQ6"/>
      <c r="AR6"/>
      <c r="AS6"/>
      <c r="AT6"/>
      <c r="AU6"/>
      <c r="AV6"/>
      <c r="AW6"/>
      <c r="AX6"/>
      <c r="AY6"/>
    </row>
    <row r="7" spans="1:51" ht="17.399999999999999" customHeight="1">
      <c r="A7" s="511"/>
      <c r="B7" s="511"/>
      <c r="C7" s="511"/>
      <c r="D7" s="511"/>
      <c r="E7" s="511"/>
      <c r="F7" s="511"/>
      <c r="G7" s="511"/>
      <c r="H7" s="511"/>
      <c r="I7" s="511"/>
      <c r="J7" s="519"/>
      <c r="K7" s="533"/>
      <c r="L7" s="533"/>
      <c r="M7" s="533"/>
      <c r="N7" s="533"/>
      <c r="O7" s="533"/>
      <c r="P7" s="533"/>
      <c r="Q7" s="527"/>
      <c r="R7" s="644"/>
      <c r="S7" s="644"/>
      <c r="T7" s="644"/>
      <c r="U7" s="644"/>
      <c r="V7" s="644"/>
      <c r="W7" s="644"/>
      <c r="X7" s="644"/>
      <c r="Y7" s="644"/>
      <c r="Z7" s="644"/>
      <c r="AA7" s="451"/>
      <c r="AB7" s="320"/>
      <c r="AC7" s="320"/>
      <c r="AD7" s="320"/>
      <c r="AE7" s="320"/>
      <c r="AF7" s="320"/>
      <c r="AG7" s="320"/>
      <c r="AH7" s="320"/>
      <c r="AI7"/>
      <c r="AJ7"/>
      <c r="AK7"/>
      <c r="AL7"/>
      <c r="AM7"/>
      <c r="AN7"/>
      <c r="AO7"/>
      <c r="AP7"/>
      <c r="AQ7"/>
      <c r="AR7"/>
      <c r="AS7"/>
      <c r="AT7"/>
      <c r="AU7"/>
      <c r="AV7"/>
      <c r="AW7"/>
      <c r="AX7"/>
      <c r="AY7"/>
    </row>
    <row r="8" spans="1:51" ht="17.399999999999999" customHeight="1">
      <c r="A8" s="520"/>
      <c r="B8" s="511"/>
      <c r="C8" s="646"/>
      <c r="D8" s="646"/>
      <c r="E8" s="646"/>
      <c r="F8" s="511"/>
      <c r="G8" s="511"/>
      <c r="H8" s="511"/>
      <c r="I8" s="511"/>
      <c r="J8" s="519"/>
      <c r="K8" s="533"/>
      <c r="L8" s="533"/>
      <c r="M8" s="533"/>
      <c r="N8" s="533"/>
      <c r="O8" s="533"/>
      <c r="P8" s="533"/>
      <c r="Q8" s="527"/>
      <c r="R8" s="644"/>
      <c r="S8" s="644"/>
      <c r="T8" s="644"/>
      <c r="U8" s="644"/>
      <c r="V8" s="644"/>
      <c r="W8" s="644"/>
      <c r="X8" s="644"/>
      <c r="Y8" s="644"/>
      <c r="Z8" s="644"/>
      <c r="AA8" s="451"/>
      <c r="AB8" s="320"/>
      <c r="AC8" s="320"/>
      <c r="AD8" s="320"/>
      <c r="AE8" s="320"/>
      <c r="AF8" s="320"/>
      <c r="AG8" s="320"/>
      <c r="AH8" s="320"/>
      <c r="AI8"/>
      <c r="AJ8"/>
      <c r="AK8"/>
      <c r="AL8"/>
      <c r="AM8"/>
      <c r="AN8"/>
      <c r="AO8"/>
      <c r="AP8"/>
      <c r="AQ8"/>
      <c r="AR8"/>
      <c r="AS8"/>
      <c r="AT8"/>
      <c r="AU8"/>
      <c r="AV8"/>
      <c r="AW8"/>
      <c r="AX8"/>
      <c r="AY8"/>
    </row>
    <row r="9" spans="1:51" ht="17.399999999999999" customHeight="1">
      <c r="A9" s="516"/>
      <c r="B9" s="511"/>
      <c r="C9" s="646"/>
      <c r="D9" s="646"/>
      <c r="E9" s="646"/>
      <c r="F9" s="521"/>
      <c r="G9" s="521"/>
      <c r="H9" s="511"/>
      <c r="I9" s="511"/>
      <c r="J9" s="511"/>
      <c r="K9" s="535"/>
      <c r="L9" s="535"/>
      <c r="M9" s="535"/>
      <c r="N9" s="535"/>
      <c r="O9" s="536"/>
      <c r="P9" s="536"/>
      <c r="Q9" s="537"/>
      <c r="R9" s="538" t="s">
        <v>206</v>
      </c>
      <c r="S9" s="537"/>
      <c r="T9" s="537"/>
      <c r="U9" s="537"/>
      <c r="V9" s="537"/>
      <c r="W9" s="537"/>
      <c r="X9" s="537"/>
      <c r="Y9" s="537"/>
      <c r="Z9" s="527"/>
      <c r="AA9" s="450"/>
      <c r="AB9" s="320"/>
      <c r="AC9" s="320"/>
      <c r="AD9" s="320"/>
      <c r="AE9" s="320"/>
      <c r="AF9" s="320"/>
      <c r="AG9" s="320"/>
      <c r="AH9" s="320"/>
      <c r="AI9"/>
      <c r="AJ9"/>
      <c r="AK9"/>
      <c r="AL9"/>
      <c r="AM9"/>
      <c r="AN9"/>
      <c r="AO9"/>
      <c r="AP9"/>
      <c r="AQ9"/>
      <c r="AR9"/>
      <c r="AS9"/>
      <c r="AT9"/>
      <c r="AU9"/>
      <c r="AV9"/>
      <c r="AW9"/>
      <c r="AX9"/>
      <c r="AY9"/>
    </row>
    <row r="10" spans="1:51" ht="17.399999999999999" customHeight="1">
      <c r="A10" s="516"/>
      <c r="B10" s="511"/>
      <c r="C10" s="521"/>
      <c r="D10" s="521"/>
      <c r="E10" s="521"/>
      <c r="F10" s="521"/>
      <c r="G10" s="511"/>
      <c r="H10" s="511"/>
      <c r="I10" s="511"/>
      <c r="J10" s="511"/>
      <c r="K10" s="536"/>
      <c r="L10" s="536"/>
      <c r="M10" s="536"/>
      <c r="N10" s="536"/>
      <c r="O10" s="536"/>
      <c r="P10" s="536"/>
      <c r="Q10" s="539"/>
      <c r="R10" s="538"/>
      <c r="S10" s="540"/>
      <c r="T10" s="540"/>
      <c r="U10" s="540"/>
      <c r="V10" s="540"/>
      <c r="W10" s="540"/>
      <c r="X10" s="540"/>
      <c r="Y10" s="540"/>
      <c r="Z10" s="541"/>
      <c r="AA10" s="450"/>
      <c r="AB10" s="320"/>
      <c r="AC10" s="320"/>
      <c r="AD10" s="320"/>
      <c r="AE10" s="320"/>
      <c r="AF10" s="320"/>
      <c r="AG10" s="320"/>
      <c r="AH10" s="320"/>
      <c r="AI10"/>
      <c r="AJ10"/>
      <c r="AK10"/>
      <c r="AL10"/>
      <c r="AM10"/>
      <c r="AN10"/>
      <c r="AO10"/>
      <c r="AP10"/>
      <c r="AQ10"/>
      <c r="AR10"/>
      <c r="AS10"/>
      <c r="AT10"/>
      <c r="AU10"/>
      <c r="AV10"/>
      <c r="AW10"/>
      <c r="AX10"/>
      <c r="AY10"/>
    </row>
    <row r="11" spans="1:51" ht="17.399999999999999" customHeight="1">
      <c r="A11" s="522"/>
      <c r="B11" s="523"/>
      <c r="C11" s="642"/>
      <c r="D11" s="642"/>
      <c r="E11" s="642"/>
      <c r="F11" s="642"/>
      <c r="G11" s="524"/>
      <c r="H11" s="511"/>
      <c r="I11" s="511"/>
      <c r="J11" s="511"/>
      <c r="K11" s="536"/>
      <c r="L11" s="536"/>
      <c r="M11" s="536"/>
      <c r="N11" s="536"/>
      <c r="O11" s="536"/>
      <c r="P11" s="536"/>
      <c r="Q11" s="539"/>
      <c r="R11" s="538"/>
      <c r="S11" s="540"/>
      <c r="T11" s="540"/>
      <c r="U11" s="540"/>
      <c r="V11" s="540"/>
      <c r="W11" s="540"/>
      <c r="X11" s="540"/>
      <c r="Y11" s="540"/>
      <c r="Z11" s="541"/>
      <c r="AA11" s="450"/>
      <c r="AB11" s="320"/>
      <c r="AC11" s="320"/>
      <c r="AD11" s="320"/>
      <c r="AE11" s="320"/>
      <c r="AF11" s="320"/>
      <c r="AG11" s="320"/>
      <c r="AH11" s="320"/>
      <c r="AI11"/>
      <c r="AJ11"/>
      <c r="AK11"/>
      <c r="AL11"/>
      <c r="AM11"/>
      <c r="AN11"/>
      <c r="AO11"/>
      <c r="AP11"/>
      <c r="AQ11"/>
      <c r="AR11"/>
      <c r="AS11"/>
      <c r="AT11"/>
      <c r="AU11"/>
      <c r="AV11"/>
      <c r="AW11"/>
      <c r="AX11"/>
      <c r="AY11"/>
    </row>
    <row r="12" spans="1:51" ht="17.399999999999999" customHeight="1">
      <c r="A12" s="522"/>
      <c r="B12" s="523"/>
      <c r="C12" s="647"/>
      <c r="D12" s="647"/>
      <c r="E12" s="647"/>
      <c r="F12" s="647"/>
      <c r="G12" s="647"/>
      <c r="H12" s="647"/>
      <c r="I12" s="511"/>
      <c r="J12" s="511"/>
      <c r="K12" s="536"/>
      <c r="L12" s="536"/>
      <c r="M12" s="536"/>
      <c r="N12" s="536"/>
      <c r="O12" s="536"/>
      <c r="P12" s="536"/>
      <c r="Q12" s="539"/>
      <c r="R12" s="538"/>
      <c r="S12" s="540"/>
      <c r="T12" s="540"/>
      <c r="U12" s="540"/>
      <c r="V12" s="540"/>
      <c r="W12" s="540"/>
      <c r="X12" s="540"/>
      <c r="Y12" s="540"/>
      <c r="Z12" s="541"/>
      <c r="AA12" s="450"/>
      <c r="AB12" s="320"/>
      <c r="AC12" s="320"/>
      <c r="AD12" s="320"/>
      <c r="AE12" s="320"/>
      <c r="AF12" s="320"/>
      <c r="AG12" s="320"/>
      <c r="AH12" s="320"/>
      <c r="AI12"/>
      <c r="AJ12"/>
      <c r="AK12"/>
      <c r="AL12"/>
      <c r="AM12"/>
      <c r="AN12"/>
      <c r="AO12"/>
      <c r="AP12"/>
      <c r="AQ12"/>
      <c r="AR12"/>
      <c r="AS12"/>
      <c r="AT12"/>
      <c r="AU12"/>
      <c r="AV12"/>
      <c r="AW12"/>
      <c r="AX12"/>
      <c r="AY12"/>
    </row>
    <row r="13" spans="1:51" ht="17.399999999999999" customHeight="1">
      <c r="A13" s="522"/>
      <c r="B13" s="642"/>
      <c r="C13" s="642"/>
      <c r="D13" s="642"/>
      <c r="E13" s="642"/>
      <c r="F13" s="642"/>
      <c r="G13" s="642"/>
      <c r="H13" s="511"/>
      <c r="I13" s="511"/>
      <c r="J13" s="511"/>
      <c r="K13" s="536"/>
      <c r="L13" s="536"/>
      <c r="M13" s="536"/>
      <c r="N13" s="536"/>
      <c r="O13" s="536"/>
      <c r="P13" s="536"/>
      <c r="Q13" s="539"/>
      <c r="R13" s="538"/>
      <c r="S13" s="540"/>
      <c r="T13" s="540"/>
      <c r="U13" s="540"/>
      <c r="V13" s="540"/>
      <c r="W13" s="540"/>
      <c r="X13" s="540"/>
      <c r="Y13" s="540"/>
      <c r="Z13" s="541"/>
      <c r="AA13" s="450"/>
      <c r="AB13" s="320"/>
      <c r="AC13" s="320"/>
      <c r="AD13" s="320"/>
      <c r="AE13" s="320"/>
      <c r="AF13" s="320"/>
      <c r="AG13" s="320"/>
      <c r="AH13" s="320"/>
      <c r="AI13"/>
      <c r="AJ13"/>
      <c r="AK13"/>
      <c r="AL13"/>
      <c r="AM13"/>
      <c r="AN13"/>
      <c r="AO13"/>
      <c r="AP13"/>
      <c r="AQ13"/>
      <c r="AR13"/>
      <c r="AS13"/>
      <c r="AT13"/>
      <c r="AU13"/>
      <c r="AV13"/>
      <c r="AW13"/>
      <c r="AX13"/>
      <c r="AY13"/>
    </row>
    <row r="14" spans="1:51" ht="17.399999999999999" customHeight="1">
      <c r="A14" s="522"/>
      <c r="B14" s="523"/>
      <c r="C14" s="642"/>
      <c r="D14" s="642"/>
      <c r="E14" s="642"/>
      <c r="F14" s="642"/>
      <c r="G14" s="524"/>
      <c r="H14" s="511"/>
      <c r="I14" s="511"/>
      <c r="J14" s="511"/>
      <c r="K14" s="536"/>
      <c r="L14" s="536"/>
      <c r="M14" s="536"/>
      <c r="N14" s="536"/>
      <c r="O14" s="536"/>
      <c r="P14" s="536"/>
      <c r="Q14" s="537"/>
      <c r="R14" s="538" t="s">
        <v>206</v>
      </c>
      <c r="S14" s="537"/>
      <c r="T14" s="537"/>
      <c r="U14" s="537"/>
      <c r="V14" s="537"/>
      <c r="W14" s="537"/>
      <c r="X14" s="537"/>
      <c r="Y14" s="537"/>
      <c r="Z14" s="527"/>
      <c r="AA14" s="450"/>
      <c r="AB14" s="320"/>
      <c r="AC14" s="320"/>
      <c r="AD14" s="320"/>
      <c r="AE14" s="320"/>
      <c r="AF14" s="320"/>
      <c r="AG14" s="320"/>
      <c r="AH14" s="320"/>
      <c r="AI14"/>
      <c r="AJ14"/>
      <c r="AK14"/>
      <c r="AL14"/>
      <c r="AM14"/>
      <c r="AN14"/>
      <c r="AO14"/>
      <c r="AP14"/>
      <c r="AQ14"/>
      <c r="AR14"/>
      <c r="AS14"/>
      <c r="AT14"/>
      <c r="AU14"/>
      <c r="AV14"/>
      <c r="AW14"/>
      <c r="AX14"/>
      <c r="AY14"/>
    </row>
    <row r="15" spans="1:51" ht="17.399999999999999" customHeight="1">
      <c r="A15" s="511"/>
      <c r="B15" s="523"/>
      <c r="C15" s="642"/>
      <c r="D15" s="642"/>
      <c r="E15" s="642"/>
      <c r="F15" s="642"/>
      <c r="G15" s="642"/>
      <c r="H15" s="511"/>
      <c r="I15" s="511"/>
      <c r="J15" s="511"/>
      <c r="K15" s="536"/>
      <c r="L15" s="536"/>
      <c r="M15" s="536"/>
      <c r="N15" s="536"/>
      <c r="O15" s="536"/>
      <c r="P15" s="536"/>
      <c r="Q15" s="537"/>
      <c r="R15" s="528"/>
      <c r="S15" s="643"/>
      <c r="T15" s="643"/>
      <c r="U15" s="643"/>
      <c r="V15" s="643"/>
      <c r="W15" s="643"/>
      <c r="X15" s="643"/>
      <c r="Y15" s="528"/>
      <c r="Z15" s="529"/>
      <c r="AA15" s="450"/>
      <c r="AB15" s="320"/>
      <c r="AC15" s="320"/>
      <c r="AD15" s="320"/>
      <c r="AE15" s="320"/>
      <c r="AF15" s="320"/>
      <c r="AG15" s="320"/>
      <c r="AH15" s="320"/>
      <c r="AI15"/>
      <c r="AJ15"/>
      <c r="AK15"/>
      <c r="AL15"/>
      <c r="AM15"/>
      <c r="AN15"/>
      <c r="AO15"/>
      <c r="AP15"/>
      <c r="AQ15"/>
      <c r="AR15"/>
      <c r="AS15"/>
      <c r="AT15"/>
      <c r="AU15"/>
      <c r="AV15"/>
      <c r="AW15"/>
      <c r="AX15"/>
      <c r="AY15"/>
    </row>
    <row r="16" spans="1:51" ht="17.399999999999999" customHeight="1">
      <c r="A16" s="511"/>
      <c r="B16" s="511"/>
      <c r="C16" s="525"/>
      <c r="D16" s="525"/>
      <c r="E16" s="525"/>
      <c r="F16" s="525"/>
      <c r="G16" s="525"/>
      <c r="H16" s="511"/>
      <c r="I16" s="511"/>
      <c r="J16" s="511"/>
      <c r="K16" s="536"/>
      <c r="L16" s="536"/>
      <c r="M16" s="536"/>
      <c r="N16" s="536"/>
      <c r="O16" s="536"/>
      <c r="P16" s="536"/>
      <c r="Q16" s="534"/>
      <c r="R16" s="531"/>
      <c r="S16" s="643"/>
      <c r="T16" s="643"/>
      <c r="U16" s="643"/>
      <c r="V16" s="643"/>
      <c r="W16" s="643"/>
      <c r="X16" s="643"/>
      <c r="Y16" s="531"/>
      <c r="Z16" s="529"/>
      <c r="AA16" s="450"/>
      <c r="AB16" s="320"/>
      <c r="AC16" s="320"/>
      <c r="AD16" s="320"/>
      <c r="AE16" s="320"/>
      <c r="AF16" s="320"/>
      <c r="AG16" s="320"/>
      <c r="AH16" s="320"/>
      <c r="AI16"/>
      <c r="AJ16"/>
      <c r="AK16"/>
      <c r="AL16"/>
      <c r="AM16"/>
      <c r="AN16"/>
      <c r="AO16"/>
      <c r="AP16"/>
      <c r="AQ16"/>
      <c r="AR16"/>
      <c r="AS16"/>
      <c r="AT16"/>
      <c r="AU16"/>
      <c r="AV16"/>
      <c r="AW16"/>
      <c r="AX16"/>
      <c r="AY16"/>
    </row>
    <row r="17" spans="1:51" ht="17.399999999999999" customHeight="1">
      <c r="A17" s="511"/>
      <c r="B17" s="511"/>
      <c r="C17" s="511"/>
      <c r="D17" s="511"/>
      <c r="E17" s="511"/>
      <c r="F17" s="511"/>
      <c r="G17" s="511"/>
      <c r="H17" s="511"/>
      <c r="I17" s="511"/>
      <c r="J17" s="511"/>
      <c r="K17" s="536"/>
      <c r="L17" s="536"/>
      <c r="M17" s="536"/>
      <c r="N17" s="536"/>
      <c r="O17" s="536"/>
      <c r="P17" s="536"/>
      <c r="Q17" s="534"/>
      <c r="R17" s="531"/>
      <c r="S17" s="531"/>
      <c r="T17" s="531"/>
      <c r="U17" s="531"/>
      <c r="V17" s="531"/>
      <c r="W17" s="531"/>
      <c r="X17" s="531"/>
      <c r="Y17" s="531"/>
      <c r="Z17" s="529"/>
      <c r="AA17" s="450"/>
      <c r="AB17" s="320"/>
      <c r="AC17" s="320"/>
      <c r="AD17" s="320"/>
      <c r="AE17" s="320"/>
      <c r="AF17" s="320"/>
      <c r="AG17" s="320"/>
      <c r="AH17" s="320"/>
      <c r="AI17"/>
      <c r="AJ17"/>
      <c r="AK17"/>
      <c r="AL17"/>
      <c r="AM17"/>
      <c r="AN17"/>
      <c r="AO17"/>
      <c r="AP17"/>
      <c r="AQ17"/>
      <c r="AR17"/>
      <c r="AS17"/>
      <c r="AT17"/>
      <c r="AU17"/>
      <c r="AV17"/>
      <c r="AW17"/>
      <c r="AX17"/>
      <c r="AY17"/>
    </row>
    <row r="18" spans="1:51" ht="17.399999999999999" customHeight="1">
      <c r="A18" s="511"/>
      <c r="B18" s="511"/>
      <c r="C18" s="511"/>
      <c r="D18" s="511"/>
      <c r="E18" s="511"/>
      <c r="F18" s="511"/>
      <c r="G18" s="511"/>
      <c r="H18" s="511"/>
      <c r="I18" s="511"/>
      <c r="J18" s="511"/>
      <c r="K18" s="641"/>
      <c r="L18" s="641"/>
      <c r="M18" s="641"/>
      <c r="N18" s="536"/>
      <c r="O18" s="536"/>
      <c r="P18" s="536"/>
      <c r="Q18" s="534"/>
      <c r="R18" s="534"/>
      <c r="S18" s="534"/>
      <c r="T18" s="534"/>
      <c r="U18" s="534"/>
      <c r="V18" s="534"/>
      <c r="W18" s="534"/>
      <c r="X18" s="534"/>
      <c r="Y18" s="534"/>
      <c r="Z18" s="527"/>
      <c r="AA18" s="450"/>
      <c r="AB18" s="320"/>
      <c r="AC18" s="320"/>
      <c r="AD18" s="320"/>
      <c r="AE18" s="320"/>
      <c r="AF18" s="320"/>
      <c r="AG18" s="320"/>
      <c r="AH18" s="320"/>
      <c r="AI18"/>
      <c r="AJ18"/>
      <c r="AK18"/>
      <c r="AL18"/>
      <c r="AM18"/>
      <c r="AN18"/>
      <c r="AO18"/>
      <c r="AP18"/>
      <c r="AQ18"/>
      <c r="AR18"/>
      <c r="AS18"/>
      <c r="AT18"/>
      <c r="AU18"/>
      <c r="AV18"/>
      <c r="AW18"/>
      <c r="AX18"/>
      <c r="AY18"/>
    </row>
    <row r="19" spans="1:51" ht="17.399999999999999" customHeight="1">
      <c r="A19" s="511"/>
      <c r="B19" s="511"/>
      <c r="C19" s="511"/>
      <c r="D19" s="511"/>
      <c r="E19" s="645"/>
      <c r="F19" s="645"/>
      <c r="G19" s="645"/>
      <c r="H19" s="511"/>
      <c r="I19" s="511"/>
      <c r="J19" s="511"/>
      <c r="K19" s="536"/>
      <c r="L19" s="536"/>
      <c r="M19" s="536"/>
      <c r="N19" s="536"/>
      <c r="O19" s="536"/>
      <c r="P19" s="536"/>
      <c r="Q19" s="534"/>
      <c r="R19" s="534"/>
      <c r="S19" s="534"/>
      <c r="T19" s="534"/>
      <c r="U19" s="534"/>
      <c r="V19" s="534"/>
      <c r="W19" s="534"/>
      <c r="X19" s="534"/>
      <c r="Y19" s="534"/>
      <c r="Z19" s="527"/>
      <c r="AA19" s="450"/>
      <c r="AB19" s="320"/>
      <c r="AC19" s="320"/>
      <c r="AD19" s="320"/>
      <c r="AE19" s="320"/>
      <c r="AF19" s="320"/>
      <c r="AG19" s="320"/>
      <c r="AH19" s="320"/>
      <c r="AI19"/>
      <c r="AJ19"/>
      <c r="AK19"/>
      <c r="AL19"/>
      <c r="AM19"/>
      <c r="AN19"/>
      <c r="AO19"/>
      <c r="AP19"/>
      <c r="AQ19"/>
      <c r="AR19"/>
      <c r="AS19"/>
      <c r="AT19"/>
      <c r="AU19"/>
      <c r="AV19"/>
      <c r="AW19"/>
      <c r="AX19"/>
      <c r="AY19"/>
    </row>
    <row r="20" spans="1:51" s="46" customFormat="1" ht="17.399999999999999" hidden="1" customHeight="1">
      <c r="A20" s="511"/>
      <c r="B20" s="511"/>
      <c r="C20" s="511"/>
      <c r="D20" s="511"/>
      <c r="E20" s="645"/>
      <c r="F20" s="645"/>
      <c r="G20" s="645"/>
      <c r="H20" s="511"/>
      <c r="I20" s="511"/>
      <c r="J20" s="511"/>
      <c r="K20" s="536"/>
      <c r="L20" s="536"/>
      <c r="M20" s="536"/>
      <c r="N20" s="536"/>
      <c r="O20" s="536"/>
      <c r="P20" s="536"/>
      <c r="Q20" s="534"/>
      <c r="R20" s="644"/>
      <c r="S20" s="644"/>
      <c r="T20" s="644"/>
      <c r="U20" s="644"/>
      <c r="V20" s="644"/>
      <c r="W20" s="644"/>
      <c r="X20" s="644"/>
      <c r="Y20" s="644"/>
      <c r="Z20" s="644"/>
    </row>
    <row r="21" spans="1:51" s="46" customFormat="1" ht="17.399999999999999" hidden="1" customHeight="1">
      <c r="A21" s="511"/>
      <c r="B21" s="511"/>
      <c r="C21" s="511"/>
      <c r="D21" s="511"/>
      <c r="E21" s="645"/>
      <c r="F21" s="645"/>
      <c r="G21" s="645"/>
      <c r="H21" s="511"/>
      <c r="I21" s="511"/>
      <c r="J21" s="511"/>
      <c r="K21" s="536"/>
      <c r="L21" s="536"/>
      <c r="M21" s="536"/>
      <c r="N21" s="536"/>
      <c r="O21" s="536"/>
      <c r="P21" s="536"/>
      <c r="Q21" s="536"/>
      <c r="R21" s="644"/>
      <c r="S21" s="644"/>
      <c r="T21" s="644"/>
      <c r="U21" s="644"/>
      <c r="V21" s="644"/>
      <c r="W21" s="644"/>
      <c r="X21" s="644"/>
      <c r="Y21" s="644"/>
      <c r="Z21" s="644"/>
    </row>
    <row r="22" spans="1:51" s="46" customFormat="1" ht="17.399999999999999" hidden="1" customHeight="1">
      <c r="A22" s="511"/>
      <c r="B22" s="511"/>
      <c r="C22" s="511"/>
      <c r="D22" s="511"/>
      <c r="E22" s="511"/>
      <c r="F22" s="511"/>
      <c r="G22" s="511"/>
      <c r="H22" s="511"/>
      <c r="I22" s="511"/>
      <c r="J22" s="511"/>
      <c r="K22" s="527"/>
      <c r="L22" s="527"/>
      <c r="M22" s="527"/>
      <c r="N22" s="527"/>
      <c r="O22" s="527"/>
      <c r="P22" s="536"/>
      <c r="Q22" s="536"/>
      <c r="R22" s="527"/>
      <c r="S22" s="527"/>
      <c r="T22" s="527"/>
      <c r="U22" s="527"/>
      <c r="V22" s="527"/>
      <c r="W22" s="527"/>
      <c r="X22" s="527"/>
      <c r="Y22" s="527"/>
      <c r="Z22" s="527"/>
    </row>
    <row r="23" spans="1:51" s="46" customFormat="1" ht="17.399999999999999" hidden="1" customHeight="1">
      <c r="A23" s="511"/>
      <c r="B23" s="511"/>
      <c r="C23" s="511"/>
      <c r="D23" s="511"/>
      <c r="E23" s="511"/>
      <c r="F23" s="511"/>
      <c r="G23" s="511"/>
      <c r="H23" s="511"/>
      <c r="I23" s="511"/>
      <c r="J23" s="511"/>
      <c r="K23" s="536"/>
      <c r="L23" s="536"/>
      <c r="M23" s="536"/>
      <c r="N23" s="536"/>
      <c r="O23" s="536"/>
      <c r="P23" s="536"/>
      <c r="Q23" s="536"/>
      <c r="R23" s="527"/>
      <c r="S23" s="527"/>
      <c r="T23" s="527"/>
      <c r="U23" s="527"/>
      <c r="V23" s="527"/>
      <c r="W23" s="527"/>
      <c r="X23" s="527"/>
      <c r="Y23" s="527"/>
      <c r="Z23" s="527"/>
    </row>
    <row r="24" spans="1:51" s="46" customFormat="1" ht="13.2" hidden="1" customHeight="1">
      <c r="A24" s="511"/>
      <c r="B24" s="511"/>
      <c r="C24" s="511"/>
      <c r="D24" s="511"/>
      <c r="E24" s="511"/>
      <c r="F24" s="511"/>
      <c r="G24" s="511"/>
      <c r="H24" s="511"/>
      <c r="I24" s="511"/>
      <c r="J24" s="511"/>
      <c r="K24" s="641"/>
      <c r="L24" s="641"/>
      <c r="M24" s="641"/>
      <c r="N24" s="641"/>
      <c r="O24" s="641"/>
      <c r="P24" s="641"/>
      <c r="Q24" s="641"/>
      <c r="R24" s="641"/>
      <c r="S24" s="527"/>
      <c r="T24" s="527"/>
      <c r="U24" s="527"/>
      <c r="V24" s="527"/>
      <c r="W24" s="527"/>
      <c r="X24" s="527"/>
      <c r="Y24" s="527"/>
      <c r="Z24" s="527"/>
    </row>
    <row r="25" spans="1:51" s="46" customFormat="1" ht="13.2" hidden="1" customHeight="1">
      <c r="A25" s="511"/>
      <c r="B25" s="511"/>
      <c r="C25" s="511"/>
      <c r="D25" s="511"/>
      <c r="E25" s="511"/>
      <c r="F25" s="511"/>
      <c r="G25" s="511"/>
      <c r="H25" s="511"/>
      <c r="I25" s="511"/>
      <c r="J25" s="511"/>
      <c r="K25" s="641"/>
      <c r="L25" s="641"/>
      <c r="M25" s="641"/>
      <c r="N25" s="641"/>
      <c r="O25" s="641"/>
      <c r="P25" s="641"/>
      <c r="Q25" s="641"/>
      <c r="R25" s="641"/>
      <c r="S25" s="527"/>
      <c r="T25" s="527"/>
      <c r="U25" s="527"/>
      <c r="V25" s="527"/>
      <c r="W25" s="527"/>
      <c r="X25" s="527"/>
      <c r="Y25" s="527"/>
      <c r="Z25" s="527"/>
    </row>
    <row r="26" spans="1:51">
      <c r="A26" s="511"/>
      <c r="B26" s="511"/>
      <c r="C26" s="511"/>
      <c r="D26" s="511"/>
      <c r="E26" s="511"/>
      <c r="F26" s="511"/>
      <c r="G26" s="511"/>
      <c r="H26" s="511"/>
      <c r="I26" s="511"/>
      <c r="J26" s="511"/>
      <c r="K26" s="641"/>
      <c r="L26" s="641"/>
      <c r="M26" s="641"/>
      <c r="N26" s="641"/>
      <c r="O26" s="641"/>
      <c r="P26" s="641"/>
      <c r="Q26" s="641"/>
      <c r="R26" s="641"/>
      <c r="S26" s="527"/>
      <c r="T26" s="527"/>
      <c r="U26" s="527"/>
      <c r="V26" s="527"/>
      <c r="W26" s="527"/>
      <c r="X26" s="527"/>
      <c r="Y26" s="527"/>
      <c r="Z26" s="527"/>
      <c r="AA26" s="450"/>
      <c r="AB26" s="320"/>
      <c r="AC26" s="320"/>
      <c r="AD26" s="320"/>
      <c r="AE26" s="320"/>
      <c r="AF26" s="320"/>
      <c r="AG26" s="320"/>
      <c r="AH26" s="320"/>
      <c r="AI26"/>
      <c r="AJ26"/>
      <c r="AK26"/>
      <c r="AL26"/>
      <c r="AM26"/>
      <c r="AN26"/>
      <c r="AO26"/>
      <c r="AP26"/>
      <c r="AQ26"/>
      <c r="AR26"/>
      <c r="AS26"/>
      <c r="AT26"/>
      <c r="AU26"/>
      <c r="AV26"/>
      <c r="AW26"/>
      <c r="AX26"/>
      <c r="AY26"/>
    </row>
    <row r="27" spans="1:51" ht="19.2">
      <c r="A27" s="511"/>
      <c r="B27" s="511"/>
      <c r="C27" s="511"/>
      <c r="D27" s="511"/>
      <c r="E27" s="511"/>
      <c r="F27" s="511"/>
      <c r="G27" s="511"/>
      <c r="H27" s="511"/>
      <c r="I27" s="511"/>
      <c r="J27" s="511"/>
      <c r="K27" s="536"/>
      <c r="L27" s="536"/>
      <c r="M27" s="536"/>
      <c r="N27" s="536"/>
      <c r="O27" s="536"/>
      <c r="P27" s="536"/>
      <c r="Q27" s="536"/>
      <c r="R27" s="527"/>
      <c r="S27" s="527"/>
      <c r="T27" s="527"/>
      <c r="U27" s="527"/>
      <c r="V27" s="527"/>
      <c r="W27" s="527"/>
      <c r="X27" s="527"/>
      <c r="Y27" s="527"/>
      <c r="Z27" s="527"/>
      <c r="AA27" s="450"/>
      <c r="AB27" s="320"/>
      <c r="AC27" s="320"/>
      <c r="AD27" s="320"/>
      <c r="AE27" s="320"/>
      <c r="AF27" s="320"/>
      <c r="AG27" s="320"/>
      <c r="AH27" s="320"/>
      <c r="AI27"/>
      <c r="AJ27"/>
      <c r="AK27"/>
      <c r="AL27"/>
      <c r="AM27"/>
      <c r="AN27"/>
      <c r="AO27"/>
      <c r="AP27"/>
      <c r="AQ27"/>
      <c r="AR27"/>
      <c r="AS27"/>
      <c r="AT27"/>
      <c r="AU27"/>
      <c r="AV27"/>
      <c r="AW27"/>
      <c r="AX27"/>
      <c r="AY27"/>
    </row>
    <row r="28" spans="1:51" ht="19.2">
      <c r="A28" s="511"/>
      <c r="B28" s="511"/>
      <c r="C28" s="511"/>
      <c r="D28" s="511"/>
      <c r="E28" s="511"/>
      <c r="F28" s="511"/>
      <c r="G28" s="511"/>
      <c r="H28" s="511"/>
      <c r="I28" s="511"/>
      <c r="J28" s="511"/>
      <c r="K28" s="536"/>
      <c r="L28" s="536"/>
      <c r="M28" s="536"/>
      <c r="N28" s="536"/>
      <c r="O28" s="536"/>
      <c r="P28" s="536"/>
      <c r="Q28" s="536"/>
      <c r="R28" s="527"/>
      <c r="S28" s="527"/>
      <c r="T28" s="527"/>
      <c r="U28" s="527"/>
      <c r="V28" s="527"/>
      <c r="W28" s="527"/>
      <c r="X28" s="527"/>
      <c r="Y28" s="527"/>
      <c r="Z28" s="527"/>
      <c r="AA28" s="450"/>
      <c r="AB28" s="320"/>
      <c r="AC28" s="320"/>
      <c r="AD28" s="320"/>
      <c r="AE28" s="320"/>
      <c r="AF28" s="320"/>
      <c r="AG28" s="320"/>
      <c r="AH28" s="320"/>
      <c r="AI28"/>
      <c r="AJ28"/>
      <c r="AK28"/>
      <c r="AL28"/>
      <c r="AM28"/>
      <c r="AN28"/>
      <c r="AO28"/>
      <c r="AP28"/>
      <c r="AQ28"/>
      <c r="AR28"/>
      <c r="AS28"/>
      <c r="AT28"/>
      <c r="AU28"/>
      <c r="AV28"/>
      <c r="AW28"/>
      <c r="AX28"/>
      <c r="AY28"/>
    </row>
    <row r="29" spans="1:51" ht="19.2">
      <c r="A29" s="511"/>
      <c r="B29" s="526" t="s">
        <v>201</v>
      </c>
      <c r="C29" s="526"/>
      <c r="D29" s="526"/>
      <c r="E29" s="526"/>
      <c r="F29" s="511"/>
      <c r="G29" s="511"/>
      <c r="H29" s="511"/>
      <c r="I29" s="511"/>
      <c r="J29" s="511"/>
      <c r="K29" s="536"/>
      <c r="L29" s="536"/>
      <c r="M29" s="536"/>
      <c r="N29" s="536"/>
      <c r="O29" s="536"/>
      <c r="P29" s="536"/>
      <c r="Q29" s="536"/>
      <c r="R29" s="527"/>
      <c r="S29" s="527"/>
      <c r="T29" s="527"/>
      <c r="U29" s="527"/>
      <c r="V29" s="527"/>
      <c r="W29" s="527"/>
      <c r="X29" s="527"/>
      <c r="Y29" s="527"/>
      <c r="Z29" s="527"/>
      <c r="AA29" s="450"/>
      <c r="AB29" s="320"/>
      <c r="AC29" s="320"/>
      <c r="AD29" s="320"/>
      <c r="AE29" s="320"/>
      <c r="AF29" s="320"/>
      <c r="AG29" s="320"/>
      <c r="AH29" s="320"/>
      <c r="AI29"/>
      <c r="AJ29"/>
      <c r="AK29"/>
      <c r="AL29"/>
      <c r="AM29"/>
      <c r="AN29"/>
      <c r="AO29"/>
      <c r="AP29"/>
      <c r="AQ29"/>
      <c r="AR29"/>
      <c r="AS29"/>
      <c r="AT29"/>
      <c r="AU29"/>
      <c r="AV29"/>
      <c r="AW29"/>
      <c r="AX29"/>
      <c r="AY29"/>
    </row>
    <row r="30" spans="1:51" ht="13.2" customHeight="1">
      <c r="A30" s="511"/>
      <c r="B30" s="526"/>
      <c r="C30" s="526"/>
      <c r="D30" s="526"/>
      <c r="E30" s="526"/>
      <c r="F30" s="511"/>
      <c r="G30" s="511"/>
      <c r="H30" s="511"/>
      <c r="I30" s="511"/>
      <c r="J30" s="511"/>
      <c r="K30" s="527"/>
      <c r="L30" s="527"/>
      <c r="M30" s="527"/>
      <c r="N30" s="527"/>
      <c r="O30" s="527"/>
      <c r="P30" s="542"/>
      <c r="Q30" s="543"/>
      <c r="R30" s="543"/>
      <c r="S30" s="543"/>
      <c r="T30" s="543"/>
      <c r="U30" s="543"/>
      <c r="V30" s="543"/>
      <c r="W30" s="543"/>
      <c r="X30" s="543"/>
      <c r="Y30" s="543"/>
      <c r="Z30" s="543"/>
      <c r="AA30" s="450"/>
      <c r="AB30" s="320"/>
      <c r="AC30" s="320"/>
      <c r="AD30" s="320"/>
      <c r="AE30" s="320"/>
      <c r="AF30" s="320"/>
      <c r="AG30" s="320"/>
      <c r="AH30" s="320"/>
      <c r="AI30"/>
      <c r="AJ30"/>
      <c r="AK30"/>
      <c r="AL30"/>
      <c r="AM30"/>
      <c r="AN30"/>
      <c r="AO30"/>
      <c r="AP30"/>
      <c r="AQ30"/>
      <c r="AR30"/>
      <c r="AS30"/>
      <c r="AT30"/>
      <c r="AU30"/>
      <c r="AV30"/>
      <c r="AW30"/>
      <c r="AX30"/>
      <c r="AY30"/>
    </row>
    <row r="31" spans="1:51">
      <c r="A31" s="511"/>
      <c r="B31" s="526"/>
      <c r="C31" s="526"/>
      <c r="D31" s="526"/>
      <c r="E31" s="526"/>
      <c r="F31" s="511"/>
      <c r="G31" s="511"/>
      <c r="H31" s="511"/>
      <c r="I31" s="511"/>
      <c r="J31" s="511"/>
      <c r="K31" s="527"/>
      <c r="L31" s="527"/>
      <c r="M31" s="527"/>
      <c r="N31" s="527"/>
      <c r="O31" s="527"/>
      <c r="P31" s="543"/>
      <c r="Q31" s="543"/>
      <c r="R31" s="543"/>
      <c r="S31" s="543"/>
      <c r="T31" s="543"/>
      <c r="U31" s="543"/>
      <c r="V31" s="543"/>
      <c r="W31" s="543"/>
      <c r="X31" s="543"/>
      <c r="Y31" s="543"/>
      <c r="Z31" s="543"/>
      <c r="AA31" s="450"/>
      <c r="AB31" s="320"/>
      <c r="AC31" s="320"/>
      <c r="AD31" s="320"/>
      <c r="AE31" s="320"/>
      <c r="AF31" s="320"/>
      <c r="AG31" s="320"/>
      <c r="AH31" s="320"/>
      <c r="AI31"/>
      <c r="AJ31"/>
      <c r="AK31"/>
      <c r="AL31"/>
      <c r="AM31"/>
      <c r="AN31"/>
      <c r="AO31"/>
      <c r="AP31"/>
      <c r="AQ31"/>
      <c r="AR31"/>
      <c r="AS31"/>
      <c r="AT31"/>
      <c r="AU31"/>
      <c r="AV31"/>
      <c r="AW31"/>
      <c r="AX31"/>
      <c r="AY31"/>
    </row>
    <row r="32" spans="1:51">
      <c r="A32" s="511"/>
      <c r="B32" s="511"/>
      <c r="C32" s="511"/>
      <c r="D32" s="511"/>
      <c r="E32" s="511"/>
      <c r="F32" s="511"/>
      <c r="G32" s="511"/>
      <c r="H32" s="511"/>
      <c r="I32" s="511"/>
      <c r="J32" s="511"/>
      <c r="K32" s="527"/>
      <c r="L32" s="527"/>
      <c r="M32" s="527"/>
      <c r="N32" s="527"/>
      <c r="O32" s="527"/>
      <c r="P32" s="543"/>
      <c r="Q32" s="543"/>
      <c r="R32" s="543"/>
      <c r="S32" s="543"/>
      <c r="T32" s="543"/>
      <c r="U32" s="543"/>
      <c r="V32" s="543"/>
      <c r="W32" s="543"/>
      <c r="X32" s="543"/>
      <c r="Y32" s="543"/>
      <c r="Z32" s="543"/>
      <c r="AA32" s="450"/>
      <c r="AB32" s="320"/>
      <c r="AC32" s="320"/>
      <c r="AD32" s="320"/>
      <c r="AE32" s="320"/>
      <c r="AF32" s="320"/>
      <c r="AG32" s="320"/>
      <c r="AH32" s="320"/>
    </row>
    <row r="33" spans="1:34">
      <c r="A33" s="511"/>
      <c r="B33" s="511"/>
      <c r="C33" s="511"/>
      <c r="D33" s="511"/>
      <c r="E33" s="511"/>
      <c r="F33" s="511"/>
      <c r="G33" s="511"/>
      <c r="H33" s="511"/>
      <c r="I33" s="511"/>
      <c r="J33" s="511"/>
      <c r="K33" s="527"/>
      <c r="L33" s="527"/>
      <c r="M33" s="527"/>
      <c r="N33" s="527"/>
      <c r="O33" s="527"/>
      <c r="P33" s="527"/>
      <c r="Q33" s="527"/>
      <c r="R33" s="527"/>
      <c r="S33" s="527"/>
      <c r="T33" s="527"/>
      <c r="U33" s="527"/>
      <c r="V33" s="527"/>
      <c r="W33" s="527"/>
      <c r="X33" s="527"/>
      <c r="Y33" s="527"/>
      <c r="Z33" s="527"/>
      <c r="AA33" s="320"/>
      <c r="AB33" s="320"/>
      <c r="AC33" s="320"/>
      <c r="AD33" s="320"/>
      <c r="AE33" s="320"/>
      <c r="AF33" s="320"/>
      <c r="AG33" s="320"/>
      <c r="AH33" s="320"/>
    </row>
    <row r="34" spans="1:34">
      <c r="A34" s="511"/>
      <c r="B34" s="511"/>
      <c r="C34" s="511"/>
      <c r="D34" s="511"/>
      <c r="E34" s="511"/>
      <c r="F34" s="511"/>
      <c r="G34" s="511"/>
      <c r="H34" s="511"/>
      <c r="I34" s="511"/>
      <c r="J34" s="511"/>
      <c r="K34" s="527"/>
      <c r="L34" s="527"/>
      <c r="M34" s="527"/>
      <c r="N34" s="527"/>
      <c r="O34" s="527"/>
      <c r="P34" s="527"/>
      <c r="Q34" s="527"/>
      <c r="R34" s="527"/>
      <c r="S34" s="527"/>
      <c r="T34" s="527"/>
      <c r="U34" s="527"/>
      <c r="V34" s="527"/>
      <c r="W34" s="527"/>
      <c r="X34" s="527"/>
      <c r="Y34" s="527"/>
      <c r="Z34" s="527"/>
      <c r="AA34" s="320"/>
      <c r="AB34" s="320"/>
      <c r="AC34" s="320"/>
      <c r="AD34" s="320"/>
      <c r="AE34" s="320"/>
      <c r="AF34" s="320"/>
      <c r="AG34" s="320"/>
      <c r="AH34" s="320"/>
    </row>
    <row r="35" spans="1:34">
      <c r="A35" s="511"/>
      <c r="B35" s="511"/>
      <c r="C35" s="511"/>
      <c r="D35" s="511"/>
      <c r="E35" s="511"/>
      <c r="F35" s="511"/>
      <c r="G35" s="511"/>
      <c r="H35" s="511"/>
      <c r="I35" s="511"/>
      <c r="J35" s="511"/>
      <c r="K35" s="527"/>
      <c r="L35" s="527"/>
      <c r="M35" s="527"/>
      <c r="N35" s="527"/>
      <c r="O35" s="527"/>
      <c r="P35" s="527"/>
      <c r="Q35" s="527"/>
      <c r="R35" s="527"/>
      <c r="S35" s="527"/>
      <c r="T35" s="527"/>
      <c r="U35" s="527"/>
      <c r="V35" s="527"/>
      <c r="W35" s="527"/>
      <c r="X35" s="527"/>
      <c r="Y35" s="527"/>
      <c r="Z35" s="527"/>
    </row>
    <row r="36" spans="1:34">
      <c r="A36" s="511"/>
      <c r="B36" s="511"/>
      <c r="C36" s="511"/>
      <c r="D36" s="511"/>
      <c r="E36" s="511"/>
      <c r="F36" s="511"/>
      <c r="G36" s="511"/>
      <c r="H36" s="511"/>
      <c r="I36" s="511"/>
      <c r="J36" s="511"/>
      <c r="K36" s="527"/>
      <c r="L36" s="527"/>
      <c r="M36" s="527"/>
      <c r="N36" s="527"/>
      <c r="O36" s="527"/>
      <c r="P36" s="527"/>
      <c r="Q36" s="527"/>
      <c r="R36" s="527"/>
      <c r="S36" s="527"/>
      <c r="T36" s="527"/>
      <c r="U36" s="527"/>
      <c r="V36" s="527"/>
      <c r="W36" s="527"/>
      <c r="X36" s="527"/>
      <c r="Y36" s="527"/>
      <c r="Z36" s="527"/>
    </row>
    <row r="37" spans="1:34">
      <c r="A37" s="511"/>
      <c r="B37" s="511"/>
      <c r="C37" s="511"/>
      <c r="D37" s="511"/>
      <c r="E37" s="511"/>
      <c r="F37" s="511"/>
      <c r="G37" s="511"/>
      <c r="H37" s="511"/>
      <c r="I37" s="511"/>
      <c r="J37" s="511"/>
      <c r="K37" s="527"/>
      <c r="L37" s="527"/>
      <c r="M37" s="527"/>
      <c r="N37" s="527"/>
      <c r="O37" s="527"/>
      <c r="P37" s="527"/>
      <c r="Q37" s="527"/>
      <c r="R37" s="527"/>
      <c r="S37" s="527"/>
      <c r="T37" s="527"/>
      <c r="U37" s="527"/>
      <c r="V37" s="527"/>
      <c r="W37" s="527"/>
      <c r="X37" s="527"/>
      <c r="Y37" s="527"/>
      <c r="Z37" s="527"/>
    </row>
    <row r="38" spans="1:34">
      <c r="A38" s="511"/>
      <c r="B38" s="511"/>
      <c r="C38" s="511"/>
      <c r="D38" s="511"/>
      <c r="E38" s="511"/>
      <c r="F38" s="511"/>
      <c r="G38" s="511"/>
      <c r="H38" s="511"/>
      <c r="I38" s="511"/>
      <c r="J38" s="511"/>
      <c r="K38" s="527"/>
      <c r="L38" s="527"/>
      <c r="M38" s="527"/>
      <c r="N38" s="527"/>
      <c r="O38" s="527"/>
      <c r="P38" s="527"/>
      <c r="Q38" s="527"/>
      <c r="R38" s="527"/>
      <c r="S38" s="527"/>
      <c r="T38" s="527"/>
      <c r="U38" s="527"/>
      <c r="V38" s="527"/>
      <c r="W38" s="527"/>
      <c r="X38" s="527"/>
      <c r="Y38" s="527"/>
      <c r="Z38" s="527"/>
    </row>
    <row r="39" spans="1:34">
      <c r="A39" s="511"/>
      <c r="B39" s="511"/>
      <c r="C39" s="511"/>
      <c r="D39" s="511"/>
      <c r="E39" s="511"/>
      <c r="F39" s="511"/>
      <c r="G39" s="511"/>
      <c r="H39" s="511"/>
      <c r="I39" s="511"/>
      <c r="J39" s="511"/>
      <c r="K39" s="527"/>
      <c r="L39" s="527"/>
      <c r="M39" s="527"/>
      <c r="N39" s="527"/>
      <c r="O39" s="527"/>
      <c r="P39" s="527"/>
      <c r="Q39" s="527"/>
      <c r="R39" s="527"/>
      <c r="S39" s="527"/>
      <c r="T39" s="527"/>
      <c r="U39" s="527"/>
      <c r="V39" s="527"/>
      <c r="W39" s="527"/>
      <c r="X39" s="527"/>
      <c r="Y39" s="527"/>
      <c r="Z39" s="527"/>
    </row>
    <row r="40" spans="1:34">
      <c r="A40" s="511"/>
      <c r="B40" s="511"/>
      <c r="C40" s="511"/>
      <c r="D40" s="511"/>
      <c r="E40" s="511"/>
      <c r="F40" s="511"/>
      <c r="G40" s="511"/>
      <c r="H40" s="511"/>
      <c r="I40" s="511"/>
      <c r="J40" s="511"/>
      <c r="K40" s="527"/>
      <c r="L40" s="527"/>
      <c r="M40" s="527"/>
      <c r="N40" s="527"/>
      <c r="O40" s="527"/>
      <c r="P40" s="527"/>
      <c r="Q40" s="527"/>
      <c r="R40" s="527"/>
      <c r="S40" s="527"/>
      <c r="T40" s="527"/>
      <c r="U40" s="527"/>
      <c r="V40" s="527"/>
      <c r="W40" s="527"/>
      <c r="X40" s="527"/>
      <c r="Y40" s="527"/>
      <c r="Z40" s="527"/>
    </row>
    <row r="41" spans="1:34">
      <c r="A41" s="511"/>
      <c r="B41" s="511"/>
      <c r="C41" s="511"/>
      <c r="D41" s="511"/>
      <c r="E41" s="511"/>
      <c r="F41" s="511"/>
      <c r="G41" s="511"/>
      <c r="H41" s="511"/>
      <c r="I41" s="511"/>
      <c r="J41" s="511"/>
      <c r="K41" s="527"/>
      <c r="L41" s="527"/>
      <c r="M41" s="527"/>
      <c r="N41" s="527"/>
      <c r="O41" s="527"/>
      <c r="P41" s="527"/>
      <c r="Q41" s="527"/>
      <c r="R41" s="527"/>
      <c r="S41" s="527"/>
      <c r="T41" s="527"/>
      <c r="U41" s="527"/>
      <c r="V41" s="527"/>
      <c r="W41" s="527"/>
      <c r="X41" s="527"/>
      <c r="Y41" s="527"/>
      <c r="Z41" s="527"/>
    </row>
    <row r="42" spans="1:34">
      <c r="A42" s="511"/>
      <c r="B42" s="511"/>
      <c r="C42" s="511"/>
      <c r="D42" s="511"/>
      <c r="E42" s="511"/>
      <c r="F42" s="511"/>
      <c r="G42" s="511"/>
      <c r="H42" s="511"/>
      <c r="I42" s="511"/>
      <c r="J42" s="511"/>
      <c r="K42" s="527"/>
      <c r="L42" s="527"/>
      <c r="M42" s="527"/>
      <c r="N42" s="527"/>
      <c r="O42" s="527"/>
      <c r="P42" s="527"/>
      <c r="Q42" s="527"/>
      <c r="R42" s="527"/>
      <c r="S42" s="527"/>
      <c r="T42" s="527"/>
      <c r="U42" s="527"/>
      <c r="V42" s="527"/>
      <c r="W42" s="527"/>
      <c r="X42" s="527"/>
      <c r="Y42" s="527"/>
      <c r="Z42" s="527"/>
    </row>
    <row r="43" spans="1:34">
      <c r="A43" s="511"/>
      <c r="B43" s="511"/>
      <c r="C43" s="511"/>
      <c r="D43" s="511"/>
      <c r="E43" s="511"/>
      <c r="F43" s="511"/>
      <c r="G43" s="511"/>
      <c r="H43" s="511"/>
      <c r="I43" s="511"/>
      <c r="J43" s="511"/>
      <c r="K43" s="527"/>
      <c r="L43" s="527"/>
      <c r="M43" s="527"/>
      <c r="N43" s="527"/>
      <c r="O43" s="527"/>
      <c r="P43" s="527"/>
      <c r="Q43" s="527"/>
      <c r="R43" s="527"/>
      <c r="S43" s="527"/>
      <c r="T43" s="527"/>
      <c r="U43" s="527"/>
      <c r="V43" s="527"/>
      <c r="W43" s="527"/>
      <c r="X43" s="527"/>
      <c r="Y43" s="527"/>
      <c r="Z43" s="527"/>
    </row>
    <row r="44" spans="1:34" ht="4.2" customHeight="1">
      <c r="A44" s="511"/>
      <c r="B44" s="511"/>
      <c r="C44" s="511"/>
      <c r="D44" s="511"/>
      <c r="E44" s="511"/>
      <c r="F44" s="511"/>
      <c r="G44" s="511"/>
      <c r="H44" s="511"/>
      <c r="I44" s="511"/>
      <c r="J44" s="511"/>
      <c r="K44" s="527"/>
      <c r="L44" s="527"/>
      <c r="M44" s="527"/>
      <c r="N44" s="527"/>
      <c r="O44" s="527"/>
      <c r="P44" s="527"/>
      <c r="Q44" s="527"/>
      <c r="R44" s="527"/>
      <c r="S44" s="527"/>
      <c r="T44" s="527"/>
      <c r="U44" s="527"/>
      <c r="V44" s="527"/>
      <c r="W44" s="527"/>
      <c r="X44" s="527"/>
      <c r="Y44" s="527"/>
      <c r="Z44" s="527"/>
    </row>
    <row r="45" spans="1:34">
      <c r="A45" s="527"/>
      <c r="B45" s="527"/>
      <c r="C45" s="527"/>
      <c r="D45" s="527"/>
      <c r="E45" s="527"/>
      <c r="F45" s="527"/>
      <c r="G45" s="527"/>
      <c r="H45" s="527"/>
      <c r="I45" s="527"/>
      <c r="J45" s="527"/>
      <c r="K45" s="482"/>
      <c r="L45" s="482"/>
      <c r="M45" s="482"/>
      <c r="N45" s="482"/>
      <c r="O45" s="482"/>
      <c r="P45" s="482"/>
      <c r="Q45" s="482"/>
      <c r="R45" s="482"/>
      <c r="S45" s="482"/>
      <c r="T45" s="482"/>
      <c r="U45" s="482"/>
      <c r="V45" s="482"/>
    </row>
    <row r="46" spans="1:34">
      <c r="A46" s="527"/>
      <c r="B46" s="527"/>
      <c r="C46" s="527"/>
      <c r="D46" s="527"/>
      <c r="E46" s="527"/>
      <c r="F46" s="527"/>
      <c r="G46" s="527"/>
      <c r="H46" s="527"/>
      <c r="I46" s="527"/>
      <c r="J46" s="527"/>
      <c r="K46" s="482"/>
      <c r="L46" s="639"/>
      <c r="M46" s="640"/>
      <c r="N46" s="640"/>
      <c r="O46" s="640"/>
      <c r="P46" s="640"/>
      <c r="Q46" s="640"/>
      <c r="R46" s="640"/>
      <c r="S46" s="640"/>
      <c r="T46" s="640"/>
      <c r="U46" s="640"/>
      <c r="V46" s="482"/>
    </row>
    <row r="47" spans="1:34">
      <c r="A47" s="527"/>
      <c r="B47" s="527"/>
      <c r="C47" s="527"/>
      <c r="D47" s="527"/>
      <c r="E47" s="527"/>
      <c r="F47" s="527"/>
      <c r="G47" s="527"/>
      <c r="H47" s="527"/>
      <c r="I47" s="527"/>
      <c r="J47" s="527"/>
      <c r="K47" s="482"/>
      <c r="L47" s="640"/>
      <c r="M47" s="640"/>
      <c r="N47" s="640"/>
      <c r="O47" s="640"/>
      <c r="P47" s="640"/>
      <c r="Q47" s="640"/>
      <c r="R47" s="640"/>
      <c r="S47" s="640"/>
      <c r="T47" s="640"/>
      <c r="U47" s="640"/>
      <c r="V47" s="482"/>
    </row>
    <row r="48" spans="1:34">
      <c r="A48" s="527"/>
      <c r="B48" s="527"/>
      <c r="C48" s="527"/>
      <c r="D48" s="527"/>
      <c r="E48" s="527"/>
      <c r="F48" s="527"/>
      <c r="G48" s="527"/>
      <c r="H48" s="527"/>
      <c r="I48" s="527"/>
      <c r="J48" s="527"/>
      <c r="K48" s="482"/>
      <c r="L48" s="640"/>
      <c r="M48" s="640"/>
      <c r="N48" s="640"/>
      <c r="O48" s="640"/>
      <c r="P48" s="640"/>
      <c r="Q48" s="640"/>
      <c r="R48" s="640"/>
      <c r="S48" s="640"/>
      <c r="T48" s="640"/>
      <c r="U48" s="640"/>
      <c r="V48" s="482"/>
    </row>
    <row r="49" spans="1:22">
      <c r="A49" s="527"/>
      <c r="B49" s="527"/>
      <c r="C49" s="527"/>
      <c r="D49" s="527"/>
      <c r="E49" s="527"/>
      <c r="F49" s="527"/>
      <c r="G49" s="527"/>
      <c r="H49" s="527"/>
      <c r="I49" s="527"/>
      <c r="J49" s="527"/>
      <c r="K49" s="482"/>
      <c r="L49" s="640"/>
      <c r="M49" s="640"/>
      <c r="N49" s="640"/>
      <c r="O49" s="640"/>
      <c r="P49" s="640"/>
      <c r="Q49" s="640"/>
      <c r="R49" s="640"/>
      <c r="S49" s="640"/>
      <c r="T49" s="640"/>
      <c r="U49" s="640"/>
      <c r="V49" s="482"/>
    </row>
    <row r="50" spans="1:22">
      <c r="A50" s="527"/>
      <c r="B50" s="527"/>
      <c r="C50" s="527"/>
      <c r="D50" s="527"/>
      <c r="E50" s="527"/>
      <c r="F50" s="527"/>
      <c r="G50" s="527"/>
      <c r="H50" s="527"/>
      <c r="I50" s="527"/>
      <c r="J50" s="527"/>
      <c r="K50" s="482"/>
      <c r="L50" s="482"/>
      <c r="M50" s="482"/>
      <c r="N50" s="482"/>
      <c r="O50" s="482"/>
      <c r="P50" s="482"/>
      <c r="Q50" s="482"/>
      <c r="R50" s="482"/>
      <c r="S50" s="482"/>
      <c r="T50" s="482"/>
      <c r="U50" s="482"/>
      <c r="V50" s="482"/>
    </row>
    <row r="51" spans="1:22">
      <c r="A51" s="527"/>
      <c r="B51" s="527"/>
      <c r="C51" s="527"/>
      <c r="D51" s="527"/>
      <c r="E51" s="527"/>
      <c r="F51" s="527"/>
      <c r="G51" s="527"/>
      <c r="H51" s="527"/>
      <c r="I51" s="527"/>
      <c r="J51" s="527"/>
      <c r="K51" s="482"/>
      <c r="L51" s="482"/>
      <c r="M51" s="482"/>
      <c r="N51" s="482"/>
      <c r="O51" s="482"/>
      <c r="P51" s="482"/>
      <c r="Q51" s="482"/>
      <c r="R51" s="482"/>
      <c r="S51" s="482"/>
      <c r="T51" s="482"/>
      <c r="U51" s="482"/>
      <c r="V51" s="482"/>
    </row>
  </sheetData>
  <sheetProtection formatCells="0" formatColumns="0" formatRows="0" insertColumns="0" insertRows="0" insertHyperlinks="0" deleteColumns="0" deleteRows="0" sort="0" autoFilter="0" pivotTables="0"/>
  <mergeCells count="14">
    <mergeCell ref="S2:X3"/>
    <mergeCell ref="R7:Z8"/>
    <mergeCell ref="C8:E9"/>
    <mergeCell ref="C11:F11"/>
    <mergeCell ref="C12:H12"/>
    <mergeCell ref="L46:U49"/>
    <mergeCell ref="K24:R26"/>
    <mergeCell ref="B13:G13"/>
    <mergeCell ref="C14:F14"/>
    <mergeCell ref="S15:X16"/>
    <mergeCell ref="R20:Z21"/>
    <mergeCell ref="C15:G15"/>
    <mergeCell ref="K18:M18"/>
    <mergeCell ref="E19:G21"/>
  </mergeCells>
  <phoneticPr fontId="80"/>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B418-7CA7-499C-A5DA-01D9C0736AA5}">
  <sheetPr codeName="Sheet3">
    <tabColor theme="2" tint="-0.249977111117893"/>
    <pageSetUpPr fitToPage="1"/>
  </sheetPr>
  <dimension ref="A1:S87"/>
  <sheetViews>
    <sheetView zoomScaleNormal="100" zoomScaleSheetLayoutView="100" workbookViewId="0">
      <selection activeCell="O6" sqref="O6"/>
    </sheetView>
  </sheetViews>
  <sheetFormatPr defaultColWidth="9" defaultRowHeight="13.2"/>
  <cols>
    <col min="1" max="1" width="16.33203125" style="22" customWidth="1"/>
    <col min="2" max="2" width="5.109375" style="22" customWidth="1"/>
    <col min="3" max="3" width="3.77734375" style="22" customWidth="1"/>
    <col min="4" max="4" width="6.88671875" style="22" customWidth="1"/>
    <col min="5" max="5" width="13.109375" style="22" customWidth="1"/>
    <col min="6" max="6" width="13.109375" style="38" customWidth="1"/>
    <col min="7" max="7" width="10.109375" style="22" customWidth="1"/>
    <col min="8" max="8" width="26.6640625" style="30" customWidth="1"/>
    <col min="9" max="9" width="13" style="26" customWidth="1"/>
    <col min="10" max="10" width="16.109375" style="26" customWidth="1"/>
    <col min="11" max="11" width="13.44140625" style="38" customWidth="1"/>
    <col min="12" max="12" width="23.6640625" style="38" customWidth="1"/>
    <col min="13" max="13" width="13.44140625" style="28" customWidth="1"/>
    <col min="14" max="14" width="16.21875" style="22" customWidth="1"/>
    <col min="15" max="15" width="9" style="23"/>
    <col min="16" max="16384" width="9" style="22"/>
  </cols>
  <sheetData>
    <row r="1" spans="1:16" ht="26.25" customHeight="1" thickTop="1">
      <c r="A1" s="17" t="s">
        <v>39</v>
      </c>
      <c r="B1" s="18"/>
      <c r="C1" s="18"/>
      <c r="D1" s="19"/>
      <c r="E1" s="19"/>
      <c r="F1" s="20"/>
      <c r="G1" s="21"/>
      <c r="H1" s="136"/>
      <c r="I1" s="137" t="s">
        <v>40</v>
      </c>
      <c r="J1" s="138"/>
      <c r="K1" s="139"/>
      <c r="L1" s="140"/>
      <c r="M1" s="141"/>
    </row>
    <row r="2" spans="1:16" ht="17.399999999999999">
      <c r="A2" s="24"/>
      <c r="B2" s="81"/>
      <c r="C2" s="81"/>
      <c r="D2" s="81"/>
      <c r="E2" s="81"/>
      <c r="F2" s="81"/>
      <c r="G2" s="25"/>
      <c r="H2" s="142"/>
      <c r="I2" s="650" t="s">
        <v>196</v>
      </c>
      <c r="J2" s="650"/>
      <c r="K2" s="650"/>
      <c r="L2" s="650"/>
      <c r="M2" s="650"/>
      <c r="N2" s="69"/>
      <c r="O2" s="23" t="s">
        <v>201</v>
      </c>
      <c r="P2" s="54"/>
    </row>
    <row r="3" spans="1:16" ht="17.399999999999999">
      <c r="A3" s="665" t="e" vm="1">
        <v>#VALUE!</v>
      </c>
      <c r="B3" s="665"/>
      <c r="C3" s="666"/>
      <c r="D3" s="82"/>
      <c r="E3" s="82"/>
      <c r="F3" s="648" t="e" vm="1">
        <v>#VALUE!</v>
      </c>
      <c r="G3" s="649"/>
      <c r="H3" s="46"/>
      <c r="I3" s="145"/>
      <c r="J3" s="146"/>
      <c r="K3" s="147"/>
      <c r="L3" s="139"/>
      <c r="M3" s="148"/>
    </row>
    <row r="4" spans="1:16" ht="17.399999999999999">
      <c r="A4" s="665"/>
      <c r="B4" s="665"/>
      <c r="C4" s="666"/>
      <c r="D4" s="82"/>
      <c r="E4" s="82"/>
      <c r="F4" s="648"/>
      <c r="G4" s="649"/>
      <c r="H4" s="149"/>
      <c r="I4" s="149"/>
      <c r="J4" s="138"/>
      <c r="K4" s="147"/>
      <c r="L4" s="139"/>
      <c r="M4" s="148"/>
      <c r="N4" s="108"/>
    </row>
    <row r="5" spans="1:16">
      <c r="A5" s="665"/>
      <c r="B5" s="665"/>
      <c r="C5" s="666"/>
      <c r="D5" s="82"/>
      <c r="E5" s="27"/>
      <c r="F5" s="648"/>
      <c r="G5" s="649"/>
      <c r="H5"/>
      <c r="I5" s="150"/>
      <c r="J5" s="138"/>
      <c r="K5" s="147"/>
      <c r="L5" s="147"/>
      <c r="M5" s="148"/>
      <c r="N5" s="22" t="s">
        <v>202</v>
      </c>
    </row>
    <row r="6" spans="1:16">
      <c r="A6" s="665"/>
      <c r="B6" s="665"/>
      <c r="C6" s="666"/>
      <c r="D6" s="82"/>
      <c r="E6" s="83"/>
      <c r="F6" s="648"/>
      <c r="G6" s="649"/>
      <c r="H6"/>
      <c r="I6" s="151"/>
      <c r="J6" s="138"/>
      <c r="K6" s="147"/>
      <c r="L6" s="147"/>
      <c r="M6" s="148"/>
      <c r="P6" s="22" t="s">
        <v>205</v>
      </c>
    </row>
    <row r="7" spans="1:16">
      <c r="A7" s="665"/>
      <c r="B7" s="665"/>
      <c r="C7" s="666"/>
      <c r="D7" s="82"/>
      <c r="E7" s="83"/>
      <c r="F7" s="648"/>
      <c r="G7" s="649"/>
      <c r="H7" s="152"/>
      <c r="I7" s="150"/>
      <c r="J7" s="138"/>
      <c r="K7" s="147"/>
      <c r="L7" s="147"/>
      <c r="M7" s="148"/>
    </row>
    <row r="8" spans="1:16">
      <c r="A8" s="665"/>
      <c r="B8" s="665"/>
      <c r="C8" s="666"/>
      <c r="D8" s="82"/>
      <c r="E8" s="83"/>
      <c r="F8" s="648"/>
      <c r="G8" s="649"/>
      <c r="H8" s="143"/>
      <c r="I8" s="153"/>
      <c r="J8" s="153"/>
      <c r="K8" s="153"/>
      <c r="L8" s="147"/>
      <c r="M8" s="154"/>
      <c r="N8" s="29" t="s">
        <v>42</v>
      </c>
    </row>
    <row r="9" spans="1:16">
      <c r="A9" s="665"/>
      <c r="B9" s="665"/>
      <c r="C9" s="666"/>
      <c r="D9" s="82"/>
      <c r="E9" s="83"/>
      <c r="F9" s="648"/>
      <c r="G9" s="649"/>
      <c r="H9" s="153"/>
      <c r="I9" s="153"/>
      <c r="J9" s="153"/>
      <c r="K9" s="153"/>
      <c r="L9" s="147"/>
      <c r="M9" s="154"/>
      <c r="N9" s="29"/>
    </row>
    <row r="10" spans="1:16">
      <c r="A10" s="665"/>
      <c r="B10" s="665"/>
      <c r="C10" s="666"/>
      <c r="D10" s="82"/>
      <c r="E10" s="83"/>
      <c r="F10" s="648"/>
      <c r="G10" s="649"/>
      <c r="H10" s="153"/>
      <c r="I10" s="153"/>
      <c r="J10" s="153"/>
      <c r="K10" s="153"/>
      <c r="L10" s="147"/>
      <c r="M10" s="154"/>
      <c r="N10" s="29" t="s">
        <v>43</v>
      </c>
    </row>
    <row r="11" spans="1:16">
      <c r="A11" s="665"/>
      <c r="B11" s="665"/>
      <c r="C11" s="666"/>
      <c r="D11" s="82"/>
      <c r="E11" s="83"/>
      <c r="F11" s="648"/>
      <c r="G11" s="649"/>
      <c r="H11" s="153"/>
      <c r="I11" s="153"/>
      <c r="J11" s="153"/>
      <c r="K11" s="153"/>
      <c r="L11" s="147"/>
      <c r="M11" s="154"/>
    </row>
    <row r="12" spans="1:16">
      <c r="A12" s="665"/>
      <c r="B12" s="665"/>
      <c r="C12" s="666"/>
      <c r="D12" s="82"/>
      <c r="E12" s="83"/>
      <c r="F12" s="648"/>
      <c r="G12" s="649"/>
      <c r="H12" s="153"/>
      <c r="I12" s="153"/>
      <c r="J12" s="153"/>
      <c r="K12" s="153"/>
      <c r="L12" s="147"/>
      <c r="M12" s="154"/>
      <c r="O12" s="117"/>
    </row>
    <row r="13" spans="1:16">
      <c r="A13" s="665"/>
      <c r="B13" s="665"/>
      <c r="C13" s="666"/>
      <c r="D13" s="82"/>
      <c r="E13" s="83"/>
      <c r="F13" s="648"/>
      <c r="G13" s="649"/>
      <c r="H13" s="153"/>
      <c r="I13" s="153"/>
      <c r="J13" s="153"/>
      <c r="K13" s="153"/>
      <c r="L13" s="147"/>
      <c r="M13" s="154"/>
      <c r="N13" s="126" t="s">
        <v>44</v>
      </c>
    </row>
    <row r="14" spans="1:16">
      <c r="A14" s="665"/>
      <c r="B14" s="665"/>
      <c r="C14" s="666"/>
      <c r="D14" s="82"/>
      <c r="E14" s="83"/>
      <c r="F14" s="648"/>
      <c r="G14" s="649"/>
      <c r="H14" s="153"/>
      <c r="I14" s="153"/>
      <c r="J14" s="153"/>
      <c r="K14" s="153"/>
      <c r="L14" s="147"/>
      <c r="M14" s="154"/>
    </row>
    <row r="15" spans="1:16">
      <c r="A15" s="665"/>
      <c r="B15" s="665"/>
      <c r="C15" s="666"/>
      <c r="D15" s="82"/>
      <c r="E15" s="82" t="s">
        <v>17</v>
      </c>
      <c r="F15" s="648"/>
      <c r="G15" s="649"/>
      <c r="H15" s="152"/>
      <c r="I15" s="150"/>
      <c r="J15" s="143"/>
      <c r="K15" s="147"/>
      <c r="L15" s="147"/>
      <c r="M15" s="154"/>
      <c r="N15" s="109" t="s">
        <v>45</v>
      </c>
    </row>
    <row r="16" spans="1:16">
      <c r="A16" s="665"/>
      <c r="B16" s="665"/>
      <c r="C16" s="666"/>
      <c r="D16" s="82"/>
      <c r="E16" s="82"/>
      <c r="F16" s="648"/>
      <c r="G16" s="649"/>
      <c r="H16" s="138"/>
      <c r="I16" s="150"/>
      <c r="J16" s="138"/>
      <c r="K16" s="147"/>
      <c r="L16" s="147"/>
      <c r="M16" s="154"/>
      <c r="N16" s="84" t="s">
        <v>46</v>
      </c>
    </row>
    <row r="17" spans="1:19" ht="20.25" customHeight="1" thickBot="1">
      <c r="A17" s="651" t="s">
        <v>255</v>
      </c>
      <c r="B17" s="652"/>
      <c r="C17" s="652"/>
      <c r="D17" s="85"/>
      <c r="E17" s="86"/>
      <c r="F17" s="653" t="s">
        <v>254</v>
      </c>
      <c r="G17" s="654"/>
      <c r="H17" s="152"/>
      <c r="I17" s="150"/>
      <c r="J17" s="143"/>
      <c r="K17" s="147"/>
      <c r="L17" s="144"/>
      <c r="M17" s="148"/>
    </row>
    <row r="18" spans="1:19" ht="39" customHeight="1" thickTop="1">
      <c r="A18" s="655" t="s">
        <v>47</v>
      </c>
      <c r="B18" s="656"/>
      <c r="C18" s="657"/>
      <c r="D18" s="87" t="s">
        <v>48</v>
      </c>
      <c r="E18" s="284" t="s">
        <v>207</v>
      </c>
      <c r="F18" s="658" t="s">
        <v>49</v>
      </c>
      <c r="G18" s="659"/>
      <c r="H18" s="138"/>
      <c r="I18" s="150"/>
      <c r="J18" s="138"/>
      <c r="K18" s="147"/>
      <c r="L18" s="147"/>
      <c r="M18" s="148"/>
      <c r="Q18" s="22" t="s">
        <v>3</v>
      </c>
      <c r="S18" s="22" t="s">
        <v>17</v>
      </c>
    </row>
    <row r="19" spans="1:19" ht="30" customHeight="1">
      <c r="A19" s="660" t="s">
        <v>177</v>
      </c>
      <c r="B19" s="660"/>
      <c r="C19" s="660"/>
      <c r="D19" s="660"/>
      <c r="E19" s="660"/>
      <c r="F19" s="660"/>
      <c r="G19" s="660"/>
      <c r="H19" s="155"/>
      <c r="I19" s="156" t="s">
        <v>50</v>
      </c>
      <c r="J19" s="156"/>
      <c r="K19" s="156"/>
      <c r="L19" s="144"/>
      <c r="M19" s="148"/>
    </row>
    <row r="20" spans="1:19" ht="17.399999999999999">
      <c r="E20" s="88" t="s">
        <v>51</v>
      </c>
      <c r="F20" s="89" t="s">
        <v>52</v>
      </c>
      <c r="H20" s="118" t="s">
        <v>41</v>
      </c>
      <c r="I20" s="150"/>
      <c r="J20" s="138" t="s">
        <v>17</v>
      </c>
      <c r="K20" s="157" t="s">
        <v>17</v>
      </c>
      <c r="L20" s="147"/>
      <c r="M20" s="148"/>
    </row>
    <row r="21" spans="1:19" ht="16.8" thickBot="1">
      <c r="A21" s="90"/>
      <c r="B21" s="661">
        <v>45992</v>
      </c>
      <c r="C21" s="662"/>
      <c r="D21" s="181" t="s">
        <v>53</v>
      </c>
      <c r="E21" s="663" t="s">
        <v>54</v>
      </c>
      <c r="F21" s="664"/>
      <c r="G21" s="26" t="s">
        <v>55</v>
      </c>
      <c r="H21" s="676" t="s">
        <v>247</v>
      </c>
      <c r="I21" s="677"/>
      <c r="J21" s="677"/>
      <c r="K21" s="677"/>
      <c r="L21" s="677"/>
      <c r="M21" s="158">
        <v>8</v>
      </c>
      <c r="N21" s="160">
        <v>9</v>
      </c>
    </row>
    <row r="22" spans="1:19" ht="36" customHeight="1" thickTop="1" thickBot="1">
      <c r="A22" s="182" t="s">
        <v>56</v>
      </c>
      <c r="B22" s="678" t="s">
        <v>57</v>
      </c>
      <c r="C22" s="679"/>
      <c r="D22" s="680"/>
      <c r="E22" s="183" t="s">
        <v>235</v>
      </c>
      <c r="F22" s="183" t="s">
        <v>253</v>
      </c>
      <c r="G22" s="184"/>
      <c r="H22" s="681" t="s">
        <v>58</v>
      </c>
      <c r="I22" s="682"/>
      <c r="J22" s="682"/>
      <c r="K22" s="682"/>
      <c r="L22" s="683"/>
      <c r="M22" s="159" t="s">
        <v>59</v>
      </c>
      <c r="N22" s="161" t="s">
        <v>60</v>
      </c>
      <c r="R22" s="22" t="s">
        <v>3</v>
      </c>
    </row>
    <row r="23" spans="1:19" ht="71.400000000000006" customHeight="1" thickBot="1">
      <c r="A23" s="167" t="s">
        <v>61</v>
      </c>
      <c r="B23" s="667" t="str">
        <f>IF(G23&gt;5,"☆☆☆☆",IF(AND(G23&gt;=2.39,G23&lt;5),"☆☆☆",IF(AND(G23&gt;=1.39,G23&lt;2.4),"☆☆",IF(AND(G23&gt;0,G23&lt;1.4),"☆",IF(AND(G23&gt;=-1.39,G23&lt;0),"★",IF(AND(G23&gt;=-2.39,G23&lt;-1.4),"★★",IF(AND(G23&gt;=-3.39,G23&lt;-2.4),"★★★")))))))</f>
        <v>★</v>
      </c>
      <c r="C23" s="668"/>
      <c r="D23" s="669"/>
      <c r="E23" s="428">
        <v>2.52</v>
      </c>
      <c r="F23" s="428">
        <v>2.15</v>
      </c>
      <c r="G23" s="120">
        <f t="shared" ref="G23:G69" si="0">F23-E23</f>
        <v>-0.37000000000000011</v>
      </c>
      <c r="H23" s="684"/>
      <c r="I23" s="685"/>
      <c r="J23" s="685"/>
      <c r="K23" s="685"/>
      <c r="L23" s="686"/>
      <c r="M23" s="550"/>
      <c r="N23" s="551"/>
      <c r="O23" s="113" t="s">
        <v>62</v>
      </c>
    </row>
    <row r="24" spans="1:19" ht="61.2" customHeight="1" thickBot="1">
      <c r="A24" s="91" t="s">
        <v>63</v>
      </c>
      <c r="B24" s="667" t="str">
        <f>IF(G24&gt;5,"☆☆☆☆",IF(AND(G24&gt;=2.39,G24&lt;5),"☆☆☆",IF(AND(G24&gt;=1.39,G24&lt;2.4),"☆☆",IF(AND(G24&gt;0,G24&lt;1.4),"☆",IF(AND(G24&gt;=-1.39,G24&lt;0),"★",IF(AND(G24&gt;=-2.39,G24&lt;-1.4),"★★",IF(AND(G24&gt;=-3.39,G24&lt;-2.4),"★★★")))))))</f>
        <v>★</v>
      </c>
      <c r="C24" s="668"/>
      <c r="D24" s="669"/>
      <c r="E24" s="428">
        <v>2.56</v>
      </c>
      <c r="F24" s="428">
        <v>1.71</v>
      </c>
      <c r="G24" s="120">
        <f t="shared" si="0"/>
        <v>-0.85000000000000009</v>
      </c>
      <c r="H24" s="687"/>
      <c r="I24" s="688"/>
      <c r="J24" s="688"/>
      <c r="K24" s="688"/>
      <c r="L24" s="689"/>
      <c r="M24" s="430"/>
      <c r="N24" s="431"/>
      <c r="O24" s="113" t="s">
        <v>63</v>
      </c>
      <c r="Q24" s="22" t="s">
        <v>3</v>
      </c>
    </row>
    <row r="25" spans="1:19" ht="65.400000000000006" customHeight="1" thickBot="1">
      <c r="A25" s="187" t="s">
        <v>64</v>
      </c>
      <c r="B25" s="667" t="str">
        <f t="shared" ref="B25:B70" si="1">IF(G25&gt;5,"☆☆☆☆",IF(AND(G25&gt;=2.39,G25&lt;5),"☆☆☆",IF(AND(G25&gt;=1.39,G25&lt;2.4),"☆☆",IF(AND(G25&gt;0,G25&lt;1.4),"☆",IF(AND(G25&gt;=-1.39,G25&lt;0),"★",IF(AND(G25&gt;=-2.39,G25&lt;-1.4),"★★",IF(AND(G25&gt;=-3.39,G25&lt;-2.4),"★★★")))))))</f>
        <v>☆</v>
      </c>
      <c r="C25" s="668"/>
      <c r="D25" s="669"/>
      <c r="E25" s="312">
        <v>4.41</v>
      </c>
      <c r="F25" s="312">
        <v>4.5599999999999996</v>
      </c>
      <c r="G25" s="120">
        <f t="shared" si="0"/>
        <v>0.14999999999999947</v>
      </c>
      <c r="H25" s="673" t="s">
        <v>361</v>
      </c>
      <c r="I25" s="674"/>
      <c r="J25" s="674"/>
      <c r="K25" s="674"/>
      <c r="L25" s="675"/>
      <c r="M25" s="625" t="s">
        <v>362</v>
      </c>
      <c r="N25" s="626">
        <v>45995</v>
      </c>
      <c r="O25" s="113" t="s">
        <v>64</v>
      </c>
    </row>
    <row r="26" spans="1:19" ht="61.2" customHeight="1" thickBot="1">
      <c r="A26" s="187" t="s">
        <v>65</v>
      </c>
      <c r="B26" s="667" t="str">
        <f t="shared" si="1"/>
        <v>★</v>
      </c>
      <c r="C26" s="668"/>
      <c r="D26" s="669"/>
      <c r="E26" s="428">
        <v>2.61</v>
      </c>
      <c r="F26" s="428">
        <v>2.52</v>
      </c>
      <c r="G26" s="120">
        <f t="shared" si="0"/>
        <v>-8.9999999999999858E-2</v>
      </c>
      <c r="H26" s="690"/>
      <c r="I26" s="691"/>
      <c r="J26" s="691"/>
      <c r="K26" s="691"/>
      <c r="L26" s="692"/>
      <c r="M26" s="185"/>
      <c r="N26" s="186"/>
      <c r="O26" s="113" t="s">
        <v>65</v>
      </c>
    </row>
    <row r="27" spans="1:19" ht="61.2" customHeight="1" thickBot="1">
      <c r="A27" s="187" t="s">
        <v>66</v>
      </c>
      <c r="B27" s="667" t="str">
        <f t="shared" si="1"/>
        <v>★</v>
      </c>
      <c r="C27" s="668"/>
      <c r="D27" s="669"/>
      <c r="E27" s="312">
        <v>3.08</v>
      </c>
      <c r="F27" s="428">
        <v>1.92</v>
      </c>
      <c r="G27" s="120">
        <f t="shared" si="0"/>
        <v>-1.1600000000000001</v>
      </c>
      <c r="H27" s="693"/>
      <c r="I27" s="691"/>
      <c r="J27" s="691"/>
      <c r="K27" s="691"/>
      <c r="L27" s="692"/>
      <c r="M27" s="185"/>
      <c r="N27" s="188"/>
      <c r="O27" s="113" t="s">
        <v>66</v>
      </c>
    </row>
    <row r="28" spans="1:19" ht="61.2" customHeight="1" thickBot="1">
      <c r="A28" s="187" t="s">
        <v>67</v>
      </c>
      <c r="B28" s="667" t="str">
        <f t="shared" si="1"/>
        <v>★★</v>
      </c>
      <c r="C28" s="668"/>
      <c r="D28" s="669"/>
      <c r="E28" s="312">
        <v>3.35</v>
      </c>
      <c r="F28" s="428">
        <v>1.65</v>
      </c>
      <c r="G28" s="120">
        <f t="shared" si="0"/>
        <v>-1.7000000000000002</v>
      </c>
      <c r="H28" s="670"/>
      <c r="I28" s="671"/>
      <c r="J28" s="671"/>
      <c r="K28" s="671"/>
      <c r="L28" s="672"/>
      <c r="M28" s="185"/>
      <c r="N28" s="186"/>
      <c r="O28" s="113" t="s">
        <v>67</v>
      </c>
    </row>
    <row r="29" spans="1:19" ht="61.2" customHeight="1" thickBot="1">
      <c r="A29" s="187" t="s">
        <v>204</v>
      </c>
      <c r="B29" s="667" t="str">
        <f t="shared" si="1"/>
        <v>☆</v>
      </c>
      <c r="C29" s="668"/>
      <c r="D29" s="669"/>
      <c r="E29" s="428">
        <v>2.61</v>
      </c>
      <c r="F29" s="312">
        <v>3.07</v>
      </c>
      <c r="G29" s="120">
        <f t="shared" si="0"/>
        <v>0.45999999999999996</v>
      </c>
      <c r="H29" s="670"/>
      <c r="I29" s="671"/>
      <c r="J29" s="671"/>
      <c r="K29" s="671"/>
      <c r="L29" s="672"/>
      <c r="M29" s="185"/>
      <c r="N29" s="186"/>
      <c r="O29" s="113" t="s">
        <v>68</v>
      </c>
    </row>
    <row r="30" spans="1:19" ht="61.2" customHeight="1" thickBot="1">
      <c r="A30" s="187" t="s">
        <v>69</v>
      </c>
      <c r="B30" s="667" t="str">
        <f t="shared" si="1"/>
        <v>☆</v>
      </c>
      <c r="C30" s="668"/>
      <c r="D30" s="669"/>
      <c r="E30" s="312">
        <v>4.08</v>
      </c>
      <c r="F30" s="312">
        <v>4.18</v>
      </c>
      <c r="G30" s="120">
        <f t="shared" si="0"/>
        <v>9.9999999999999645E-2</v>
      </c>
      <c r="H30" s="670"/>
      <c r="I30" s="671"/>
      <c r="J30" s="671"/>
      <c r="K30" s="671"/>
      <c r="L30" s="672"/>
      <c r="M30" s="305"/>
      <c r="N30" s="186"/>
      <c r="O30" s="113" t="s">
        <v>69</v>
      </c>
    </row>
    <row r="31" spans="1:19" ht="61.2" customHeight="1" thickBot="1">
      <c r="A31" s="187" t="s">
        <v>70</v>
      </c>
      <c r="B31" s="667" t="str">
        <f t="shared" si="1"/>
        <v>★</v>
      </c>
      <c r="C31" s="668"/>
      <c r="D31" s="669"/>
      <c r="E31" s="428">
        <v>2</v>
      </c>
      <c r="F31" s="428">
        <v>1.46</v>
      </c>
      <c r="G31" s="120">
        <f t="shared" si="0"/>
        <v>-0.54</v>
      </c>
      <c r="H31" s="697"/>
      <c r="I31" s="698"/>
      <c r="J31" s="698"/>
      <c r="K31" s="698"/>
      <c r="L31" s="699"/>
      <c r="M31" s="185"/>
      <c r="N31" s="431"/>
      <c r="O31" s="113" t="s">
        <v>70</v>
      </c>
    </row>
    <row r="32" spans="1:19" ht="61.2" customHeight="1" thickBot="1">
      <c r="A32" s="189" t="s">
        <v>71</v>
      </c>
      <c r="B32" s="667" t="str">
        <f t="shared" si="1"/>
        <v>★★★</v>
      </c>
      <c r="C32" s="668"/>
      <c r="D32" s="669"/>
      <c r="E32" s="313">
        <v>7.12</v>
      </c>
      <c r="F32" s="312">
        <v>4.32</v>
      </c>
      <c r="G32" s="120">
        <f t="shared" si="0"/>
        <v>-2.8</v>
      </c>
      <c r="H32" s="690"/>
      <c r="I32" s="691"/>
      <c r="J32" s="691"/>
      <c r="K32" s="691"/>
      <c r="L32" s="692"/>
      <c r="M32" s="185"/>
      <c r="N32" s="306"/>
      <c r="O32" s="113" t="s">
        <v>71</v>
      </c>
    </row>
    <row r="33" spans="1:16" ht="61.2" customHeight="1" thickBot="1">
      <c r="A33" s="190" t="s">
        <v>72</v>
      </c>
      <c r="B33" s="667" t="str">
        <f t="shared" si="1"/>
        <v>★</v>
      </c>
      <c r="C33" s="668"/>
      <c r="D33" s="669"/>
      <c r="E33" s="312">
        <v>4.82</v>
      </c>
      <c r="F33" s="312">
        <v>4.32</v>
      </c>
      <c r="G33" s="120">
        <f t="shared" si="0"/>
        <v>-0.5</v>
      </c>
      <c r="H33" s="690"/>
      <c r="I33" s="691"/>
      <c r="J33" s="691"/>
      <c r="K33" s="691"/>
      <c r="L33" s="692"/>
      <c r="M33" s="185"/>
      <c r="N33" s="186"/>
      <c r="O33" s="113" t="s">
        <v>72</v>
      </c>
    </row>
    <row r="34" spans="1:16" ht="61.2" customHeight="1" thickBot="1">
      <c r="A34" s="91" t="s">
        <v>73</v>
      </c>
      <c r="B34" s="667" t="str">
        <f t="shared" si="1"/>
        <v>★</v>
      </c>
      <c r="C34" s="668"/>
      <c r="D34" s="669"/>
      <c r="E34" s="312">
        <v>3.55</v>
      </c>
      <c r="F34" s="312">
        <v>3.13</v>
      </c>
      <c r="G34" s="120">
        <f t="shared" si="0"/>
        <v>-0.41999999999999993</v>
      </c>
      <c r="H34" s="694" t="s">
        <v>236</v>
      </c>
      <c r="I34" s="695"/>
      <c r="J34" s="695"/>
      <c r="K34" s="695"/>
      <c r="L34" s="696"/>
      <c r="M34" s="600" t="s">
        <v>237</v>
      </c>
      <c r="N34" s="601">
        <v>45986</v>
      </c>
      <c r="O34" s="113" t="s">
        <v>73</v>
      </c>
    </row>
    <row r="35" spans="1:16" ht="61.2" customHeight="1" thickBot="1">
      <c r="A35" s="191" t="s">
        <v>74</v>
      </c>
      <c r="B35" s="667" t="str">
        <f t="shared" si="1"/>
        <v>★</v>
      </c>
      <c r="C35" s="668"/>
      <c r="D35" s="669"/>
      <c r="E35" s="312">
        <v>5.59</v>
      </c>
      <c r="F35" s="312">
        <v>4.93</v>
      </c>
      <c r="G35" s="120">
        <f t="shared" si="0"/>
        <v>-0.66000000000000014</v>
      </c>
      <c r="H35" s="700"/>
      <c r="I35" s="701"/>
      <c r="J35" s="701"/>
      <c r="K35" s="701"/>
      <c r="L35" s="702"/>
      <c r="M35" s="432"/>
      <c r="N35" s="496"/>
      <c r="O35" s="113" t="s">
        <v>74</v>
      </c>
    </row>
    <row r="36" spans="1:16" ht="61.2" customHeight="1" thickBot="1">
      <c r="A36" s="192" t="s">
        <v>75</v>
      </c>
      <c r="B36" s="667" t="str">
        <f t="shared" si="1"/>
        <v>★</v>
      </c>
      <c r="C36" s="668"/>
      <c r="D36" s="669"/>
      <c r="E36" s="312">
        <v>3.66</v>
      </c>
      <c r="F36" s="312">
        <v>3.5</v>
      </c>
      <c r="G36" s="120">
        <f t="shared" si="0"/>
        <v>-0.16000000000000014</v>
      </c>
      <c r="H36" s="703"/>
      <c r="I36" s="685"/>
      <c r="J36" s="685"/>
      <c r="K36" s="685"/>
      <c r="L36" s="686"/>
      <c r="M36" s="432"/>
      <c r="N36" s="572"/>
      <c r="O36" s="113" t="s">
        <v>75</v>
      </c>
    </row>
    <row r="37" spans="1:16" ht="70.2" customHeight="1" thickBot="1">
      <c r="A37" s="187" t="s">
        <v>76</v>
      </c>
      <c r="B37" s="667" t="str">
        <f t="shared" si="1"/>
        <v>★</v>
      </c>
      <c r="C37" s="668"/>
      <c r="D37" s="669"/>
      <c r="E37" s="428">
        <v>2.67</v>
      </c>
      <c r="F37" s="428">
        <v>2.23</v>
      </c>
      <c r="G37" s="120">
        <f t="shared" si="0"/>
        <v>-0.43999999999999995</v>
      </c>
      <c r="H37" s="670"/>
      <c r="I37" s="671"/>
      <c r="J37" s="671"/>
      <c r="K37" s="671"/>
      <c r="L37" s="672"/>
      <c r="M37" s="185"/>
      <c r="N37" s="186"/>
      <c r="O37" s="113" t="s">
        <v>76</v>
      </c>
    </row>
    <row r="38" spans="1:16" ht="61.2" customHeight="1" thickBot="1">
      <c r="A38" s="187" t="s">
        <v>77</v>
      </c>
      <c r="B38" s="667" t="str">
        <f t="shared" si="1"/>
        <v>☆</v>
      </c>
      <c r="C38" s="668"/>
      <c r="D38" s="669"/>
      <c r="E38" s="312">
        <v>4.17</v>
      </c>
      <c r="F38" s="312">
        <v>4.3099999999999996</v>
      </c>
      <c r="G38" s="120">
        <f t="shared" si="0"/>
        <v>0.13999999999999968</v>
      </c>
      <c r="H38" s="670"/>
      <c r="I38" s="671"/>
      <c r="J38" s="671"/>
      <c r="K38" s="671"/>
      <c r="L38" s="672"/>
      <c r="M38" s="185"/>
      <c r="N38" s="186"/>
      <c r="O38" s="113" t="s">
        <v>77</v>
      </c>
    </row>
    <row r="39" spans="1:16" ht="61.2" customHeight="1" thickBot="1">
      <c r="A39" s="187" t="s">
        <v>78</v>
      </c>
      <c r="B39" s="667" t="str">
        <f t="shared" si="1"/>
        <v>★★</v>
      </c>
      <c r="C39" s="668"/>
      <c r="D39" s="669"/>
      <c r="E39" s="313">
        <v>8.64</v>
      </c>
      <c r="F39" s="313">
        <v>7.11</v>
      </c>
      <c r="G39" s="120">
        <f t="shared" si="0"/>
        <v>-1.5300000000000002</v>
      </c>
      <c r="H39" s="670"/>
      <c r="I39" s="671"/>
      <c r="J39" s="671"/>
      <c r="K39" s="671"/>
      <c r="L39" s="672"/>
      <c r="M39" s="318"/>
      <c r="N39" s="188"/>
      <c r="O39" s="113" t="s">
        <v>78</v>
      </c>
    </row>
    <row r="40" spans="1:16" ht="61.2" customHeight="1" thickBot="1">
      <c r="A40" s="187" t="s">
        <v>79</v>
      </c>
      <c r="B40" s="667" t="str">
        <f t="shared" si="1"/>
        <v>★</v>
      </c>
      <c r="C40" s="668"/>
      <c r="D40" s="669"/>
      <c r="E40" s="312">
        <v>4.24</v>
      </c>
      <c r="F40" s="428">
        <v>2.96</v>
      </c>
      <c r="G40" s="120">
        <f t="shared" si="0"/>
        <v>-1.2800000000000002</v>
      </c>
      <c r="H40" s="690"/>
      <c r="I40" s="691"/>
      <c r="J40" s="691"/>
      <c r="K40" s="691"/>
      <c r="L40" s="692"/>
      <c r="M40" s="185"/>
      <c r="N40" s="186"/>
      <c r="O40" s="113" t="s">
        <v>79</v>
      </c>
    </row>
    <row r="41" spans="1:16" ht="75" customHeight="1" thickBot="1">
      <c r="A41" s="187" t="s">
        <v>80</v>
      </c>
      <c r="B41" s="667" t="str">
        <f t="shared" si="1"/>
        <v>★</v>
      </c>
      <c r="C41" s="668"/>
      <c r="D41" s="669"/>
      <c r="E41" s="312">
        <v>4.38</v>
      </c>
      <c r="F41" s="312">
        <v>3.86</v>
      </c>
      <c r="G41" s="120">
        <f t="shared" si="0"/>
        <v>-0.52</v>
      </c>
      <c r="H41" s="709"/>
      <c r="I41" s="710"/>
      <c r="J41" s="710"/>
      <c r="K41" s="710"/>
      <c r="L41" s="711"/>
      <c r="M41" s="185"/>
      <c r="N41" s="186"/>
      <c r="O41" s="113" t="s">
        <v>80</v>
      </c>
    </row>
    <row r="42" spans="1:16" ht="66.599999999999994" customHeight="1" thickBot="1">
      <c r="A42" s="187" t="s">
        <v>81</v>
      </c>
      <c r="B42" s="667" t="str">
        <f t="shared" si="1"/>
        <v>★</v>
      </c>
      <c r="C42" s="668"/>
      <c r="D42" s="669"/>
      <c r="E42" s="428">
        <v>2.92</v>
      </c>
      <c r="F42" s="428">
        <v>2.48</v>
      </c>
      <c r="G42" s="120">
        <f t="shared" si="0"/>
        <v>-0.43999999999999995</v>
      </c>
      <c r="H42" s="706" t="s">
        <v>258</v>
      </c>
      <c r="I42" s="707"/>
      <c r="J42" s="707"/>
      <c r="K42" s="707"/>
      <c r="L42" s="708"/>
      <c r="M42" s="604" t="s">
        <v>259</v>
      </c>
      <c r="N42" s="603">
        <v>45996</v>
      </c>
      <c r="O42" s="113" t="s">
        <v>81</v>
      </c>
      <c r="P42" s="22" t="s">
        <v>41</v>
      </c>
    </row>
    <row r="43" spans="1:16" ht="69" customHeight="1" thickBot="1">
      <c r="A43" s="187" t="s">
        <v>82</v>
      </c>
      <c r="B43" s="667" t="str">
        <f t="shared" si="1"/>
        <v>☆</v>
      </c>
      <c r="C43" s="668"/>
      <c r="D43" s="669"/>
      <c r="E43" s="313">
        <v>7.89</v>
      </c>
      <c r="F43" s="313">
        <v>8.07</v>
      </c>
      <c r="G43" s="120">
        <f t="shared" si="0"/>
        <v>0.1800000000000006</v>
      </c>
      <c r="H43" s="703"/>
      <c r="I43" s="685"/>
      <c r="J43" s="685"/>
      <c r="K43" s="685"/>
      <c r="L43" s="686"/>
      <c r="M43" s="430"/>
      <c r="N43" s="431"/>
      <c r="O43" s="113" t="s">
        <v>82</v>
      </c>
    </row>
    <row r="44" spans="1:16" ht="61.2" customHeight="1" thickBot="1">
      <c r="A44" s="193" t="s">
        <v>179</v>
      </c>
      <c r="B44" s="667" t="str">
        <f t="shared" si="1"/>
        <v>★</v>
      </c>
      <c r="C44" s="668"/>
      <c r="D44" s="669"/>
      <c r="E44" s="312">
        <v>3.57</v>
      </c>
      <c r="F44" s="428">
        <v>2.56</v>
      </c>
      <c r="G44" s="120">
        <f t="shared" si="0"/>
        <v>-1.0099999999999998</v>
      </c>
      <c r="H44" s="704"/>
      <c r="I44" s="705"/>
      <c r="J44" s="705"/>
      <c r="K44" s="705"/>
      <c r="L44" s="705"/>
      <c r="M44" s="453"/>
      <c r="N44" s="431"/>
      <c r="O44" s="22" t="s">
        <v>179</v>
      </c>
    </row>
    <row r="45" spans="1:16" ht="61.2" customHeight="1" thickBot="1">
      <c r="A45" s="187" t="s">
        <v>83</v>
      </c>
      <c r="B45" s="667" t="str">
        <f t="shared" si="1"/>
        <v>★</v>
      </c>
      <c r="C45" s="668"/>
      <c r="D45" s="669"/>
      <c r="E45" s="312">
        <v>4.6900000000000004</v>
      </c>
      <c r="F45" s="312">
        <v>3.83</v>
      </c>
      <c r="G45" s="120">
        <f t="shared" si="0"/>
        <v>-0.86000000000000032</v>
      </c>
      <c r="H45" s="670"/>
      <c r="I45" s="671"/>
      <c r="J45" s="671"/>
      <c r="K45" s="671"/>
      <c r="L45" s="672"/>
      <c r="M45" s="185"/>
      <c r="N45" s="306"/>
      <c r="O45" s="113" t="s">
        <v>83</v>
      </c>
    </row>
    <row r="46" spans="1:16" ht="69" customHeight="1" thickBot="1">
      <c r="A46" s="187" t="s">
        <v>84</v>
      </c>
      <c r="B46" s="667" t="str">
        <f t="shared" si="1"/>
        <v>☆</v>
      </c>
      <c r="C46" s="668"/>
      <c r="D46" s="669"/>
      <c r="E46" s="428">
        <v>1.89</v>
      </c>
      <c r="F46" s="428">
        <v>2.3199999999999998</v>
      </c>
      <c r="G46" s="120">
        <f t="shared" si="0"/>
        <v>0.42999999999999994</v>
      </c>
      <c r="H46" s="693"/>
      <c r="I46" s="691"/>
      <c r="J46" s="691"/>
      <c r="K46" s="691"/>
      <c r="L46" s="692"/>
      <c r="M46" s="185"/>
      <c r="N46" s="186"/>
      <c r="O46" s="113" t="s">
        <v>84</v>
      </c>
    </row>
    <row r="47" spans="1:16" ht="61.2" customHeight="1" thickBot="1">
      <c r="A47" s="187" t="s">
        <v>85</v>
      </c>
      <c r="B47" s="667" t="str">
        <f t="shared" si="1"/>
        <v>☆</v>
      </c>
      <c r="C47" s="668"/>
      <c r="D47" s="669"/>
      <c r="E47" s="428">
        <v>2.4</v>
      </c>
      <c r="F47" s="312">
        <v>3.09</v>
      </c>
      <c r="G47" s="120">
        <f t="shared" si="0"/>
        <v>0.69</v>
      </c>
      <c r="H47" s="690"/>
      <c r="I47" s="691"/>
      <c r="J47" s="691"/>
      <c r="K47" s="691"/>
      <c r="L47" s="692"/>
      <c r="M47" s="185"/>
      <c r="N47" s="186"/>
      <c r="O47" s="113" t="s">
        <v>85</v>
      </c>
    </row>
    <row r="48" spans="1:16" ht="61.2" customHeight="1" thickBot="1">
      <c r="A48" s="187" t="s">
        <v>86</v>
      </c>
      <c r="B48" s="667" t="str">
        <f t="shared" si="1"/>
        <v>★</v>
      </c>
      <c r="C48" s="668"/>
      <c r="D48" s="669"/>
      <c r="E48" s="312">
        <v>3.75</v>
      </c>
      <c r="F48" s="312">
        <v>3.08</v>
      </c>
      <c r="G48" s="120">
        <f t="shared" si="0"/>
        <v>-0.66999999999999993</v>
      </c>
      <c r="H48" s="715"/>
      <c r="I48" s="716"/>
      <c r="J48" s="716"/>
      <c r="K48" s="716"/>
      <c r="L48" s="717"/>
      <c r="M48" s="430"/>
      <c r="N48" s="431"/>
      <c r="O48" s="113" t="s">
        <v>86</v>
      </c>
    </row>
    <row r="49" spans="1:15" ht="61.2" customHeight="1" thickBot="1">
      <c r="A49" s="187" t="s">
        <v>87</v>
      </c>
      <c r="B49" s="667" t="str">
        <f t="shared" si="1"/>
        <v>★</v>
      </c>
      <c r="C49" s="668"/>
      <c r="D49" s="669"/>
      <c r="E49" s="312">
        <v>3.19</v>
      </c>
      <c r="F49" s="312">
        <v>3.08</v>
      </c>
      <c r="G49" s="120">
        <f t="shared" si="0"/>
        <v>-0.10999999999999988</v>
      </c>
      <c r="H49" s="703"/>
      <c r="I49" s="685"/>
      <c r="J49" s="685"/>
      <c r="K49" s="685"/>
      <c r="L49" s="686"/>
      <c r="M49" s="430"/>
      <c r="N49" s="431"/>
      <c r="O49" s="113" t="s">
        <v>87</v>
      </c>
    </row>
    <row r="50" spans="1:15" ht="75.599999999999994" customHeight="1" thickBot="1">
      <c r="A50" s="187" t="s">
        <v>88</v>
      </c>
      <c r="B50" s="667" t="str">
        <f t="shared" si="1"/>
        <v>★</v>
      </c>
      <c r="C50" s="668"/>
      <c r="D50" s="669"/>
      <c r="E50" s="312">
        <v>3.61</v>
      </c>
      <c r="F50" s="312">
        <v>3.27</v>
      </c>
      <c r="G50" s="120">
        <f t="shared" si="0"/>
        <v>-0.33999999999999986</v>
      </c>
      <c r="H50" s="712" t="s">
        <v>262</v>
      </c>
      <c r="I50" s="713"/>
      <c r="J50" s="713"/>
      <c r="K50" s="713"/>
      <c r="L50" s="714"/>
      <c r="M50" s="605" t="s">
        <v>263</v>
      </c>
      <c r="N50" s="606">
        <v>45996</v>
      </c>
      <c r="O50" s="113" t="s">
        <v>88</v>
      </c>
    </row>
    <row r="51" spans="1:15" ht="61.2" customHeight="1" thickBot="1">
      <c r="A51" s="187" t="s">
        <v>89</v>
      </c>
      <c r="B51" s="667" t="str">
        <f t="shared" si="1"/>
        <v>★</v>
      </c>
      <c r="C51" s="668"/>
      <c r="D51" s="669"/>
      <c r="E51" s="312">
        <v>3.63</v>
      </c>
      <c r="F51" s="428">
        <v>2.63</v>
      </c>
      <c r="G51" s="120">
        <f t="shared" si="0"/>
        <v>-1</v>
      </c>
      <c r="H51" s="690"/>
      <c r="I51" s="691"/>
      <c r="J51" s="691"/>
      <c r="K51" s="691"/>
      <c r="L51" s="692"/>
      <c r="M51" s="185"/>
      <c r="N51" s="186"/>
      <c r="O51" s="113" t="s">
        <v>89</v>
      </c>
    </row>
    <row r="52" spans="1:15" ht="61.2" customHeight="1" thickBot="1">
      <c r="A52" s="187" t="s">
        <v>90</v>
      </c>
      <c r="B52" s="667" t="str">
        <f t="shared" si="1"/>
        <v>★</v>
      </c>
      <c r="C52" s="668"/>
      <c r="D52" s="669"/>
      <c r="E52" s="428">
        <v>2.33</v>
      </c>
      <c r="F52" s="428">
        <v>1.74</v>
      </c>
      <c r="G52" s="120">
        <f t="shared" si="0"/>
        <v>-0.59000000000000008</v>
      </c>
      <c r="H52" s="670"/>
      <c r="I52" s="671"/>
      <c r="J52" s="671"/>
      <c r="K52" s="671"/>
      <c r="L52" s="672"/>
      <c r="M52" s="185"/>
      <c r="N52" s="186"/>
      <c r="O52" s="113" t="s">
        <v>90</v>
      </c>
    </row>
    <row r="53" spans="1:15" ht="61.2" customHeight="1" thickBot="1">
      <c r="A53" s="187" t="s">
        <v>91</v>
      </c>
      <c r="B53" s="667" t="str">
        <f t="shared" si="1"/>
        <v>★</v>
      </c>
      <c r="C53" s="668"/>
      <c r="D53" s="669"/>
      <c r="E53" s="312">
        <v>3.26</v>
      </c>
      <c r="F53" s="428">
        <v>2.74</v>
      </c>
      <c r="G53" s="120">
        <f t="shared" si="0"/>
        <v>-0.51999999999999957</v>
      </c>
      <c r="H53" s="690"/>
      <c r="I53" s="691"/>
      <c r="J53" s="691"/>
      <c r="K53" s="691"/>
      <c r="L53" s="692"/>
      <c r="M53" s="573"/>
      <c r="N53" s="186"/>
      <c r="O53" s="113" t="s">
        <v>91</v>
      </c>
    </row>
    <row r="54" spans="1:15" ht="61.2" customHeight="1" thickBot="1">
      <c r="A54" s="187" t="s">
        <v>92</v>
      </c>
      <c r="B54" s="667" t="str">
        <f t="shared" si="1"/>
        <v>★★</v>
      </c>
      <c r="C54" s="668"/>
      <c r="D54" s="669"/>
      <c r="E54" s="312">
        <v>3.82</v>
      </c>
      <c r="F54" s="428">
        <v>2.36</v>
      </c>
      <c r="G54" s="120">
        <f t="shared" si="0"/>
        <v>-1.46</v>
      </c>
      <c r="H54" s="690"/>
      <c r="I54" s="691"/>
      <c r="J54" s="691"/>
      <c r="K54" s="691"/>
      <c r="L54" s="692"/>
      <c r="M54" s="185"/>
      <c r="N54" s="186"/>
      <c r="O54" s="113" t="s">
        <v>92</v>
      </c>
    </row>
    <row r="55" spans="1:15" ht="61.2" customHeight="1" thickBot="1">
      <c r="A55" s="187" t="s">
        <v>93</v>
      </c>
      <c r="B55" s="667" t="str">
        <f t="shared" si="1"/>
        <v>★</v>
      </c>
      <c r="C55" s="668"/>
      <c r="D55" s="669"/>
      <c r="E55" s="428">
        <v>2.61</v>
      </c>
      <c r="F55" s="428">
        <v>2.21</v>
      </c>
      <c r="G55" s="120">
        <f t="shared" si="0"/>
        <v>-0.39999999999999991</v>
      </c>
      <c r="H55" s="703"/>
      <c r="I55" s="685"/>
      <c r="J55" s="685"/>
      <c r="K55" s="685"/>
      <c r="L55" s="686"/>
      <c r="M55" s="430"/>
      <c r="N55" s="431"/>
      <c r="O55" s="113" t="s">
        <v>93</v>
      </c>
    </row>
    <row r="56" spans="1:15" ht="73.2" customHeight="1" thickBot="1">
      <c r="A56" s="187" t="s">
        <v>94</v>
      </c>
      <c r="B56" s="667" t="str">
        <f t="shared" si="1"/>
        <v>★</v>
      </c>
      <c r="C56" s="668"/>
      <c r="D56" s="669"/>
      <c r="E56" s="312">
        <v>3.84</v>
      </c>
      <c r="F56" s="312">
        <v>3.74</v>
      </c>
      <c r="G56" s="120">
        <f t="shared" si="0"/>
        <v>-9.9999999999999645E-2</v>
      </c>
      <c r="H56" s="693"/>
      <c r="I56" s="691"/>
      <c r="J56" s="691"/>
      <c r="K56" s="691"/>
      <c r="L56" s="692"/>
      <c r="M56" s="185"/>
      <c r="N56" s="186"/>
      <c r="O56" s="113" t="s">
        <v>94</v>
      </c>
    </row>
    <row r="57" spans="1:15" ht="61.2" customHeight="1" thickBot="1">
      <c r="A57" s="187" t="s">
        <v>95</v>
      </c>
      <c r="B57" s="667" t="str">
        <f t="shared" si="1"/>
        <v>★</v>
      </c>
      <c r="C57" s="668"/>
      <c r="D57" s="669"/>
      <c r="E57" s="312">
        <v>3.5</v>
      </c>
      <c r="F57" s="312">
        <v>3.4</v>
      </c>
      <c r="G57" s="120">
        <f t="shared" si="0"/>
        <v>-0.10000000000000009</v>
      </c>
      <c r="H57" s="693"/>
      <c r="I57" s="691"/>
      <c r="J57" s="691"/>
      <c r="K57" s="691"/>
      <c r="L57" s="692"/>
      <c r="M57" s="185"/>
      <c r="N57" s="186"/>
      <c r="O57" s="113" t="s">
        <v>95</v>
      </c>
    </row>
    <row r="58" spans="1:15" ht="61.2" customHeight="1" thickBot="1">
      <c r="A58" s="187" t="s">
        <v>96</v>
      </c>
      <c r="B58" s="667" t="str">
        <f t="shared" si="1"/>
        <v>★</v>
      </c>
      <c r="C58" s="668"/>
      <c r="D58" s="669"/>
      <c r="E58" s="428">
        <v>2.57</v>
      </c>
      <c r="F58" s="428">
        <v>2.38</v>
      </c>
      <c r="G58" s="120">
        <f t="shared" si="0"/>
        <v>-0.18999999999999995</v>
      </c>
      <c r="H58" s="690"/>
      <c r="I58" s="691"/>
      <c r="J58" s="691"/>
      <c r="K58" s="691"/>
      <c r="L58" s="692"/>
      <c r="M58" s="185"/>
      <c r="N58" s="186"/>
      <c r="O58" s="113" t="s">
        <v>96</v>
      </c>
    </row>
    <row r="59" spans="1:15" ht="61.2" customHeight="1" thickBot="1">
      <c r="A59" s="187" t="s">
        <v>97</v>
      </c>
      <c r="B59" s="667" t="str">
        <f t="shared" si="1"/>
        <v>★</v>
      </c>
      <c r="C59" s="668"/>
      <c r="D59" s="669"/>
      <c r="E59" s="312">
        <v>5.19</v>
      </c>
      <c r="F59" s="312">
        <v>3.88</v>
      </c>
      <c r="G59" s="120">
        <f t="shared" si="0"/>
        <v>-1.3100000000000005</v>
      </c>
      <c r="H59" s="690"/>
      <c r="I59" s="691"/>
      <c r="J59" s="691"/>
      <c r="K59" s="691"/>
      <c r="L59" s="692"/>
      <c r="M59" s="185"/>
      <c r="N59" s="186"/>
      <c r="O59" s="113" t="s">
        <v>97</v>
      </c>
    </row>
    <row r="60" spans="1:15" ht="61.2" customHeight="1" thickBot="1">
      <c r="A60" s="187" t="s">
        <v>98</v>
      </c>
      <c r="B60" s="667" t="str">
        <f t="shared" si="1"/>
        <v>☆</v>
      </c>
      <c r="C60" s="668"/>
      <c r="D60" s="669"/>
      <c r="E60" s="312">
        <v>4.37</v>
      </c>
      <c r="F60" s="312">
        <v>5.35</v>
      </c>
      <c r="G60" s="120">
        <f t="shared" si="0"/>
        <v>0.97999999999999954</v>
      </c>
      <c r="H60" s="767" t="s">
        <v>260</v>
      </c>
      <c r="I60" s="768"/>
      <c r="J60" s="768"/>
      <c r="K60" s="768"/>
      <c r="L60" s="769"/>
      <c r="M60" s="602" t="s">
        <v>261</v>
      </c>
      <c r="N60" s="603">
        <v>45997</v>
      </c>
      <c r="O60" s="113" t="s">
        <v>98</v>
      </c>
    </row>
    <row r="61" spans="1:15" ht="61.2" customHeight="1" thickBot="1">
      <c r="A61" s="187" t="s">
        <v>99</v>
      </c>
      <c r="B61" s="667" t="str">
        <f t="shared" si="1"/>
        <v>☆</v>
      </c>
      <c r="C61" s="668"/>
      <c r="D61" s="669"/>
      <c r="E61" s="428">
        <v>1.95</v>
      </c>
      <c r="F61" s="428">
        <v>2.35</v>
      </c>
      <c r="G61" s="120">
        <f t="shared" si="0"/>
        <v>0.40000000000000013</v>
      </c>
      <c r="H61" s="761"/>
      <c r="I61" s="762"/>
      <c r="J61" s="762"/>
      <c r="K61" s="762"/>
      <c r="L61" s="763"/>
      <c r="M61" s="574"/>
      <c r="N61" s="575"/>
      <c r="O61" s="113" t="s">
        <v>99</v>
      </c>
    </row>
    <row r="62" spans="1:15" ht="69" customHeight="1" thickBot="1">
      <c r="A62" s="187" t="s">
        <v>100</v>
      </c>
      <c r="B62" s="667" t="str">
        <f t="shared" si="1"/>
        <v>★</v>
      </c>
      <c r="C62" s="668"/>
      <c r="D62" s="669"/>
      <c r="E62" s="312">
        <v>5.5</v>
      </c>
      <c r="F62" s="312">
        <v>4.2</v>
      </c>
      <c r="G62" s="120">
        <f t="shared" si="0"/>
        <v>-1.2999999999999998</v>
      </c>
      <c r="H62" s="764" t="s">
        <v>264</v>
      </c>
      <c r="I62" s="765"/>
      <c r="J62" s="765"/>
      <c r="K62" s="765"/>
      <c r="L62" s="766"/>
      <c r="M62" s="602" t="s">
        <v>265</v>
      </c>
      <c r="N62" s="606">
        <v>45996</v>
      </c>
      <c r="O62" s="113" t="s">
        <v>100</v>
      </c>
    </row>
    <row r="63" spans="1:15" ht="61.2" customHeight="1" thickBot="1">
      <c r="A63" s="187" t="s">
        <v>101</v>
      </c>
      <c r="B63" s="667" t="str">
        <f t="shared" si="1"/>
        <v>★</v>
      </c>
      <c r="C63" s="668"/>
      <c r="D63" s="669"/>
      <c r="E63" s="428">
        <v>2.67</v>
      </c>
      <c r="F63" s="428">
        <v>1.33</v>
      </c>
      <c r="G63" s="120">
        <f t="shared" si="0"/>
        <v>-1.3399999999999999</v>
      </c>
      <c r="H63" s="697"/>
      <c r="I63" s="698"/>
      <c r="J63" s="698"/>
      <c r="K63" s="698"/>
      <c r="L63" s="699"/>
      <c r="M63" s="185"/>
      <c r="N63" s="431"/>
      <c r="O63" s="113" t="s">
        <v>101</v>
      </c>
    </row>
    <row r="64" spans="1:15" ht="61.2" customHeight="1" thickBot="1">
      <c r="A64" s="187" t="s">
        <v>102</v>
      </c>
      <c r="B64" s="667" t="str">
        <f t="shared" si="1"/>
        <v>★</v>
      </c>
      <c r="C64" s="668"/>
      <c r="D64" s="669"/>
      <c r="E64" s="428">
        <v>2.65</v>
      </c>
      <c r="F64" s="428">
        <v>2.16</v>
      </c>
      <c r="G64" s="120">
        <f t="shared" si="0"/>
        <v>-0.48999999999999977</v>
      </c>
      <c r="H64" s="715"/>
      <c r="I64" s="716"/>
      <c r="J64" s="716"/>
      <c r="K64" s="716"/>
      <c r="L64" s="717"/>
      <c r="M64" s="430"/>
      <c r="N64" s="431"/>
      <c r="O64" s="113" t="s">
        <v>102</v>
      </c>
    </row>
    <row r="65" spans="1:18" ht="61.2" customHeight="1" thickBot="1">
      <c r="A65" s="187" t="s">
        <v>103</v>
      </c>
      <c r="B65" s="667" t="str">
        <f t="shared" si="1"/>
        <v>★</v>
      </c>
      <c r="C65" s="668"/>
      <c r="D65" s="669"/>
      <c r="E65" s="312">
        <v>3.75</v>
      </c>
      <c r="F65" s="428">
        <v>2.69</v>
      </c>
      <c r="G65" s="120">
        <f t="shared" si="0"/>
        <v>-1.06</v>
      </c>
      <c r="H65" s="715"/>
      <c r="I65" s="716"/>
      <c r="J65" s="716"/>
      <c r="K65" s="716"/>
      <c r="L65" s="717"/>
      <c r="M65" s="427"/>
      <c r="N65" s="431"/>
      <c r="O65" s="113" t="s">
        <v>103</v>
      </c>
    </row>
    <row r="66" spans="1:18" ht="61.2" customHeight="1" thickBot="1">
      <c r="A66" s="187" t="s">
        <v>104</v>
      </c>
      <c r="B66" s="667" t="str">
        <f t="shared" si="1"/>
        <v>☆</v>
      </c>
      <c r="C66" s="668"/>
      <c r="D66" s="669"/>
      <c r="E66" s="313">
        <v>7.69</v>
      </c>
      <c r="F66" s="313">
        <v>7.86</v>
      </c>
      <c r="G66" s="120">
        <f t="shared" si="0"/>
        <v>0.16999999999999993</v>
      </c>
      <c r="H66" s="693"/>
      <c r="I66" s="691"/>
      <c r="J66" s="691"/>
      <c r="K66" s="691"/>
      <c r="L66" s="692"/>
      <c r="M66" s="185"/>
      <c r="N66" s="186"/>
      <c r="O66" s="113" t="s">
        <v>104</v>
      </c>
    </row>
    <row r="67" spans="1:18" ht="61.2" customHeight="1" thickBot="1">
      <c r="A67" s="187" t="s">
        <v>105</v>
      </c>
      <c r="B67" s="667" t="str">
        <f t="shared" si="1"/>
        <v>★★</v>
      </c>
      <c r="C67" s="668"/>
      <c r="D67" s="669"/>
      <c r="E67" s="313">
        <v>8.4700000000000006</v>
      </c>
      <c r="F67" s="313">
        <v>6.87</v>
      </c>
      <c r="G67" s="120">
        <f t="shared" si="0"/>
        <v>-1.6000000000000005</v>
      </c>
      <c r="H67" s="693"/>
      <c r="I67" s="691"/>
      <c r="J67" s="691"/>
      <c r="K67" s="691"/>
      <c r="L67" s="692"/>
      <c r="M67" s="185"/>
      <c r="N67" s="186"/>
      <c r="O67" s="113" t="s">
        <v>105</v>
      </c>
    </row>
    <row r="68" spans="1:18" ht="61.2" customHeight="1" thickBot="1">
      <c r="A68" s="192" t="s">
        <v>106</v>
      </c>
      <c r="B68" s="667" t="str">
        <f t="shared" si="1"/>
        <v>☆</v>
      </c>
      <c r="C68" s="668"/>
      <c r="D68" s="669"/>
      <c r="E68" s="312">
        <v>4.29</v>
      </c>
      <c r="F68" s="312">
        <v>4.45</v>
      </c>
      <c r="G68" s="120">
        <f t="shared" si="0"/>
        <v>0.16000000000000014</v>
      </c>
      <c r="H68" s="690"/>
      <c r="I68" s="691"/>
      <c r="J68" s="691"/>
      <c r="K68" s="691"/>
      <c r="L68" s="692"/>
      <c r="M68" s="185"/>
      <c r="N68" s="186"/>
      <c r="O68" s="113" t="s">
        <v>106</v>
      </c>
    </row>
    <row r="69" spans="1:18" ht="61.2" customHeight="1" thickBot="1">
      <c r="A69" s="189" t="s">
        <v>107</v>
      </c>
      <c r="B69" s="667" t="str">
        <f t="shared" si="1"/>
        <v>★</v>
      </c>
      <c r="C69" s="668"/>
      <c r="D69" s="669"/>
      <c r="E69" s="322">
        <v>3.72</v>
      </c>
      <c r="F69" s="322">
        <v>3.24</v>
      </c>
      <c r="G69" s="120">
        <f t="shared" si="0"/>
        <v>-0.48</v>
      </c>
      <c r="H69" s="758" t="s">
        <v>256</v>
      </c>
      <c r="I69" s="759"/>
      <c r="J69" s="759"/>
      <c r="K69" s="759"/>
      <c r="L69" s="760"/>
      <c r="M69" s="602" t="s">
        <v>257</v>
      </c>
      <c r="N69" s="603">
        <v>45997</v>
      </c>
      <c r="O69" s="113" t="s">
        <v>107</v>
      </c>
    </row>
    <row r="70" spans="1:18" ht="61.2" customHeight="1" thickBot="1">
      <c r="A70" s="302" t="s">
        <v>108</v>
      </c>
      <c r="B70" s="667" t="str">
        <f t="shared" si="1"/>
        <v>★</v>
      </c>
      <c r="C70" s="668"/>
      <c r="D70" s="669"/>
      <c r="E70" s="312">
        <v>4.0199999999999996</v>
      </c>
      <c r="F70" s="312">
        <v>3.55</v>
      </c>
      <c r="G70" s="303">
        <f>F70-E70</f>
        <v>-0.46999999999999975</v>
      </c>
      <c r="H70" s="748"/>
      <c r="I70" s="749"/>
      <c r="J70" s="749"/>
      <c r="K70" s="749"/>
      <c r="L70" s="750"/>
      <c r="M70" s="194"/>
      <c r="N70" s="304"/>
      <c r="O70" s="113"/>
    </row>
    <row r="71" spans="1:18" ht="42.75" customHeight="1" thickBot="1">
      <c r="A71" s="92"/>
      <c r="B71" s="92"/>
      <c r="C71" s="92"/>
      <c r="D71" s="92"/>
      <c r="E71" s="751"/>
      <c r="F71" s="751"/>
      <c r="G71" s="751"/>
      <c r="H71" s="751"/>
      <c r="I71" s="751"/>
      <c r="J71" s="751"/>
      <c r="K71" s="751"/>
      <c r="L71" s="751"/>
      <c r="M71" s="23">
        <f>COUNTIF(E24:E70,"&gt;=10")</f>
        <v>0</v>
      </c>
      <c r="N71" s="23">
        <f>COUNTIF(F24:F70,"&gt;=10")</f>
        <v>0</v>
      </c>
      <c r="O71" s="23" t="s">
        <v>3</v>
      </c>
    </row>
    <row r="72" spans="1:18" ht="36.75" customHeight="1" thickBot="1">
      <c r="A72" s="195" t="s">
        <v>17</v>
      </c>
      <c r="B72" s="196"/>
      <c r="C72" s="268"/>
      <c r="D72" s="268"/>
      <c r="E72" s="752" t="s">
        <v>109</v>
      </c>
      <c r="F72" s="752"/>
      <c r="G72" s="752"/>
      <c r="H72" s="466" t="s">
        <v>210</v>
      </c>
      <c r="I72" s="467"/>
      <c r="J72" s="268"/>
      <c r="K72" s="197"/>
      <c r="L72" s="197"/>
      <c r="M72" s="198"/>
      <c r="N72" s="199"/>
    </row>
    <row r="73" spans="1:18" ht="36.75" customHeight="1" thickBot="1">
      <c r="A73" s="31"/>
      <c r="B73" s="438"/>
      <c r="C73" s="755" t="s">
        <v>110</v>
      </c>
      <c r="D73" s="756"/>
      <c r="E73" s="756"/>
      <c r="F73" s="757"/>
      <c r="G73" s="200">
        <f>+F70</f>
        <v>3.55</v>
      </c>
      <c r="H73" s="201" t="s">
        <v>111</v>
      </c>
      <c r="I73" s="753">
        <f>+G70</f>
        <v>-0.46999999999999975</v>
      </c>
      <c r="J73" s="754"/>
      <c r="K73" s="94"/>
      <c r="L73" s="94"/>
      <c r="M73" s="95"/>
      <c r="N73" s="32"/>
    </row>
    <row r="74" spans="1:18" ht="36.75" customHeight="1" thickBot="1">
      <c r="A74" s="31"/>
      <c r="B74" s="93"/>
      <c r="C74" s="718" t="s">
        <v>112</v>
      </c>
      <c r="D74" s="719"/>
      <c r="E74" s="719"/>
      <c r="F74" s="720"/>
      <c r="G74" s="202">
        <f>+F35</f>
        <v>4.93</v>
      </c>
      <c r="H74" s="203" t="s">
        <v>113</v>
      </c>
      <c r="I74" s="721">
        <f>+G35</f>
        <v>-0.66000000000000014</v>
      </c>
      <c r="J74" s="722"/>
      <c r="K74" s="94"/>
      <c r="L74" s="94"/>
      <c r="M74" s="95"/>
      <c r="N74" s="32"/>
      <c r="R74" s="204" t="s">
        <v>17</v>
      </c>
    </row>
    <row r="75" spans="1:18" ht="36.75" customHeight="1" thickBot="1">
      <c r="A75" s="31"/>
      <c r="B75" s="93"/>
      <c r="C75" s="723" t="s">
        <v>114</v>
      </c>
      <c r="D75" s="724"/>
      <c r="E75" s="724"/>
      <c r="F75" s="205" t="str">
        <f>VLOOKUP(G75,F:P,10,0)</f>
        <v>岐阜県</v>
      </c>
      <c r="G75" s="206">
        <f>MAX(F23:F69)</f>
        <v>8.07</v>
      </c>
      <c r="H75" s="725" t="s">
        <v>115</v>
      </c>
      <c r="I75" s="726"/>
      <c r="J75" s="726"/>
      <c r="K75" s="207">
        <f>+N71</f>
        <v>0</v>
      </c>
      <c r="L75" s="208" t="s">
        <v>116</v>
      </c>
      <c r="M75" s="300">
        <f>N71-M71</f>
        <v>0</v>
      </c>
      <c r="N75" s="32"/>
      <c r="R75" s="106"/>
    </row>
    <row r="76" spans="1:18" ht="36.75" customHeight="1" thickBot="1">
      <c r="A76" s="33"/>
      <c r="B76" s="34"/>
      <c r="C76" s="34"/>
      <c r="D76" s="34"/>
      <c r="E76" s="34"/>
      <c r="F76" s="34"/>
      <c r="G76" s="34"/>
      <c r="H76" s="34"/>
      <c r="I76" s="34"/>
      <c r="J76" s="34"/>
      <c r="K76" s="35"/>
      <c r="L76" s="35"/>
      <c r="M76" s="36"/>
      <c r="N76" s="37"/>
      <c r="R76" s="106"/>
    </row>
    <row r="77" spans="1:18" ht="30.75" customHeight="1">
      <c r="A77" s="47"/>
      <c r="B77" s="47"/>
      <c r="C77" s="47"/>
      <c r="D77" s="47"/>
      <c r="E77" s="47"/>
      <c r="F77" s="47"/>
      <c r="G77" s="47"/>
      <c r="H77" s="47"/>
      <c r="I77" s="47"/>
      <c r="J77" s="47"/>
      <c r="K77" s="96"/>
      <c r="L77" s="96"/>
      <c r="M77" s="97"/>
      <c r="N77" s="98"/>
      <c r="R77" s="107"/>
    </row>
    <row r="78" spans="1:18" ht="30.75" customHeight="1" thickBot="1">
      <c r="A78" s="99"/>
      <c r="B78" s="99"/>
      <c r="C78" s="99"/>
      <c r="D78" s="99"/>
      <c r="E78" s="99"/>
      <c r="F78" s="99"/>
      <c r="G78" s="99"/>
      <c r="H78" s="99"/>
      <c r="I78" s="99"/>
      <c r="J78" s="99"/>
      <c r="K78" s="100"/>
      <c r="L78" s="100"/>
      <c r="M78" s="174"/>
      <c r="N78" s="99"/>
    </row>
    <row r="79" spans="1:18" ht="24.75" customHeight="1" thickTop="1">
      <c r="A79" s="727">
        <v>2</v>
      </c>
      <c r="B79" s="730" t="s">
        <v>208</v>
      </c>
      <c r="C79" s="731"/>
      <c r="D79" s="731"/>
      <c r="E79" s="731"/>
      <c r="F79" s="732"/>
      <c r="G79" s="739" t="s">
        <v>209</v>
      </c>
      <c r="H79" s="740"/>
      <c r="I79" s="740"/>
      <c r="J79" s="740"/>
      <c r="K79" s="740"/>
      <c r="L79" s="740"/>
      <c r="M79" s="740"/>
      <c r="N79" s="741"/>
    </row>
    <row r="80" spans="1:18" ht="24.75" customHeight="1">
      <c r="A80" s="728"/>
      <c r="B80" s="733"/>
      <c r="C80" s="734"/>
      <c r="D80" s="734"/>
      <c r="E80" s="734"/>
      <c r="F80" s="735"/>
      <c r="G80" s="742"/>
      <c r="H80" s="743"/>
      <c r="I80" s="743"/>
      <c r="J80" s="743"/>
      <c r="K80" s="743"/>
      <c r="L80" s="743"/>
      <c r="M80" s="743"/>
      <c r="N80" s="744"/>
      <c r="O80" s="101" t="s">
        <v>3</v>
      </c>
      <c r="P80" s="101"/>
    </row>
    <row r="81" spans="1:16" ht="24.75" customHeight="1">
      <c r="A81" s="728"/>
      <c r="B81" s="733"/>
      <c r="C81" s="734"/>
      <c r="D81" s="734"/>
      <c r="E81" s="734"/>
      <c r="F81" s="735"/>
      <c r="G81" s="742"/>
      <c r="H81" s="743"/>
      <c r="I81" s="743"/>
      <c r="J81" s="743"/>
      <c r="K81" s="743"/>
      <c r="L81" s="743"/>
      <c r="M81" s="743"/>
      <c r="N81" s="744"/>
      <c r="O81" s="101" t="s">
        <v>17</v>
      </c>
      <c r="P81" s="101" t="s">
        <v>117</v>
      </c>
    </row>
    <row r="82" spans="1:16" ht="24.75" customHeight="1">
      <c r="A82" s="728"/>
      <c r="B82" s="733"/>
      <c r="C82" s="734"/>
      <c r="D82" s="734"/>
      <c r="E82" s="734"/>
      <c r="F82" s="735"/>
      <c r="G82" s="742"/>
      <c r="H82" s="743"/>
      <c r="I82" s="743"/>
      <c r="J82" s="743"/>
      <c r="K82" s="743"/>
      <c r="L82" s="743"/>
      <c r="M82" s="743"/>
      <c r="N82" s="744"/>
      <c r="O82" s="102"/>
      <c r="P82" s="101"/>
    </row>
    <row r="83" spans="1:16" ht="46.2" customHeight="1" thickBot="1">
      <c r="A83" s="729"/>
      <c r="B83" s="736"/>
      <c r="C83" s="737"/>
      <c r="D83" s="737"/>
      <c r="E83" s="737"/>
      <c r="F83" s="738"/>
      <c r="G83" s="745"/>
      <c r="H83" s="746"/>
      <c r="I83" s="746"/>
      <c r="J83" s="746"/>
      <c r="K83" s="746"/>
      <c r="L83" s="746"/>
      <c r="M83" s="746"/>
      <c r="N83" s="747"/>
    </row>
    <row r="84" spans="1:16" ht="13.8" thickTop="1"/>
    <row r="87" spans="1:16">
      <c r="B87" s="22" t="s">
        <v>21</v>
      </c>
    </row>
  </sheetData>
  <sheetProtection formatCells="0" formatColumns="0" formatRows="0" insertColumns="0" insertRows="0" insertHyperlinks="0" deleteColumns="0" deleteRows="0" sort="0" autoFilter="0" pivotTables="0"/>
  <autoFilter ref="A22:G75" xr:uid="{00000000-0009-0000-0000-000002000000}">
    <filterColumn colId="1" showButton="0"/>
    <filterColumn colId="2" showButton="0"/>
  </autoFilter>
  <mergeCells count="120">
    <mergeCell ref="B58:D58"/>
    <mergeCell ref="H57:L57"/>
    <mergeCell ref="B59:D59"/>
    <mergeCell ref="H59:L59"/>
    <mergeCell ref="H60:L60"/>
    <mergeCell ref="B67:D67"/>
    <mergeCell ref="H67:L67"/>
    <mergeCell ref="B68:D68"/>
    <mergeCell ref="H68:L68"/>
    <mergeCell ref="B60:D60"/>
    <mergeCell ref="H58:L58"/>
    <mergeCell ref="H66:L66"/>
    <mergeCell ref="B69:D69"/>
    <mergeCell ref="H69:L69"/>
    <mergeCell ref="B64:D64"/>
    <mergeCell ref="H64:L64"/>
    <mergeCell ref="B65:D65"/>
    <mergeCell ref="B66:D66"/>
    <mergeCell ref="H65:L65"/>
    <mergeCell ref="B61:D61"/>
    <mergeCell ref="H61:L61"/>
    <mergeCell ref="B62:D62"/>
    <mergeCell ref="H62:L62"/>
    <mergeCell ref="B63:D63"/>
    <mergeCell ref="H63:L63"/>
    <mergeCell ref="C74:F74"/>
    <mergeCell ref="I74:J74"/>
    <mergeCell ref="C75:E75"/>
    <mergeCell ref="H75:J75"/>
    <mergeCell ref="A79:A83"/>
    <mergeCell ref="B79:F83"/>
    <mergeCell ref="G79:N83"/>
    <mergeCell ref="B70:D70"/>
    <mergeCell ref="H70:L70"/>
    <mergeCell ref="E71:L71"/>
    <mergeCell ref="E72:G72"/>
    <mergeCell ref="I73:J73"/>
    <mergeCell ref="C73:F73"/>
    <mergeCell ref="B55:D55"/>
    <mergeCell ref="H55:L55"/>
    <mergeCell ref="B56:D56"/>
    <mergeCell ref="H56:L56"/>
    <mergeCell ref="B57:D57"/>
    <mergeCell ref="B52:D52"/>
    <mergeCell ref="H52:L52"/>
    <mergeCell ref="B53:D53"/>
    <mergeCell ref="H53:L53"/>
    <mergeCell ref="B54:D54"/>
    <mergeCell ref="H54:L54"/>
    <mergeCell ref="B50:D50"/>
    <mergeCell ref="H50:L50"/>
    <mergeCell ref="B51:D51"/>
    <mergeCell ref="H51:L51"/>
    <mergeCell ref="B46:D46"/>
    <mergeCell ref="H46:L46"/>
    <mergeCell ref="B47:D47"/>
    <mergeCell ref="H47:L47"/>
    <mergeCell ref="B48:D48"/>
    <mergeCell ref="H48:L48"/>
    <mergeCell ref="B45:D45"/>
    <mergeCell ref="H45:L45"/>
    <mergeCell ref="B40:D40"/>
    <mergeCell ref="H40:L40"/>
    <mergeCell ref="B41:D41"/>
    <mergeCell ref="H42:L42"/>
    <mergeCell ref="B42:D42"/>
    <mergeCell ref="B49:D49"/>
    <mergeCell ref="H49:L49"/>
    <mergeCell ref="H41:L41"/>
    <mergeCell ref="B39:D39"/>
    <mergeCell ref="H39:L39"/>
    <mergeCell ref="H35:L35"/>
    <mergeCell ref="B36:D36"/>
    <mergeCell ref="H36:L36"/>
    <mergeCell ref="B43:D43"/>
    <mergeCell ref="H43:L43"/>
    <mergeCell ref="H44:L44"/>
    <mergeCell ref="B35:D35"/>
    <mergeCell ref="B44:D44"/>
    <mergeCell ref="H33:L33"/>
    <mergeCell ref="B29:D29"/>
    <mergeCell ref="H29:L29"/>
    <mergeCell ref="B30:D30"/>
    <mergeCell ref="H30:L30"/>
    <mergeCell ref="B37:D37"/>
    <mergeCell ref="H37:L37"/>
    <mergeCell ref="B38:D38"/>
    <mergeCell ref="H38:L38"/>
    <mergeCell ref="B34:D34"/>
    <mergeCell ref="H34:L34"/>
    <mergeCell ref="B31:D31"/>
    <mergeCell ref="H31:L31"/>
    <mergeCell ref="B32:D32"/>
    <mergeCell ref="H32:L32"/>
    <mergeCell ref="B33:D33"/>
    <mergeCell ref="B28:D28"/>
    <mergeCell ref="H28:L28"/>
    <mergeCell ref="B25:D25"/>
    <mergeCell ref="H25:L25"/>
    <mergeCell ref="H21:L21"/>
    <mergeCell ref="B22:D22"/>
    <mergeCell ref="H22:L22"/>
    <mergeCell ref="H23:L23"/>
    <mergeCell ref="B24:D24"/>
    <mergeCell ref="H24:L24"/>
    <mergeCell ref="B23:D23"/>
    <mergeCell ref="B26:D26"/>
    <mergeCell ref="H26:L26"/>
    <mergeCell ref="B27:D27"/>
    <mergeCell ref="H27:L27"/>
    <mergeCell ref="F3:G16"/>
    <mergeCell ref="I2:M2"/>
    <mergeCell ref="A17:C17"/>
    <mergeCell ref="F17:G17"/>
    <mergeCell ref="A18:C18"/>
    <mergeCell ref="F18:G18"/>
    <mergeCell ref="A19:G19"/>
    <mergeCell ref="B21:C21"/>
    <mergeCell ref="E21:F21"/>
    <mergeCell ref="A3:C16"/>
  </mergeCells>
  <phoneticPr fontId="80"/>
  <conditionalFormatting sqref="G23:G70">
    <cfRule type="cellIs" dxfId="5" priority="1" stopIfTrue="1" operator="between">
      <formula>10.1</formula>
      <formula>20</formula>
    </cfRule>
    <cfRule type="cellIs" dxfId="4" priority="2" stopIfTrue="1" operator="between">
      <formula>1.01</formula>
      <formula>10</formula>
    </cfRule>
    <cfRule type="cellIs" dxfId="3" priority="3" stopIfTrue="1" operator="between">
      <formula>0.01</formula>
      <formula>1</formula>
    </cfRule>
  </conditionalFormatting>
  <conditionalFormatting sqref="N77">
    <cfRule type="cellIs" dxfId="2" priority="4" stopIfTrue="1" operator="between">
      <formula>10.1</formula>
      <formula>20</formula>
    </cfRule>
    <cfRule type="cellIs" dxfId="1" priority="5" stopIfTrue="1" operator="between">
      <formula>1.01</formula>
      <formula>10</formula>
    </cfRule>
    <cfRule type="cellIs" dxfId="0" priority="6" stopIfTrue="1" operator="between">
      <formula>0.01</formula>
      <formula>1</formula>
    </cfRule>
  </conditionalFormatting>
  <hyperlinks>
    <hyperlink ref="I19" r:id="rId1" xr:uid="{C7424B07-D1FE-44F6-B79C-EFD9D50A5CA1}"/>
  </hyperlinks>
  <printOptions horizontalCentered="1" verticalCentered="1"/>
  <pageMargins left="0" right="0.23622047244094491" top="0.74803149606299213" bottom="0.74803149606299213" header="0.31496062992125984" footer="0.31496062992125984"/>
  <pageSetup paperSize="8" scale="32" orientation="portrait" horizontalDpi="300" verticalDpi="300" r:id="rId2"/>
  <headerFooter scaleWithDoc="0"/>
  <rowBreaks count="1" manualBreakCount="1">
    <brk id="70"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31E43-B61E-4399-86D7-BCE103E7EFCE}">
  <sheetPr>
    <pageSetUpPr fitToPage="1"/>
  </sheetPr>
  <dimension ref="A1:R26"/>
  <sheetViews>
    <sheetView zoomScaleNormal="100" zoomScaleSheetLayoutView="95" workbookViewId="0">
      <selection activeCell="B17" sqref="B17:L25"/>
    </sheetView>
  </sheetViews>
  <sheetFormatPr defaultColWidth="9" defaultRowHeight="13.2"/>
  <cols>
    <col min="1" max="1" width="4.88671875" style="581" customWidth="1"/>
    <col min="2" max="8" width="9" style="581"/>
    <col min="9" max="9" width="6" style="581" customWidth="1"/>
    <col min="10" max="10" width="9" style="581"/>
    <col min="11" max="11" width="5.88671875" style="581" customWidth="1"/>
    <col min="12" max="12" width="41.21875" style="581" customWidth="1"/>
    <col min="13" max="13" width="4.21875" style="581" customWidth="1"/>
    <col min="14" max="14" width="3.44140625" style="581" customWidth="1"/>
    <col min="15" max="16384" width="9" style="581"/>
  </cols>
  <sheetData>
    <row r="1" spans="1:18" ht="23.4">
      <c r="A1" s="773" t="s">
        <v>240</v>
      </c>
      <c r="B1" s="773"/>
      <c r="C1" s="773"/>
      <c r="D1" s="773"/>
      <c r="E1" s="773"/>
      <c r="F1" s="773"/>
      <c r="G1" s="773"/>
      <c r="H1" s="773"/>
      <c r="I1" s="773"/>
      <c r="J1" s="774"/>
      <c r="K1" s="774"/>
      <c r="L1" s="774"/>
      <c r="M1" s="774"/>
      <c r="O1" s="582"/>
      <c r="Q1" s="582"/>
    </row>
    <row r="2" spans="1:18" ht="17.399999999999999">
      <c r="A2" s="775" t="s">
        <v>241</v>
      </c>
      <c r="B2" s="775"/>
      <c r="C2" s="775"/>
      <c r="D2" s="775"/>
      <c r="E2" s="775"/>
      <c r="F2" s="775"/>
      <c r="G2" s="775"/>
      <c r="H2" s="775"/>
      <c r="I2" s="775"/>
      <c r="J2" s="776"/>
      <c r="K2" s="776"/>
      <c r="L2" s="776"/>
      <c r="M2" s="776"/>
      <c r="N2" s="583"/>
      <c r="O2" s="582"/>
      <c r="P2" s="1"/>
      <c r="Q2" s="443"/>
    </row>
    <row r="3" spans="1:18" ht="24.75" customHeight="1">
      <c r="A3" s="777" t="s">
        <v>242</v>
      </c>
      <c r="B3" s="777"/>
      <c r="C3" s="777"/>
      <c r="D3" s="777"/>
      <c r="E3" s="777"/>
      <c r="F3" s="777"/>
      <c r="G3" s="777"/>
      <c r="H3" s="777"/>
      <c r="I3" s="777"/>
      <c r="J3" s="778"/>
      <c r="K3" s="778"/>
      <c r="L3" s="778"/>
      <c r="M3" s="778"/>
      <c r="N3" s="584"/>
      <c r="O3" s="582"/>
      <c r="P3" s="1"/>
      <c r="Q3" s="582"/>
    </row>
    <row r="4" spans="1:18" ht="17.399999999999999">
      <c r="A4" s="779" t="s">
        <v>243</v>
      </c>
      <c r="B4" s="779"/>
      <c r="C4" s="779"/>
      <c r="D4" s="779"/>
      <c r="E4" s="779"/>
      <c r="F4" s="779"/>
      <c r="G4" s="779"/>
      <c r="H4" s="779"/>
      <c r="I4" s="779"/>
      <c r="J4" s="776"/>
      <c r="K4" s="776"/>
      <c r="L4" s="776"/>
      <c r="M4" s="776"/>
      <c r="N4" s="584"/>
      <c r="O4" s="443"/>
      <c r="P4" s="582"/>
      <c r="Q4" s="582"/>
    </row>
    <row r="5" spans="1:18" ht="17.399999999999999">
      <c r="A5" s="585"/>
      <c r="B5" s="586"/>
      <c r="C5" s="587"/>
      <c r="D5" s="587"/>
      <c r="E5" s="587"/>
      <c r="F5" s="587"/>
      <c r="G5" s="587"/>
      <c r="H5" s="587"/>
      <c r="I5" s="587"/>
      <c r="J5" s="587"/>
      <c r="K5" s="587"/>
      <c r="L5" s="587"/>
      <c r="M5" s="587"/>
      <c r="N5" s="584"/>
      <c r="O5" s="582"/>
      <c r="P5" s="588"/>
    </row>
    <row r="6" spans="1:18" ht="21.75" customHeight="1">
      <c r="A6" s="587"/>
      <c r="B6" s="780"/>
      <c r="C6" s="781"/>
      <c r="D6" s="781"/>
      <c r="E6" s="781"/>
      <c r="F6" s="587"/>
      <c r="G6" s="587" t="s">
        <v>17</v>
      </c>
      <c r="H6" s="783" t="s">
        <v>245</v>
      </c>
      <c r="I6" s="784"/>
      <c r="J6" s="784"/>
      <c r="K6" s="784"/>
      <c r="L6" s="784"/>
      <c r="M6" s="587"/>
      <c r="N6" s="584"/>
      <c r="O6" s="582"/>
      <c r="P6" s="50"/>
      <c r="R6" s="582"/>
    </row>
    <row r="7" spans="1:18" ht="21.75" customHeight="1">
      <c r="A7" s="587"/>
      <c r="B7" s="781"/>
      <c r="C7" s="781"/>
      <c r="D7" s="781"/>
      <c r="E7" s="781"/>
      <c r="F7" s="587"/>
      <c r="G7" s="587"/>
      <c r="H7" s="784"/>
      <c r="I7" s="784"/>
      <c r="J7" s="784"/>
      <c r="K7" s="784"/>
      <c r="L7" s="784"/>
      <c r="M7" s="587"/>
      <c r="N7" s="584"/>
      <c r="O7" s="582"/>
      <c r="P7" s="589"/>
    </row>
    <row r="8" spans="1:18" ht="21.75" customHeight="1">
      <c r="A8" s="587"/>
      <c r="B8" s="781"/>
      <c r="C8" s="781"/>
      <c r="D8" s="781"/>
      <c r="E8" s="781"/>
      <c r="F8" s="587"/>
      <c r="G8" s="587"/>
      <c r="H8" s="784"/>
      <c r="I8" s="784"/>
      <c r="J8" s="784"/>
      <c r="K8" s="784"/>
      <c r="L8" s="784"/>
      <c r="M8" s="587"/>
      <c r="O8" s="443"/>
      <c r="P8" s="50"/>
    </row>
    <row r="9" spans="1:18" ht="21.75" customHeight="1">
      <c r="A9" s="587"/>
      <c r="B9" s="781"/>
      <c r="C9" s="781"/>
      <c r="D9" s="781"/>
      <c r="E9" s="781"/>
      <c r="F9" s="587"/>
      <c r="G9" s="587"/>
      <c r="H9" s="784"/>
      <c r="I9" s="784"/>
      <c r="J9" s="784"/>
      <c r="K9" s="784"/>
      <c r="L9" s="784"/>
      <c r="M9" s="587"/>
      <c r="O9" s="582"/>
      <c r="P9" s="50"/>
    </row>
    <row r="10" spans="1:18" ht="21.75" customHeight="1">
      <c r="A10" s="587"/>
      <c r="B10" s="781"/>
      <c r="C10" s="781"/>
      <c r="D10" s="781"/>
      <c r="E10" s="781"/>
      <c r="F10" s="587"/>
      <c r="G10" s="587"/>
      <c r="H10" s="784"/>
      <c r="I10" s="784"/>
      <c r="J10" s="784"/>
      <c r="K10" s="784"/>
      <c r="L10" s="784"/>
      <c r="M10" s="587"/>
      <c r="O10" s="582"/>
      <c r="P10" s="50"/>
    </row>
    <row r="11" spans="1:18" ht="21.75" customHeight="1">
      <c r="A11" s="587"/>
      <c r="B11" s="781"/>
      <c r="C11" s="781"/>
      <c r="D11" s="781"/>
      <c r="E11" s="781"/>
      <c r="F11" s="590"/>
      <c r="G11" s="590"/>
      <c r="H11" s="784"/>
      <c r="I11" s="784"/>
      <c r="J11" s="784"/>
      <c r="K11" s="784"/>
      <c r="L11" s="784"/>
      <c r="M11" s="587"/>
      <c r="O11" s="582"/>
      <c r="P11" s="50"/>
    </row>
    <row r="12" spans="1:18" ht="21.75" customHeight="1">
      <c r="A12" s="587"/>
      <c r="B12" s="781"/>
      <c r="C12" s="781"/>
      <c r="D12" s="781"/>
      <c r="E12" s="781"/>
      <c r="F12" s="591"/>
      <c r="G12" s="591"/>
      <c r="H12" s="784"/>
      <c r="I12" s="784"/>
      <c r="J12" s="784"/>
      <c r="K12" s="784"/>
      <c r="L12" s="784"/>
      <c r="M12" s="587"/>
      <c r="O12" s="443"/>
      <c r="P12" s="50"/>
    </row>
    <row r="13" spans="1:18" ht="35.25" customHeight="1">
      <c r="A13" s="587"/>
      <c r="B13" s="782"/>
      <c r="C13" s="782"/>
      <c r="D13" s="782"/>
      <c r="E13" s="782"/>
      <c r="F13" s="591"/>
      <c r="G13" s="591"/>
      <c r="H13" s="784"/>
      <c r="I13" s="784"/>
      <c r="J13" s="784"/>
      <c r="K13" s="784"/>
      <c r="L13" s="784"/>
      <c r="M13" s="587"/>
      <c r="O13" s="582"/>
      <c r="P13" s="50"/>
    </row>
    <row r="14" spans="1:18" ht="21.75" customHeight="1">
      <c r="A14" s="587"/>
      <c r="B14" s="782"/>
      <c r="C14" s="782"/>
      <c r="D14" s="782"/>
      <c r="E14" s="782"/>
      <c r="F14" s="590"/>
      <c r="G14" s="590"/>
      <c r="H14" s="784"/>
      <c r="I14" s="784"/>
      <c r="J14" s="784"/>
      <c r="K14" s="784"/>
      <c r="L14" s="784"/>
      <c r="M14" s="587"/>
      <c r="P14" s="50"/>
    </row>
    <row r="15" spans="1:18" ht="21.75" customHeight="1">
      <c r="A15" s="592"/>
      <c r="B15" s="587"/>
      <c r="C15" s="587"/>
      <c r="D15" s="587"/>
      <c r="E15" s="587"/>
      <c r="F15" s="587"/>
      <c r="G15" s="587"/>
      <c r="H15" s="587"/>
      <c r="I15" s="587"/>
      <c r="J15" s="587"/>
      <c r="K15" s="587"/>
      <c r="L15" s="587"/>
      <c r="M15" s="587"/>
      <c r="P15" s="50"/>
    </row>
    <row r="16" spans="1:18" ht="16.2">
      <c r="A16" s="593"/>
      <c r="B16" s="594"/>
      <c r="C16" s="595"/>
      <c r="D16" s="595"/>
      <c r="E16" s="595"/>
      <c r="F16" s="595"/>
      <c r="G16" s="595"/>
      <c r="H16" s="595"/>
      <c r="I16" s="595"/>
      <c r="J16" s="595"/>
      <c r="K16" s="595"/>
      <c r="L16" s="595"/>
      <c r="M16" s="595"/>
      <c r="P16" s="50"/>
    </row>
    <row r="17" spans="1:16" ht="37.799999999999997" customHeight="1">
      <c r="A17" s="596"/>
      <c r="B17" s="770" t="s">
        <v>244</v>
      </c>
      <c r="C17" s="771"/>
      <c r="D17" s="771"/>
      <c r="E17" s="771"/>
      <c r="F17" s="771"/>
      <c r="G17" s="771"/>
      <c r="H17" s="771"/>
      <c r="I17" s="771"/>
      <c r="J17" s="771"/>
      <c r="K17" s="771"/>
      <c r="L17" s="771"/>
      <c r="M17" s="597"/>
      <c r="P17" s="50"/>
    </row>
    <row r="18" spans="1:16" ht="29.25" customHeight="1">
      <c r="A18" s="596"/>
      <c r="B18" s="771"/>
      <c r="C18" s="771"/>
      <c r="D18" s="771"/>
      <c r="E18" s="771"/>
      <c r="F18" s="771"/>
      <c r="G18" s="771"/>
      <c r="H18" s="771"/>
      <c r="I18" s="771"/>
      <c r="J18" s="771"/>
      <c r="K18" s="771"/>
      <c r="L18" s="771"/>
      <c r="M18" s="597"/>
      <c r="P18" s="50"/>
    </row>
    <row r="19" spans="1:16" ht="29.25" customHeight="1">
      <c r="A19" s="596"/>
      <c r="B19" s="771"/>
      <c r="C19" s="771"/>
      <c r="D19" s="771"/>
      <c r="E19" s="771"/>
      <c r="F19" s="771"/>
      <c r="G19" s="771"/>
      <c r="H19" s="771"/>
      <c r="I19" s="771"/>
      <c r="J19" s="771"/>
      <c r="K19" s="771"/>
      <c r="L19" s="771"/>
      <c r="M19" s="597"/>
      <c r="P19" s="50"/>
    </row>
    <row r="20" spans="1:16" ht="29.25" customHeight="1">
      <c r="A20" s="597"/>
      <c r="B20" s="771"/>
      <c r="C20" s="771"/>
      <c r="D20" s="771"/>
      <c r="E20" s="771"/>
      <c r="F20" s="771"/>
      <c r="G20" s="771"/>
      <c r="H20" s="771"/>
      <c r="I20" s="771"/>
      <c r="J20" s="771"/>
      <c r="K20" s="771"/>
      <c r="L20" s="771"/>
      <c r="M20" s="597"/>
      <c r="P20" s="588"/>
    </row>
    <row r="21" spans="1:16" ht="4.5" customHeight="1">
      <c r="A21" s="597"/>
      <c r="B21" s="771"/>
      <c r="C21" s="771"/>
      <c r="D21" s="771"/>
      <c r="E21" s="771"/>
      <c r="F21" s="771"/>
      <c r="G21" s="771"/>
      <c r="H21" s="771"/>
      <c r="I21" s="771"/>
      <c r="J21" s="771"/>
      <c r="K21" s="771"/>
      <c r="L21" s="771"/>
      <c r="M21" s="597"/>
      <c r="P21" s="588"/>
    </row>
    <row r="22" spans="1:16" ht="13.5" hidden="1" customHeight="1">
      <c r="A22" s="597"/>
      <c r="B22" s="771"/>
      <c r="C22" s="771"/>
      <c r="D22" s="771"/>
      <c r="E22" s="771"/>
      <c r="F22" s="771"/>
      <c r="G22" s="771"/>
      <c r="H22" s="771"/>
      <c r="I22" s="771"/>
      <c r="J22" s="771"/>
      <c r="K22" s="771"/>
      <c r="L22" s="771"/>
      <c r="M22" s="597"/>
      <c r="P22" s="598"/>
    </row>
    <row r="23" spans="1:16" ht="27.75" hidden="1" customHeight="1">
      <c r="A23" s="597"/>
      <c r="B23" s="771"/>
      <c r="C23" s="771"/>
      <c r="D23" s="771"/>
      <c r="E23" s="771"/>
      <c r="F23" s="771"/>
      <c r="G23" s="771"/>
      <c r="H23" s="771"/>
      <c r="I23" s="771"/>
      <c r="J23" s="771"/>
      <c r="K23" s="771"/>
      <c r="L23" s="771"/>
      <c r="M23" s="597"/>
      <c r="P23" s="599"/>
    </row>
    <row r="24" spans="1:16" ht="18.75" hidden="1" customHeight="1">
      <c r="A24" s="597"/>
      <c r="B24" s="771"/>
      <c r="C24" s="771"/>
      <c r="D24" s="771"/>
      <c r="E24" s="771"/>
      <c r="F24" s="771"/>
      <c r="G24" s="771"/>
      <c r="H24" s="771"/>
      <c r="I24" s="771"/>
      <c r="J24" s="771"/>
      <c r="K24" s="771"/>
      <c r="L24" s="771"/>
      <c r="M24" s="597"/>
      <c r="P24" s="1"/>
    </row>
    <row r="25" spans="1:16" ht="17.25" hidden="1" customHeight="1" thickBot="1">
      <c r="A25" s="597"/>
      <c r="B25" s="772"/>
      <c r="C25" s="772"/>
      <c r="D25" s="772"/>
      <c r="E25" s="772"/>
      <c r="F25" s="772"/>
      <c r="G25" s="772"/>
      <c r="H25" s="772"/>
      <c r="I25" s="772"/>
      <c r="J25" s="772"/>
      <c r="K25" s="772"/>
      <c r="L25" s="772"/>
      <c r="M25" s="597"/>
    </row>
    <row r="26" spans="1:16">
      <c r="A26" s="595"/>
      <c r="B26" s="595"/>
      <c r="C26" s="595"/>
      <c r="D26" s="595"/>
      <c r="E26" s="595"/>
      <c r="F26" s="595"/>
      <c r="G26" s="595"/>
      <c r="H26" s="595"/>
      <c r="I26" s="595"/>
      <c r="J26" s="595"/>
      <c r="K26" s="595"/>
      <c r="L26" s="595"/>
      <c r="M26" s="595"/>
    </row>
  </sheetData>
  <mergeCells count="7">
    <mergeCell ref="B17:L25"/>
    <mergeCell ref="A1:M1"/>
    <mergeCell ref="A2:M2"/>
    <mergeCell ref="A3:M3"/>
    <mergeCell ref="A4:M4"/>
    <mergeCell ref="B6:E14"/>
    <mergeCell ref="H6:L14"/>
  </mergeCells>
  <phoneticPr fontId="80"/>
  <pageMargins left="0.74803149606299213" right="0.74803149606299213" top="0.98425196850393704" bottom="0.98425196850393704" header="0.51181102362204722" footer="0.51181102362204722"/>
  <pageSetup paperSize="9" scale="98" orientation="landscape" horizontalDpi="200" verticalDpi="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27"/>
  <sheetViews>
    <sheetView showGridLines="0" view="pageBreakPreview" topLeftCell="A11" zoomScale="80" zoomScaleNormal="100" zoomScaleSheetLayoutView="80" workbookViewId="0">
      <selection activeCell="A28" sqref="A28"/>
    </sheetView>
  </sheetViews>
  <sheetFormatPr defaultColWidth="9" defaultRowHeight="31.2" customHeight="1"/>
  <cols>
    <col min="1" max="1" width="203.88671875" style="116" customWidth="1"/>
    <col min="2" max="2" width="11.21875" style="114" customWidth="1"/>
    <col min="3" max="3" width="22" style="114" customWidth="1"/>
    <col min="4" max="4" width="20.109375" style="115" customWidth="1"/>
    <col min="5" max="16384" width="9" style="1"/>
  </cols>
  <sheetData>
    <row r="1" spans="1:4" s="15" customFormat="1" ht="45.6" customHeight="1" thickBot="1">
      <c r="A1" s="287" t="s">
        <v>248</v>
      </c>
      <c r="B1" s="288" t="s">
        <v>118</v>
      </c>
      <c r="C1" s="289" t="s">
        <v>119</v>
      </c>
      <c r="D1" s="290" t="s">
        <v>120</v>
      </c>
    </row>
    <row r="2" spans="1:4" s="15" customFormat="1" ht="45.6" customHeight="1">
      <c r="A2" s="494" t="s">
        <v>347</v>
      </c>
      <c r="B2" s="260"/>
      <c r="C2" s="230"/>
      <c r="D2" s="285"/>
    </row>
    <row r="3" spans="1:4" s="15" customFormat="1" ht="246.6" customHeight="1">
      <c r="A3" s="493" t="s">
        <v>349</v>
      </c>
      <c r="B3" s="276" t="s">
        <v>348</v>
      </c>
      <c r="C3" s="463" t="s">
        <v>351</v>
      </c>
      <c r="D3" s="286">
        <v>45997</v>
      </c>
    </row>
    <row r="4" spans="1:4" s="15" customFormat="1" ht="40.799999999999997" customHeight="1" thickBot="1">
      <c r="A4" s="576" t="s">
        <v>350</v>
      </c>
      <c r="B4" s="291"/>
      <c r="C4" s="292"/>
      <c r="D4" s="286"/>
    </row>
    <row r="5" spans="1:4" s="15" customFormat="1" ht="59.4" customHeight="1">
      <c r="A5" s="297" t="s">
        <v>352</v>
      </c>
      <c r="B5" s="260"/>
      <c r="C5" s="230"/>
      <c r="D5" s="285"/>
    </row>
    <row r="6" spans="1:4" s="15" customFormat="1" ht="144" customHeight="1" thickBot="1">
      <c r="A6" s="462" t="s">
        <v>353</v>
      </c>
      <c r="B6" s="276" t="s">
        <v>356</v>
      </c>
      <c r="C6" s="463" t="s">
        <v>355</v>
      </c>
      <c r="D6" s="286">
        <v>45997</v>
      </c>
    </row>
    <row r="7" spans="1:4" s="15" customFormat="1" ht="45.6" customHeight="1" thickBot="1">
      <c r="A7" s="481" t="s">
        <v>354</v>
      </c>
      <c r="B7" s="291"/>
      <c r="C7" s="292"/>
      <c r="D7" s="286"/>
    </row>
    <row r="8" spans="1:4" s="15" customFormat="1" ht="45.6" customHeight="1">
      <c r="A8" s="297" t="s">
        <v>357</v>
      </c>
      <c r="B8" s="260"/>
      <c r="C8" s="230"/>
      <c r="D8" s="285"/>
    </row>
    <row r="9" spans="1:4" s="15" customFormat="1" ht="139.80000000000001" customHeight="1">
      <c r="A9" s="462" t="s">
        <v>359</v>
      </c>
      <c r="B9" s="276" t="s">
        <v>358</v>
      </c>
      <c r="C9" s="463" t="s">
        <v>355</v>
      </c>
      <c r="D9" s="286">
        <v>45997</v>
      </c>
    </row>
    <row r="10" spans="1:4" s="15" customFormat="1" ht="45" customHeight="1" thickBot="1">
      <c r="A10" s="443" t="s">
        <v>360</v>
      </c>
      <c r="B10" s="291"/>
      <c r="C10" s="292"/>
      <c r="D10" s="286"/>
    </row>
    <row r="11" spans="1:4" s="15" customFormat="1" ht="45.6" customHeight="1">
      <c r="A11" s="297" t="s">
        <v>366</v>
      </c>
      <c r="B11" s="260"/>
      <c r="C11" s="230"/>
      <c r="D11" s="285"/>
    </row>
    <row r="12" spans="1:4" s="15" customFormat="1" ht="168" customHeight="1" thickBot="1">
      <c r="A12" s="462" t="s">
        <v>363</v>
      </c>
      <c r="B12" s="276" t="s">
        <v>365</v>
      </c>
      <c r="C12" s="627" t="s">
        <v>367</v>
      </c>
      <c r="D12" s="286">
        <v>45995</v>
      </c>
    </row>
    <row r="13" spans="1:4" s="15" customFormat="1" ht="45.6" customHeight="1" thickBot="1">
      <c r="A13" s="481" t="s">
        <v>364</v>
      </c>
      <c r="B13" s="291"/>
      <c r="C13" s="292"/>
      <c r="D13" s="286"/>
    </row>
    <row r="14" spans="1:4" s="15" customFormat="1" ht="42" customHeight="1">
      <c r="A14" s="297" t="s">
        <v>369</v>
      </c>
      <c r="B14" s="260"/>
      <c r="C14" s="230"/>
      <c r="D14" s="285"/>
    </row>
    <row r="15" spans="1:4" s="15" customFormat="1" ht="244.8" customHeight="1" thickBot="1">
      <c r="A15" s="462" t="s">
        <v>370</v>
      </c>
      <c r="B15" s="276" t="s">
        <v>371</v>
      </c>
      <c r="C15" s="463" t="s">
        <v>368</v>
      </c>
      <c r="D15" s="286">
        <v>45993</v>
      </c>
    </row>
    <row r="16" spans="1:4" s="15" customFormat="1" ht="45" customHeight="1" thickBot="1">
      <c r="A16" s="497" t="s">
        <v>372</v>
      </c>
      <c r="B16" s="291"/>
      <c r="C16" s="292"/>
      <c r="D16" s="286"/>
    </row>
    <row r="17" spans="1:11" s="15" customFormat="1" ht="69" hidden="1" customHeight="1">
      <c r="A17" s="459"/>
      <c r="B17" s="785"/>
      <c r="C17" s="788"/>
      <c r="D17" s="791"/>
      <c r="E17" s="1"/>
      <c r="F17" s="1"/>
      <c r="G17" s="1"/>
      <c r="H17" s="1"/>
      <c r="I17" s="1"/>
      <c r="J17" s="1"/>
      <c r="K17" s="1"/>
    </row>
    <row r="18" spans="1:11" s="15" customFormat="1" ht="69" hidden="1" customHeight="1">
      <c r="A18" s="464"/>
      <c r="B18" s="786"/>
      <c r="C18" s="789"/>
      <c r="D18" s="792"/>
      <c r="E18" s="1"/>
      <c r="F18" s="1"/>
      <c r="G18" s="1"/>
      <c r="H18" s="1"/>
      <c r="I18" s="1"/>
      <c r="J18" s="1"/>
      <c r="K18" s="1"/>
    </row>
    <row r="19" spans="1:11" s="15" customFormat="1" ht="42" hidden="1" customHeight="1" thickBot="1">
      <c r="A19" s="495"/>
      <c r="B19" s="787"/>
      <c r="C19" s="790"/>
      <c r="D19" s="793"/>
      <c r="E19" s="1"/>
      <c r="F19" s="1"/>
      <c r="G19" s="1"/>
      <c r="H19" s="1"/>
      <c r="I19" s="1"/>
      <c r="J19" s="1"/>
      <c r="K19" s="1"/>
    </row>
    <row r="20" spans="1:11" s="15" customFormat="1" ht="45.6" hidden="1" customHeight="1">
      <c r="A20" s="319"/>
      <c r="B20" s="794"/>
      <c r="C20" s="164"/>
      <c r="D20" s="285"/>
    </row>
    <row r="21" spans="1:11" s="15" customFormat="1" ht="243.6" hidden="1" customHeight="1" thickBot="1">
      <c r="A21" s="493"/>
      <c r="B21" s="794"/>
      <c r="C21" s="222"/>
      <c r="D21" s="296"/>
    </row>
    <row r="22" spans="1:11" s="15" customFormat="1" ht="45.6" hidden="1" customHeight="1">
      <c r="A22" s="468"/>
      <c r="B22" s="168"/>
      <c r="C22" s="164"/>
      <c r="D22" s="286"/>
    </row>
    <row r="23" spans="1:11" s="15" customFormat="1" ht="95.4" hidden="1" customHeight="1" thickBot="1">
      <c r="A23" s="465"/>
      <c r="B23" s="276"/>
      <c r="C23" s="222"/>
      <c r="D23" s="296"/>
    </row>
    <row r="24" spans="1:11" s="15" customFormat="1" ht="38.4" hidden="1" customHeight="1" thickBot="1">
      <c r="A24" s="498"/>
      <c r="B24" s="282"/>
      <c r="C24" s="165"/>
      <c r="D24" s="294"/>
    </row>
    <row r="25" spans="1:11" s="15" customFormat="1" ht="42" customHeight="1">
      <c r="A25" s="297" t="s">
        <v>377</v>
      </c>
      <c r="B25" s="260"/>
      <c r="C25" s="230"/>
      <c r="D25" s="285"/>
    </row>
    <row r="26" spans="1:11" s="15" customFormat="1" ht="193.2" customHeight="1">
      <c r="A26" s="462" t="s">
        <v>378</v>
      </c>
      <c r="B26" s="276" t="s">
        <v>379</v>
      </c>
      <c r="C26" s="463" t="s">
        <v>380</v>
      </c>
      <c r="D26" s="286">
        <v>45992</v>
      </c>
    </row>
    <row r="27" spans="1:11" s="15" customFormat="1" ht="45" customHeight="1">
      <c r="A27" s="443" t="s">
        <v>381</v>
      </c>
      <c r="B27" s="291"/>
      <c r="C27" s="292"/>
      <c r="D27" s="286"/>
    </row>
  </sheetData>
  <protectedRanges>
    <protectedRange sqref="B21:D21 A23:D23" name="範囲1"/>
  </protectedRanges>
  <mergeCells count="4">
    <mergeCell ref="B17:B19"/>
    <mergeCell ref="C17:C19"/>
    <mergeCell ref="D17:D19"/>
    <mergeCell ref="B20:B21"/>
  </mergeCells>
  <phoneticPr fontId="15"/>
  <hyperlinks>
    <hyperlink ref="A4" r:id="rId1" xr:uid="{8828D828-FA02-4273-AD62-8635C4611509}"/>
    <hyperlink ref="A7" r:id="rId2" xr:uid="{69020052-F48A-4692-AFA8-C23069522359}"/>
    <hyperlink ref="A10" r:id="rId3" xr:uid="{DFF2425D-5706-4252-8FBD-61BF2F1F7E4C}"/>
    <hyperlink ref="A13" r:id="rId4" xr:uid="{38E8130D-77A8-46B7-A7F9-C9539FFEADCF}"/>
    <hyperlink ref="A16" r:id="rId5" xr:uid="{66102170-571C-4C81-ACBA-7571D7316410}"/>
    <hyperlink ref="A27" r:id="rId6" display="https://news.yahoo.co.jp/articles/8ad802e948399e415c47a5d5e12612e527a9dd23" xr:uid="{606E23ED-D0D8-4E0A-B7BE-1A50A02C919B}"/>
  </hyperlinks>
  <pageMargins left="0" right="0" top="0.19685039370078741" bottom="0.39370078740157483" header="0" footer="0.19685039370078741"/>
  <pageSetup paperSize="8" scale="56" orientation="portrait" horizontalDpi="300" verticalDpi="300" r:id="rId7"/>
  <headerFooter alignWithMargins="0"/>
  <rowBreaks count="1" manualBreakCount="1">
    <brk id="1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0466-F7EB-45F5-8695-7CD37F285E86}">
  <sheetPr codeName="Sheet7"/>
  <dimension ref="A1:C44"/>
  <sheetViews>
    <sheetView defaultGridColor="0" view="pageBreakPreview" colorId="56" zoomScale="81" zoomScaleNormal="66" zoomScaleSheetLayoutView="81" workbookViewId="0">
      <selection activeCell="D27" sqref="D27"/>
    </sheetView>
  </sheetViews>
  <sheetFormatPr defaultColWidth="9" defaultRowHeight="40.200000000000003" customHeight="1"/>
  <cols>
    <col min="1" max="1" width="203" style="119" customWidth="1"/>
    <col min="2" max="2" width="18" style="56" customWidth="1"/>
    <col min="3" max="3" width="20.109375" style="57" customWidth="1"/>
    <col min="4" max="16384" width="9" style="14"/>
  </cols>
  <sheetData>
    <row r="1" spans="1:3" ht="40.200000000000003" customHeight="1" thickBot="1">
      <c r="A1" s="213" t="s">
        <v>249</v>
      </c>
      <c r="B1" s="214" t="s">
        <v>134</v>
      </c>
      <c r="C1" s="437" t="s">
        <v>120</v>
      </c>
    </row>
    <row r="2" spans="1:3" ht="40.200000000000003" customHeight="1">
      <c r="A2" s="507" t="s">
        <v>373</v>
      </c>
      <c r="B2" s="169"/>
      <c r="C2" s="163"/>
    </row>
    <row r="3" spans="1:3" ht="282" customHeight="1">
      <c r="A3" s="548" t="s">
        <v>374</v>
      </c>
      <c r="B3" s="457" t="s">
        <v>376</v>
      </c>
      <c r="C3" s="164">
        <v>45995</v>
      </c>
    </row>
    <row r="4" spans="1:3" ht="40.200000000000003" customHeight="1" thickBot="1">
      <c r="A4" s="485" t="s">
        <v>375</v>
      </c>
      <c r="B4" s="168"/>
      <c r="C4" s="164"/>
    </row>
    <row r="5" spans="1:3" ht="48.6" customHeight="1">
      <c r="A5" s="508" t="s">
        <v>399</v>
      </c>
      <c r="B5" s="169"/>
      <c r="C5" s="163"/>
    </row>
    <row r="6" spans="1:3" ht="102.6" customHeight="1">
      <c r="A6" s="549" t="s">
        <v>390</v>
      </c>
      <c r="B6" s="457" t="s">
        <v>388</v>
      </c>
      <c r="C6" s="164">
        <v>45995</v>
      </c>
    </row>
    <row r="7" spans="1:3" ht="39" customHeight="1" thickBot="1">
      <c r="A7" s="443" t="s">
        <v>389</v>
      </c>
      <c r="B7" s="168"/>
      <c r="C7" s="164"/>
    </row>
    <row r="8" spans="1:3" ht="40.200000000000003" customHeight="1" thickTop="1">
      <c r="A8" s="509" t="s">
        <v>400</v>
      </c>
      <c r="B8" s="797" t="s">
        <v>388</v>
      </c>
      <c r="C8" s="795">
        <v>45995</v>
      </c>
    </row>
    <row r="9" spans="1:3" ht="280.8" customHeight="1">
      <c r="A9" s="510" t="s">
        <v>392</v>
      </c>
      <c r="B9" s="798"/>
      <c r="C9" s="796"/>
    </row>
    <row r="10" spans="1:3" ht="37.950000000000003" customHeight="1" thickBot="1">
      <c r="A10" s="499" t="s">
        <v>391</v>
      </c>
      <c r="B10" s="227"/>
      <c r="C10" s="228"/>
    </row>
    <row r="11" spans="1:3" ht="40.200000000000003" customHeight="1">
      <c r="A11" s="436" t="s">
        <v>394</v>
      </c>
      <c r="B11" s="269"/>
      <c r="C11" s="272"/>
    </row>
    <row r="12" spans="1:3" ht="256.2" customHeight="1">
      <c r="A12" s="293" t="s">
        <v>395</v>
      </c>
      <c r="B12" s="492" t="s">
        <v>396</v>
      </c>
      <c r="C12" s="273">
        <v>45990</v>
      </c>
    </row>
    <row r="13" spans="1:3" ht="40.799999999999997" customHeight="1" thickBot="1">
      <c r="A13" s="501" t="s">
        <v>393</v>
      </c>
      <c r="B13" s="270"/>
      <c r="C13" s="273"/>
    </row>
    <row r="14" spans="1:3" ht="40.200000000000003" hidden="1" customHeight="1">
      <c r="A14" s="502" t="s">
        <v>382</v>
      </c>
      <c r="B14" s="270"/>
      <c r="C14" s="273"/>
    </row>
    <row r="15" spans="1:3" ht="40.200000000000003" hidden="1" customHeight="1">
      <c r="A15" s="293"/>
      <c r="B15" s="270"/>
      <c r="C15" s="273"/>
    </row>
    <row r="16" spans="1:3" ht="40.200000000000003" hidden="1" customHeight="1" thickBot="1">
      <c r="A16" s="501" t="s">
        <v>383</v>
      </c>
      <c r="B16" s="270"/>
      <c r="C16" s="273"/>
    </row>
    <row r="17" spans="1:3" ht="40.200000000000003" customHeight="1">
      <c r="A17" s="503" t="s">
        <v>384</v>
      </c>
      <c r="B17" s="269"/>
      <c r="C17" s="272"/>
    </row>
    <row r="18" spans="1:3" ht="190.8" customHeight="1">
      <c r="A18" s="293" t="s">
        <v>398</v>
      </c>
      <c r="B18" s="270" t="s">
        <v>388</v>
      </c>
      <c r="C18" s="273">
        <v>45994</v>
      </c>
    </row>
    <row r="19" spans="1:3" ht="43.2" customHeight="1" thickBot="1">
      <c r="A19" s="577" t="s">
        <v>397</v>
      </c>
      <c r="B19" s="270"/>
      <c r="C19" s="273"/>
    </row>
    <row r="20" spans="1:3" ht="40.200000000000003" customHeight="1">
      <c r="A20" s="504" t="s">
        <v>402</v>
      </c>
      <c r="B20" s="269"/>
      <c r="C20" s="272"/>
    </row>
    <row r="21" spans="1:3" ht="188.4" customHeight="1">
      <c r="A21" s="293" t="s">
        <v>403</v>
      </c>
      <c r="B21" s="270" t="s">
        <v>404</v>
      </c>
      <c r="C21" s="273">
        <v>45994</v>
      </c>
    </row>
    <row r="22" spans="1:3" ht="40.200000000000003" customHeight="1" thickBot="1">
      <c r="A22" s="505" t="s">
        <v>401</v>
      </c>
      <c r="B22" s="271"/>
      <c r="C22" s="274"/>
    </row>
    <row r="23" spans="1:3" ht="40.200000000000003" customHeight="1" thickBot="1">
      <c r="A23" s="311" t="s">
        <v>405</v>
      </c>
      <c r="B23" s="270"/>
      <c r="C23" s="273"/>
    </row>
    <row r="24" spans="1:3" ht="253.2" customHeight="1">
      <c r="A24" s="506" t="s">
        <v>406</v>
      </c>
      <c r="B24" s="269" t="s">
        <v>388</v>
      </c>
      <c r="C24" s="272">
        <v>45993</v>
      </c>
    </row>
    <row r="25" spans="1:3" ht="40.200000000000003" customHeight="1" thickBot="1">
      <c r="A25" s="505" t="s">
        <v>407</v>
      </c>
      <c r="B25" s="271"/>
      <c r="C25" s="274"/>
    </row>
    <row r="26" spans="1:3" ht="40.200000000000003" customHeight="1">
      <c r="A26" s="504" t="s">
        <v>408</v>
      </c>
      <c r="B26" s="269"/>
      <c r="C26" s="272"/>
    </row>
    <row r="27" spans="1:3" ht="234" customHeight="1">
      <c r="A27" s="293" t="s">
        <v>409</v>
      </c>
      <c r="B27" s="270" t="s">
        <v>411</v>
      </c>
      <c r="C27" s="273">
        <v>45996</v>
      </c>
    </row>
    <row r="28" spans="1:3" ht="40.200000000000003" customHeight="1" thickBot="1">
      <c r="A28" s="443" t="s">
        <v>410</v>
      </c>
      <c r="B28" s="271"/>
      <c r="C28" s="274"/>
    </row>
    <row r="29" spans="1:3" ht="40.200000000000003" customHeight="1">
      <c r="A29" s="504" t="s">
        <v>385</v>
      </c>
      <c r="B29" s="269"/>
      <c r="C29" s="272"/>
    </row>
    <row r="30" spans="1:3" ht="408.6" customHeight="1">
      <c r="A30" s="799" t="s">
        <v>387</v>
      </c>
      <c r="B30" s="270" t="s">
        <v>388</v>
      </c>
      <c r="C30" s="273">
        <v>45993</v>
      </c>
    </row>
    <row r="31" spans="1:3" ht="91.8" customHeight="1">
      <c r="A31" s="800"/>
      <c r="B31" s="270"/>
      <c r="C31" s="273"/>
    </row>
    <row r="32" spans="1:3" ht="43.2" customHeight="1" thickBot="1">
      <c r="A32" s="505" t="s">
        <v>386</v>
      </c>
      <c r="B32" s="271"/>
      <c r="C32" s="274"/>
    </row>
    <row r="33" spans="1:3" ht="40.200000000000003" hidden="1" customHeight="1">
      <c r="A33" s="504"/>
      <c r="B33" s="269"/>
      <c r="C33" s="272"/>
    </row>
    <row r="34" spans="1:3" ht="149.4" hidden="1" customHeight="1">
      <c r="A34" s="293"/>
      <c r="B34" s="270"/>
      <c r="C34" s="273"/>
    </row>
    <row r="35" spans="1:3" ht="42" hidden="1" customHeight="1" thickBot="1">
      <c r="A35" s="505"/>
      <c r="B35" s="271"/>
      <c r="C35" s="274"/>
    </row>
    <row r="36" spans="1:3" ht="42" hidden="1" customHeight="1">
      <c r="A36" s="504"/>
      <c r="B36" s="269"/>
      <c r="C36" s="272"/>
    </row>
    <row r="37" spans="1:3" ht="304.2" hidden="1" customHeight="1">
      <c r="A37" s="293"/>
      <c r="B37" s="500"/>
      <c r="C37" s="273"/>
    </row>
    <row r="38" spans="1:3" ht="40.200000000000003" hidden="1" customHeight="1" thickBot="1">
      <c r="A38" s="505"/>
      <c r="B38" s="271"/>
      <c r="C38" s="274"/>
    </row>
    <row r="39" spans="1:3" ht="40.200000000000003" hidden="1" customHeight="1">
      <c r="A39" s="504"/>
      <c r="B39" s="269"/>
      <c r="C39" s="272"/>
    </row>
    <row r="40" spans="1:3" ht="160.80000000000001" hidden="1" customHeight="1">
      <c r="A40" s="293"/>
      <c r="B40" s="270"/>
      <c r="C40" s="273"/>
    </row>
    <row r="41" spans="1:3" ht="40.200000000000003" hidden="1" customHeight="1" thickBot="1">
      <c r="A41" s="505"/>
      <c r="B41" s="271"/>
      <c r="C41" s="274"/>
    </row>
    <row r="42" spans="1:3" ht="40.200000000000003" hidden="1" customHeight="1">
      <c r="A42" s="504"/>
      <c r="B42" s="269"/>
      <c r="C42" s="272"/>
    </row>
    <row r="43" spans="1:3" ht="118.8" hidden="1" customHeight="1">
      <c r="A43" s="293"/>
      <c r="B43" s="270"/>
      <c r="C43" s="273"/>
    </row>
    <row r="44" spans="1:3" ht="40.200000000000003" hidden="1" customHeight="1" thickBot="1">
      <c r="A44" s="505"/>
      <c r="B44" s="271"/>
      <c r="C44" s="274"/>
    </row>
  </sheetData>
  <protectedRanges>
    <protectedRange sqref="A3" name="範囲1"/>
  </protectedRanges>
  <mergeCells count="3">
    <mergeCell ref="C8:C9"/>
    <mergeCell ref="B8:B9"/>
    <mergeCell ref="A30:A31"/>
  </mergeCells>
  <phoneticPr fontId="80"/>
  <hyperlinks>
    <hyperlink ref="A4" r:id="rId1" xr:uid="{5F7849D4-1742-422A-92FD-47D17DCBA874}"/>
    <hyperlink ref="A32" r:id="rId2" xr:uid="{B25C583C-8383-4477-94AE-32F3CCBE60E3}"/>
    <hyperlink ref="A7" r:id="rId3" xr:uid="{44358AE1-2236-4762-83BF-B17626264F01}"/>
    <hyperlink ref="A10" r:id="rId4" xr:uid="{A8664709-EA9C-4666-9BF0-D5019B44B3D1}"/>
    <hyperlink ref="A13" r:id="rId5" xr:uid="{9CA7680B-B2FB-4E0D-AFB0-B490C28DB0A3}"/>
    <hyperlink ref="A19" r:id="rId6" xr:uid="{A94597CD-EFF8-4983-81FF-C69B273F0EB4}"/>
    <hyperlink ref="A22" r:id="rId7" xr:uid="{22B71DDB-B53A-4ABA-A1DE-E07A91551734}"/>
    <hyperlink ref="A25" r:id="rId8" xr:uid="{D4E1BEAC-C7C0-4820-B342-DCBED0692D5C}"/>
    <hyperlink ref="A28" r:id="rId9" display="https://news.yahoo.co.jp/articles/5d5a32f9b7fb93b6f574e359f1d3c730c079da90" xr:uid="{1A81C818-2D7B-4590-9576-720623BE75EB}"/>
  </hyperlinks>
  <pageMargins left="0.74803149606299213" right="0.74803149606299213" top="0.98425196850393704" bottom="0.98425196850393704" header="0.51181102362204722" footer="0.51181102362204722"/>
  <pageSetup paperSize="9" scale="14" fitToHeight="3" orientation="portrait" r:id="rId1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6CDF-B498-48B9-BEC1-BF904EFF0737}">
  <sheetPr codeName="Sheet9">
    <tabColor rgb="FFFF0000"/>
  </sheetPr>
  <dimension ref="A1:G34"/>
  <sheetViews>
    <sheetView view="pageBreakPreview" topLeftCell="B15" zoomScale="96" zoomScaleNormal="112" zoomScaleSheetLayoutView="96" workbookViewId="0">
      <selection activeCell="E24" sqref="E24"/>
    </sheetView>
  </sheetViews>
  <sheetFormatPr defaultColWidth="9" defaultRowHeight="13.2"/>
  <cols>
    <col min="1" max="1" width="5" style="1" customWidth="1"/>
    <col min="2" max="2" width="25.77734375" style="39" customWidth="1"/>
    <col min="3" max="3" width="74.109375" style="1" customWidth="1"/>
    <col min="4" max="4" width="109.88671875" style="1" customWidth="1"/>
    <col min="5" max="5" width="3.88671875" style="1" customWidth="1"/>
    <col min="6" max="16384" width="9" style="1"/>
  </cols>
  <sheetData>
    <row r="1" spans="1:7" ht="18.75" customHeight="1">
      <c r="B1" s="39" t="s">
        <v>121</v>
      </c>
    </row>
    <row r="2" spans="1:7" ht="17.25" customHeight="1" thickBot="1">
      <c r="B2" s="822" t="s">
        <v>337</v>
      </c>
      <c r="C2" s="822"/>
      <c r="D2" s="801" t="str">
        <f>+D24</f>
        <v>対前週
インフルエンザ 　　     　       　　　26%   増加
新型コロナウイルス          　  　  -17%　 減少</v>
      </c>
    </row>
    <row r="3" spans="1:7" ht="34.799999999999997" customHeight="1" thickBot="1">
      <c r="B3" s="473" t="s">
        <v>122</v>
      </c>
      <c r="C3" s="474" t="s">
        <v>123</v>
      </c>
      <c r="D3" s="801"/>
    </row>
    <row r="4" spans="1:7" ht="22.2" customHeight="1" thickBot="1">
      <c r="B4" s="475" t="s">
        <v>124</v>
      </c>
      <c r="C4" s="476" t="s">
        <v>215</v>
      </c>
      <c r="D4" s="40"/>
    </row>
    <row r="5" spans="1:7" ht="67.2" customHeight="1">
      <c r="B5" s="807" t="s">
        <v>125</v>
      </c>
      <c r="C5" s="810" t="s">
        <v>126</v>
      </c>
      <c r="D5" s="811"/>
    </row>
    <row r="6" spans="1:7" ht="19.2" customHeight="1">
      <c r="B6" s="808"/>
      <c r="C6" s="812" t="s">
        <v>127</v>
      </c>
      <c r="D6" s="813"/>
      <c r="G6" s="68"/>
    </row>
    <row r="7" spans="1:7" ht="19.95" customHeight="1">
      <c r="B7" s="808"/>
      <c r="C7" s="477" t="s">
        <v>128</v>
      </c>
      <c r="D7" s="478"/>
      <c r="G7" s="68"/>
    </row>
    <row r="8" spans="1:7" ht="24" customHeight="1" thickBot="1">
      <c r="B8" s="809"/>
      <c r="C8" s="479" t="s">
        <v>129</v>
      </c>
      <c r="D8" s="480"/>
      <c r="G8" s="68"/>
    </row>
    <row r="9" spans="1:7" ht="27" hidden="1" customHeight="1">
      <c r="B9" s="818" t="s">
        <v>211</v>
      </c>
      <c r="C9" s="823" t="s">
        <v>216</v>
      </c>
      <c r="D9" s="824"/>
      <c r="G9" s="68"/>
    </row>
    <row r="10" spans="1:7" ht="28.2" hidden="1" customHeight="1" thickBot="1">
      <c r="B10" s="819"/>
      <c r="C10" s="825"/>
      <c r="D10" s="826"/>
    </row>
    <row r="11" spans="1:7" ht="66" customHeight="1" thickBot="1">
      <c r="B11" s="820" t="s">
        <v>130</v>
      </c>
      <c r="C11" s="814" t="s">
        <v>338</v>
      </c>
      <c r="D11" s="815"/>
      <c r="E11" s="1" t="s">
        <v>178</v>
      </c>
    </row>
    <row r="12" spans="1:7" ht="61.2" customHeight="1" thickBot="1">
      <c r="B12" s="821"/>
      <c r="C12" s="209" t="s">
        <v>339</v>
      </c>
      <c r="D12" s="210" t="s">
        <v>340</v>
      </c>
      <c r="F12" s="1" t="s">
        <v>17</v>
      </c>
    </row>
    <row r="13" spans="1:7" ht="37.950000000000003" hidden="1" customHeight="1" thickBot="1">
      <c r="B13" s="440" t="s">
        <v>212</v>
      </c>
      <c r="C13" s="816" t="s">
        <v>213</v>
      </c>
      <c r="D13" s="817"/>
    </row>
    <row r="14" spans="1:7" ht="105" customHeight="1" thickBot="1">
      <c r="B14" s="441" t="s">
        <v>131</v>
      </c>
      <c r="C14" s="211" t="s">
        <v>341</v>
      </c>
      <c r="D14" s="212" t="s">
        <v>342</v>
      </c>
      <c r="F14" t="s">
        <v>3</v>
      </c>
    </row>
    <row r="15" spans="1:7" ht="88.8" customHeight="1" thickBot="1">
      <c r="A15" t="s">
        <v>41</v>
      </c>
      <c r="B15" s="442" t="s">
        <v>203</v>
      </c>
      <c r="C15" s="805"/>
      <c r="D15" s="806"/>
    </row>
    <row r="16" spans="1:7" ht="17.25" customHeight="1"/>
    <row r="17" spans="2:5" ht="17.25" customHeight="1">
      <c r="B17" s="802" t="s">
        <v>132</v>
      </c>
      <c r="C17" s="121"/>
      <c r="D17" s="1" t="s">
        <v>41</v>
      </c>
    </row>
    <row r="18" spans="2:5">
      <c r="B18" s="802"/>
      <c r="C18"/>
    </row>
    <row r="19" spans="2:5">
      <c r="B19" s="802"/>
      <c r="E19" s="1" t="s">
        <v>17</v>
      </c>
    </row>
    <row r="20" spans="2:5">
      <c r="B20" s="802"/>
    </row>
    <row r="21" spans="2:5">
      <c r="B21" s="802"/>
    </row>
    <row r="22" spans="2:5" ht="16.2">
      <c r="B22" s="802"/>
      <c r="D22" s="170" t="s">
        <v>133</v>
      </c>
    </row>
    <row r="23" spans="2:5">
      <c r="B23" s="802"/>
    </row>
    <row r="24" spans="2:5">
      <c r="B24" s="802"/>
      <c r="D24" s="803" t="s">
        <v>345</v>
      </c>
    </row>
    <row r="25" spans="2:5">
      <c r="B25" s="802"/>
      <c r="D25" s="804"/>
    </row>
    <row r="26" spans="2:5">
      <c r="B26" s="802"/>
      <c r="D26" s="804"/>
    </row>
    <row r="27" spans="2:5">
      <c r="B27" s="802"/>
      <c r="D27" s="804"/>
    </row>
    <row r="28" spans="2:5">
      <c r="B28" s="802"/>
      <c r="D28" s="804"/>
    </row>
    <row r="29" spans="2:5">
      <c r="B29" s="802"/>
    </row>
    <row r="30" spans="2:5">
      <c r="B30" s="802"/>
      <c r="D30" s="1" t="s">
        <v>41</v>
      </c>
    </row>
    <row r="31" spans="2:5">
      <c r="B31" s="802"/>
      <c r="D31" s="1" t="s">
        <v>41</v>
      </c>
    </row>
    <row r="32" spans="2:5">
      <c r="B32" s="802"/>
    </row>
    <row r="33" spans="2:2">
      <c r="B33" s="802"/>
    </row>
    <row r="34" spans="2:2">
      <c r="B34" s="802"/>
    </row>
  </sheetData>
  <mergeCells count="13">
    <mergeCell ref="D2:D3"/>
    <mergeCell ref="B17:B34"/>
    <mergeCell ref="D24:D28"/>
    <mergeCell ref="C15:D15"/>
    <mergeCell ref="B5:B8"/>
    <mergeCell ref="C5:D5"/>
    <mergeCell ref="C6:D6"/>
    <mergeCell ref="C11:D11"/>
    <mergeCell ref="C13:D13"/>
    <mergeCell ref="B9:B10"/>
    <mergeCell ref="B11:B12"/>
    <mergeCell ref="B2:C2"/>
    <mergeCell ref="C9:D10"/>
  </mergeCells>
  <phoneticPr fontId="80"/>
  <hyperlinks>
    <hyperlink ref="C6" r:id="rId1" location="h2_1" xr:uid="{B5E764AE-5943-4A97-AD1C-025941C051BF}"/>
  </hyperlinks>
  <pageMargins left="0.7" right="0.7" top="0.75" bottom="0.75" header="0.3" footer="0.3"/>
  <pageSetup paperSize="9" scale="41" orientation="portrait" horizontalDpi="1200" verticalDpi="1200" r:id="rId2"/>
  <headerFooter alignWithMargins="0"/>
  <colBreaks count="1" manualBreakCount="1">
    <brk id="4" max="1048575" man="1"/>
  </colBreaks>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D635-22E7-4B3B-9B5C-18D173B310F7}">
  <sheetPr>
    <tabColor indexed="46"/>
  </sheetPr>
  <dimension ref="A1:AF41"/>
  <sheetViews>
    <sheetView topLeftCell="A12" zoomScale="90" zoomScaleNormal="90" zoomScaleSheetLayoutView="100" workbookViewId="0">
      <selection activeCell="AE46" sqref="AE46"/>
    </sheetView>
  </sheetViews>
  <sheetFormatPr defaultColWidth="9" defaultRowHeight="13.2"/>
  <cols>
    <col min="1" max="1" width="8.33203125" style="1" customWidth="1"/>
    <col min="2" max="13" width="6.77734375" style="1" customWidth="1"/>
    <col min="14" max="14" width="8.88671875" style="1" customWidth="1"/>
    <col min="15" max="15" width="5.88671875" style="1" customWidth="1"/>
    <col min="16" max="16" width="8.44140625" style="1" customWidth="1"/>
    <col min="17" max="29" width="6.77734375" style="1" customWidth="1"/>
    <col min="30" max="16384" width="9" style="1"/>
  </cols>
  <sheetData>
    <row r="1" spans="1:32" ht="15" customHeight="1">
      <c r="A1" s="835" t="s">
        <v>181</v>
      </c>
      <c r="B1" s="836"/>
      <c r="C1" s="836"/>
      <c r="D1" s="836"/>
      <c r="E1" s="836"/>
      <c r="F1" s="836"/>
      <c r="G1" s="836"/>
      <c r="H1" s="836"/>
      <c r="I1" s="836"/>
      <c r="J1" s="836"/>
      <c r="K1" s="836"/>
      <c r="L1" s="836"/>
      <c r="M1" s="836"/>
      <c r="N1" s="837"/>
      <c r="P1" s="835" t="s">
        <v>135</v>
      </c>
      <c r="Q1" s="836"/>
      <c r="R1" s="836"/>
      <c r="S1" s="836"/>
      <c r="T1" s="836"/>
      <c r="U1" s="836"/>
      <c r="V1" s="836"/>
      <c r="W1" s="836"/>
      <c r="X1" s="836"/>
      <c r="Y1" s="836"/>
      <c r="Z1" s="836"/>
      <c r="AA1" s="836"/>
      <c r="AB1" s="836"/>
      <c r="AC1" s="837"/>
    </row>
    <row r="2" spans="1:32" ht="18" customHeight="1" thickBot="1">
      <c r="A2" s="838" t="s">
        <v>3</v>
      </c>
      <c r="B2" s="839"/>
      <c r="C2" s="839"/>
      <c r="D2" s="839"/>
      <c r="E2" s="839"/>
      <c r="F2" s="839"/>
      <c r="G2" s="839"/>
      <c r="H2" s="839"/>
      <c r="I2" s="839"/>
      <c r="J2" s="839"/>
      <c r="K2" s="839"/>
      <c r="L2" s="839"/>
      <c r="M2" s="839"/>
      <c r="N2" s="840"/>
      <c r="P2" s="841" t="s">
        <v>136</v>
      </c>
      <c r="Q2" s="839"/>
      <c r="R2" s="839"/>
      <c r="S2" s="839"/>
      <c r="T2" s="839"/>
      <c r="U2" s="839"/>
      <c r="V2" s="839"/>
      <c r="W2" s="839"/>
      <c r="X2" s="839"/>
      <c r="Y2" s="839"/>
      <c r="Z2" s="839"/>
      <c r="AA2" s="839"/>
      <c r="AB2" s="839"/>
      <c r="AC2" s="842"/>
    </row>
    <row r="3" spans="1:32" ht="13.8" thickBot="1">
      <c r="A3" s="323" t="s">
        <v>3</v>
      </c>
      <c r="B3" s="324" t="s">
        <v>137</v>
      </c>
      <c r="C3" s="324" t="s">
        <v>138</v>
      </c>
      <c r="D3" s="324" t="s">
        <v>139</v>
      </c>
      <c r="E3" s="324" t="s">
        <v>140</v>
      </c>
      <c r="F3" s="324" t="s">
        <v>141</v>
      </c>
      <c r="G3" s="324" t="s">
        <v>142</v>
      </c>
      <c r="H3" s="324" t="s">
        <v>143</v>
      </c>
      <c r="I3" s="324" t="s">
        <v>144</v>
      </c>
      <c r="J3" s="324" t="s">
        <v>145</v>
      </c>
      <c r="K3" s="324" t="s">
        <v>146</v>
      </c>
      <c r="L3" s="325" t="s">
        <v>147</v>
      </c>
      <c r="M3" s="326" t="s">
        <v>148</v>
      </c>
      <c r="N3" s="327" t="s">
        <v>149</v>
      </c>
      <c r="P3" s="326"/>
      <c r="Q3" s="324" t="s">
        <v>137</v>
      </c>
      <c r="R3" s="324" t="s">
        <v>138</v>
      </c>
      <c r="S3" s="324" t="s">
        <v>139</v>
      </c>
      <c r="T3" s="324" t="s">
        <v>140</v>
      </c>
      <c r="U3" s="324" t="s">
        <v>141</v>
      </c>
      <c r="V3" s="324" t="s">
        <v>142</v>
      </c>
      <c r="W3" s="324" t="s">
        <v>143</v>
      </c>
      <c r="X3" s="324" t="s">
        <v>144</v>
      </c>
      <c r="Y3" s="324" t="s">
        <v>145</v>
      </c>
      <c r="Z3" s="324" t="s">
        <v>146</v>
      </c>
      <c r="AA3" s="325" t="s">
        <v>147</v>
      </c>
      <c r="AB3" s="326" t="s">
        <v>148</v>
      </c>
      <c r="AC3" s="328" t="s">
        <v>150</v>
      </c>
    </row>
    <row r="4" spans="1:32" ht="13.8" thickBot="1">
      <c r="A4" s="329" t="s">
        <v>3</v>
      </c>
      <c r="B4" s="330">
        <f>SUM(B7:B13)</f>
        <v>687</v>
      </c>
      <c r="C4" s="330">
        <f t="shared" ref="C4:M4" si="0">SUM(C7:C13)</f>
        <v>531</v>
      </c>
      <c r="D4" s="330">
        <f t="shared" si="0"/>
        <v>579</v>
      </c>
      <c r="E4" s="330">
        <f t="shared" si="0"/>
        <v>739</v>
      </c>
      <c r="F4" s="330">
        <f>SUM(F7:F13)</f>
        <v>1458</v>
      </c>
      <c r="G4" s="330">
        <f>SUM(G7:G13)</f>
        <v>2651</v>
      </c>
      <c r="H4" s="330">
        <f>SUM(H7:H13)</f>
        <v>4176</v>
      </c>
      <c r="I4" s="330">
        <f t="shared" si="0"/>
        <v>4513</v>
      </c>
      <c r="J4" s="330">
        <f>SUM(J7:J13)</f>
        <v>3578</v>
      </c>
      <c r="K4" s="330">
        <f>SUM(K7:K13)</f>
        <v>2967</v>
      </c>
      <c r="L4" s="330">
        <f>SUM(L7:L13)</f>
        <v>1597</v>
      </c>
      <c r="M4" s="330">
        <f t="shared" si="0"/>
        <v>943</v>
      </c>
      <c r="N4" s="330">
        <f>SUM(B4:M4)</f>
        <v>24419</v>
      </c>
      <c r="O4" s="4"/>
      <c r="P4" s="331" t="str">
        <f>+A4</f>
        <v xml:space="preserve"> </v>
      </c>
      <c r="Q4" s="330">
        <f>SUM(Q7:Q13)</f>
        <v>31</v>
      </c>
      <c r="R4" s="330">
        <f t="shared" ref="R4:AB4" si="1">SUM(R7:R13)</f>
        <v>24</v>
      </c>
      <c r="S4" s="330">
        <f t="shared" si="1"/>
        <v>51</v>
      </c>
      <c r="T4" s="330">
        <f t="shared" si="1"/>
        <v>21</v>
      </c>
      <c r="U4" s="330">
        <f t="shared" ref="U4:Z4" si="2">SUM(U7:U13)</f>
        <v>33</v>
      </c>
      <c r="V4" s="330">
        <f t="shared" si="2"/>
        <v>22</v>
      </c>
      <c r="W4" s="330">
        <f t="shared" si="2"/>
        <v>27</v>
      </c>
      <c r="X4" s="330">
        <f t="shared" si="2"/>
        <v>46</v>
      </c>
      <c r="Y4" s="330">
        <f t="shared" si="2"/>
        <v>27</v>
      </c>
      <c r="Z4" s="330">
        <f t="shared" si="2"/>
        <v>57</v>
      </c>
      <c r="AA4" s="330">
        <f t="shared" ref="AA4" si="3">SUM(AA7:AA13)</f>
        <v>34</v>
      </c>
      <c r="AB4" s="330">
        <f t="shared" si="1"/>
        <v>50</v>
      </c>
      <c r="AC4" s="330">
        <f>SUM(Q4:AB4)</f>
        <v>423</v>
      </c>
    </row>
    <row r="5" spans="1:32" ht="19.95" customHeight="1" thickBot="1">
      <c r="A5" s="332" t="s">
        <v>3</v>
      </c>
      <c r="B5" s="332" t="s">
        <v>3</v>
      </c>
      <c r="C5" s="332" t="s">
        <v>3</v>
      </c>
      <c r="D5" s="332" t="s">
        <v>3</v>
      </c>
      <c r="E5" s="332" t="s">
        <v>3</v>
      </c>
      <c r="F5" s="332" t="s">
        <v>3</v>
      </c>
      <c r="G5" s="332" t="s">
        <v>3</v>
      </c>
      <c r="H5" s="336"/>
      <c r="I5" s="336"/>
      <c r="J5" s="336"/>
      <c r="K5" s="336"/>
      <c r="L5" s="333" t="s">
        <v>151</v>
      </c>
      <c r="M5" s="332" t="s" ph="1">
        <v>17</v>
      </c>
      <c r="N5" s="334"/>
      <c r="O5" s="45"/>
      <c r="P5" s="281"/>
      <c r="Q5" s="281"/>
      <c r="R5" s="281"/>
      <c r="S5" s="281"/>
      <c r="T5" s="281"/>
      <c r="U5" s="281"/>
      <c r="V5" s="281"/>
      <c r="W5" s="281"/>
      <c r="X5" s="281"/>
      <c r="Y5" s="281"/>
      <c r="Z5" s="281"/>
      <c r="AA5" s="333" t="s">
        <v>151</v>
      </c>
      <c r="AB5" s="281"/>
      <c r="AC5" s="334"/>
      <c r="AE5" s="1" t="s">
        <v>178</v>
      </c>
    </row>
    <row r="6" spans="1:32" ht="19.95" customHeight="1" thickBot="1">
      <c r="A6" s="332"/>
      <c r="B6" s="332"/>
      <c r="C6" s="332"/>
      <c r="D6" s="332"/>
      <c r="E6" s="332"/>
      <c r="F6" s="332" t="s">
        <v>178</v>
      </c>
      <c r="G6" s="332" t="s">
        <v>178</v>
      </c>
      <c r="H6" s="336" t="s">
        <v>178</v>
      </c>
      <c r="I6" s="336" t="s">
        <v>178</v>
      </c>
      <c r="J6" s="336" t="s">
        <v>178</v>
      </c>
      <c r="K6" s="336" t="s">
        <v>178</v>
      </c>
      <c r="L6" s="458">
        <v>67</v>
      </c>
      <c r="M6" s="280"/>
      <c r="N6" s="127"/>
      <c r="O6" s="45"/>
      <c r="P6" s="280"/>
      <c r="Q6" s="280"/>
      <c r="R6" s="280"/>
      <c r="S6" s="280"/>
      <c r="T6" s="280"/>
      <c r="U6" s="280"/>
      <c r="V6" s="280"/>
      <c r="W6" s="280"/>
      <c r="X6" s="280"/>
      <c r="Y6" s="280"/>
      <c r="Z6" s="280"/>
      <c r="AA6" s="461">
        <v>2</v>
      </c>
      <c r="AB6" s="280"/>
      <c r="AC6" s="127"/>
    </row>
    <row r="7" spans="1:32" ht="19.95" customHeight="1" thickBot="1">
      <c r="A7" s="335" t="s">
        <v>197</v>
      </c>
      <c r="B7" s="434">
        <v>142</v>
      </c>
      <c r="C7" s="429">
        <v>95</v>
      </c>
      <c r="D7" s="429">
        <v>86</v>
      </c>
      <c r="E7" s="435">
        <v>111</v>
      </c>
      <c r="F7" s="435">
        <v>217</v>
      </c>
      <c r="G7" s="444">
        <v>308</v>
      </c>
      <c r="H7" s="444">
        <v>838</v>
      </c>
      <c r="I7" s="484">
        <v>715</v>
      </c>
      <c r="J7" s="484">
        <v>645</v>
      </c>
      <c r="K7" s="484">
        <v>643</v>
      </c>
      <c r="L7" s="458">
        <v>295</v>
      </c>
      <c r="M7" s="280"/>
      <c r="N7" s="337">
        <f t="shared" ref="N7:N21" si="4">SUM(B7:M7)</f>
        <v>4095</v>
      </c>
      <c r="O7" s="45"/>
      <c r="P7" s="335" t="s">
        <v>197</v>
      </c>
      <c r="Q7" s="460">
        <v>2</v>
      </c>
      <c r="R7" s="460">
        <v>4</v>
      </c>
      <c r="S7" s="460">
        <v>6</v>
      </c>
      <c r="T7" s="460">
        <v>4</v>
      </c>
      <c r="U7" s="460">
        <v>8</v>
      </c>
      <c r="V7" s="460">
        <v>0</v>
      </c>
      <c r="W7" s="460">
        <v>5</v>
      </c>
      <c r="X7" s="460">
        <v>7</v>
      </c>
      <c r="Y7" s="460">
        <v>5</v>
      </c>
      <c r="Z7" s="460">
        <v>8</v>
      </c>
      <c r="AA7" s="461">
        <v>3</v>
      </c>
      <c r="AB7" s="280"/>
      <c r="AC7" s="338">
        <f>SUM(Q7:AB7)</f>
        <v>52</v>
      </c>
      <c r="AF7" s="1">
        <v>0</v>
      </c>
    </row>
    <row r="8" spans="1:32" ht="19.95" customHeight="1" thickBot="1">
      <c r="A8" s="335" t="s">
        <v>180</v>
      </c>
      <c r="B8" s="229">
        <v>103</v>
      </c>
      <c r="C8" s="307">
        <v>102</v>
      </c>
      <c r="D8" s="307">
        <v>114</v>
      </c>
      <c r="E8" s="172">
        <v>122</v>
      </c>
      <c r="F8" s="339">
        <v>257</v>
      </c>
      <c r="G8" s="340">
        <v>308</v>
      </c>
      <c r="H8" s="340">
        <v>519</v>
      </c>
      <c r="I8" s="341">
        <v>708</v>
      </c>
      <c r="J8" s="342">
        <v>541</v>
      </c>
      <c r="K8" s="343">
        <v>533</v>
      </c>
      <c r="L8" s="342">
        <v>277</v>
      </c>
      <c r="M8" s="342">
        <v>158</v>
      </c>
      <c r="N8" s="337">
        <f t="shared" si="4"/>
        <v>3742</v>
      </c>
      <c r="O8" s="45"/>
      <c r="P8" s="344" t="s">
        <v>152</v>
      </c>
      <c r="Q8" s="336">
        <v>4</v>
      </c>
      <c r="R8" s="344">
        <v>4</v>
      </c>
      <c r="S8" s="344">
        <v>4</v>
      </c>
      <c r="T8" s="345">
        <v>8</v>
      </c>
      <c r="U8" s="344">
        <v>1</v>
      </c>
      <c r="V8" s="344">
        <v>2</v>
      </c>
      <c r="W8" s="344">
        <v>6</v>
      </c>
      <c r="X8" s="346">
        <v>21</v>
      </c>
      <c r="Y8" s="347">
        <v>12</v>
      </c>
      <c r="Z8" s="344">
        <v>8</v>
      </c>
      <c r="AA8" s="344">
        <v>0</v>
      </c>
      <c r="AB8" s="344">
        <v>4</v>
      </c>
      <c r="AC8" s="338">
        <f>SUM(Q8:AB8)</f>
        <v>74</v>
      </c>
    </row>
    <row r="9" spans="1:32" ht="18" customHeight="1" thickBot="1">
      <c r="A9" s="335" t="s">
        <v>153</v>
      </c>
      <c r="B9" s="348">
        <v>84</v>
      </c>
      <c r="C9" s="349">
        <v>62</v>
      </c>
      <c r="D9" s="349">
        <v>99</v>
      </c>
      <c r="E9" s="349">
        <v>112</v>
      </c>
      <c r="F9" s="350">
        <v>224</v>
      </c>
      <c r="G9" s="350">
        <v>526</v>
      </c>
      <c r="H9" s="350">
        <v>521</v>
      </c>
      <c r="I9" s="351">
        <v>768</v>
      </c>
      <c r="J9" s="352">
        <v>454</v>
      </c>
      <c r="K9" s="352">
        <v>390</v>
      </c>
      <c r="L9" s="352">
        <v>416</v>
      </c>
      <c r="M9" s="353">
        <v>154</v>
      </c>
      <c r="N9" s="354">
        <f t="shared" si="4"/>
        <v>3810</v>
      </c>
      <c r="O9" s="4"/>
      <c r="P9" s="355" t="s">
        <v>153</v>
      </c>
      <c r="Q9" s="356">
        <v>1</v>
      </c>
      <c r="R9" s="357">
        <v>1</v>
      </c>
      <c r="S9" s="357">
        <v>4</v>
      </c>
      <c r="T9" s="357">
        <v>2</v>
      </c>
      <c r="U9" s="357">
        <v>2</v>
      </c>
      <c r="V9" s="349">
        <v>7</v>
      </c>
      <c r="W9" s="349">
        <v>7</v>
      </c>
      <c r="X9" s="349">
        <v>3</v>
      </c>
      <c r="Y9" s="349">
        <v>1</v>
      </c>
      <c r="Z9" s="358">
        <v>7</v>
      </c>
      <c r="AA9" s="358">
        <v>7</v>
      </c>
      <c r="AB9" s="359">
        <v>5</v>
      </c>
      <c r="AC9" s="360">
        <f>SUM(Q9:AB9)</f>
        <v>47</v>
      </c>
    </row>
    <row r="10" spans="1:32" ht="18" customHeight="1" thickBot="1">
      <c r="A10" s="361" t="s">
        <v>154</v>
      </c>
      <c r="B10" s="128">
        <v>81</v>
      </c>
      <c r="C10" s="129">
        <v>39</v>
      </c>
      <c r="D10" s="129">
        <v>72</v>
      </c>
      <c r="E10" s="130">
        <v>89</v>
      </c>
      <c r="F10" s="130">
        <v>258</v>
      </c>
      <c r="G10" s="130">
        <v>416</v>
      </c>
      <c r="H10" s="176">
        <v>554</v>
      </c>
      <c r="I10" s="176">
        <v>568</v>
      </c>
      <c r="J10" s="175">
        <v>578</v>
      </c>
      <c r="K10" s="130">
        <v>337</v>
      </c>
      <c r="L10" s="130">
        <v>169</v>
      </c>
      <c r="M10" s="130">
        <v>168</v>
      </c>
      <c r="N10" s="131">
        <f t="shared" si="4"/>
        <v>3329</v>
      </c>
      <c r="O10" s="47" t="s">
        <v>17</v>
      </c>
      <c r="P10" s="362" t="s">
        <v>154</v>
      </c>
      <c r="Q10" s="363">
        <v>0</v>
      </c>
      <c r="R10" s="364">
        <v>5</v>
      </c>
      <c r="S10" s="364">
        <v>4</v>
      </c>
      <c r="T10" s="364">
        <v>1</v>
      </c>
      <c r="U10" s="364">
        <v>1</v>
      </c>
      <c r="V10" s="364">
        <v>1</v>
      </c>
      <c r="W10" s="364">
        <v>1</v>
      </c>
      <c r="X10" s="364">
        <v>1</v>
      </c>
      <c r="Y10" s="363">
        <v>0</v>
      </c>
      <c r="Z10" s="363">
        <v>0</v>
      </c>
      <c r="AA10" s="363">
        <v>0</v>
      </c>
      <c r="AB10" s="363">
        <v>2</v>
      </c>
      <c r="AC10" s="365">
        <f t="shared" ref="AC10:AC21" si="5">SUM(Q10:AB10)</f>
        <v>16</v>
      </c>
    </row>
    <row r="11" spans="1:32" ht="18" customHeight="1" thickBot="1">
      <c r="A11" s="361" t="s">
        <v>155</v>
      </c>
      <c r="B11" s="277">
        <v>81</v>
      </c>
      <c r="C11" s="277">
        <v>48</v>
      </c>
      <c r="D11" s="278">
        <v>71</v>
      </c>
      <c r="E11" s="277">
        <v>128</v>
      </c>
      <c r="F11" s="277">
        <v>171</v>
      </c>
      <c r="G11" s="277">
        <v>350</v>
      </c>
      <c r="H11" s="277">
        <v>569</v>
      </c>
      <c r="I11" s="277">
        <v>553</v>
      </c>
      <c r="J11" s="277">
        <v>458</v>
      </c>
      <c r="K11" s="277">
        <v>306</v>
      </c>
      <c r="L11" s="433">
        <v>221</v>
      </c>
      <c r="M11" s="278">
        <v>229</v>
      </c>
      <c r="N11" s="366">
        <f t="shared" si="4"/>
        <v>3185</v>
      </c>
      <c r="O11" s="110"/>
      <c r="P11" s="362" t="s">
        <v>155</v>
      </c>
      <c r="Q11" s="367">
        <v>1</v>
      </c>
      <c r="R11" s="367">
        <v>2</v>
      </c>
      <c r="S11" s="367">
        <v>1</v>
      </c>
      <c r="T11" s="367">
        <v>0</v>
      </c>
      <c r="U11" s="367">
        <v>0</v>
      </c>
      <c r="V11" s="367">
        <v>0</v>
      </c>
      <c r="W11" s="367">
        <v>1</v>
      </c>
      <c r="X11" s="367">
        <v>1</v>
      </c>
      <c r="Y11" s="367">
        <v>0</v>
      </c>
      <c r="Z11" s="367">
        <v>1</v>
      </c>
      <c r="AA11" s="367">
        <v>0</v>
      </c>
      <c r="AB11" s="367">
        <v>0</v>
      </c>
      <c r="AC11" s="368">
        <f t="shared" si="5"/>
        <v>7</v>
      </c>
    </row>
    <row r="12" spans="1:32" ht="18" customHeight="1" thickBot="1">
      <c r="A12" s="369" t="s">
        <v>156</v>
      </c>
      <c r="B12" s="370">
        <v>112</v>
      </c>
      <c r="C12" s="370">
        <v>85</v>
      </c>
      <c r="D12" s="370">
        <v>60</v>
      </c>
      <c r="E12" s="370">
        <v>97</v>
      </c>
      <c r="F12" s="370">
        <v>95</v>
      </c>
      <c r="G12" s="370">
        <v>305</v>
      </c>
      <c r="H12" s="370">
        <v>544</v>
      </c>
      <c r="I12" s="370">
        <v>449</v>
      </c>
      <c r="J12" s="370">
        <v>475</v>
      </c>
      <c r="K12" s="370">
        <v>505</v>
      </c>
      <c r="L12" s="370">
        <v>219</v>
      </c>
      <c r="M12" s="371">
        <v>98</v>
      </c>
      <c r="N12" s="279">
        <f t="shared" si="4"/>
        <v>3044</v>
      </c>
      <c r="O12" s="47"/>
      <c r="P12" s="361" t="s">
        <v>156</v>
      </c>
      <c r="Q12" s="372">
        <v>16</v>
      </c>
      <c r="R12" s="372">
        <v>1</v>
      </c>
      <c r="S12" s="372">
        <v>19</v>
      </c>
      <c r="T12" s="372">
        <v>3</v>
      </c>
      <c r="U12" s="372">
        <v>13</v>
      </c>
      <c r="V12" s="372">
        <v>1</v>
      </c>
      <c r="W12" s="372">
        <v>2</v>
      </c>
      <c r="X12" s="372">
        <v>2</v>
      </c>
      <c r="Y12" s="372">
        <v>0</v>
      </c>
      <c r="Z12" s="373">
        <v>24</v>
      </c>
      <c r="AA12" s="372">
        <v>4</v>
      </c>
      <c r="AB12" s="372">
        <v>2</v>
      </c>
      <c r="AC12" s="374">
        <f t="shared" si="5"/>
        <v>87</v>
      </c>
    </row>
    <row r="13" spans="1:32" ht="18" hidden="1" customHeight="1" thickBot="1">
      <c r="A13" s="375" t="s">
        <v>157</v>
      </c>
      <c r="B13" s="376">
        <v>84</v>
      </c>
      <c r="C13" s="376">
        <v>100</v>
      </c>
      <c r="D13" s="377">
        <v>77</v>
      </c>
      <c r="E13" s="377">
        <v>80</v>
      </c>
      <c r="F13" s="378">
        <v>236</v>
      </c>
      <c r="G13" s="378">
        <v>438</v>
      </c>
      <c r="H13" s="379">
        <v>631</v>
      </c>
      <c r="I13" s="380">
        <v>752</v>
      </c>
      <c r="J13" s="378">
        <v>427</v>
      </c>
      <c r="K13" s="381">
        <v>253</v>
      </c>
      <c r="L13" s="381"/>
      <c r="M13" s="382">
        <v>136</v>
      </c>
      <c r="N13" s="383">
        <f t="shared" si="4"/>
        <v>3214</v>
      </c>
      <c r="O13" s="47"/>
      <c r="P13" s="384" t="s">
        <v>158</v>
      </c>
      <c r="Q13" s="385">
        <v>7</v>
      </c>
      <c r="R13" s="385">
        <v>7</v>
      </c>
      <c r="S13" s="386">
        <v>13</v>
      </c>
      <c r="T13" s="386">
        <v>3</v>
      </c>
      <c r="U13" s="386">
        <v>8</v>
      </c>
      <c r="V13" s="386">
        <v>11</v>
      </c>
      <c r="W13" s="385">
        <v>5</v>
      </c>
      <c r="X13" s="386">
        <v>11</v>
      </c>
      <c r="Y13" s="386">
        <v>9</v>
      </c>
      <c r="Z13" s="386">
        <v>9</v>
      </c>
      <c r="AA13" s="387">
        <v>20</v>
      </c>
      <c r="AB13" s="387">
        <v>37</v>
      </c>
      <c r="AC13" s="374">
        <f t="shared" si="5"/>
        <v>140</v>
      </c>
    </row>
    <row r="14" spans="1:32" ht="18" hidden="1" customHeight="1">
      <c r="A14" s="375" t="s">
        <v>159</v>
      </c>
      <c r="B14" s="386">
        <v>41</v>
      </c>
      <c r="C14" s="386">
        <v>44</v>
      </c>
      <c r="D14" s="386">
        <v>67</v>
      </c>
      <c r="E14" s="386">
        <v>103</v>
      </c>
      <c r="F14" s="372">
        <v>311</v>
      </c>
      <c r="G14" s="386">
        <v>415</v>
      </c>
      <c r="H14" s="386">
        <v>539</v>
      </c>
      <c r="I14" s="373">
        <v>1165</v>
      </c>
      <c r="J14" s="386">
        <v>297</v>
      </c>
      <c r="K14" s="385">
        <v>205</v>
      </c>
      <c r="L14" s="385"/>
      <c r="M14" s="388">
        <v>92</v>
      </c>
      <c r="N14" s="374">
        <f t="shared" si="4"/>
        <v>3279</v>
      </c>
      <c r="O14" s="47"/>
      <c r="P14" s="389" t="s">
        <v>159</v>
      </c>
      <c r="Q14" s="386">
        <v>9</v>
      </c>
      <c r="R14" s="386">
        <v>22</v>
      </c>
      <c r="S14" s="385">
        <v>18</v>
      </c>
      <c r="T14" s="386">
        <v>9</v>
      </c>
      <c r="U14" s="390">
        <v>21</v>
      </c>
      <c r="V14" s="386">
        <v>14</v>
      </c>
      <c r="W14" s="386">
        <v>6</v>
      </c>
      <c r="X14" s="386">
        <v>13</v>
      </c>
      <c r="Y14" s="386">
        <v>7</v>
      </c>
      <c r="Z14" s="391">
        <v>81</v>
      </c>
      <c r="AA14" s="390">
        <v>31</v>
      </c>
      <c r="AB14" s="391">
        <v>37</v>
      </c>
      <c r="AC14" s="374">
        <f t="shared" si="5"/>
        <v>268</v>
      </c>
    </row>
    <row r="15" spans="1:32" ht="18" hidden="1" customHeight="1">
      <c r="A15" s="375" t="s">
        <v>160</v>
      </c>
      <c r="B15" s="386">
        <v>57</v>
      </c>
      <c r="C15" s="385">
        <v>35</v>
      </c>
      <c r="D15" s="386">
        <v>95</v>
      </c>
      <c r="E15" s="385">
        <v>112</v>
      </c>
      <c r="F15" s="386">
        <v>131</v>
      </c>
      <c r="G15" s="392">
        <v>340</v>
      </c>
      <c r="H15" s="392">
        <v>483</v>
      </c>
      <c r="I15" s="393">
        <v>1339</v>
      </c>
      <c r="J15" s="392">
        <v>349</v>
      </c>
      <c r="K15" s="392">
        <v>236</v>
      </c>
      <c r="L15" s="392"/>
      <c r="M15" s="394">
        <v>68</v>
      </c>
      <c r="N15" s="383">
        <f t="shared" si="4"/>
        <v>3245</v>
      </c>
      <c r="O15" s="47"/>
      <c r="P15" s="389" t="s">
        <v>160</v>
      </c>
      <c r="Q15" s="386">
        <v>19</v>
      </c>
      <c r="R15" s="386">
        <v>12</v>
      </c>
      <c r="S15" s="386">
        <v>8</v>
      </c>
      <c r="T15" s="385">
        <v>12</v>
      </c>
      <c r="U15" s="386">
        <v>7</v>
      </c>
      <c r="V15" s="386">
        <v>15</v>
      </c>
      <c r="W15" s="392">
        <v>16</v>
      </c>
      <c r="X15" s="394">
        <v>12</v>
      </c>
      <c r="Y15" s="385">
        <v>16</v>
      </c>
      <c r="Z15" s="386">
        <v>6</v>
      </c>
      <c r="AA15" s="385">
        <v>12</v>
      </c>
      <c r="AB15" s="385">
        <v>6</v>
      </c>
      <c r="AC15" s="374">
        <f t="shared" si="5"/>
        <v>141</v>
      </c>
    </row>
    <row r="16" spans="1:32" ht="18" hidden="1" customHeight="1">
      <c r="A16" s="375" t="s">
        <v>161</v>
      </c>
      <c r="B16" s="395">
        <v>68</v>
      </c>
      <c r="C16" s="386">
        <v>42</v>
      </c>
      <c r="D16" s="386">
        <v>44</v>
      </c>
      <c r="E16" s="385">
        <v>75</v>
      </c>
      <c r="F16" s="385">
        <v>135</v>
      </c>
      <c r="G16" s="385">
        <v>448</v>
      </c>
      <c r="H16" s="386">
        <v>507</v>
      </c>
      <c r="I16" s="386">
        <v>808</v>
      </c>
      <c r="J16" s="385">
        <v>313</v>
      </c>
      <c r="K16" s="385">
        <v>246</v>
      </c>
      <c r="L16" s="385"/>
      <c r="M16" s="385">
        <v>143</v>
      </c>
      <c r="N16" s="396">
        <f t="shared" si="4"/>
        <v>2829</v>
      </c>
      <c r="O16" s="47"/>
      <c r="P16" s="389" t="s">
        <v>161</v>
      </c>
      <c r="Q16" s="397">
        <v>9</v>
      </c>
      <c r="R16" s="386">
        <v>16</v>
      </c>
      <c r="S16" s="386">
        <v>12</v>
      </c>
      <c r="T16" s="385">
        <v>6</v>
      </c>
      <c r="U16" s="398">
        <v>7</v>
      </c>
      <c r="V16" s="398">
        <v>14</v>
      </c>
      <c r="W16" s="386">
        <v>9</v>
      </c>
      <c r="X16" s="386">
        <v>14</v>
      </c>
      <c r="Y16" s="386">
        <v>9</v>
      </c>
      <c r="Z16" s="386">
        <v>9</v>
      </c>
      <c r="AA16" s="398">
        <v>8</v>
      </c>
      <c r="AB16" s="398">
        <v>7</v>
      </c>
      <c r="AC16" s="399">
        <f t="shared" si="5"/>
        <v>120</v>
      </c>
    </row>
    <row r="17" spans="1:30" ht="18" hidden="1" customHeight="1">
      <c r="A17" s="400" t="s">
        <v>162</v>
      </c>
      <c r="B17" s="401">
        <v>71</v>
      </c>
      <c r="C17" s="401">
        <v>97</v>
      </c>
      <c r="D17" s="401">
        <v>61</v>
      </c>
      <c r="E17" s="402">
        <v>105</v>
      </c>
      <c r="F17" s="402">
        <v>198</v>
      </c>
      <c r="G17" s="402">
        <v>442</v>
      </c>
      <c r="H17" s="403">
        <v>790</v>
      </c>
      <c r="I17" s="404">
        <v>674</v>
      </c>
      <c r="J17" s="402">
        <v>275</v>
      </c>
      <c r="K17" s="402">
        <v>133</v>
      </c>
      <c r="L17" s="402"/>
      <c r="M17" s="402">
        <v>108</v>
      </c>
      <c r="N17" s="396">
        <f t="shared" si="4"/>
        <v>2954</v>
      </c>
      <c r="O17" s="4"/>
      <c r="P17" s="405" t="s">
        <v>162</v>
      </c>
      <c r="Q17" s="401">
        <v>7</v>
      </c>
      <c r="R17" s="401">
        <v>13</v>
      </c>
      <c r="S17" s="401">
        <v>12</v>
      </c>
      <c r="T17" s="402">
        <v>11</v>
      </c>
      <c r="U17" s="402">
        <v>12</v>
      </c>
      <c r="V17" s="402">
        <v>15</v>
      </c>
      <c r="W17" s="402">
        <v>20</v>
      </c>
      <c r="X17" s="402">
        <v>15</v>
      </c>
      <c r="Y17" s="402">
        <v>15</v>
      </c>
      <c r="Z17" s="402">
        <v>20</v>
      </c>
      <c r="AA17" s="402">
        <v>9</v>
      </c>
      <c r="AB17" s="402">
        <v>7</v>
      </c>
      <c r="AC17" s="406">
        <f t="shared" si="5"/>
        <v>156</v>
      </c>
    </row>
    <row r="18" spans="1:30" ht="13.8" hidden="1" thickBot="1">
      <c r="A18" s="407" t="s">
        <v>163</v>
      </c>
      <c r="B18" s="397">
        <v>38</v>
      </c>
      <c r="C18" s="402">
        <v>19</v>
      </c>
      <c r="D18" s="402">
        <v>38</v>
      </c>
      <c r="E18" s="402">
        <v>203</v>
      </c>
      <c r="F18" s="402">
        <v>146</v>
      </c>
      <c r="G18" s="402">
        <v>439</v>
      </c>
      <c r="H18" s="403">
        <v>964</v>
      </c>
      <c r="I18" s="403">
        <v>1154</v>
      </c>
      <c r="J18" s="402">
        <v>388</v>
      </c>
      <c r="K18" s="402">
        <v>176</v>
      </c>
      <c r="L18" s="402"/>
      <c r="M18" s="402">
        <v>143</v>
      </c>
      <c r="N18" s="408">
        <f t="shared" si="4"/>
        <v>3708</v>
      </c>
      <c r="O18" s="4"/>
      <c r="P18" s="409" t="s">
        <v>163</v>
      </c>
      <c r="Q18" s="402">
        <v>7</v>
      </c>
      <c r="R18" s="402">
        <v>7</v>
      </c>
      <c r="S18" s="402">
        <v>8</v>
      </c>
      <c r="T18" s="402">
        <v>12</v>
      </c>
      <c r="U18" s="402">
        <v>9</v>
      </c>
      <c r="V18" s="402">
        <v>6</v>
      </c>
      <c r="W18" s="402">
        <v>11</v>
      </c>
      <c r="X18" s="402">
        <v>8</v>
      </c>
      <c r="Y18" s="402">
        <v>16</v>
      </c>
      <c r="Z18" s="402">
        <v>40</v>
      </c>
      <c r="AA18" s="402">
        <v>17</v>
      </c>
      <c r="AB18" s="402">
        <v>16</v>
      </c>
      <c r="AC18" s="402">
        <f t="shared" si="5"/>
        <v>157</v>
      </c>
    </row>
    <row r="19" spans="1:30" ht="13.8" hidden="1" thickBot="1">
      <c r="A19" s="410" t="s">
        <v>164</v>
      </c>
      <c r="B19" s="404">
        <v>49</v>
      </c>
      <c r="C19" s="404">
        <v>63</v>
      </c>
      <c r="D19" s="404">
        <v>50</v>
      </c>
      <c r="E19" s="404">
        <v>71</v>
      </c>
      <c r="F19" s="404">
        <v>144</v>
      </c>
      <c r="G19" s="404">
        <v>374</v>
      </c>
      <c r="H19" s="411">
        <v>729</v>
      </c>
      <c r="I19" s="411">
        <v>1097</v>
      </c>
      <c r="J19" s="404">
        <v>397</v>
      </c>
      <c r="K19" s="404">
        <v>192</v>
      </c>
      <c r="L19" s="404"/>
      <c r="M19" s="404">
        <v>217</v>
      </c>
      <c r="N19" s="408">
        <f t="shared" si="4"/>
        <v>3383</v>
      </c>
      <c r="O19" s="4"/>
      <c r="P19" s="412" t="s">
        <v>164</v>
      </c>
      <c r="Q19" s="404">
        <v>10</v>
      </c>
      <c r="R19" s="404">
        <v>6</v>
      </c>
      <c r="S19" s="404">
        <v>14</v>
      </c>
      <c r="T19" s="404">
        <v>10</v>
      </c>
      <c r="U19" s="404">
        <v>10</v>
      </c>
      <c r="V19" s="404">
        <v>19</v>
      </c>
      <c r="W19" s="404">
        <v>11</v>
      </c>
      <c r="X19" s="404">
        <v>20</v>
      </c>
      <c r="Y19" s="404">
        <v>15</v>
      </c>
      <c r="Z19" s="404">
        <v>8</v>
      </c>
      <c r="AA19" s="404">
        <v>11</v>
      </c>
      <c r="AB19" s="404">
        <v>8</v>
      </c>
      <c r="AC19" s="402">
        <f t="shared" si="5"/>
        <v>142</v>
      </c>
    </row>
    <row r="20" spans="1:30" ht="13.8" hidden="1" thickBot="1">
      <c r="A20" s="407" t="s">
        <v>165</v>
      </c>
      <c r="B20" s="404">
        <v>53</v>
      </c>
      <c r="C20" s="404">
        <v>39</v>
      </c>
      <c r="D20" s="404">
        <v>74</v>
      </c>
      <c r="E20" s="404">
        <v>64</v>
      </c>
      <c r="F20" s="404">
        <v>208</v>
      </c>
      <c r="G20" s="404">
        <v>491</v>
      </c>
      <c r="H20" s="404">
        <v>454</v>
      </c>
      <c r="I20" s="411">
        <v>1068</v>
      </c>
      <c r="J20" s="404">
        <v>407</v>
      </c>
      <c r="K20" s="404">
        <v>228</v>
      </c>
      <c r="L20" s="404"/>
      <c r="M20" s="404">
        <v>81</v>
      </c>
      <c r="N20" s="413">
        <f t="shared" si="4"/>
        <v>3167</v>
      </c>
      <c r="O20" s="4"/>
      <c r="P20" s="409" t="s">
        <v>165</v>
      </c>
      <c r="Q20" s="404">
        <v>12</v>
      </c>
      <c r="R20" s="404">
        <v>13</v>
      </c>
      <c r="S20" s="404">
        <v>46</v>
      </c>
      <c r="T20" s="404">
        <v>9</v>
      </c>
      <c r="U20" s="404">
        <v>20</v>
      </c>
      <c r="V20" s="404">
        <v>4</v>
      </c>
      <c r="W20" s="404">
        <v>8</v>
      </c>
      <c r="X20" s="404">
        <v>30</v>
      </c>
      <c r="Y20" s="404">
        <v>22</v>
      </c>
      <c r="Z20" s="404">
        <v>20</v>
      </c>
      <c r="AA20" s="404">
        <v>16</v>
      </c>
      <c r="AB20" s="404">
        <v>12</v>
      </c>
      <c r="AC20" s="414">
        <f t="shared" si="5"/>
        <v>212</v>
      </c>
    </row>
    <row r="21" spans="1:30" ht="13.8" hidden="1" thickBot="1">
      <c r="A21" s="407" t="s">
        <v>166</v>
      </c>
      <c r="B21" s="415">
        <v>67</v>
      </c>
      <c r="C21" s="415">
        <v>62</v>
      </c>
      <c r="D21" s="415">
        <v>57</v>
      </c>
      <c r="E21" s="415">
        <v>77</v>
      </c>
      <c r="F21" s="415">
        <v>473</v>
      </c>
      <c r="G21" s="415">
        <v>468</v>
      </c>
      <c r="H21" s="416">
        <v>659</v>
      </c>
      <c r="I21" s="415">
        <v>851</v>
      </c>
      <c r="J21" s="415">
        <v>270</v>
      </c>
      <c r="K21" s="415">
        <v>208</v>
      </c>
      <c r="L21" s="415"/>
      <c r="M21" s="415">
        <v>174</v>
      </c>
      <c r="N21" s="417">
        <f t="shared" si="4"/>
        <v>3366</v>
      </c>
      <c r="O21" s="4" t="s">
        <v>3</v>
      </c>
      <c r="P21" s="412" t="s">
        <v>166</v>
      </c>
      <c r="Q21" s="404">
        <v>6</v>
      </c>
      <c r="R21" s="404">
        <v>25</v>
      </c>
      <c r="S21" s="404">
        <v>29</v>
      </c>
      <c r="T21" s="404">
        <v>4</v>
      </c>
      <c r="U21" s="404">
        <v>17</v>
      </c>
      <c r="V21" s="404">
        <v>19</v>
      </c>
      <c r="W21" s="404">
        <v>14</v>
      </c>
      <c r="X21" s="404">
        <v>37</v>
      </c>
      <c r="Y21" s="418">
        <v>76</v>
      </c>
      <c r="Z21" s="404">
        <v>34</v>
      </c>
      <c r="AA21" s="404">
        <v>17</v>
      </c>
      <c r="AB21" s="404">
        <v>18</v>
      </c>
      <c r="AC21" s="414">
        <f t="shared" si="5"/>
        <v>296</v>
      </c>
    </row>
    <row r="22" spans="1:30">
      <c r="A22" s="6"/>
      <c r="B22" s="103"/>
      <c r="C22" s="103"/>
      <c r="D22" s="103"/>
      <c r="E22" s="103"/>
      <c r="F22" s="103"/>
      <c r="G22" s="103"/>
      <c r="H22" s="103"/>
      <c r="I22" s="103"/>
      <c r="J22" s="103"/>
      <c r="K22" s="103"/>
      <c r="L22" s="103"/>
      <c r="M22" s="103"/>
      <c r="N22" s="7"/>
      <c r="O22" s="4"/>
      <c r="P22" s="8"/>
      <c r="Q22" s="104"/>
      <c r="R22" s="104"/>
      <c r="S22" s="104"/>
      <c r="T22" s="104"/>
      <c r="U22" s="104"/>
      <c r="V22" s="104"/>
      <c r="W22" s="104"/>
      <c r="X22" s="104"/>
      <c r="Y22" s="104"/>
      <c r="Z22" s="104"/>
      <c r="AA22" s="104"/>
      <c r="AB22" s="104"/>
      <c r="AC22" s="103"/>
    </row>
    <row r="23" spans="1:30" ht="13.5" customHeight="1">
      <c r="A23" s="843" t="s">
        <v>346</v>
      </c>
      <c r="B23" s="844"/>
      <c r="C23" s="844"/>
      <c r="D23" s="844"/>
      <c r="E23" s="844"/>
      <c r="F23" s="844"/>
      <c r="G23" s="844"/>
      <c r="H23" s="844"/>
      <c r="I23" s="844"/>
      <c r="J23" s="844"/>
      <c r="K23" s="844"/>
      <c r="L23" s="844"/>
      <c r="M23" s="844"/>
      <c r="N23" s="845"/>
      <c r="O23" s="4"/>
      <c r="P23" s="846" t="str">
        <f>+A23</f>
        <v>2025年 第48週（11/24～11/30）</v>
      </c>
      <c r="Q23" s="847"/>
      <c r="R23" s="847"/>
      <c r="S23" s="847"/>
      <c r="T23" s="847"/>
      <c r="U23" s="847"/>
      <c r="V23" s="847"/>
      <c r="W23" s="847"/>
      <c r="X23" s="847"/>
      <c r="Y23" s="847"/>
      <c r="Z23" s="847"/>
      <c r="AA23" s="847"/>
      <c r="AB23" s="847"/>
      <c r="AC23" s="848"/>
    </row>
    <row r="24" spans="1:30" ht="13.8" thickBot="1">
      <c r="A24" s="122" t="s">
        <v>41</v>
      </c>
      <c r="B24" s="4"/>
      <c r="C24" s="4"/>
      <c r="D24" s="4"/>
      <c r="E24" s="4"/>
      <c r="F24" s="4"/>
      <c r="G24" s="4" t="s">
        <v>17</v>
      </c>
      <c r="H24" s="4"/>
      <c r="I24" s="4"/>
      <c r="J24" s="4"/>
      <c r="K24" s="4"/>
      <c r="L24" s="4"/>
      <c r="M24" s="4"/>
      <c r="N24" s="10"/>
      <c r="O24" s="4"/>
      <c r="P24" s="123"/>
      <c r="Q24" s="4"/>
      <c r="R24" s="4"/>
      <c r="S24" s="4"/>
      <c r="T24" s="4"/>
      <c r="U24" s="4"/>
      <c r="V24" s="4"/>
      <c r="W24" s="4"/>
      <c r="X24" s="4"/>
      <c r="Y24" s="4"/>
      <c r="Z24" s="4"/>
      <c r="AA24" s="4"/>
      <c r="AB24" s="4"/>
      <c r="AC24" s="12"/>
    </row>
    <row r="25" spans="1:30" ht="33" customHeight="1" thickBot="1">
      <c r="A25" s="827" t="s">
        <v>167</v>
      </c>
      <c r="B25" s="828"/>
      <c r="C25" s="829"/>
      <c r="D25" s="830" t="s">
        <v>214</v>
      </c>
      <c r="E25" s="831"/>
      <c r="F25" s="4" t="s">
        <v>41</v>
      </c>
      <c r="G25" s="4" t="s">
        <v>17</v>
      </c>
      <c r="H25" s="4"/>
      <c r="I25" s="4"/>
      <c r="J25" s="4"/>
      <c r="K25" s="4"/>
      <c r="L25" s="4"/>
      <c r="M25" s="4"/>
      <c r="N25" s="10"/>
      <c r="O25" s="47" t="s">
        <v>17</v>
      </c>
      <c r="P25" s="67"/>
      <c r="Q25" s="419" t="s">
        <v>168</v>
      </c>
      <c r="R25" s="832" t="s">
        <v>214</v>
      </c>
      <c r="S25" s="833"/>
      <c r="T25" s="834"/>
      <c r="U25" s="4"/>
      <c r="V25" s="4"/>
      <c r="W25" s="4"/>
      <c r="X25" s="4"/>
      <c r="Y25" s="4"/>
      <c r="Z25" s="4"/>
      <c r="AA25" s="4"/>
      <c r="AB25" s="4"/>
      <c r="AC25" s="12"/>
    </row>
    <row r="26" spans="1:30" ht="15" customHeight="1">
      <c r="A26" s="9" t="s">
        <v>178</v>
      </c>
      <c r="B26" s="4"/>
      <c r="C26" s="4"/>
      <c r="D26" s="4" t="s">
        <v>3</v>
      </c>
      <c r="E26" s="4"/>
      <c r="F26" s="4"/>
      <c r="G26" s="4"/>
      <c r="H26" s="4"/>
      <c r="I26" s="4"/>
      <c r="J26" s="4"/>
      <c r="K26" s="4"/>
      <c r="L26" s="4"/>
      <c r="M26" s="4"/>
      <c r="N26" s="10"/>
      <c r="O26" s="47" t="s">
        <v>17</v>
      </c>
      <c r="P26" s="66"/>
      <c r="Q26" s="4"/>
      <c r="R26" s="4"/>
      <c r="S26" s="4"/>
      <c r="T26" s="4"/>
      <c r="U26" s="4"/>
      <c r="V26" s="4"/>
      <c r="W26" s="4"/>
      <c r="X26" s="4"/>
      <c r="Y26" s="4"/>
      <c r="Z26" s="4"/>
      <c r="AA26" s="4"/>
      <c r="AB26" s="4"/>
      <c r="AC26" s="12"/>
    </row>
    <row r="27" spans="1:30" ht="9" customHeight="1">
      <c r="A27" s="9"/>
      <c r="B27" s="4"/>
      <c r="C27" s="4"/>
      <c r="D27" s="4"/>
      <c r="E27" s="4"/>
      <c r="F27" s="4"/>
      <c r="G27" s="4"/>
      <c r="H27" s="4"/>
      <c r="I27" s="4"/>
      <c r="J27" s="4"/>
      <c r="K27" s="4"/>
      <c r="L27" s="4"/>
      <c r="M27" s="4"/>
      <c r="N27" s="10"/>
      <c r="O27" s="47" t="s">
        <v>17</v>
      </c>
      <c r="P27" s="11"/>
      <c r="Q27" s="4"/>
      <c r="R27" s="4"/>
      <c r="S27" s="4"/>
      <c r="T27" s="4"/>
      <c r="U27" s="4"/>
      <c r="V27" s="4"/>
      <c r="W27" s="4"/>
      <c r="X27" s="4"/>
      <c r="Y27" s="4"/>
      <c r="Z27" s="4"/>
      <c r="AA27" s="4"/>
      <c r="AB27" s="4"/>
      <c r="AC27" s="12"/>
    </row>
    <row r="28" spans="1:30">
      <c r="A28" s="9"/>
      <c r="B28" s="4"/>
      <c r="C28" s="4"/>
      <c r="D28" s="4"/>
      <c r="E28" s="4"/>
      <c r="F28" s="4"/>
      <c r="G28" s="4"/>
      <c r="H28" s="4"/>
      <c r="I28" s="4"/>
      <c r="J28" s="4"/>
      <c r="K28" s="4"/>
      <c r="L28" s="4"/>
      <c r="M28" s="4"/>
      <c r="N28" s="10"/>
      <c r="O28" s="4" t="s">
        <v>17</v>
      </c>
      <c r="P28" s="5"/>
      <c r="AC28" s="13"/>
    </row>
    <row r="29" spans="1:30">
      <c r="A29" s="9"/>
      <c r="B29" s="4"/>
      <c r="C29" s="4"/>
      <c r="D29" s="4"/>
      <c r="E29" s="4"/>
      <c r="F29" s="4"/>
      <c r="G29" s="4"/>
      <c r="H29" s="4"/>
      <c r="I29" s="4"/>
      <c r="J29" s="4"/>
      <c r="K29" s="4"/>
      <c r="L29" s="4"/>
      <c r="M29" s="4"/>
      <c r="N29" s="10"/>
      <c r="O29" s="4" t="s">
        <v>17</v>
      </c>
      <c r="P29" s="5"/>
      <c r="AC29" s="13"/>
    </row>
    <row r="30" spans="1:30">
      <c r="A30" s="9"/>
      <c r="B30" s="4"/>
      <c r="C30" s="4"/>
      <c r="D30" s="4"/>
      <c r="E30" s="4"/>
      <c r="F30" s="4"/>
      <c r="G30" s="4"/>
      <c r="H30" s="4"/>
      <c r="I30" s="4"/>
      <c r="J30" s="4"/>
      <c r="K30" s="4"/>
      <c r="L30" s="4"/>
      <c r="M30" s="4"/>
      <c r="N30" s="10"/>
      <c r="O30" s="4" t="s">
        <v>17</v>
      </c>
      <c r="P30" s="5"/>
      <c r="AC30" s="13"/>
      <c r="AD30" s="70"/>
    </row>
    <row r="31" spans="1:30">
      <c r="A31" s="9"/>
      <c r="B31" s="4"/>
      <c r="C31" s="4"/>
      <c r="D31" s="4"/>
      <c r="E31" s="4"/>
      <c r="F31" s="4"/>
      <c r="G31" s="4"/>
      <c r="H31" s="4"/>
      <c r="I31" s="4"/>
      <c r="J31" s="4"/>
      <c r="K31" s="4"/>
      <c r="L31" s="4"/>
      <c r="M31" s="4"/>
      <c r="N31" s="10"/>
      <c r="O31" s="4"/>
      <c r="P31" s="5"/>
      <c r="AC31" s="13"/>
    </row>
    <row r="32" spans="1:30" ht="21.6">
      <c r="A32" s="132" t="s">
        <v>169</v>
      </c>
      <c r="B32" s="4"/>
      <c r="C32" s="4"/>
      <c r="D32" s="4"/>
      <c r="E32" s="4"/>
      <c r="F32" s="4"/>
      <c r="G32" s="4"/>
      <c r="H32" s="4"/>
      <c r="I32" s="4"/>
      <c r="J32" s="4"/>
      <c r="K32" s="4"/>
      <c r="L32" s="4"/>
      <c r="M32" s="4"/>
      <c r="N32" s="10"/>
      <c r="O32" s="4"/>
      <c r="P32" s="5"/>
      <c r="AC32" s="13"/>
    </row>
    <row r="33" spans="1:29" ht="13.8" thickBot="1">
      <c r="A33" s="420"/>
      <c r="B33" s="421"/>
      <c r="C33" s="421"/>
      <c r="D33" s="421"/>
      <c r="E33" s="421"/>
      <c r="F33" s="421"/>
      <c r="G33" s="421"/>
      <c r="H33" s="421"/>
      <c r="I33" s="421"/>
      <c r="J33" s="421"/>
      <c r="K33" s="421"/>
      <c r="L33" s="421"/>
      <c r="M33" s="421"/>
      <c r="N33" s="422"/>
      <c r="O33" s="4"/>
      <c r="P33" s="423"/>
      <c r="Q33" s="424"/>
      <c r="R33" s="424"/>
      <c r="S33" s="424"/>
      <c r="T33" s="424"/>
      <c r="U33" s="424"/>
      <c r="V33" s="424"/>
      <c r="W33" s="424"/>
      <c r="X33" s="424"/>
      <c r="Y33" s="424"/>
      <c r="Z33" s="424"/>
      <c r="AA33" s="424"/>
      <c r="AB33" s="424"/>
      <c r="AC33" s="425"/>
    </row>
    <row r="34" spans="1:29">
      <c r="A34" s="426"/>
      <c r="C34" s="4"/>
      <c r="D34" s="4"/>
      <c r="E34" s="4"/>
      <c r="F34" s="4"/>
      <c r="G34" s="4"/>
      <c r="H34" s="4"/>
      <c r="I34" s="4"/>
      <c r="J34" s="4"/>
      <c r="K34" s="4"/>
      <c r="L34" s="4"/>
      <c r="M34" s="4"/>
      <c r="N34" s="4"/>
      <c r="O34" s="4"/>
    </row>
    <row r="35" spans="1:29">
      <c r="O35" s="4"/>
    </row>
    <row r="36" spans="1:29">
      <c r="J36" s="105" t="s">
        <v>3</v>
      </c>
      <c r="O36" s="4"/>
    </row>
    <row r="37" spans="1:29">
      <c r="O37" s="4"/>
    </row>
    <row r="38" spans="1:29">
      <c r="O38" s="4"/>
    </row>
    <row r="39" spans="1:29">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row>
    <row r="40" spans="1:29">
      <c r="Q40" s="55" t="s">
        <v>170</v>
      </c>
      <c r="R40" s="55"/>
      <c r="S40" s="55"/>
      <c r="T40" s="55"/>
      <c r="U40" s="55"/>
      <c r="V40" s="55"/>
      <c r="W40" s="55"/>
      <c r="X40" s="55"/>
    </row>
    <row r="41" spans="1:29">
      <c r="Q41" s="55" t="s">
        <v>171</v>
      </c>
      <c r="R41" s="55"/>
      <c r="S41" s="55"/>
      <c r="T41" s="55"/>
      <c r="U41" s="55"/>
      <c r="V41" s="55"/>
      <c r="W41" s="55"/>
      <c r="X41" s="55"/>
    </row>
  </sheetData>
  <mergeCells count="9">
    <mergeCell ref="A25:C25"/>
    <mergeCell ref="D25:E25"/>
    <mergeCell ref="R25:T25"/>
    <mergeCell ref="A1:N1"/>
    <mergeCell ref="P1:AC1"/>
    <mergeCell ref="A2:N2"/>
    <mergeCell ref="P2:AC2"/>
    <mergeCell ref="A23:N23"/>
    <mergeCell ref="P23:AC23"/>
  </mergeCells>
  <phoneticPr fontId="80"/>
  <pageMargins left="0.75" right="0.75" top="1" bottom="1" header="0.51200000000000001" footer="0.51200000000000001"/>
  <pageSetup paperSize="9" scale="44" orientation="portrait" horizontalDpi="1200" verticalDpi="12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D2E-4949-4D12-A8BB-D6487FED607D}">
  <dimension ref="A2:Z25"/>
  <sheetViews>
    <sheetView topLeftCell="C4" zoomScale="110" zoomScaleNormal="110" workbookViewId="0">
      <selection activeCell="U20" sqref="U20"/>
    </sheetView>
  </sheetViews>
  <sheetFormatPr defaultRowHeight="13.2"/>
  <cols>
    <col min="4" max="9" width="7.21875" customWidth="1"/>
    <col min="14" max="14" width="9.44140625" bestFit="1" customWidth="1"/>
  </cols>
  <sheetData>
    <row r="2" spans="1:26">
      <c r="A2" s="231"/>
      <c r="D2" t="s">
        <v>182</v>
      </c>
      <c r="E2" s="232" t="s">
        <v>183</v>
      </c>
      <c r="F2" t="s">
        <v>184</v>
      </c>
      <c r="G2" t="s">
        <v>185</v>
      </c>
      <c r="H2" t="s">
        <v>186</v>
      </c>
      <c r="I2" t="s">
        <v>187</v>
      </c>
      <c r="J2" t="s">
        <v>188</v>
      </c>
    </row>
    <row r="4" spans="1:26">
      <c r="D4" s="233">
        <v>17</v>
      </c>
      <c r="E4" s="233">
        <v>13</v>
      </c>
      <c r="F4" s="234">
        <v>3</v>
      </c>
      <c r="G4" s="235">
        <v>5</v>
      </c>
      <c r="H4" s="234">
        <v>2</v>
      </c>
      <c r="I4" s="234">
        <v>1</v>
      </c>
      <c r="J4" s="568">
        <v>3</v>
      </c>
      <c r="K4" s="570"/>
      <c r="L4" s="569"/>
      <c r="M4">
        <f>SUM(D4:L4)</f>
        <v>44</v>
      </c>
    </row>
    <row r="5" spans="1:26">
      <c r="D5" s="236">
        <f>+D4/$M$4</f>
        <v>0.38636363636363635</v>
      </c>
      <c r="E5" s="236">
        <f t="shared" ref="E5:J5" si="0">+E4/$M$4</f>
        <v>0.29545454545454547</v>
      </c>
      <c r="F5" s="237">
        <f t="shared" si="0"/>
        <v>6.8181818181818177E-2</v>
      </c>
      <c r="G5" s="238">
        <f t="shared" si="0"/>
        <v>0.11363636363636363</v>
      </c>
      <c r="H5" s="237">
        <f t="shared" si="0"/>
        <v>4.5454545454545456E-2</v>
      </c>
      <c r="I5" s="237">
        <f t="shared" si="0"/>
        <v>2.2727272727272728E-2</v>
      </c>
      <c r="J5" s="237">
        <f t="shared" si="0"/>
        <v>6.8181818181818177E-2</v>
      </c>
      <c r="S5" t="s">
        <v>178</v>
      </c>
    </row>
    <row r="8" spans="1:26" ht="13.8" thickBot="1"/>
    <row r="9" spans="1:26" ht="13.8" thickBot="1">
      <c r="J9" t="s">
        <v>41</v>
      </c>
      <c r="M9" t="s">
        <v>178</v>
      </c>
      <c r="N9" s="854" t="s">
        <v>344</v>
      </c>
      <c r="O9" s="855"/>
      <c r="P9" s="121"/>
      <c r="Q9" s="121"/>
      <c r="R9" s="121"/>
      <c r="S9" s="121"/>
    </row>
    <row r="10" spans="1:26" ht="13.8" thickBot="1">
      <c r="N10" s="856" t="s">
        <v>189</v>
      </c>
      <c r="O10" s="857"/>
      <c r="P10" s="858"/>
      <c r="Q10" s="859" t="s">
        <v>190</v>
      </c>
      <c r="R10" s="860"/>
      <c r="S10" s="861"/>
    </row>
    <row r="11" spans="1:26" ht="13.8" thickBot="1">
      <c r="N11" s="239" t="s">
        <v>191</v>
      </c>
      <c r="O11" s="240" t="s">
        <v>191</v>
      </c>
      <c r="P11" s="241" t="s">
        <v>191</v>
      </c>
      <c r="Q11" s="239" t="s">
        <v>191</v>
      </c>
      <c r="R11" s="240" t="s">
        <v>191</v>
      </c>
      <c r="S11" s="242" t="s">
        <v>191</v>
      </c>
    </row>
    <row r="12" spans="1:26" ht="13.8" thickTop="1">
      <c r="N12" s="243" t="s">
        <v>192</v>
      </c>
      <c r="O12" s="244" t="s">
        <v>193</v>
      </c>
      <c r="P12" s="245" t="s">
        <v>194</v>
      </c>
      <c r="Q12" s="243" t="s">
        <v>192</v>
      </c>
      <c r="R12" s="244" t="s">
        <v>193</v>
      </c>
      <c r="S12" s="246" t="s">
        <v>194</v>
      </c>
    </row>
    <row r="13" spans="1:26" ht="13.8" thickBot="1">
      <c r="N13" s="247">
        <f t="shared" ref="N13:S13" si="1">+U13</f>
        <v>145526</v>
      </c>
      <c r="O13" s="248">
        <f t="shared" si="1"/>
        <v>75349</v>
      </c>
      <c r="P13" s="249">
        <f t="shared" si="1"/>
        <v>70177</v>
      </c>
      <c r="Q13" s="250">
        <f t="shared" si="1"/>
        <v>7372</v>
      </c>
      <c r="R13" s="248">
        <f t="shared" si="1"/>
        <v>3497</v>
      </c>
      <c r="S13" s="251">
        <f t="shared" si="1"/>
        <v>3875</v>
      </c>
      <c r="U13">
        <v>145526</v>
      </c>
      <c r="V13">
        <v>75349</v>
      </c>
      <c r="W13">
        <v>70177</v>
      </c>
      <c r="X13">
        <v>7372</v>
      </c>
      <c r="Y13">
        <v>3497</v>
      </c>
      <c r="Z13">
        <v>3875</v>
      </c>
    </row>
    <row r="15" spans="1:26" ht="13.8" thickBot="1"/>
    <row r="16" spans="1:26" ht="13.8" thickBot="1">
      <c r="N16" s="854" t="s">
        <v>343</v>
      </c>
      <c r="O16" s="855"/>
      <c r="P16" s="121"/>
      <c r="Q16" s="121"/>
      <c r="R16" s="121"/>
      <c r="S16" s="121"/>
    </row>
    <row r="17" spans="14:26" ht="13.8" thickBot="1">
      <c r="N17" s="856" t="s">
        <v>189</v>
      </c>
      <c r="O17" s="857"/>
      <c r="P17" s="858"/>
      <c r="Q17" s="859" t="s">
        <v>190</v>
      </c>
      <c r="R17" s="860"/>
      <c r="S17" s="861"/>
    </row>
    <row r="18" spans="14:26" ht="13.8" thickBot="1">
      <c r="N18" s="239" t="s">
        <v>191</v>
      </c>
      <c r="O18" s="240" t="s">
        <v>191</v>
      </c>
      <c r="P18" s="241" t="s">
        <v>191</v>
      </c>
      <c r="Q18" s="239" t="s">
        <v>191</v>
      </c>
      <c r="R18" s="240" t="s">
        <v>191</v>
      </c>
      <c r="S18" s="242" t="s">
        <v>191</v>
      </c>
    </row>
    <row r="19" spans="14:26" ht="13.8" thickTop="1">
      <c r="N19" s="243" t="s">
        <v>192</v>
      </c>
      <c r="O19" s="244" t="s">
        <v>193</v>
      </c>
      <c r="P19" s="245" t="s">
        <v>194</v>
      </c>
      <c r="Q19" s="243" t="s">
        <v>192</v>
      </c>
      <c r="R19" s="244" t="s">
        <v>193</v>
      </c>
      <c r="S19" s="246" t="s">
        <v>194</v>
      </c>
    </row>
    <row r="20" spans="14:26" ht="13.8" thickBot="1">
      <c r="N20" s="248">
        <f t="shared" ref="N20:S20" si="2">+U20</f>
        <v>196895</v>
      </c>
      <c r="O20" s="248">
        <f t="shared" si="2"/>
        <v>101311</v>
      </c>
      <c r="P20" s="249">
        <f t="shared" si="2"/>
        <v>95584</v>
      </c>
      <c r="Q20" s="250">
        <f t="shared" si="2"/>
        <v>6302</v>
      </c>
      <c r="R20" s="248">
        <f t="shared" si="2"/>
        <v>2921</v>
      </c>
      <c r="S20" s="251">
        <f t="shared" si="2"/>
        <v>3381</v>
      </c>
      <c r="U20">
        <v>196895</v>
      </c>
      <c r="V20">
        <v>101311</v>
      </c>
      <c r="W20">
        <v>95584</v>
      </c>
      <c r="X20">
        <v>6302</v>
      </c>
      <c r="Y20">
        <v>2921</v>
      </c>
      <c r="Z20">
        <v>3381</v>
      </c>
    </row>
    <row r="22" spans="14:26" ht="13.8" thickBot="1"/>
    <row r="23" spans="14:26" ht="13.8" thickBot="1">
      <c r="N23" s="849" t="s">
        <v>189</v>
      </c>
      <c r="O23" s="850"/>
      <c r="P23" s="850"/>
      <c r="Q23" s="851" t="s">
        <v>190</v>
      </c>
      <c r="R23" s="852"/>
      <c r="S23" s="853"/>
    </row>
    <row r="24" spans="14:26">
      <c r="N24" s="252" t="s">
        <v>192</v>
      </c>
      <c r="O24" s="253" t="s">
        <v>193</v>
      </c>
      <c r="P24" s="254" t="s">
        <v>194</v>
      </c>
      <c r="Q24" s="252" t="s">
        <v>192</v>
      </c>
      <c r="R24" s="253" t="s">
        <v>193</v>
      </c>
      <c r="S24" s="255" t="s">
        <v>194</v>
      </c>
    </row>
    <row r="25" spans="14:26" ht="13.8" thickBot="1">
      <c r="N25" s="256">
        <f t="shared" ref="N25:S25" si="3">(N20-N13)/N20</f>
        <v>0.26089540110211024</v>
      </c>
      <c r="O25" s="257">
        <f t="shared" si="3"/>
        <v>0.25626042581753217</v>
      </c>
      <c r="P25" s="258">
        <f t="shared" si="3"/>
        <v>0.26580808503515235</v>
      </c>
      <c r="Q25" s="256">
        <f t="shared" si="3"/>
        <v>-0.16978736908917805</v>
      </c>
      <c r="R25" s="257">
        <f t="shared" si="3"/>
        <v>-0.19719274221157138</v>
      </c>
      <c r="S25" s="259">
        <f t="shared" si="3"/>
        <v>-0.1461106181603076</v>
      </c>
    </row>
  </sheetData>
  <mergeCells count="8">
    <mergeCell ref="N23:P23"/>
    <mergeCell ref="Q23:S23"/>
    <mergeCell ref="N9:O9"/>
    <mergeCell ref="N10:P10"/>
    <mergeCell ref="Q10:S10"/>
    <mergeCell ref="N16:O16"/>
    <mergeCell ref="N17:P17"/>
    <mergeCell ref="Q17:S17"/>
  </mergeCells>
  <phoneticPr fontId="8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ヘッドライン</vt:lpstr>
      <vt:lpstr>スポンサー公告 </vt:lpstr>
      <vt:lpstr>48　ノロウイルス関連情報 </vt:lpstr>
      <vt:lpstr>48  衛生訓話 </vt:lpstr>
      <vt:lpstr>48　食中毒記事等 </vt:lpstr>
      <vt:lpstr>48 海外情報</vt:lpstr>
      <vt:lpstr>48　国内感染症情報</vt:lpstr>
      <vt:lpstr>48　感染症統計</vt:lpstr>
      <vt:lpstr>Sheet1</vt:lpstr>
      <vt:lpstr>48　食品回収</vt:lpstr>
      <vt:lpstr>48　残留農薬など</vt:lpstr>
      <vt:lpstr>47　食品表示</vt:lpstr>
      <vt:lpstr>'47　食品表示'!Print_Area</vt:lpstr>
      <vt:lpstr>'48  衛生訓話 '!Print_Area</vt:lpstr>
      <vt:lpstr>'48　ノロウイルス関連情報 '!Print_Area</vt:lpstr>
      <vt:lpstr>'48 海外情報'!Print_Area</vt:lpstr>
      <vt:lpstr>'48　感染症統計'!Print_Area</vt:lpstr>
      <vt:lpstr>'48　国内感染症情報'!Print_Area</vt:lpstr>
      <vt:lpstr>'48　残留農薬など'!Print_Area</vt:lpstr>
      <vt:lpstr>'48　食中毒記事等 '!Print_Area</vt:lpstr>
      <vt:lpstr>'48　食品回収'!Print_Area</vt:lpstr>
      <vt:lpstr>'スポンサー公告 '!Print_Area</vt:lpstr>
      <vt:lpstr>'47　食品表示'!Print_Titles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2017-11-10T10:38:10Z</dcterms:created>
  <dcterms:modified xsi:type="dcterms:W3CDTF">2025-12-20T01:02:45Z</dcterms:modified>
  <cp:category/>
  <cp:contentStatus/>
</cp:coreProperties>
</file>