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hidePivotFieldList="1"/>
  <xr:revisionPtr revIDLastSave="0" documentId="13_ncr:1_{D5D65FA8-3FFD-43F7-BE5E-C54C0AEDB1EF}"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30　ノロウイルス関連情報 " sheetId="101" r:id="rId3"/>
    <sheet name="30  衛生訓話" sheetId="264" r:id="rId4"/>
    <sheet name="30　食中毒記事等 " sheetId="29" r:id="rId5"/>
    <sheet name="30 海外情報" sheetId="123" r:id="rId6"/>
    <sheet name="29　国内感染症情報" sheetId="124" r:id="rId7"/>
    <sheet name="30　感染症統計" sheetId="240" r:id="rId8"/>
    <sheet name="Sheet1" sheetId="209" state="hidden" r:id="rId9"/>
    <sheet name="30食品回収" sheetId="60" r:id="rId10"/>
    <sheet name="30　食品表示" sheetId="156" r:id="rId11"/>
    <sheet name="30　残留農薬など" sheetId="34" r:id="rId12"/>
    <sheet name="Sheet3" sheetId="254" state="hidden" r:id="rId13"/>
  </sheets>
  <definedNames>
    <definedName name="_xlnm._FilterDatabase" localSheetId="2" hidden="1">'30　ノロウイルス関連情報 '!$A$22:$G$75</definedName>
    <definedName name="_xlnm._FilterDatabase" localSheetId="4" hidden="1">'30　食中毒記事等 '!$A$11:$D$11</definedName>
    <definedName name="_xlnm._FilterDatabase" localSheetId="10" hidden="1">'30　食品表示'!$A$1:$C$1</definedName>
    <definedName name="_xlnm._FilterDatabase" localSheetId="9" hidden="1">'30食品回収'!$A$1:$E$38</definedName>
    <definedName name="_xlnm.Print_Area" localSheetId="6">'29　国内感染症情報'!$A$1:$D$34</definedName>
    <definedName name="_xlnm.Print_Area" localSheetId="3">'30  衛生訓話'!$A$1:$M$27</definedName>
    <definedName name="_xlnm.Print_Area" localSheetId="2">'30　ノロウイルス関連情報 '!$A$19:$N$84</definedName>
    <definedName name="_xlnm.Print_Area" localSheetId="5">'30 海外情報'!$A$1:$C$51</definedName>
    <definedName name="_xlnm.Print_Area" localSheetId="7">'30　感染症統計'!$A$1:$AC$39</definedName>
    <definedName name="_xlnm.Print_Area" localSheetId="11">'30　残留農薬など'!$A$1:$N$18</definedName>
    <definedName name="_xlnm.Print_Area" localSheetId="4">'30　食中毒記事等 '!$A$1:$D$43</definedName>
    <definedName name="_xlnm.Print_Area" localSheetId="10">'30　食品表示'!$A$1:$C$33</definedName>
    <definedName name="_xlnm.Print_Area" localSheetId="9">'30食品回収'!$A$1:$E$42</definedName>
    <definedName name="_xlnm.Print_Area" localSheetId="1">'スポンサー公告 '!$A$1:$AB$32</definedName>
    <definedName name="_xlnm.Print_Titles" localSheetId="4">'30　食中毒記事等 '!$11:$11</definedName>
    <definedName name="_xlnm.Print_Titles" localSheetId="10">'30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27" i="101" l="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6" i="101"/>
  <c r="B68" i="101"/>
  <c r="B69" i="101"/>
  <c r="B70" i="101"/>
  <c r="B26" i="101"/>
  <c r="B24" i="101"/>
  <c r="G23" i="101" l="1"/>
  <c r="G24" i="101"/>
  <c r="B10" i="78"/>
  <c r="V4" i="240" l="1"/>
  <c r="G4" i="240"/>
  <c r="H4" i="240"/>
  <c r="W4" i="240"/>
  <c r="B15" i="78" l="1"/>
  <c r="B14" i="78"/>
  <c r="F4" i="240"/>
  <c r="U4" i="240"/>
  <c r="N20" i="209"/>
  <c r="N13" i="209"/>
  <c r="B13" i="78" l="1"/>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T4" i="240"/>
  <c r="S4" i="240"/>
  <c r="R4" i="240"/>
  <c r="Q4" i="240"/>
  <c r="P4" i="240"/>
  <c r="M4" i="240"/>
  <c r="K4" i="240"/>
  <c r="J4" i="240"/>
  <c r="I4" i="240"/>
  <c r="E4" i="240"/>
  <c r="D4" i="240"/>
  <c r="C4" i="240"/>
  <c r="B4" i="240"/>
  <c r="N4" i="240" l="1"/>
  <c r="AC4" i="240"/>
  <c r="M4" i="209" l="1"/>
  <c r="S13" i="209" l="1"/>
  <c r="R13" i="209"/>
  <c r="Q13" i="209"/>
  <c r="P13" i="209"/>
  <c r="O13" i="209"/>
  <c r="S20" i="209"/>
  <c r="R20" i="209"/>
  <c r="Q20" i="209"/>
  <c r="P20" i="209"/>
  <c r="O20" i="209"/>
  <c r="G25" i="101"/>
  <c r="G26" i="101"/>
  <c r="G70" i="101" l="1"/>
  <c r="Q25" i="209" l="1"/>
  <c r="N25" i="209"/>
  <c r="R25" i="209"/>
  <c r="O25" i="209"/>
  <c r="D5" i="209"/>
  <c r="G5" i="209"/>
  <c r="P25" i="209"/>
  <c r="S25" i="209"/>
  <c r="E5" i="209"/>
  <c r="F5" i="209"/>
  <c r="H5" i="209"/>
  <c r="I5" i="209"/>
  <c r="J5" i="209"/>
  <c r="D2" i="124" l="1"/>
  <c r="B12" i="78"/>
  <c r="G27" i="101" l="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B23" i="10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<sst xmlns="http://schemas.openxmlformats.org/spreadsheetml/2006/main" count="686" uniqueCount="473">
  <si>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</si>
  <si>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</si>
  <si>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</si>
  <si>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</si>
  <si>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</si>
  <si>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</si>
  <si>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</si>
  <si>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</si>
  <si>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</si>
  <si>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</si>
  <si>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</si>
  <si>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</si>
  <si>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</si>
  <si>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</si>
  <si>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</si>
  <si>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</si>
  <si>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</si>
  <si>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</si>
  <si>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</si>
  <si>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</si>
  <si>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</si>
  <si>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</si>
  <si>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</si>
  <si>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</si>
  <si>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</si>
  <si>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</si>
  <si>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</si>
  <si>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</si>
  <si>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</si>
  <si>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</si>
  <si>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</si>
  <si>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</si>
  <si>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</si>
  <si>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</si>
  <si>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</si>
  <si>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</si>
  <si>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</si>
  <si>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</si>
  <si>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</si>
  <si>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</si>
  <si>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</si>
  <si>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</si>
  <si>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</si>
  <si>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</si>
  <si>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</si>
  <si>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</si>
  <si>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</si>
  <si>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</si>
  <si>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</si>
  <si>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</si>
  <si>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</si>
  <si>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</si>
  <si>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</si>
  <si>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</si>
  <si>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</si>
  <si>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</si>
  <si>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</si>
  <si>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</si>
  <si>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</si>
  <si>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</si>
  <si>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</si>
  <si>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</si>
  <si>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</si>
  <si>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</si>
  <si>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</si>
  <si>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</si>
  <si>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</si>
  <si>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</si>
  <si>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</si>
  <si>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</si>
  <si>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</si>
  <si>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</si>
  <si>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</si>
  <si>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</si>
  <si>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</si>
  <si>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</si>
  <si>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</si>
  <si>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</si>
  <si>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</si>
  <si>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</si>
  <si>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</si>
  <si>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</si>
  <si>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</si>
  <si>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</si>
  <si>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</si>
  <si>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</si>
  <si>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</si>
  <si>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</si>
  <si>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</si>
  <si>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</si>
  <si>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</si>
  <si>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</si>
  <si>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</si>
  <si>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</si>
  <si>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</si>
  <si>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</si>
  <si>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</si>
  <si>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</si>
  <si>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</si>
  <si>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</si>
  <si>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</si>
  <si>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</si>
  <si>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</si>
  <si>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</si>
  <si>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</si>
  <si>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</si>
  <si>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</si>
  <si>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</si>
  <si>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</si>
  <si>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</si>
  <si>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</si>
  <si>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</si>
  <si>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</si>
  <si>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</si>
  <si>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</si>
  <si>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</si>
  <si>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</si>
  <si>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</si>
  <si>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</si>
  <si>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</si>
  <si>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</si>
  <si>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</si>
  <si>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</si>
  <si>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</si>
  <si>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</si>
  <si>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</si>
  <si>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</si>
  <si>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</si>
  <si>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</si>
  <si>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</si>
  <si>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</si>
  <si>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</si>
  <si>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</si>
  <si>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</si>
  <si>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</si>
  <si>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</si>
  <si>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</si>
  <si>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</si>
  <si>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</si>
  <si>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</si>
  <si>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</si>
  <si>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</si>
  <si>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</si>
  <si>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</si>
  <si>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</si>
  <si>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</si>
  <si>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</si>
  <si>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</si>
  <si>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</si>
  <si>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</si>
  <si>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</si>
  <si>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</si>
  <si>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</si>
  <si>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</si>
  <si>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</si>
  <si>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</si>
  <si>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</si>
  <si>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</si>
  <si>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</si>
  <si>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</si>
  <si>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</si>
  <si>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</si>
  <si>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</si>
  <si>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</si>
  <si>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</si>
  <si>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</si>
  <si>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</si>
  <si>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</si>
  <si>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</si>
  <si>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</si>
  <si>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</si>
  <si>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</si>
  <si>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</si>
  <si>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</si>
  <si>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</si>
  <si>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</si>
  <si>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</si>
  <si>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</si>
  <si>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</si>
  <si>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</si>
  <si>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</si>
  <si>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</si>
  <si>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</si>
  <si>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</si>
  <si>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</si>
  <si>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</si>
  <si>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</si>
  <si>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</si>
  <si>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</si>
  <si>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</si>
  <si>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</si>
  <si>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</si>
  <si>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</si>
  <si>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</si>
  <si>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</si>
  <si>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</si>
  <si>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</si>
  <si>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</si>
  <si>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</si>
  <si>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</si>
  <si>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</si>
  <si>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</si>
  <si>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</si>
  <si>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</si>
  <si>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</si>
  <si>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</si>
  <si>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</si>
  <si>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</si>
  <si>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</si>
  <si>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</si>
  <si>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 xml:space="preserve">腸チフス
</t>
    <rPh sb="0" eb="1">
      <t>チョウ</t>
    </rPh>
    <phoneticPr fontId="81"/>
  </si>
  <si>
    <t>細菌性赤痢1例‌
菌種：S. flexneri（B群）＿感染地域：インドネシア</t>
    <phoneticPr fontId="81"/>
  </si>
  <si>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</si>
  <si>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</si>
  <si>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</si>
  <si>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</si>
  <si>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</si>
  <si>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</si>
  <si>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</si>
  <si>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</si>
  <si>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</si>
  <si>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</si>
  <si>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</si>
  <si>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</si>
  <si>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</si>
  <si>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</si>
  <si>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</si>
  <si>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</si>
  <si>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</si>
  <si>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</si>
  <si>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</si>
  <si>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　↓　職場の先輩は以下のことを理解して　わかり易く　指導しましょう　↓</t>
    <phoneticPr fontId="5"/>
  </si>
  <si>
    <t>福島県</t>
    <rPh sb="0" eb="2">
      <t>フクシマ</t>
    </rPh>
    <phoneticPr fontId="81"/>
  </si>
  <si>
    <t>平年並み</t>
    <rPh sb="0" eb="3">
      <t>ヘイネンナ</t>
    </rPh>
    <phoneticPr fontId="81"/>
  </si>
  <si>
    <t xml:space="preserve"> </t>
    <phoneticPr fontId="81"/>
  </si>
  <si>
    <t>　　　　応接室、社員食堂、談話室に設置すれば最適空間になります。</t>
  </si>
  <si>
    <t xml:space="preserve">　　　 </t>
  </si>
  <si>
    <r>
      <t>           </t>
    </r>
    <r>
      <rPr>
        <b/>
        <sz val="11"/>
        <color theme="1"/>
        <rFont val="游ゴシック"/>
        <family val="3"/>
        <charset val="128"/>
      </rPr>
      <t>他社との販売価格比較表</t>
    </r>
  </si>
  <si>
    <t>　　　</t>
  </si>
  <si>
    <t>　　　　7月末日までに毎注文いただいたお客様に　60,000円　</t>
  </si>
  <si>
    <t>　　　　先着優先で　在庫30台までで終了</t>
  </si>
  <si>
    <t>　　　　「15日の朝刊食品ニュースで見た」とお伝えください。</t>
  </si>
  <si>
    <r>
      <t xml:space="preserve">　　　　*複数台ご検討のお客様には、更にお値段相談に乗ります。 </t>
    </r>
    <r>
      <rPr>
        <b/>
        <sz val="11"/>
        <color rgb="FF000000"/>
        <rFont val="游ゴシック"/>
        <family val="3"/>
        <charset val="128"/>
      </rPr>
      <t>Food-Safety限定</t>
    </r>
  </si>
  <si>
    <r>
      <rPr>
        <b/>
        <sz val="20"/>
        <color rgb="FF002060"/>
        <rFont val="Courier New"/>
        <family val="3"/>
      </rPr>
      <t> </t>
    </r>
    <r>
      <rPr>
        <b/>
        <sz val="20"/>
        <color rgb="FF002060"/>
        <rFont val="游ゴシック"/>
        <family val="3"/>
        <charset val="128"/>
      </rPr>
      <t>期間限定取扱商品</t>
    </r>
    <rPh sb="1" eb="3">
      <t>キカン</t>
    </rPh>
    <phoneticPr fontId="81"/>
  </si>
  <si>
    <r>
      <t>　　　</t>
    </r>
    <r>
      <rPr>
        <b/>
        <sz val="16"/>
        <color rgb="FF7030A0"/>
        <rFont val="Courier New"/>
        <family val="3"/>
      </rPr>
      <t>   </t>
    </r>
    <r>
      <rPr>
        <b/>
        <sz val="16"/>
        <color rgb="FF7030A0"/>
        <rFont val="游ゴシック"/>
        <family val="3"/>
        <charset val="128"/>
      </rPr>
      <t xml:space="preserve"> 　あなたの会社にはもう置いてありますか?</t>
    </r>
  </si>
  <si>
    <t xml:space="preserve"> Food-Safety限定</t>
    <phoneticPr fontId="81"/>
  </si>
  <si>
    <t>7月末日までに毎注文いただいたお客様に　60,000円　</t>
    <phoneticPr fontId="81"/>
  </si>
  <si>
    <t>先着優先で　在庫30台までで終了</t>
    <phoneticPr fontId="81"/>
  </si>
  <si>
    <t>「15日の朝刊食品ニュースで見た」とお伝えください。</t>
    <phoneticPr fontId="81"/>
  </si>
  <si>
    <t>*複数台ご検討のお客様には、更にお値段相談に乗ります。</t>
    <phoneticPr fontId="81"/>
  </si>
  <si>
    <t>６周年記念感謝祭　</t>
    <rPh sb="1" eb="5">
      <t>シュウネンキネン</t>
    </rPh>
    <rPh sb="5" eb="8">
      <t>カンシャサイ</t>
    </rPh>
    <phoneticPr fontId="81"/>
  </si>
  <si>
    <t>１例　　感染地域：フィリピン</t>
    <rPh sb="1" eb="2">
      <t>レイ</t>
    </rPh>
    <phoneticPr fontId="81"/>
  </si>
  <si>
    <t>期間限定　紫外線殺菌空気清浄機</t>
    <rPh sb="0" eb="4">
      <t>キカンゲンテイ</t>
    </rPh>
    <rPh sb="5" eb="10">
      <t>シガイセンサッキン</t>
    </rPh>
    <rPh sb="10" eb="15">
      <t>クウキセイジョウキ</t>
    </rPh>
    <phoneticPr fontId="29"/>
  </si>
  <si>
    <t>静岡県浜松市のステーキ店「ポワル」で7月19日夜に食事をした5人（35～55歳）のうち男女4人が下痢や吐き気、腹痛を訴え、浜松市保健所の調査で患者便からノロウイルスG型が検出された。患者らは生ガキ、スモークサーモン、ゆでエビ、白身魚のポワレ、パン、ステーキ、デザートを食べていたが、検査した生ガキやエビ、サーモン、チーズケーキからはノロウイルスが検出されず原因食品は特定できなかった。</t>
    <phoneticPr fontId="81"/>
  </si>
  <si>
    <t>楽天</t>
    <rPh sb="0" eb="2">
      <t>ラクテン</t>
    </rPh>
    <phoneticPr fontId="81"/>
  </si>
  <si>
    <t>2025/29週</t>
    <phoneticPr fontId="81"/>
  </si>
  <si>
    <t>福岡県</t>
    <rPh sb="0" eb="3">
      <t>フクオカケン</t>
    </rPh>
    <phoneticPr fontId="15"/>
  </si>
  <si>
    <t>岩手県</t>
    <rPh sb="0" eb="3">
      <t>イワテケン</t>
    </rPh>
    <phoneticPr fontId="15"/>
  </si>
  <si>
    <t>三重県</t>
    <rPh sb="0" eb="3">
      <t>ミエケン</t>
    </rPh>
    <phoneticPr fontId="15"/>
  </si>
  <si>
    <t>東海テレビ</t>
    <rPh sb="0" eb="2">
      <t>トウカイ</t>
    </rPh>
    <phoneticPr fontId="15"/>
  </si>
  <si>
    <t>回収＆返金</t>
  </si>
  <si>
    <t>回収＆返金/交換</t>
  </si>
  <si>
    <t>回収</t>
  </si>
  <si>
    <t>大黒天物産</t>
  </si>
  <si>
    <t>ツルヤ</t>
  </si>
  <si>
    <t>PLANT</t>
  </si>
  <si>
    <t>フジ</t>
  </si>
  <si>
    <t>中国</t>
    <rPh sb="0" eb="2">
      <t>チュウゴク</t>
    </rPh>
    <phoneticPr fontId="81"/>
  </si>
  <si>
    <t>米国</t>
    <rPh sb="0" eb="2">
      <t>ベイコク</t>
    </rPh>
    <phoneticPr fontId="81"/>
  </si>
  <si>
    <t>カナダ</t>
    <phoneticPr fontId="81"/>
  </si>
  <si>
    <t>イスラエル</t>
    <phoneticPr fontId="81"/>
  </si>
  <si>
    <t>2025/30週</t>
  </si>
  <si>
    <t>今週のニュース（Noroｖｉｒｕｓ） (7/28-8/3)</t>
    <rPh sb="0" eb="2">
      <t>コンシュウ</t>
    </rPh>
    <phoneticPr fontId="5"/>
  </si>
  <si>
    <t xml:space="preserve"> GⅡ　29週   0例</t>
    <rPh sb="6" eb="7">
      <t>シュウ</t>
    </rPh>
    <phoneticPr fontId="5"/>
  </si>
  <si>
    <t xml:space="preserve"> GⅡ30週　0例</t>
    <rPh sb="8" eb="9">
      <t>レイ</t>
    </rPh>
    <phoneticPr fontId="5"/>
  </si>
  <si>
    <t>管理レベル「2」　</t>
    <phoneticPr fontId="5"/>
  </si>
  <si>
    <t>★★★★</t>
    <phoneticPr fontId="81"/>
  </si>
  <si>
    <t>★★</t>
    <phoneticPr fontId="81"/>
  </si>
  <si>
    <t>9-10月、4月以降
施設の所在市町村で流行・食中毒が報告される
定点観測値が5.00前後</t>
    <phoneticPr fontId="81"/>
  </si>
  <si>
    <t>【情報共有】　週間・情報収集/情報は毎週確認する
【常設】　嘔吐物処理セットの配備
【体調管理】従業員の健康状況を徹底し、不良者は調理・加工ラインより外す</t>
    <phoneticPr fontId="81"/>
  </si>
  <si>
    <t>全国警戒ランク2に減少</t>
    <rPh sb="0" eb="2">
      <t>ゼンコク</t>
    </rPh>
    <rPh sb="2" eb="4">
      <t>ケイカイ</t>
    </rPh>
    <rPh sb="9" eb="11">
      <t>ゲンショウ</t>
    </rPh>
    <phoneticPr fontId="81"/>
  </si>
  <si>
    <t>食中毒情報 (7/28-8/3)</t>
    <rPh sb="0" eb="3">
      <t>ショクチュウドク</t>
    </rPh>
    <rPh sb="3" eb="5">
      <t>ジョウホウ</t>
    </rPh>
    <phoneticPr fontId="5"/>
  </si>
  <si>
    <t>海外情報 (7/28-8/3)</t>
    <rPh sb="0" eb="4">
      <t>カイガイジョウホウ</t>
    </rPh>
    <phoneticPr fontId="5"/>
  </si>
  <si>
    <t>食品表示 (7/28-8/3)</t>
    <phoneticPr fontId="5"/>
  </si>
  <si>
    <t>残留農薬 (7/28-8/3)</t>
    <rPh sb="2" eb="4">
      <t>ノウヤク</t>
    </rPh>
    <phoneticPr fontId="5"/>
  </si>
  <si>
    <t>食品表示
 (7/28-8/3)</t>
    <rPh sb="0" eb="2">
      <t>ショクヒン</t>
    </rPh>
    <rPh sb="2" eb="4">
      <t>ヒョウジ</t>
    </rPh>
    <phoneticPr fontId="5"/>
  </si>
  <si>
    <t>山形屋ストア</t>
  </si>
  <si>
    <t>富士伊豆農業協同...</t>
  </si>
  <si>
    <t>ダモンテ商会</t>
  </si>
  <si>
    <t>寿々瀧</t>
  </si>
  <si>
    <t>謝藍</t>
  </si>
  <si>
    <t>鮎家</t>
  </si>
  <si>
    <t>エコス</t>
  </si>
  <si>
    <t>エース</t>
  </si>
  <si>
    <t>ダイエー</t>
  </si>
  <si>
    <t>マルアイ</t>
  </si>
  <si>
    <t>旭屋製菓</t>
  </si>
  <si>
    <t>ロピア</t>
  </si>
  <si>
    <t>モンシェル</t>
  </si>
  <si>
    <t>ベイシア</t>
  </si>
  <si>
    <t>オリジン東秀</t>
  </si>
  <si>
    <t>オーケー</t>
  </si>
  <si>
    <t>イオンビッグ</t>
  </si>
  <si>
    <t>東海自動車</t>
  </si>
  <si>
    <t>さとう</t>
  </si>
  <si>
    <t>バザールタウン西脇 小あじ（真あじ） 一部消費期限誤記</t>
  </si>
  <si>
    <t>サニーマート</t>
  </si>
  <si>
    <t>束本店 海鮮三色団子 一部(えび,いか)表示欠落</t>
  </si>
  <si>
    <t>コープデリ生活協...</t>
  </si>
  <si>
    <t>生寿司(玉子) 一部消費期限誤記</t>
  </si>
  <si>
    <t>耀盛號</t>
  </si>
  <si>
    <t>豊橋富士見台店 耀盛號エビチリ 一部賞味期限誤記</t>
  </si>
  <si>
    <t>精華店 真鯛短冊 刺身用 一部消費期限誤記</t>
  </si>
  <si>
    <t>三越伊勢丹</t>
  </si>
  <si>
    <t>新宿本店 ディスク・ド・青梅 一部消費期限誤記</t>
  </si>
  <si>
    <t>ウィング</t>
  </si>
  <si>
    <t>岩塚店 バターが香るクロワッサン他 一部消費期限誤記</t>
  </si>
  <si>
    <t>オギノ</t>
  </si>
  <si>
    <t>上今井店 金目鯛開き 一部賞味期限誤記</t>
  </si>
  <si>
    <t>川前製作所</t>
  </si>
  <si>
    <t>天然蕗のキャラぶき 一部(大豆,小麦)表示欠落</t>
  </si>
  <si>
    <t>今治ワールドプラザ店 まぐろたたき 一部消費期限誤記</t>
  </si>
  <si>
    <t>イズミ</t>
  </si>
  <si>
    <t>もっちりやわらかきなこみたらし 一部保存温度逸脱</t>
  </si>
  <si>
    <t>OkazakiF...</t>
  </si>
  <si>
    <t>ハムステーキ他 一部(乳)表示欠落</t>
  </si>
  <si>
    <t>オーシャンフーズ...</t>
  </si>
  <si>
    <t>調理アンキモ 一部(乳成分)表示欠落</t>
  </si>
  <si>
    <t>紫原店 あじの南蛮漬け 一部賞味期限誤記</t>
  </si>
  <si>
    <t>7店舗 国産鶏ミンチ解凍 一部ラベル誤貼付</t>
  </si>
  <si>
    <t>チョコレートビスコッティ 一部(乳成分)表示欠落</t>
  </si>
  <si>
    <t>SHO SUZUKI NIIGATA 越路バーニャカウダ 一部上蓋締めが不十分</t>
  </si>
  <si>
    <t>鮎家 藤齋最中,抹茶最中 一部カビ発生の恐れ</t>
  </si>
  <si>
    <t>小金井店 ぷちたま 一部賞味期限切れ</t>
  </si>
  <si>
    <t>かけるヨーロピアンチーズ 一部カビ発生の恐れ</t>
  </si>
  <si>
    <t>かのう店 細巻かんぴょう 一部(卵,えび)表示欠落</t>
  </si>
  <si>
    <t>オリジンデリカ 8品目のうの花 枝豆・コーン 一部(ゴマ)表示欠落</t>
  </si>
  <si>
    <t>まぐろ切り落とし他 一部消費期限誤記</t>
  </si>
  <si>
    <t>やえもん うまい果汁100パーセントジュース 一部カビ発生の恐れ</t>
  </si>
  <si>
    <t>名古屋みなと店 おにぎり(鮭筋子) 一部(小麦,大豆,いくら)表示欠落</t>
  </si>
  <si>
    <t>春日井店 リンゴのクリームパン 一部(乳)の誤記</t>
  </si>
  <si>
    <t>具沢山太巻き4巻 一部(えび,かに,魚醤)表示欠落</t>
  </si>
  <si>
    <t>豆乳ごまだれ担々うどん 一部保存方法誤記載</t>
  </si>
  <si>
    <t>若鶏竜田タルタル甘酢ソース丼 一部(ゼラチン)表示欠落</t>
  </si>
  <si>
    <t>ベーグル(プレーベーグル(プレーン) 一部消費期限誤記)4個入り</t>
  </si>
  <si>
    <t>那須塩原店 ほたてひも中華 一部(小麦,卵,大豆,鶏肉)表示欠落</t>
  </si>
  <si>
    <t>ホールバウムクーヘンソフト他 一部カビ発生の恐れ</t>
  </si>
  <si>
    <t>あるぷすカット 一部(アーモンド,オレンジ)表示欠落</t>
    <phoneticPr fontId="26"/>
  </si>
  <si>
    <t>　上位2種目(賞味期限・アレルギー表記ミス)で全体の　(75%)</t>
    <rPh sb="1" eb="3">
      <t>ジョウイ</t>
    </rPh>
    <rPh sb="4" eb="6">
      <t>シュモク</t>
    </rPh>
    <rPh sb="7" eb="11">
      <t>ショウミキゲン</t>
    </rPh>
    <rPh sb="17" eb="19">
      <t>ヒョウキ</t>
    </rPh>
    <rPh sb="23" eb="25">
      <t>ゼンタイ</t>
    </rPh>
    <phoneticPr fontId="5"/>
  </si>
  <si>
    <t>平年並み</t>
    <phoneticPr fontId="81"/>
  </si>
  <si>
    <t>2025年 第30週（7/21～7/27）</t>
    <phoneticPr fontId="5"/>
  </si>
  <si>
    <t>2025年第29週（7月14日〜7月20日）</t>
    <rPh sb="4" eb="5">
      <t>ネン</t>
    </rPh>
    <rPh sb="5" eb="6">
      <t>ダイ</t>
    </rPh>
    <rPh sb="8" eb="9">
      <t>シュウ</t>
    </rPh>
    <rPh sb="11" eb="12">
      <t>ガツ</t>
    </rPh>
    <rPh sb="14" eb="15">
      <t>ヒ</t>
    </rPh>
    <rPh sb="17" eb="18">
      <t>ガツ</t>
    </rPh>
    <rPh sb="20" eb="21">
      <t>カ</t>
    </rPh>
    <phoneticPr fontId="81"/>
  </si>
  <si>
    <t>結核例　247例</t>
    <rPh sb="7" eb="8">
      <t>レイ</t>
    </rPh>
    <phoneticPr fontId="5"/>
  </si>
  <si>
    <t>細菌性赤痢1例‌
菌種：S. flexneri（B群）＿感染地域：東京都</t>
    <rPh sb="0" eb="3">
      <t>サイキンセイ</t>
    </rPh>
    <rPh sb="3" eb="5">
      <t>セキリ</t>
    </rPh>
    <rPh sb="6" eb="7">
      <t>レイ</t>
    </rPh>
    <rPh sb="9" eb="11">
      <t>キンシュ</t>
    </rPh>
    <rPh sb="25" eb="26">
      <t>グン</t>
    </rPh>
    <rPh sb="28" eb="30">
      <t>カンセン</t>
    </rPh>
    <rPh sb="30" eb="32">
      <t>チイキ</t>
    </rPh>
    <rPh sb="33" eb="35">
      <t>トウキョウ</t>
    </rPh>
    <rPh sb="35" eb="36">
      <t>ト</t>
    </rPh>
    <phoneticPr fontId="81"/>
  </si>
  <si>
    <t xml:space="preserve">腸管出血性大腸菌感染症148例（有症者82例、うちHUS‌3例）‌
感染地域：‌ ‌国内96例、韓国4例、タイ1例、韓国/カザフスタン1例、国内・国外不明46例
‌国内の感染地域：‌ ‌東京都13例、福岡県8例、愛知県7例、神奈川県6例、北海道5例、千葉県5例、宮城県4例、群馬県4例、青森県3例、秋田県3例、栃木県3例、岡山県3例、広島県3例、大阪府2例、兵庫県2例、
島根県2例、茨城県1例、埼玉県1例、福井県1例、山梨県1例、三重県1例、京都府1例、奈良県1例、鳥取県1例、長崎県1例、鹿児島県1例、沖縄県1例、国内（都道府県不明）12例
</t>
    <phoneticPr fontId="81"/>
  </si>
  <si>
    <t xml:space="preserve">年齢群：‌‌1歳（2 例 ）、2歳（5 例 ）、3歳（1 例 ）、6歳（2 例 ）、7歳（1 例 ）、9歳（ 2 例 ）、 10代（12例）、20代（28例）、30代（23例）、40代（24例）、50代（24例）、60 代（ 9 例 ）、 
70代（10例）、80 代（4 例 ）、90代以上（1例）
</t>
    <phoneticPr fontId="81"/>
  </si>
  <si>
    <t>血清群・毒素型：‌‌O157‌VT1・VT2（31例）、O157‌VT2（26例）、O103‌VT1（22例）、O26‌VT1（17例）、
O111‌ VT1・VT2（2例）、O166‌VT2（2例）、O8‌ VT2（2例）、O111‌VT1（1例）、O136‌VT1‌（1例）、O145‌VT2（1例）、
O159‌VT2（1例）、O166‌VT1（1例）、O168‌VT2（1例）、O91‌ VT1（1例）、その他・不明（39例）
累積報告数：1,324例（有症者662例、うちHUS‌14例．死亡2例）</t>
    <phoneticPr fontId="81"/>
  </si>
  <si>
    <t>E型肝炎10例‌
 　感染地域（感染源）：‌新潟県2例（豚のレバニラ炒め1例、不明1例）
　　群馬県1例（鹿肉）、東京都1例（不明）、国内（都道府県不明）4例（生肉/羊肉1例、
　　不明3例）、国内（都道府県不明）/ベトナム1例（不明）、国内・国外不明1例（不明）
A型肝炎1例‌
　感染地域：愛知県</t>
    <phoneticPr fontId="81"/>
  </si>
  <si>
    <t>レジオネラ症30例（肺炎型26例、ポンティアック熱型4例）‌
　　感染地域：神奈川県3例、東京都2例、岡山県2例、福岡県2例、岩手県1例、茨城県1例、群馬県1例、千葉県1例、富山県1例、
　　愛知県1例、三重県1例、大阪府1例、広島県1例、沖縄県1例、千葉県/東京都1例、国内（都道府県不明）1例、
　　国内・国外不明9例
‌
年齢群：30代（1例）、50代（6例）、60代（2例）、70代（7例）、80代（11例）、90代以上（3例）累積報告数：1,214例</t>
    <phoneticPr fontId="81"/>
  </si>
  <si>
    <t>アメーバ赤痢3例（腸管アメーバ症3例）
‌　感染地域：東京都1例、三重県1例、鳥取県1例
‌　感染経路：性的 接 触 1 例（ 異 性 間 ）、経口感染1例、その他・不明1例
　ウイルス性肝炎4例‌ B型肝炎ウイルス2例＿感染経路：‌性的 接 触 1 例（ 異 性 間 ・ 同性間不 明 ）、その他・不明1例
サイトメガロウイルス1例＿感染経路：性的 接 触（ 異 性 間 ）
‌　病原体不明1例＿感染経路：その他・不明</t>
    <phoneticPr fontId="81"/>
  </si>
  <si>
    <t>2025年第28週</t>
    <rPh sb="4" eb="5">
      <t>ネン</t>
    </rPh>
    <rPh sb="5" eb="6">
      <t>ダイ</t>
    </rPh>
    <rPh sb="8" eb="9">
      <t>シュウ</t>
    </rPh>
    <phoneticPr fontId="81"/>
  </si>
  <si>
    <t>2025年第29週</t>
    <rPh sb="4" eb="5">
      <t>ネン</t>
    </rPh>
    <rPh sb="5" eb="6">
      <t>ダイ</t>
    </rPh>
    <rPh sb="8" eb="9">
      <t>シュウ</t>
    </rPh>
    <phoneticPr fontId="81"/>
  </si>
  <si>
    <r>
      <t xml:space="preserve">対前週
</t>
    </r>
    <r>
      <rPr>
        <b/>
        <sz val="14"/>
        <color rgb="FFFF0000"/>
        <rFont val="ＭＳ Ｐゴシック"/>
        <family val="3"/>
        <charset val="128"/>
      </rPr>
      <t>インフルエンザ 　　     　       　17%    増加</t>
    </r>
    <r>
      <rPr>
        <b/>
        <sz val="11"/>
        <color rgb="FF002060"/>
        <rFont val="ＭＳ Ｐゴシック"/>
        <family val="3"/>
        <charset val="128"/>
      </rPr>
      <t xml:space="preserve">
</t>
    </r>
    <r>
      <rPr>
        <b/>
        <sz val="14"/>
        <color rgb="FFEE0000"/>
        <rFont val="ＭＳ Ｐゴシック"/>
        <family val="3"/>
        <charset val="128"/>
      </rPr>
      <t>新型コロナウイルス          　 　23% 　 増加</t>
    </r>
    <rPh sb="0" eb="3">
      <t>タイゼンシュウゾウカゾウカゲンショウ</t>
    </rPh>
    <rPh sb="35" eb="37">
      <t>ゾウカ</t>
    </rPh>
    <rPh sb="66" eb="68">
      <t>ゾウカ</t>
    </rPh>
    <phoneticPr fontId="81"/>
  </si>
  <si>
    <t>愛知県によりますと、日進市の老人ホームで今月21日の昼食に提供されたサンドイッチを食べた利用者やスタッフ31人が、下痢・嘔吐などの食中毒の症状を訴えました。このうち5人の便からノロウイルスが検出され、保健所は、食中毒と断定し、老人ホームに衛生や消毒の指導を行いました。</t>
    <phoneticPr fontId="81"/>
  </si>
  <si>
    <t>中京テレビ</t>
    <phoneticPr fontId="81"/>
  </si>
  <si>
    <t>『鶏刺身盛り合わせ』食べた11人発症　「カンピロバクター」集団食中毒　店を営業停止処分に…</t>
    <phoneticPr fontId="15"/>
  </si>
  <si>
    <t>大阪府</t>
    <rPh sb="0" eb="3">
      <t>オオサカフ</t>
    </rPh>
    <phoneticPr fontId="15"/>
  </si>
  <si>
    <t>Dnemu</t>
    <phoneticPr fontId="15"/>
  </si>
  <si>
    <t>“黄色ブドウ球菌による食中毒”と断定　　ホテルのレストランで高校生ら２４人が体調不良　大阪・堺市</t>
    <phoneticPr fontId="15"/>
  </si>
  <si>
    <t xml:space="preserve"> 先月、大阪府堺市のホテルのレストランで夕食後に高校生ら２４人が体調不良を訴えた問題で、市は「食中毒」と断定しました。先月２７日、堺市西区のホテルに宿泊していた高校生ら２４人がホテルのレストランで夕食を取った後、嘔吐などの体調不良を訴えました。市の保健所が原因を調べた結果、レストランに提供されずに残っていた料理と、体調不良を訴えた人の嘔吐物から同じ「黄色ブドウ球菌」が検出されたなどとして、市の保健所は食中毒と断定しました。体調不良を訴えた２４人は現在、全員回復しているということです。市はレストランに対し今月２日まで営業停止を命じました。</t>
    <phoneticPr fontId="15"/>
  </si>
  <si>
    <t>https://topics.smt.docomo.ne.jp/article/mbs_news/region/mbs_news-GE00067494</t>
    <phoneticPr fontId="15"/>
  </si>
  <si>
    <t>ユウガオの苦味で食中毒 上田市で高齢者2人が体調不良</t>
    <phoneticPr fontId="15"/>
  </si>
  <si>
    <t>　2025年7月31日、長野県上田市で同居する70代の男性と60代の女性が、朝食として食べたみそ汁に使われていたユウガオに強い苦味を感じた直後、体調不良を訴えました。2人は同日午前7時30分ごろにみそ汁を摂取し、約1時間後には吐き気などの症状が現れたということです。午前10時20分には、当事者から上田保健所に直接連絡が入り、加えて医療機関の医師からも保健所への食中毒の届け出がありました。調査の結果、症状はウリ科植物に含まれる苦味成分「ククルビタシン類」によるものと一致し、保健所はユウガオが原因の食中毒と断定しました。2人は7月29日に「A・コープファーマーズうえだ店」でユウガオを購入しており、発症時にはすでに購入から2日が経過していたとされています。治療を受けた2人はともに快方に向かっており、重篤な症状には至っていません。</t>
    <phoneticPr fontId="15"/>
  </si>
  <si>
    <t>https://kicks-blog.com/entry/2025/08/02/113419?utm_source=feed</t>
    <phoneticPr fontId="15"/>
  </si>
  <si>
    <t>長野県</t>
    <rPh sb="0" eb="3">
      <t>ナガノケン</t>
    </rPh>
    <phoneticPr fontId="15"/>
  </si>
  <si>
    <t>kicks-blog.com</t>
    <phoneticPr fontId="15"/>
  </si>
  <si>
    <t>　大阪市浪速区にある飲食店を利用した11人が下痢や腹痛などを発症し、発症者の便からカンピロバクターが検出されたことから、保健所は集団食中毒と判断し、この店舗に2日間の営業停止を命じました。大阪市によりますと、食中毒が発生したのは、大阪市浪速区の「闘鶏 難波店」で、7月23日に店で提供されたコース料理を食べた男性16人のうち11人が下痢や腹痛、発熱などの症状を訴えたということです。発症者の便からカンピロバクターが検出されたことから、保健所は集団食中毒が発生したと断定し、8月1日からの2日間、営業停止を命じました。症状を訴えた11人は全員軽症で、快方に向かっているということです。</t>
    <phoneticPr fontId="15"/>
  </si>
  <si>
    <t>讀賣テレビニュース</t>
    <rPh sb="0" eb="2">
      <t>ヨミウリ</t>
    </rPh>
    <phoneticPr fontId="15"/>
  </si>
  <si>
    <t>　https://news.jp/i/1323921789343252527?c=768367547562557440</t>
    <phoneticPr fontId="15"/>
  </si>
  <si>
    <t xml:space="preserve">青森市の飲食店を利用の男性4人が体調不良に うち3人の便から『カンピロバクター・ジェジュニ ... </t>
    <phoneticPr fontId="15"/>
  </si>
  <si>
    <t>　青森市の飲食店を利用した男性4人が体調不良を訴え、保健所は検査結果などから「食中毒」と断定しました。飲食店は5日間の営業停止処分となっています。【写真を見る】青森市の飲食店を利用の男性4人が体調不良に　うち3人の便から『カンピロバクター・ジェジュニ』検出　「食中毒」と断定　5日間の営業停止処分
青森市保健所によりますと、7月12日に青森市内の飲食店を利用した12人のグループのうち、複数人が胃腸炎の症状を訴えていると県から連絡がありました。
その後の調査で体調不良者は4人で、いずれも市内の飲食店「炭火串酒場すきゅーあ」で食事をしていたほか、3人の便から『カンピロバクター・ジェジュニ』が検出されたことなどから、保健所は食中毒と断定。この店を7月31日から5日間の営業停止処分としました。</t>
    <phoneticPr fontId="15"/>
  </si>
  <si>
    <t>青森県</t>
    <rPh sb="0" eb="3">
      <t>アオモリケン</t>
    </rPh>
    <phoneticPr fontId="15"/>
  </si>
  <si>
    <t>青森テレビ</t>
    <rPh sb="0" eb="2">
      <t>アオモリ</t>
    </rPh>
    <phoneticPr fontId="15"/>
  </si>
  <si>
    <t>https://news.yahoo.co.jp/articles/45c084cf9f1ef18e8ba85f6a1ab75fb45ba9f30b</t>
    <phoneticPr fontId="15"/>
  </si>
  <si>
    <t>食中毒が発生しました（2025年7月29日）－福岡県</t>
    <phoneticPr fontId="15"/>
  </si>
  <si>
    <r>
      <t>　令和７年７月２５日（金）、飯塚市内の住民から、同市内の飲食店を利用したところ食中毒様症状を呈し、医療機関を受診した旨、嘉穂・鞍手保健福祉環境事務所に連絡があった。　嘉穂・鞍手保健福祉環境事務所は、疫学調査及び有症者便等の検査の結果から、本件を食中毒と断定した。
令和７年７月２０日（日）１８時００分頃（初発）摂食者数　７名　症状</t>
    </r>
    <r>
      <rPr>
        <b/>
        <sz val="14"/>
        <color rgb="FF333333"/>
        <rFont val="游ゴシック"/>
        <family val="1"/>
        <charset val="128"/>
      </rPr>
      <t>​</t>
    </r>
    <r>
      <rPr>
        <b/>
        <sz val="14"/>
        <color rgb="FF333333"/>
        <rFont val="游ゴシック"/>
        <family val="3"/>
        <charset val="128"/>
      </rPr>
      <t>　腹痛、下痢、発熱等　有症者数　３名（２０代男性）　３名とも医療機関を受診しているが、入院はしていない。　重篤な症状は呈しておらず、回復している。
原因施設、原因食品、病因物質　原因施設種：飲食店営業（居酒屋）
原因食品　原因食品：当該施設が７月１８日（金）に提供した食事　
参考：メニュー・：鳥刺し盛合せ（もも肉たたき、肝、ハツ、砂ぎも、ササミ）、エビマヨ、牛すじのどて煮、餃子、アジフライ、鶏の唐揚げ、里芋の唐揚げ、酒盗チーズ、ポテトサラダ
病因物質　有症者便からカンピロバクター・ジェジュニを検出した。
営業停止処分：２日間（７月２９日～３０日）</t>
    </r>
    <phoneticPr fontId="15"/>
  </si>
  <si>
    <t>https://h-crisis.niph.go.jp/archives/448638/</t>
    <phoneticPr fontId="15"/>
  </si>
  <si>
    <t>国立保健医療　科学院</t>
    <rPh sb="0" eb="2">
      <t>コクリツ</t>
    </rPh>
    <rPh sb="2" eb="4">
      <t>ホケン</t>
    </rPh>
    <rPh sb="4" eb="6">
      <t>イリョウ</t>
    </rPh>
    <rPh sb="7" eb="9">
      <t>カガク</t>
    </rPh>
    <rPh sb="9" eb="10">
      <t>イン</t>
    </rPh>
    <phoneticPr fontId="15"/>
  </si>
  <si>
    <t>岩手県宮古市の飲食店で発生した集団食中毒事件</t>
    <phoneticPr fontId="15"/>
  </si>
  <si>
    <t>　2025年7月29日、岩手県宮古市の飲食店において、18名もの利用者が食中毒症状を訴えるという痛ましい事件が発生しました。原因として検出されたのは「カンピロバクター」。患者が摂取したとされるのは、新鮮な鶏肉の旨味を堪能できる「鳥刺し」をはじめとする、加熱が不十分な鶏肉料理でした。この事態は、多くの消費者に「鳥刺し」の美味しさとともに、その背後に潜む深刻なリスクを再認識させる契機となりました。本稿では、この事件の詳細を掘り下げ、カンピロバクターの生態、食中毒のメカニズム、そして私たちが講じるべき具体的な予防策について、専門的な視点から詳細に解説していきます。
　「鳥刺し」は、鶏肉本来の繊細な風味を最大限に引き出す調理法として、一部で根強い人気を誇ります。しかし、この調理法が深刻な食中毒のリスクを伴うのは、カンピロバクターという細菌の特性に起因します。飲食店利用したグループの18人に症状　岩手・宮古市。岩手県宮古市の飲食店で、鳥刺しなど加熱の不十分な鶏肉を含む料理を原因とする食中毒が発生したとして、県は25日、この飲食店を食品衛生法に基づき3日間の営業停止処分としました。
引用元: 加熱不十分な鳥刺しなどの料理が原因の食中毒 患者9人からカンピロバクター 飲食店利用したグループの18人に症状 岩手・宮古市（IBC岩手放送）</t>
    <phoneticPr fontId="15"/>
  </si>
  <si>
    <t>IBC岩手放送</t>
    <phoneticPr fontId="15"/>
  </si>
  <si>
    <t>https://jitantech.com/miyako-shokuchu-poisoning-campylobacter/</t>
    <phoneticPr fontId="15"/>
  </si>
  <si>
    <t>　岐阜県によりますと関市旭ヶ丘にある飲食店「焼き鳥 りた」で、今月11日から12日に食事をした4人が下痢や腹痛など食中毒の症状を訴えたということです。
その後の調査で、患者の便からカンピロバクターが検出されました。患者の症状はおおむね回復しているということです。関保健所は28日付でこの店を営業禁止処分としました。</t>
    <phoneticPr fontId="15"/>
  </si>
  <si>
    <t>岐阜県</t>
    <rPh sb="0" eb="3">
      <t>ギフケン</t>
    </rPh>
    <phoneticPr fontId="15"/>
  </si>
  <si>
    <t>https://www.youtube.com/watch?v=WeE0z0jAAl8</t>
    <phoneticPr fontId="15"/>
  </si>
  <si>
    <t>中京テレビ</t>
    <rPh sb="0" eb="2">
      <t>チュウキョウ</t>
    </rPh>
    <phoneticPr fontId="15"/>
  </si>
  <si>
    <t xml:space="preserve">		【食中毒発生】 岐阜・関市食中毒</t>
    <rPh sb="15" eb="18">
      <t>ショクチュウドク</t>
    </rPh>
    <phoneticPr fontId="15"/>
  </si>
  <si>
    <t>サンドイッチ”で食中毒…老人ホームで利用者ら31人が嘔吐などの症状 ノロウイルスを複数の人の便から検出毒</t>
    <rPh sb="8" eb="11">
      <t>ショクチュウドク</t>
    </rPh>
    <rPh sb="12" eb="14">
      <t>ロウジン</t>
    </rPh>
    <rPh sb="18" eb="21">
      <t>リヨウシャ</t>
    </rPh>
    <rPh sb="24" eb="25">
      <t>ニン</t>
    </rPh>
    <rPh sb="26" eb="28">
      <t>オウト</t>
    </rPh>
    <rPh sb="31" eb="33">
      <t>ショウジョウ</t>
    </rPh>
    <rPh sb="41" eb="43">
      <t>フクスウ</t>
    </rPh>
    <rPh sb="44" eb="45">
      <t>ヒト</t>
    </rPh>
    <rPh sb="46" eb="47">
      <t>ベン</t>
    </rPh>
    <rPh sb="49" eb="51">
      <t>ケンシュツ</t>
    </rPh>
    <rPh sb="51" eb="52">
      <t>ドク</t>
    </rPh>
    <phoneticPr fontId="15"/>
  </si>
  <si>
    <t>愛知県</t>
    <rPh sb="0" eb="3">
      <t>アイチケン</t>
    </rPh>
    <phoneticPr fontId="15"/>
  </si>
  <si>
    <t>　愛知県日進市の老人ホームで、サンドイッチを食べた利用者ら31人が下痢や嘔吐などの症状を訴え、県はノロウイルスによる食中毒と断定しました。県によりますと、7月23日、日進市の老人ホームから、「施設でサンドイッチを食べた複数の人に下痢や嘔吐などの症状がある」と保健所に連絡がありました。保健所が調べたところ、21日に施設で調理し昼食として出された、ツナサンドやチキンサンドなどを食べた、利用者とスタッフ40人のうち31人に症状があり、複数の人の便からノロウイルスが検出されました。入院した人はおらず、全員が快方に向かっていますが、保健所はノロウイルスによる食中毒と断定し、施設に再発防止を指導しました。
　東海3県と名古屋市などには食中毒警報が出されていて、食品の取り扱いなどに注意を呼びかけています。</t>
    <phoneticPr fontId="15"/>
  </si>
  <si>
    <t>https://news.livedoor.com/article/detail/29258601/</t>
    <phoneticPr fontId="15"/>
  </si>
  <si>
    <t>トランプ関税の米国輸出への影響 ｜ 地域・分析レポート - 海外ビジネス情報 - ジェトロ</t>
  </si>
  <si>
    <t xml:space="preserve">カナダ産牛肉、豪州が20年超ぶり輸入解禁 狂牛病で規制 - ロイター </t>
  </si>
  <si>
    <t>香港衛生当局、日本産アイスクリームから基準値超過の大腸菌群検出で輸入を停止 　Yahoo!ニュース</t>
  </si>
  <si>
    <t xml:space="preserve">ＭＢＧ給食で食中毒・異物混入 国会副委員長「政府と業者の怠慢は深刻」 | じゃかるた新聞 </t>
  </si>
  <si>
    <t>2024／2025年度の穀物生産見通しが好調、専門家に聞く(アルゼンチン) ｜ ビジネス短信 ―ジェトロ</t>
  </si>
  <si>
    <t>中国、食品違反18万件摘発　ビールから「バイアグラ」効能ある添加物の検出も - 産経ニュース</t>
  </si>
  <si>
    <t>食品廃棄物をコースターや食器に変える3Dプリンター、MITが開発 ｜ カラパイア</t>
  </si>
  <si>
    <t>明治、「おいしい牛乳」を中国市場に投入…生臭さ抑えすっきりとした味わいに（読売新聞オンライン） - Yahoo!ニュース</t>
  </si>
  <si>
    <t>日本産果物の料理体験教室を開催、香港の若者にPR</t>
  </si>
  <si>
    <t>カッテージチーズ人気が米国で復活、たんぱく質重視の若者がＳＮＳでおいしく食べるレシピ考案</t>
  </si>
  <si>
    <t xml:space="preserve">フランスの世界的な酒類企業ペルノ·リカールが韓国法人の新しい代表としてフィリピン ... mk.co.kr </t>
  </si>
  <si>
    <t>イスラエル ガザへの支援物資の空中投下を再開 栄養失調での死亡が100人超 人道状況改善に ... YouTube</t>
  </si>
  <si>
    <t>https://www.jetro.go.jp/biz/areareports/2025/201c8bf7ce7b6d94.html</t>
    <phoneticPr fontId="81"/>
  </si>
  <si>
    <t>　米国商務省経済分析局（BEA）は2025年6月30日、米国独自の付加価値貿易統計の最新データを公開した。本稿では、付加価値貿易統計を基に、貿易統計だけでは測りきれない、米国の輸出額に占める米国外で付加された価値を分析し、米国による追加関税が米国の輸出にも影響を与える可能性を検証する。
米国独自の付加価値貿易統計
インターネットの普及など技術革新により経済はグローバル化し、企業は効率化を求めてサプライチェーンを世界中に広げ、国際分業体制が形成された。一方で、モノの流れは複雑になり、特に機械製品は最終製品になるまで複数回、国境をまたぐようになった。北米で生産される自動車は、完成車として輸出されるまでに、平均で8回、国境を越えるといわれている。米国による追加関税は（注1）、こうした状況下で賦課されており、その影響を測ることは容易ではない。貿易統計はその性格上、輸出あるいは輸入される製品の価格が全て、製品の原産国に計上されるため、例えば日本から中国に輸出された部材が、その後、最終製品となって米国に輸出される場合、米国の統計では日本の部材の価値は無視される。また、日本の部材の価値が中国と米国で二重に計上される問題もあり、複雑化したサプライチェーンを捉えきれていない。そこで、輸出入された製品に含まれる価値がどの国で付加されたかに注目する、付加価値貿易の考え方が重要となる（注2）。
　現在、WTO外部サイトへ、新しいウィンドウで開きますやOECD外部サイトへ、新しいウィンドウで開きますなどが、付加価値貿易に関する統計を公開している。米国の商務省経済分析局（BEA）はこれら国際機関による統計について、米国の直接的および間接的な貿易相手国を通じてサプライチェーンを追跡できること、米国から輸出された価値が「帰国」する形で米国への輸入に組み込まれている部分を捕捉できること、国境を複数回越える中間財の二重計上を排除できること、などをメリットとして挙げている。一方でBEAは、国際機関による付加価値貿易の統計について、高度な国際協調が必要なこと、各国の統計公開スケジュールによって即時性が制限されること、他国のデータの利用可能性に制限があること、他国との不一致を調整するため米国のデータの変更が必要なこと、などをデメリットに挙げている。そこでBEAは、より迅速かつ詳細で、米国の公式統計と高い整合性が取れる、米国独自の付加価値貿易統計の整備に努めてきた。BEAは2021年12月、米国独自の付加価値貿易統計（BEA TiVA）のプロトタイプを公開した（注3）。2023年には、産業別および国・地域別の内訳を追加した。そして2025年6月に、ユーザーがデータベースをカスタマイズしてデータをダウンロードできる機能を公開した。BEA TiVAでは、米国の財・サービス輸出に占める、米国内および米国外で付加された価値を分析できる。トランプ政権の追加関税措置の目的の1つには米国への製造業回帰や貿易赤字の削減があるが、関税によって輸入材のコストが上がれば、米国内での生産コストが高くなり、販売価格が上昇するのみならず、米国からの輸出にも影響する可能性がある。そのため本稿では、米国からの輸出に、米国外で付加された価値がどれだけあるのかを検証する。</t>
    <phoneticPr fontId="81"/>
  </si>
  <si>
    <t xml:space="preserve">https://jp.reuters.com/markets/commodities/DMXFWOFPNBIHFMYEEXSMEOGX4M-2025-07-30/       </t>
    <phoneticPr fontId="81"/>
  </si>
  <si>
    <t>　［オタワ　２９日　ロイター］ - カナダ食品検査庁（ＣＦＩＡ）は２９日、オーストラリアが２２年にわたったカナダ産牛肉と牛肉製品の輸入禁止措置を解除したと発表した。農業従事者には安心材料となるものの、大幅な新規販売増にはつながらないとみられている。
オーストラリアは２００３年、カナダで初めて狂牛病が発生したことを受けて同国産牛肉の輸入を制限した。
カナダ政府は待望の豪市場アクセス再開を祝福。マクドナルド農業相は「インド太平洋地域の主要市場であるオーストラリアへのアクセスが回復したことで、カナダの生産者にとって、わが国が誇る最高品質の牛肉を提供する機会がさらに拡大する」と述べた。
オーストラリアは先週、米国産牛肉輸入についても同様の禁止措置を解除した。</t>
    <phoneticPr fontId="81"/>
  </si>
  <si>
    <t>https://news.yahoo.co.jp/articles/63a32d8a47450143f1f7bebd5100aca7564b98dc</t>
    <phoneticPr fontId="81"/>
  </si>
  <si>
    <t>　香港の衛生当局が、日本産アイスクリームから基準値を超える大腸菌群が検出されたとして、該当製品の輸入を停止し、消費者に注意を呼びかけている。
２８日、香港食品安全センター（Ｃｅｎｔｒｅ　ｆｏｒ　Ｆｏｏｄ　Ｓａｆｅｔｙ＝ＣＦＳ）は、「池川アイス（Ｋｏｃｈｉ　Ｉｃｅ）」ブランドの紅茶（ブラックティー）味アイスクリームから、基準値を超える大腸菌群が検出されたと発表した。食品安全センターによると、定期的な輸入食品検査の過程でこの製品から１グラムあたり１４０個の大腸菌群が検出され、許容基準である１００個を超えていたという。該当のアイスクリームはすでに市場に流通しており、容量は１１５ミリリットル、賞味期限は２０２７年４月１８日までと表示されている。当局は、今回の汚染が直接的に食中毒を引き起こすものではないが、製造過程での衛生状態が不十分だったことを示す指標であると説明した。特に乳製品をベースにした冷凍デザートは細菌の増殖が遅いものの、初期段階で汚染があった場合、長期間の流通中でも菌が生き残る可能性があるため、徹底した衛生管理が求められる。輸入業者は現在、該当製品の販売を停止し、自主的に回収措置を開始した。店頭に陳列されていた製品も食品安全センターの指示によりすべて撤去されたという。
香港当局は、該当製品の輸入許可を一時停止し、日本の当局にも関連情報を正式に通知した。香港の冷凍デザート関連法令によると、大腸菌群の基準値に違反した場合、最高１万香港ドル（約１９万円）の罰金または３カ月以下の禁錮刑に処される可能性がある。</t>
    <phoneticPr fontId="81"/>
  </si>
  <si>
    <t>香港</t>
    <rPh sb="0" eb="2">
      <t>ホンコン</t>
    </rPh>
    <phoneticPr fontId="81"/>
  </si>
  <si>
    <t>https://www.jakartashimbun.com/free/detail/69447.html</t>
    <phoneticPr fontId="81"/>
  </si>
  <si>
    <t>　ジャカルタ - 食品医薬品監督庁(BPOM)は、東ヌサトゥンガラ州クパン(NTT)のフリー栄養食事プログラム(MBG)に参加している数十人の学生が経験した食品中毒の疑いのあるケースを調査しました。BPOMのタルナ・イクラール所長は、BPOM Kupang研究所のチームが介入し、学生が消費した食品の調査を実施したと述べた。
「私たちは、1つの栄養充足サービスユニット(SPPG)からサービスを受けている合計10の学校を調査しています。私たちの研究室は現在、正確な原因を突き止めるために働いています。もし結果があれば、我々はそれを発表する」とタルナは7月25日金曜日、アンタラのジャカルタでの記者会見で語った。彼によると、MBGプログラムは、特にクパンのような異常な出来事(KLB)がある場合、注意深く監視されなければならない重要な政策です。士官候補生は、調査の結果は現時点では発表できないと付け加えた。「私たちが検討できるいくつかの要因があると思いますが、今はそれを開く時ではありません」と彼は言いました。
以前、SMPN 8 Kupangの約140人の学生が、MBGプログラムから食物を消費した後、下痢や嘔吐の症状を経験したと報告されていました。
クパン市長のクリスチャン・ウィドドは、影響を受けたすべての学生が最適な治療を受けることを保証します。
「今最も重要なことは、私たちの子供たちの安全です。子どもたちが医療援助を必要としている間、誰が間違っているのか、誰が正しいのかを調べるのに忙しくしないでください」とクリスチャンは、7月23日水曜日に治療を受けた学生を直接レビューしながら言いました。学生は現在、SKレリック病院、ママミ病院、サイロアムクパン病院の3つの病院で治療を受けています。クリスチャンは、MBG食品流通チェーンについて徹底的な評価が行われる前に、回復プロセスが最優先事項でなければならないと強調した。状況は徐々に改善しているものの、中毒の原因である食料源に関する公式報告は受け取っていない。しかし、彼はすぐに完全なデータを要求し、説明のために関係者に電話することを約束した。</t>
    <phoneticPr fontId="81"/>
  </si>
  <si>
    <t>シンドネシア</t>
    <phoneticPr fontId="81"/>
  </si>
  <si>
    <t>https://www.jetro.go.jp/biznews/2025/07/ddce9cc180f89164.html</t>
    <phoneticPr fontId="81"/>
  </si>
  <si>
    <t xml:space="preserve">　アルゼンチンのロサリオ穀物取引所（BCR）が5月16日に発表した週次レポートによると、2024/2025年度（注）の穀物の生産量見通しは1億3,570万トンで、2018/2019年度に次いで同国史上2番目の水準に達する。大豆と小麦の作付面積の拡大が主な要因だ。大豆の作付面積は前年度比7.8％増の1,780万ヘクタールに達するが、猛暑の影響もあり、生産量は同2.9％減の4,850万トンを見込む。トウモロコシは気候だけでなく、害虫（フタテンチビヨコバイ）の被害を受け、作付面積は前年度比19.7％減の830万ヘクタール、生産量は同7.6％減の4,850万トン。小麦の作付面積は同25.2％増の690万ヘクタール、生産量は同38.6％増の2,010万トンで、2021/2022年度に次ぐ高い水準に達する（添付資料図1参照）。これら主要穀物と比較すると小規模だが、ヒマワリの作付面積も前年度比18.2％増の220万ヘクタール、生産量は同24.8％増の470万トン。大麦の作付面積は同14.5％増の170万ヘクタールだが、降雨不足により、生産量は同3.9％減の490万トンが見込まれる。グレーンソルガムの作付面積は同25.5％増の100万ヘクタール、生産量は同27.1％増の320万トン（添付資料図2参照）。綿、カナリークサヨシ、米、オート麦、ベニバナ、ライ麦、菜種、亜麻、ピーナツ、キビ、デュラム小麦、豆類を含む「その他」の合計作付面積は前年度比1.8％増の460万ヘクタール、生産量は同9.4％増の580万トン。
ジェトロは7月3日、BCR情報・経済調査部の担当者に、農業分野から見た経済情勢や、ハビエル・ミレイ政権の農業政策への評価について聞いた。BCRによると、特に評価できる点は消費者物価指数上昇率の減速で、農業生産者は経済の安定によって、ようやく長期計画を組む余裕が出てきた。干ばつや洪水など自然災害の頻発化や、穀物の国際価格下落といった問題に直面する中、今後の課題としては、生産効率化、税金の引き下げだという。
政府は、輸出税引き下げへの取り組みを表明しており、BCRの立場からもその実現を期待しているという。また、農牧水産庁が輸出拡大に向けて新規市場開拓に積極的に取り組み、他国と植物検疫協定が締結されていることを評価しているという。最近では、中国へ初めて大豆粉の輸出が実現できたことがその一例だ。農業団体や農家は、いまだに撤廃されない輸出税に多少の不満はあるものの、全般的にはミレイ政権を支持しているという。
（注）年度は農作物ごとに期間が異なり、作物収穫開始から12カ月間を指す。例えば、大豆は4月～翌年3月、トウモロコシは3月～翌年2月などとされる。 </t>
    <phoneticPr fontId="81"/>
  </si>
  <si>
    <t>アルゼンチン</t>
    <phoneticPr fontId="81"/>
  </si>
  <si>
    <t>https://www.sankei.com/article/20250729-QVHP6LPZAZJGHGBQWORVNYU6RI/</t>
    <phoneticPr fontId="81"/>
  </si>
  <si>
    <t>　中国の国家市場監督管理総局は29日、食品の安全に関する違法な事件を今年上半期に18万1千件摘発し、653件を司法機関に送ったと発表した。ギョーザやビールに違法な添加物が使用されていた事例などを挙げた。新華社が報じた。福建省の飲食店がギョーザやワンタンに食品添加が認められていない化学物質を使用していた。重慶市でビールを飲んだ後に不快感を覚えたという苦情を調査すると、性的不能治療薬「バイアグラ」の効能があり添加が禁じられている物質がビールから検出された。いずれの事件も刑事責任を追及するため公安当局に送致した。</t>
    <phoneticPr fontId="81"/>
  </si>
  <si>
    <t xml:space="preserve">https://karapaia.com/archives/528517.html　　　　 </t>
    <phoneticPr fontId="81"/>
  </si>
  <si>
    <t>　　アメリカでは年間6,600万トンもの食品廃棄物が出されており、その大部分は埋立地に送られている。いわゆるフードロス問題だ。米国環境保護庁（EPA）によれば、この廃棄物によって排出される温室効果ガスは、石炭火力発電所42カ所分に相当するとされている。この深刻な問題に取り組むべく、マサチューセッツ工科大学（MIT）の研究者2人は食品廃棄物を日用品に変換する3Dプリンター「Foodres.AI Printer」を開発した。この装置はAIと連携したスマートフォンアプリを用い、廃棄される前の食品を素材として活用する。「超地域密着型の循環型経済」を生み出すことが、開発の狙いだ。デザイナーのビル・ツァオ（Biru Cao）氏は「この製品は、日常生活の中でコミュニティが環境活動に自然と関わる仕組みをつくる」と述べている。その後、これらを材料としてどのような製品が作れるか、いくつかの「レシピ」が提案される。　ユーザーは、テンプレートとして用意されたコースターやカップなどを選ぶことも、自分でオリジナルデザインを作成することもできる。
　また、使用する素材に応じて、色合いや質感のカスタマイズも可能だ。選んだアイテムに合わせて、プリンターは天然の添加物を加え、素材をペースト状のバイオプラスチックに変換する。その後、3軸式の押出成形システムによって加熱・成形され、完成品が出力される。素材を入れてから完成まで、ボタンを一つ押すだけという手軽さも魅力である。誰でも使える簡単設計、衛生面の配慮は？
　ツァオ氏は「この柔軟な設計によって、3Dプリンターの知識がない人でもすぐに使いこなせる」と説明している。価格や製作時間については現時点で未公表だが、将来的には家庭でも導入しやすい製品になることが期待されている。ただし、家庭で食品廃棄物を扱うにあたり、衛生面に対する不安もある。
　現在のところ、具体的な殺菌処理や安全対策についての詳細は公開されていない。プリンターには加熱機能が備わっており、ある程度の殺菌効果が期待されるものの、家庭での使用時には適切な管理が必要になる可能性もある。今後の技術開発や情報公開によって、この点の配慮が明かされることになるだろう。</t>
    <phoneticPr fontId="81"/>
  </si>
  <si>
    <t>https://news.yahoo.co.jp/articles/8ed62c743ef79ed7a4b0404121cf52cb6d3b3c0e</t>
    <phoneticPr fontId="81"/>
  </si>
  <si>
    <t>　明治は２９日、主力ブランド「明治おいしい牛乳」の中国での販売を始めた。おいしい牛乳の海外展開は初めて。主力商品の投入で、中国市場の開拓を図る。
　おいしい牛乳は、生乳に含まれる酸素を低減する独自製法により、風味を向上させた新鮮な味わいが特徴だ。中国では現地の乳牛を使うが、日本と同様の製法で製造する。中国では、牛乳を飲まない理由として生臭さを挙げる消費者が多いといい、従来品よりも生臭さを抑えたすっきりとした味わいの牛乳に仕上げた。</t>
    <phoneticPr fontId="81"/>
  </si>
  <si>
    <t>https://www.jetro.go.jp/biznews/2025/07/bcdcf1a942b66792.html</t>
    <phoneticPr fontId="81"/>
  </si>
  <si>
    <t xml:space="preserve">　在香港日本総領事館やジェトロ、日本食品海外プローモーションセンター（JFOODO）からなる香港農林水産物・食品輸出支援プラットフォームは7月、日本産果物を用いた料理体験教室を香港で2回開催した。若年層を対象に、日本産果物に関わる「おいしかった」「楽しかった」という体験を提供することで、長期的な日本産果物のファンを育てることを目的としている。料理教室の1回目には、小学生とその保護者45人、2回目には高校生36人が参加し、日本産メロンを使ったフルーツサンドと日本産スイカを使ったミルクフォーム作りを体験した。今回の料理教室は、新潟県のクインシーメロンや鳥取県の鳥取スイカの輸出キャンペーンと連動して実施した。生産者のビデオレターを通じて、日本産果物のおいしさの秘密や、生産面の工夫を具体的に伝えた。参加者からは、「メロンは甘くて、すごく美味しかった。家でも作りたい」「鳥取県産のスイカはサクサクして、夏にぴったり」といった感想が聞かれた。香港農林水産物・食品輸出支援プラットフォームは、今後も果物を利用した料理体験イベントを実施し、日本の生産地や生産者に結びついた活動を通じて、消費者へのアプローチを強化していく方針だ。
</t>
    <phoneticPr fontId="81"/>
  </si>
  <si>
    <t>https://news.livedoor.com/article/detail/29255800/</t>
    <phoneticPr fontId="81"/>
  </si>
  <si>
    <t xml:space="preserve">　ニューヨーク（ＣＮＮ）長年にわたりカッテージチーズは見過ごされ、古風な食事メニューや１９５０年代の健康食レシピのコーナーに追いやられてきた。しかし最近になって、タンパク質を重視する若年層が新しいレシピを考案し、ネット上に投稿したことで、このそぼろ状のチーズが注目の的になっている。今や人気ブランドやメーカーは、急増する需要に対応しようと躍起になっている。市場調査会社サーカナのデータによると、６月１５日までの５２週間における、米国小売店でのカッテージチーズ売り上げは前年同期比２０％増加した。２０２３年と２４年は約１７％増、２２年には１１％増だった。この急増は、売り上げが前年から減少した２１年からの転換を示している。一部のブランドでは、需要のさらなる急増がみられ、品不足が発生している。「オーガニックバレー」のカッテージチーズの売り上げは、２５年上半期に前年同期比３０％超増加した。創業１０年のカッテージチーズブランド、グッドカルチャーは、ＴｉｋＴｏｋ（ティックトック）で特によく取り上げられている。売り上げは爆発的に伸び、生産が追いつかないほどだ。
カッテージチーズが再び脚光を浴びるようになった経緯
２０世紀半ばに人気のダイエット食品だったカッテージチーズは、グッドカルチャーが１５年に正式に創業した時点ですでに全盛期を過ぎていた。しかしそれ以降、米国人は高たんぱく、低糖質で、ＧＬＰ―１ダイエットに適した食品を求めるようになっており、乳製品の人気も高まっている。カッテージチーズはあらゆる面で理想的な食品だ。そして、家で料理をするクリエーティブな人々は、その食感を消す方法をみいだした。２３年春には、カッテージチーズを使ったアイスクリームのレシピがＴｉｋＴｏｋで話題になった。フードインフルエンサーらがストロベリーチーズケーキアイスや、バナナクリームパイアイスといった、すべてカッテージチーズを使って作られたアイスに驚がくする動画は山ほどある。今では、バッファローチキンディップからベーグル、ビスケットまで、あらゆるレシピが見つかる。
家庭で商品を使う方法を増やすことで「カテゴリー全体を活性化させられる」と、サーカナのシニアバイスプレジデント、ジョン・クロフォード氏は指摘する。カッテージチーズの販売業者も、この流れに乗り出している。キャボット・クリーマリーは自社サイトで、チーズケーキディップやピザトーストのレシピを公開した。
高い関心が寄せられ続けていることから、クロフォード氏はカッテージチーズの需要が単なる一時的な流行ではないと確信している。「２年間にわたって、売上高と販売量が前四半期比２桁の成長を遂げているのだから、一時的な流行などではない」
</t>
    <phoneticPr fontId="81"/>
  </si>
  <si>
    <t>https://www.mk.co.kr/jp/business/11378525</t>
    <phoneticPr fontId="81"/>
  </si>
  <si>
    <t>　フランスの世界的な酒類企業ペルノ·リカールが韓国法人の新しい代表としてフィリピン·インドネシアクラスターのパディル·タシュギン代表（写真）を選任した。 4年間、韓国法人を率いたペルノ·リカールコリアのフランツ·ホートン代表が来月辞任することによる措置だ。 反面、業者労働組合は「労組弾圧行為をしてきたヒョン代表が責任を回避し海外に発った」と主張した。27日、酒類業界によると、ペルノ·リカール·コリアの新しい代表にタシュギン代表が選任された。 ホートン代表の任期が来月31日までに予定されており、新任代表の任期は9月から始まる。 新代表は事務室を訪問し、職員らと挨拶も交わした。 タシュギンは会社の基調とは異なり、地域基盤がテュルキェの人物だ。 ペルノ·リカールはフランスに本社を置く企業であるだけに、各国の支社にフランス出身の経営者を任命してきた。 労組は「不当労働行為で捜査を受けるホートン代表が帰ってこないこともありうる」と主張した。 反面、ペルノ·リカール関係者は「代表が休暇で海外に出たのは事実だが、戻ってくるだろう」と答えた。</t>
    <phoneticPr fontId="81"/>
  </si>
  <si>
    <t>フランス</t>
    <phoneticPr fontId="81"/>
  </si>
  <si>
    <t>https://www.youtube.com/watch?v=52dPLgLwMdQ</t>
    <phoneticPr fontId="81"/>
  </si>
  <si>
    <t>　イスラエル軍は27日、パレスチナ自治区ガザで支援物資の空中投下を再開したとして映像を公開しました。また、ガザ市など3つの地域で27日から人道目的のために毎日戦闘を停止すると発表しました。ガザ地区では栄養失調などで死亡した人の数が100人を超え、人道状況が深刻さを増していますが、これらの措置で改善につながるかは不透明です。</t>
    <phoneticPr fontId="81"/>
  </si>
  <si>
    <t xml:space="preserve">返金【自主回収】3137個自主回収を報告も「5月にも1288個、自主回収している」2カ月半で欠落 ... goo </t>
    <phoneticPr fontId="81"/>
  </si>
  <si>
    <r>
      <t>　人気のスーパー「食生活</t>
    </r>
    <r>
      <rPr>
        <b/>
        <sz val="16"/>
        <rFont val="Segoe UI Symbol"/>
        <family val="1"/>
      </rPr>
      <t>♥♥</t>
    </r>
    <r>
      <rPr>
        <b/>
        <sz val="16"/>
        <rFont val="UD デジタル 教科書体 N"/>
        <family val="1"/>
        <charset val="128"/>
      </rPr>
      <t>ロピア」（読み：しょくせいかつラブラブロピア）の冷凍食品「ヤンニョムケジャン」について、現在商品回収が行われています。回収方法、対象商品をまとめます。スーパーマーケットチェーン「食生活</t>
    </r>
    <r>
      <rPr>
        <b/>
        <sz val="16"/>
        <rFont val="Segoe UI Symbol"/>
        <family val="1"/>
      </rPr>
      <t>♥♥</t>
    </r>
    <r>
      <rPr>
        <b/>
        <sz val="16"/>
        <rFont val="UD デジタル 教科書体 N"/>
        <family val="1"/>
        <charset val="128"/>
      </rPr>
      <t>ロピア」で販売された「スパイス香る！チキンビリヤニ」について、アレルゲン「卵、乳成分、大豆、鶏肉、ゼラチン」の表示欠落が判明し、現在自主回収が行われています。
　回収を行う商品は、首都圏内のロピア各店とスーパーバリュー各店で2025年1月28日から7月29日まで販売されたもの。賞味期限は2025年8月16日、2025年9月7日、2025年9月21日、2025年10月12日、2025年11月23日となります。ロピアは5月にも「ヤンニョムケジャン」にアレルゲン表示欠落があったとして、1288個を自主回収。2カ月半で再び同様の回収となります。</t>
    </r>
    <phoneticPr fontId="81"/>
  </si>
  <si>
    <t>https://news.goo.ne.jp/iw/271003/%E8%BF%94%E9%87%91%E3%80%90%E8%87%AA%E4%B8%BB%E5%9B%9E%E5%8F%8E%E3%80%913137%E5%80%8B%E8%87%AA%E4%B8%BB%E5%9B%9E%E5%8F%8E%E3%82%92%E5%A0%B1%E5%91%8A%E3%82%82%E3%80%8C5%E6%9C%88%E3%81%AB%E3%82%821288%E5%80%8B%E3%80%81%E8%87%AA%E4%B8%BB%E5%9B%9E%E5%8F%8E%E3%81%97%E3%81%A6%E3%81%84%E3%82%8B%E3%80%8D2%E3%82%AB%E6%9C%88%E5%8D%8A%E3%81%A7%E6%AC%A0%E8%90%BD%E5%88%A4%E6%98%8E</t>
    <phoneticPr fontId="81"/>
  </si>
  <si>
    <t xml:space="preserve">業務用油脂製品の賞味期限を「年月」表示へ変更、賞味期間も延長 - PR TIMES </t>
    <phoneticPr fontId="81"/>
  </si>
  <si>
    <t>　株式会社J-オイルミルズ（東京都中央区、代表取締役社長執行役員 CEO：春山 裕一郎）は、業務用油脂製品（一部製品を除く）において、賞味期限の「年月」表示への変更、および賞味期間の延長を2026年１月より順次実施します。当社では、2024年４月より家庭用油脂製品において「年月」表示の賞味期限を導入しておりますが、このたび、その取り組みを拡大し、業務用油脂製品においても実施します。業務用油脂製品の賞味期限表示を「年月日」から「年月」へ変更することで、同一期限の商品をまとめて管理できるようになり、物流業務の負荷低減だけでなく、在庫管理の効率化につながります。また、製品の品質、安全性の確認を行い、賞味期間の延長も実施します。日本では、年間約464万トン（※１）もの食品が廃棄されており、今回の取り組みによって食品ロス削減への貢献が期待されます。
今後も、食品サプライチェーン全体での環境負荷・労働負荷低減への取り組みなどを通じ、企業理念である「おいしさ×健康×低負荷」で人々と社会と環境へのよろこびを創出することで、持続可能な社会の実現に貢献します。
■対象製品および変更内容の一覧
業務用油脂製品について以下の変更を実施します。賞味期限を「年月」表示に変更し、さらに一部製品では賞味期間を最大７カ月延長します。</t>
    <phoneticPr fontId="81"/>
  </si>
  <si>
    <t>https://prtimes.jp/main/html/rd/p/000000265.000038494.html</t>
    <phoneticPr fontId="81"/>
  </si>
  <si>
    <t xml:space="preserve">表示禁止事項見直し、審議継続 機能性表示食品、消費者委員会部会の意見割れる </t>
    <phoneticPr fontId="81"/>
  </si>
  <si>
    <t>　食品一般に認められている「糖質オフ」や「糖類無添加」などマイナス方向の強調表示を、機能性表示食品に解禁する食品表示基準改正案を認めるかどうかを巡り、内閣総理大臣の諮問を受けた消費者委員会の食品表示部会の意見が割れ、継続審議となった。7月31日に公開で行われた審議は、約2時間に及んだ。どちらかと言えば改正案に賛同する委員が多かった。だが、小林製薬「紅麹サプリ」健康被害問題を受けた規制強化の直後に規制を緩めることなどへの疑問や懸念の声が複数の委員から上がった。少なくともサプリに関しては認めるべきではないとの姿勢を示す委員も。そのため、部会長は継続審議を判断。結論は、次回以降の会議に持ち越しとなった。改正案を巡っては、消費者委員会への諮問に先行してパブリックコメントの募集が6月中旬から約1カ月間行われていた。機能性表示食品制度を所管する消費者庁によれば、寄せられた意見総数は7件8項目にとどまった。ただ、ここでもサプリに関しては厳しい意見が寄せられている。
　改正案は、届け出た機能性関与成分「以外」の成分を含むことを強調する表示は引き続き禁じつつ、一般の食品と同様に、「食塩不使用」などの添加していない旨の強調表示、あるいは「糖質カット」などといった含まないこと、低いこと、低減されたことの強調表示を、食品表示基準で定められた範囲で容認するもの。機能性関与成分以外の成分についても、例えば「ノンカフェイン」などマイナス方向の表示に限って一般の食品と同様の扱いとする。そういった食品一般に認められている強調表示が、機能性表示食品は2015年の制度施行以来、消費者の誤認防止の観点から全面的に禁じられていた。それを見直す理由について、この日の食品表示部会の審議で改正案の説明に当たった消費者庁食品表示課は、「消費者が誤認する恐れがなくなった」（今西保保健表示室長）などと説明。昨年の制度改正で容器包装表示のルールを全面的に見直し、主要面の上部に「機能性表示食品」と枠で囲んで目立つように表示したり、機能性関与成分による機能であることを明確に表示したりする統一的ルールを事業者に課したからであるという。</t>
    <phoneticPr fontId="81"/>
  </si>
  <si>
    <t>tps://wellness-news.co.jp/posts/250801-4/</t>
    <phoneticPr fontId="81"/>
  </si>
  <si>
    <t xml:space="preserve">食品安全審議会を開催|7月|都庁総合ホームページ - 東京都 </t>
    <phoneticPr fontId="81"/>
  </si>
  <si>
    <t>議事
ア　東京都食品安全推進計画の改定について（答申（案）の中間まとめ）について
イ　消費生活条例に基づく食品表示の見直しについて
ウ　食品衛生法施行条例の改正について
（2）報告事項
東京都食品安全推進計画重点施策の進捗状況について
※内容については、変更することがございますので御了承願います。
　傍聴の申込み
令和7年8月18日（月曜日）までに、インターネット（専用フォーム）（外部サイトへリンク）によりお申し込みください。
なお、希望者多数の場合は抽選といたします。傍聴の可否につきましては、8月22日（金曜日）までにEメールにより御連絡いたします。※会議資料及び議事録は、後日、ホームページに掲載します。</t>
    <phoneticPr fontId="81"/>
  </si>
  <si>
    <t>https://www.metro.tokyo.lg.jp/information/press/2025/07/2025073101</t>
    <phoneticPr fontId="81"/>
  </si>
  <si>
    <t xml:space="preserve">食品表示の是正、ヤマナカに指示 農水省 - 読売新聞オンライン </t>
    <phoneticPr fontId="81"/>
  </si>
  <si>
    <t xml:space="preserve">　安価なオオズワイガニを「ずわいがに」などと表示して販売したとして、農林水産省は２９日、スーパーの「ヤマナカ」（名古屋市中村区）に対し、食品表示法に基づく表示の是正と再発防止を指示した。発表によると、同社は昨年１０月２７日～１１月１２日と、今年４月１０日～５月１０日に、愛知県内と三重県内の計４２店で、「ずわいがに」「せいこがに」と表示したオオズワイガニを少なくとも２６６３点販売していた。オオズワイガニは近年、北海道で漁獲量が急増し、ズワイガニより安価だが、ズワイガニと区別できない名前で販売されるケースがあることから、同省などは昨年１０月、流通業界などに適正な表示をするよう通知していた。同社は「仲卸業者からも連絡を受け、本社ではオオズワイガニの名称で販売する準備をしていたが、店舗に連絡できていなかった。連絡体制の見直しや表示の重要性の徹底など再発防止に努める」としている。
</t>
    <phoneticPr fontId="81"/>
  </si>
  <si>
    <t>https://www.yomiuri.co.jp/local/chubu/news/20250731-OYTNT50061/</t>
    <phoneticPr fontId="81"/>
  </si>
  <si>
    <t xml:space="preserve">農水省、カニの不適正表示で是正指示 オオズワイガニを「ずわいがに」と誤認させ販売 </t>
    <phoneticPr fontId="81"/>
  </si>
  <si>
    <r>
      <t>　農林水産省東海農政局は、㈱ヤマナカ（愛知県名古屋市、中野義久社長）が、生鮮水産物（カニ）の名称について、「オオズワイガニ」であるにもかかわらず、「ずわいがに」または「せいこがに」と事実と異なる表示を行い、一般消費者に販売していた事実を確認した。これを受け、農林水産省は29日、食品表示法に基づき、表示の是正や再発防止策の実施などを内容とする指示を同社に対して行った。
検査の経緯と不適正表示の実態　農林水産省東海農政局および消費・安全局は、5月23日～6月20日までの間に、ヤマナカおよびヤマナカ安田店（名古屋市昭和区）他3店舗に対し、食品表示法第8条第2項に基づく立入検査を実施した。その結果、ヤマナカが経営する「白土フランテ館」（名古屋市緑区）を含む42店舗において不適正表示の事例が確認された。同社は、2024年10月27日～11月12日までの間、「オオズワイガニ」を「ずわいがに」または「せいこがに」と表示し791点を販売。また、今年4月10日～5月10日にも同様の表示で1,872点を販売していた。　これらの行為は、食品表示基準第18条第1項に定める「名称」に関する規定に違反するものとし、食品表示法第6条1項の規定に基づき、同社に法順守を求めるよう是正指示を行った。指示内容は以下のとおり。</t>
    </r>
    <r>
      <rPr>
        <b/>
        <sz val="12"/>
        <color rgb="FF000000"/>
        <rFont val="游ゴシック"/>
        <family val="3"/>
        <charset val="128"/>
      </rPr>
      <t xml:space="preserve">
① 全食品の表示点検と是正の徹底
　販売するすべての食品について表示を直ちに点検し、不適正な表示が確認された場合には速やかに是正を行うこと。
② 原因の究明と分析
　消費者への正しい表示に対する意識や食品表示制度の理解不足、表示管理体制の不備などが主な原因と考えられることから、これらを含めた徹底的な原因究明と分析を実施すること。
③ 再発防止対策の実施
　原因分析を踏まえ、食品表示の責任の所在を明確にし、相互チェック体制の強化などの対策を講じ、不適正表示を防止すること。
④ 従業員への啓発と教育
　全役員および全従業員に対し、食品表示制度の啓発と遵守の徹底を図ること。
⑤ 報告書の提出
　上記の各措置について取りまとめた報告書を、令和7年8月29日までに東海農政局長宛てに提出すること</t>
    </r>
    <r>
      <rPr>
        <b/>
        <sz val="16"/>
        <color rgb="FF000000"/>
        <rFont val="游ゴシック"/>
        <family val="3"/>
        <charset val="128"/>
      </rPr>
      <t>。</t>
    </r>
    <phoneticPr fontId="81"/>
  </si>
  <si>
    <t>https://wellness-news.co.jp/posts/%e8%be%b2250730-2/</t>
    <phoneticPr fontId="81"/>
  </si>
  <si>
    <t>箱根枝豆 一部適応外農薬検出、基準値超過</t>
    <phoneticPr fontId="26"/>
  </si>
  <si>
    <t>適応外農薬の検出及び基準値超過</t>
    <phoneticPr fontId="15"/>
  </si>
  <si>
    <t>　JAふじ伊豆三島函南地区共販出荷物に対する定期的な残留農薬検査抽出試験自主検査の結果により、７月２３日（水）回収の当該検体より枝豆適応外フルオピコリド0.02（基準値0.01）が検出された。
成分名：フルオピコリド（農薬名）ジャストフィットフロアブル　　食品衛生法基準値：0.01ppm  検出値0.02ppm
食品衛生法第20条に該当 	
  回収着手時点における　販売状況 【出荷先】（市場）東京青果・東京シティ青果・小田原中央青果・R＆Cながの上田青果・三島青果・沼津中央青果
（量販店）イトーヨーカドー三島店・JAふじ伊豆管内ファーマーズマーケット</t>
    <phoneticPr fontId="15"/>
  </si>
  <si>
    <t>https://ifas.mhlw.go.jp/faspub/_link.do?i=IO_S020502&amp;p=RCL202501766</t>
    <phoneticPr fontId="15"/>
  </si>
  <si>
    <t>　　　　　今週のお題　(お客様からのお申し出や、ご指摘には速やかに答えましょう!)</t>
    <rPh sb="13" eb="15">
      <t>キャクサマ</t>
    </rPh>
    <rPh sb="19" eb="20">
      <t>モウ</t>
    </rPh>
    <rPh sb="21" eb="22">
      <t>デ</t>
    </rPh>
    <rPh sb="25" eb="27">
      <t>シテキ</t>
    </rPh>
    <rPh sb="29" eb="30">
      <t>スミ</t>
    </rPh>
    <rPh sb="33" eb="34">
      <t>コタ</t>
    </rPh>
    <phoneticPr fontId="5"/>
  </si>
  <si>
    <t>　お客様からのお申し出に速やかに答えられないと苦情になります</t>
    <rPh sb="2" eb="4">
      <t>キャクサマ</t>
    </rPh>
    <rPh sb="8" eb="9">
      <t>モウ</t>
    </rPh>
    <rPh sb="10" eb="11">
      <t>デ</t>
    </rPh>
    <rPh sb="12" eb="13">
      <t>スミ</t>
    </rPh>
    <rPh sb="16" eb="17">
      <t>コタ</t>
    </rPh>
    <rPh sb="23" eb="25">
      <t>クジョウ</t>
    </rPh>
    <phoneticPr fontId="5"/>
  </si>
  <si>
    <t>杉並区保健所のHPより引用</t>
    <rPh sb="0" eb="3">
      <t>スギナミク</t>
    </rPh>
    <rPh sb="3" eb="6">
      <t>ホケンジョ</t>
    </rPh>
    <rPh sb="11" eb="13">
      <t>インヨウ</t>
    </rPh>
    <phoneticPr fontId="5"/>
  </si>
  <si>
    <t>https://www.city.suginami.tokyo.jp/guide/kenko/shokuhin/1004830.html</t>
    <phoneticPr fontId="81"/>
  </si>
  <si>
    <r>
      <t>★東京都に寄せられる食品苦情数は年間で4,500-5,000件。そのうち半数の50%は飲食店が占めている。
★1/4が</t>
    </r>
    <r>
      <rPr>
        <b/>
        <sz val="12"/>
        <color rgb="FFFFFF00"/>
        <rFont val="ＭＳ Ｐゴシック"/>
        <family val="3"/>
        <charset val="128"/>
      </rPr>
      <t>体調不良に関するもの</t>
    </r>
    <r>
      <rPr>
        <b/>
        <sz val="12"/>
        <color indexed="9"/>
        <rFont val="ＭＳ Ｐゴシック"/>
        <family val="3"/>
        <charset val="128"/>
      </rPr>
      <t>で原因が不明な事例。次に多いのが</t>
    </r>
    <r>
      <rPr>
        <b/>
        <sz val="12"/>
        <color rgb="FFFFFF00"/>
        <rFont val="ＭＳ Ｐゴシック"/>
        <family val="3"/>
        <charset val="128"/>
      </rPr>
      <t>異物混入</t>
    </r>
    <r>
      <rPr>
        <b/>
        <sz val="12"/>
        <color indexed="9"/>
        <rFont val="ＭＳ Ｐゴシック"/>
        <family val="3"/>
        <charset val="128"/>
      </rPr>
      <t>である。
★飲食店など対面販売で、はっきりクレームをいう人は、1-2割程度であると言われる。これ以外の多くの客は、接客や施設の不具合、些細な不満について明言しない代わり簡単に次からその店に行かなくなる。　
★客が飲食店に不快を感じる内容としては、</t>
    </r>
    <r>
      <rPr>
        <b/>
        <sz val="12"/>
        <color indexed="13"/>
        <rFont val="ＭＳ Ｐゴシック"/>
        <family val="3"/>
        <charset val="128"/>
      </rPr>
      <t>飲食物中の異物混入、食品取扱者の清潔感の無い身支度、行動、施設内外の汚れ、破損部放置、無愛想な接客態度など</t>
    </r>
    <r>
      <rPr>
        <b/>
        <sz val="12"/>
        <color indexed="9"/>
        <rFont val="ＭＳ Ｐゴシック"/>
        <family val="3"/>
        <charset val="128"/>
      </rPr>
      <t>多岐にわたる。
★お客様からの申し出やどんなに小さな問題に関しても、常にお客様に満足頂けているか、不満はないか感じ取ることが大切なことである。</t>
    </r>
    <rPh sb="64" eb="65">
      <t>カン</t>
    </rPh>
    <rPh sb="130" eb="131">
      <t>イ</t>
    </rPh>
    <rPh sb="137" eb="139">
      <t>イガイ</t>
    </rPh>
    <rPh sb="140" eb="141">
      <t>オオ</t>
    </rPh>
    <rPh sb="143" eb="144">
      <t>キャク</t>
    </rPh>
    <rPh sb="159" eb="161">
      <t>フマン</t>
    </rPh>
    <rPh sb="165" eb="167">
      <t>メイゲン</t>
    </rPh>
    <rPh sb="170" eb="171">
      <t>カ</t>
    </rPh>
    <rPh sb="173" eb="175">
      <t>カンタン</t>
    </rPh>
    <rPh sb="183" eb="184">
      <t>イ</t>
    </rPh>
    <rPh sb="193" eb="194">
      <t>キャク</t>
    </rPh>
    <rPh sb="199" eb="201">
      <t>フカイ</t>
    </rPh>
    <rPh sb="202" eb="203">
      <t>カン</t>
    </rPh>
    <rPh sb="205" eb="207">
      <t>ナイヨウ</t>
    </rPh>
    <rPh sb="212" eb="215">
      <t>インショクブツ</t>
    </rPh>
    <rPh sb="215" eb="216">
      <t>チュウ</t>
    </rPh>
    <rPh sb="219" eb="221">
      <t>コンニュウ</t>
    </rPh>
    <rPh sb="227" eb="228">
      <t>シャ</t>
    </rPh>
    <rPh sb="229" eb="232">
      <t>セイケツカン</t>
    </rPh>
    <rPh sb="233" eb="234">
      <t>ナ</t>
    </rPh>
    <rPh sb="235" eb="238">
      <t>ミジタク</t>
    </rPh>
    <rPh sb="239" eb="241">
      <t>コウドウ</t>
    </rPh>
    <rPh sb="244" eb="245">
      <t>ナイ</t>
    </rPh>
    <rPh sb="245" eb="246">
      <t>ガイ</t>
    </rPh>
    <rPh sb="266" eb="268">
      <t>タキ</t>
    </rPh>
    <rPh sb="276" eb="278">
      <t>キャクサマ</t>
    </rPh>
    <rPh sb="281" eb="282">
      <t>モウ</t>
    </rPh>
    <rPh sb="283" eb="284">
      <t>デ</t>
    </rPh>
    <rPh sb="289" eb="290">
      <t>チイ</t>
    </rPh>
    <rPh sb="292" eb="294">
      <t>モンダイ</t>
    </rPh>
    <rPh sb="295" eb="296">
      <t>カン</t>
    </rPh>
    <rPh sb="300" eb="301">
      <t>ツネ</t>
    </rPh>
    <rPh sb="303" eb="305">
      <t>キャクサマ</t>
    </rPh>
    <rPh sb="306" eb="308">
      <t>マンゾク</t>
    </rPh>
    <rPh sb="308" eb="309">
      <t>イタダ</t>
    </rPh>
    <rPh sb="315" eb="317">
      <t>フマン</t>
    </rPh>
    <rPh sb="321" eb="322">
      <t>カン</t>
    </rPh>
    <rPh sb="323" eb="324">
      <t>ト</t>
    </rPh>
    <rPh sb="328" eb="330">
      <t>タイセツ</t>
    </rPh>
    <phoneticPr fontId="5"/>
  </si>
  <si>
    <t xml:space="preserve">
★お客様からのお申し出や、ご指摘に対しては速やかに、適切にお答えしましょう　!　
この対応を間違えると、クレームやお店のマイナスイメージにつながってしまいます。
速やかに責任者に取り次ぎ、適切に対応しましょう。</t>
    <rPh sb="3" eb="5">
      <t>キャクサマ</t>
    </rPh>
    <rPh sb="9" eb="10">
      <t>モウ</t>
    </rPh>
    <rPh sb="11" eb="12">
      <t>デ</t>
    </rPh>
    <rPh sb="15" eb="17">
      <t>シテキ</t>
    </rPh>
    <rPh sb="18" eb="19">
      <t>タイ</t>
    </rPh>
    <rPh sb="22" eb="23">
      <t>スミ</t>
    </rPh>
    <rPh sb="27" eb="29">
      <t>テキセツ</t>
    </rPh>
    <rPh sb="31" eb="32">
      <t>コタ</t>
    </rPh>
    <rPh sb="44" eb="46">
      <t>タイオウ</t>
    </rPh>
    <rPh sb="47" eb="49">
      <t>マチガ</t>
    </rPh>
    <rPh sb="59" eb="60">
      <t>ミセ</t>
    </rPh>
    <rPh sb="82" eb="83">
      <t>スミ</t>
    </rPh>
    <rPh sb="86" eb="88">
      <t>セキニン</t>
    </rPh>
    <rPh sb="88" eb="89">
      <t>モノ</t>
    </rPh>
    <rPh sb="90" eb="91">
      <t>ト</t>
    </rPh>
    <rPh sb="92" eb="93">
      <t>ツ</t>
    </rPh>
    <rPh sb="95" eb="97">
      <t>テキセツ</t>
    </rPh>
    <rPh sb="98" eb="100">
      <t>タイオウ</t>
    </rPh>
    <phoneticPr fontId="5"/>
  </si>
  <si>
    <t>ホテル飲食店で食中毒　松阪、朝食で6人に症状　三重県が営業禁止</t>
    <phoneticPr fontId="15"/>
  </si>
  <si>
    <t>　三重県は2日、フレックスホテル（松阪市中央町）で食事をした29―69歳の男性6人が下痢などの症状を訴えたと発表した。ホテル2階の飲食店「フレックスダイニング」の朝食が原因の食中毒と断定。同日付で同店を営業禁止処分とした。　県によると、6人は先月24日、このホテルに宿泊。翌25日に朝食を食べた。同日午後1時ごろまでに下痢や吐き気、嘔吐などを発症。うち3人が市内の病院に救急搬送された。入院した人はおらず、全員が快方に向かっている。患者を救急搬送した消防が保健所に連絡して発覚した。朝食はバイキング形式で、スクランブルエッグやベーコン、焼鮭などを提供。食事や施設から黄色ブドウ球菌が検出された。県は衛生管理の改善が確認され次第、営業再開を認める。</t>
    <phoneticPr fontId="15"/>
  </si>
  <si>
    <t>伊勢新聞</t>
    <rPh sb="0" eb="4">
      <t>イセシンブン</t>
    </rPh>
    <phoneticPr fontId="15"/>
  </si>
  <si>
    <t>https://news.yahoo.co.jp/articles/e01a9ce5df4d569c061c0e9c4ef291110d093ff8</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</si>
</sst>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2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sz val="14"/>
      <color indexed="63"/>
      <name val="Arial"/>
      <family val="2"/>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1"/>
      <color rgb="FF0020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sz val="10.5"/>
      <color theme="1"/>
      <name val="游ゴシック"/>
      <family val="3"/>
      <charset val="128"/>
    </font>
    <font>
      <b/>
      <sz val="19"/>
      <name val="ＭＳ Ｐゴシック"/>
      <family val="3"/>
      <charset val="128"/>
    </font>
    <font>
      <sz val="16"/>
      <name val="Arial"/>
      <family val="2"/>
    </font>
    <font>
      <b/>
      <sz val="14"/>
      <color rgb="FFEE0000"/>
      <name val="ＭＳ Ｐゴシック"/>
      <family val="3"/>
      <charset val="128"/>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11"/>
      <color rgb="FF000000"/>
      <name val="游ゴシック"/>
      <family val="3"/>
      <charset val="128"/>
    </font>
    <font>
      <b/>
      <sz val="20"/>
      <color rgb="FF002060"/>
      <name val="Courier New"/>
      <family val="3"/>
    </font>
    <font>
      <b/>
      <sz val="20"/>
      <color rgb="FF002060"/>
      <name val="游ゴシック"/>
      <family val="3"/>
      <charset val="128"/>
    </font>
    <font>
      <b/>
      <sz val="16"/>
      <color rgb="FF7030A0"/>
      <name val="游ゴシック"/>
      <family val="3"/>
      <charset val="128"/>
    </font>
    <font>
      <sz val="16"/>
      <color rgb="FF7030A0"/>
      <name val="ＭＳ Ｐゴシック"/>
      <family val="3"/>
      <charset val="128"/>
      <scheme val="minor"/>
    </font>
    <font>
      <b/>
      <sz val="16"/>
      <color rgb="FF7030A0"/>
      <name val="Courier New"/>
      <family val="3"/>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3"/>
      <color indexed="18"/>
      <name val="游ゴシック"/>
      <family val="3"/>
      <charset val="128"/>
    </font>
    <font>
      <b/>
      <sz val="16"/>
      <color rgb="FF454545"/>
      <name val="游ゴシック"/>
      <family val="3"/>
      <charset val="128"/>
    </font>
    <font>
      <b/>
      <sz val="13.5"/>
      <name val="游ゴシック"/>
      <family val="3"/>
      <charset val="128"/>
    </font>
    <font>
      <b/>
      <sz val="16"/>
      <name val="UD デジタル 教科書体 N"/>
      <family val="1"/>
      <charset val="128"/>
    </font>
    <font>
      <b/>
      <sz val="14"/>
      <color rgb="FF333333"/>
      <name val="游ゴシック"/>
      <family val="1"/>
      <charset val="128"/>
    </font>
    <font>
      <b/>
      <sz val="13"/>
      <name val="游ゴシック"/>
      <family val="3"/>
      <charset val="128"/>
    </font>
    <font>
      <sz val="16"/>
      <name val="ＭＳ Ｐゴシック"/>
      <family val="3"/>
      <charset val="128"/>
    </font>
    <font>
      <b/>
      <sz val="16"/>
      <name val="Segoe UI Symbol"/>
      <family val="1"/>
    </font>
    <font>
      <sz val="20"/>
      <color theme="1"/>
      <name val="ＭＳ Ｐゴシック"/>
      <family val="3"/>
      <charset val="128"/>
    </font>
    <font>
      <b/>
      <sz val="12"/>
      <color rgb="FF000000"/>
      <name val="游ゴシック"/>
      <family val="3"/>
      <charset val="128"/>
    </font>
    <font>
      <sz val="8.8000000000000007"/>
      <color indexed="23"/>
      <name val="ＭＳ Ｐゴシック"/>
      <family val="3"/>
      <charset val="128"/>
    </font>
    <font>
      <b/>
      <sz val="13"/>
      <color indexed="9"/>
      <name val="ＭＳ Ｐゴシック"/>
      <family val="3"/>
      <charset val="128"/>
    </font>
    <font>
      <sz val="13"/>
      <color indexed="9"/>
      <name val="ＭＳ Ｐゴシック"/>
      <family val="3"/>
      <charset val="128"/>
    </font>
    <font>
      <sz val="10"/>
      <name val="Arial"/>
      <family val="2"/>
    </font>
    <font>
      <b/>
      <sz val="13"/>
      <color indexed="53"/>
      <name val="ＭＳ Ｐゴシック"/>
      <family val="3"/>
      <charset val="128"/>
    </font>
    <font>
      <sz val="13"/>
      <name val="ＭＳ Ｐゴシック"/>
      <family val="3"/>
      <charset val="128"/>
    </font>
    <font>
      <b/>
      <sz val="10"/>
      <color indexed="9"/>
      <name val="ＭＳ Ｐゴシック"/>
      <family val="3"/>
      <charset val="128"/>
    </font>
    <font>
      <sz val="10"/>
      <color indexed="9"/>
      <name val="ＭＳ Ｐゴシック"/>
      <family val="3"/>
      <charset val="128"/>
    </font>
    <font>
      <b/>
      <sz val="12"/>
      <color rgb="FFFFFF00"/>
      <name val="ＭＳ Ｐゴシック"/>
      <family val="3"/>
      <charset val="128"/>
    </font>
    <font>
      <b/>
      <sz val="12"/>
      <color indexed="13"/>
      <name val="ＭＳ Ｐゴシック"/>
      <family val="3"/>
      <charset val="128"/>
    </font>
    <font>
      <sz val="12"/>
      <color indexed="9"/>
      <name val="ＭＳ Ｐゴシック"/>
      <family val="3"/>
      <charset val="128"/>
    </font>
    <font>
      <b/>
      <sz val="13"/>
      <color theme="0"/>
      <name val="ＭＳ Ｐゴシック"/>
      <family val="3"/>
      <charset val="128"/>
    </font>
    <font>
      <b/>
      <sz val="16"/>
      <color indexed="9"/>
      <name val="ＭＳ Ｐゴシック"/>
      <family val="3"/>
      <charset val="128"/>
    </font>
  </fonts>
  <fills count="5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indexed="12"/>
        <bgColor indexed="64"/>
      </patternFill>
    </fill>
    <fill>
      <patternFill patternType="solid">
        <fgColor indexed="45"/>
        <bgColor indexed="64"/>
      </patternFill>
    </fill>
    <fill>
      <patternFill patternType="solid">
        <fgColor indexed="60"/>
        <bgColor indexed="64"/>
      </patternFill>
    </fill>
    <fill>
      <patternFill patternType="solid">
        <fgColor indexed="52"/>
        <bgColor indexed="64"/>
      </patternFill>
    </fill>
    <fill>
      <patternFill patternType="solid">
        <fgColor rgb="FFFF9900"/>
        <bgColor indexed="64"/>
      </patternFill>
    </fill>
    <fill>
      <patternFill patternType="solid">
        <fgColor theme="5" tint="-0.499984740745262"/>
        <bgColor indexed="64"/>
      </patternFill>
    </fill>
  </fills>
  <borders count="313">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theme="3"/>
      </right>
      <top style="medium">
        <color theme="3"/>
      </top>
      <bottom/>
      <diagonal/>
    </border>
    <border>
      <left/>
      <right style="medium">
        <color auto="1"/>
      </right>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right style="medium">
        <color theme="3"/>
      </right>
      <top/>
      <bottom style="medium">
        <color theme="3"/>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medium">
        <color indexed="12"/>
      </right>
      <top style="thin">
        <color indexed="12"/>
      </top>
      <bottom style="medium">
        <color indexed="12"/>
      </bottom>
      <diagonal/>
    </border>
    <border>
      <left style="medium">
        <color theme="3"/>
      </left>
      <right style="medium">
        <color auto="1"/>
      </right>
      <top style="medium">
        <color auto="1"/>
      </top>
      <bottom/>
      <diagonal/>
    </border>
    <border>
      <left style="medium">
        <color theme="3"/>
      </left>
      <right style="medium">
        <color auto="1"/>
      </right>
      <top/>
      <bottom/>
      <diagonal/>
    </border>
    <border>
      <left/>
      <right/>
      <top style="medium">
        <color theme="3"/>
      </top>
      <bottom style="medium">
        <color theme="3"/>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cellStyleXfs>
  <cellXfs count="952">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3" borderId="63" xfId="2" applyFill="1" applyBorder="1" applyAlignment="1">
      <alignment horizontal="left" vertical="top"/>
    </xf>
    <xf numFmtId="0" fontId="8" fillId="23"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0"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0"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2"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114" fillId="0" borderId="94" xfId="1" applyFont="1" applyFill="1" applyBorder="1" applyAlignment="1" applyProtection="1">
      <alignment horizontal="left" vertical="top" wrapText="1"/>
    </xf>
    <xf numFmtId="0" fontId="8" fillId="0" borderId="95" xfId="1" applyFill="1" applyBorder="1" applyAlignment="1" applyProtection="1">
      <alignment horizontal="left" vertical="center" wrapText="1"/>
    </xf>
    <xf numFmtId="0" fontId="11" fillId="0" borderId="98" xfId="17" applyFont="1" applyBorder="1" applyAlignment="1">
      <alignment horizontal="center" vertical="center" shrinkToFit="1"/>
    </xf>
    <xf numFmtId="0" fontId="46" fillId="0" borderId="99" xfId="17" applyFont="1" applyBorder="1" applyAlignment="1">
      <alignment vertical="center" shrinkToFit="1"/>
    </xf>
    <xf numFmtId="0" fontId="46" fillId="10" borderId="103" xfId="17" applyFont="1" applyFill="1" applyBorder="1" applyAlignment="1">
      <alignment horizontal="center" vertical="center"/>
    </xf>
    <xf numFmtId="0" fontId="46" fillId="0" borderId="99" xfId="17" applyFont="1" applyBorder="1" applyAlignment="1">
      <alignment horizontal="center" vertical="center"/>
    </xf>
    <xf numFmtId="0" fontId="88" fillId="17" borderId="106" xfId="17" applyFont="1" applyFill="1" applyBorder="1" applyAlignment="1">
      <alignment horizontal="center" vertical="center" wrapText="1"/>
    </xf>
    <xf numFmtId="14" fontId="88" fillId="17" borderId="107" xfId="17" applyNumberFormat="1" applyFont="1" applyFill="1" applyBorder="1" applyAlignment="1">
      <alignment horizontal="center" vertical="center"/>
    </xf>
    <xf numFmtId="0" fontId="12" fillId="0" borderId="109" xfId="2" applyFont="1" applyBorder="1" applyAlignment="1">
      <alignment horizontal="center" vertical="center" wrapText="1"/>
    </xf>
    <xf numFmtId="14" fontId="33" fillId="17" borderId="107" xfId="17" applyNumberFormat="1" applyFont="1" applyFill="1" applyBorder="1" applyAlignment="1">
      <alignment horizontal="center" vertical="center"/>
    </xf>
    <xf numFmtId="0" fontId="12" fillId="0" borderId="110" xfId="2" applyFont="1" applyBorder="1" applyAlignment="1">
      <alignment horizontal="center" vertical="center" wrapText="1"/>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09" xfId="2" applyFont="1" applyBorder="1" applyAlignment="1">
      <alignment horizontal="center" vertical="center"/>
    </xf>
    <xf numFmtId="0" fontId="12" fillId="5" borderId="112" xfId="2" applyFont="1" applyFill="1" applyBorder="1" applyAlignment="1">
      <alignment horizontal="center" vertical="center" wrapText="1"/>
    </xf>
    <xf numFmtId="0" fontId="1" fillId="17" borderId="113" xfId="17" applyFill="1" applyBorder="1" applyAlignment="1">
      <alignment horizontal="center" vertical="center" wrapText="1"/>
    </xf>
    <xf numFmtId="0" fontId="53" fillId="3" borderId="114" xfId="17" applyFont="1" applyFill="1" applyBorder="1" applyAlignment="1">
      <alignment horizontal="center" vertical="center" wrapText="1"/>
    </xf>
    <xf numFmtId="0" fontId="7" fillId="3" borderId="115" xfId="17" applyFont="1" applyFill="1" applyBorder="1" applyAlignment="1">
      <alignment horizontal="center" vertical="center" wrapText="1"/>
    </xf>
    <xf numFmtId="0" fontId="13" fillId="3" borderId="115" xfId="17" applyFont="1" applyFill="1" applyBorder="1" applyAlignment="1">
      <alignment horizontal="center" vertical="center" wrapText="1"/>
    </xf>
    <xf numFmtId="0" fontId="55" fillId="3" borderId="115" xfId="17" applyFont="1" applyFill="1" applyBorder="1" applyAlignment="1">
      <alignment horizontal="center" vertical="center" wrapText="1"/>
    </xf>
    <xf numFmtId="0" fontId="7" fillId="3" borderId="117" xfId="17" applyFont="1" applyFill="1" applyBorder="1" applyAlignment="1">
      <alignment horizontal="center" vertical="center" wrapText="1"/>
    </xf>
    <xf numFmtId="176" fontId="56" fillId="3" borderId="121" xfId="17" applyNumberFormat="1" applyFont="1" applyFill="1" applyBorder="1" applyAlignment="1">
      <alignment horizontal="center" vertical="center" wrapText="1"/>
    </xf>
    <xf numFmtId="0" fontId="56" fillId="3" borderId="121" xfId="17" applyFont="1" applyFill="1" applyBorder="1" applyAlignment="1">
      <alignment horizontal="left" vertical="center" wrapText="1"/>
    </xf>
    <xf numFmtId="176" fontId="56" fillId="11" borderId="122" xfId="17" applyNumberFormat="1" applyFont="1" applyFill="1" applyBorder="1" applyAlignment="1">
      <alignment horizontal="center" vertical="center" wrapText="1"/>
    </xf>
    <xf numFmtId="0" fontId="56" fillId="11" borderId="122" xfId="17" applyFont="1" applyFill="1" applyBorder="1" applyAlignment="1">
      <alignment horizontal="left" vertical="center" wrapText="1"/>
    </xf>
    <xf numFmtId="0" fontId="46" fillId="17" borderId="98" xfId="16" applyFont="1" applyFill="1" applyBorder="1">
      <alignment vertical="center"/>
    </xf>
    <xf numFmtId="0" fontId="60" fillId="12" borderId="123" xfId="17" applyFont="1" applyFill="1" applyBorder="1" applyAlignment="1">
      <alignment horizontal="center" vertical="center" wrapText="1"/>
    </xf>
    <xf numFmtId="176" fontId="58" fillId="12" borderId="123" xfId="17" applyNumberFormat="1" applyFont="1" applyFill="1" applyBorder="1" applyAlignment="1">
      <alignment horizontal="center" vertical="center" wrapText="1"/>
    </xf>
    <xf numFmtId="181" fontId="60" fillId="9" borderId="123" xfId="0" applyNumberFormat="1" applyFont="1" applyFill="1" applyBorder="1" applyAlignment="1">
      <alignment horizontal="center" vertical="center"/>
    </xf>
    <xf numFmtId="0" fontId="60" fillId="12" borderId="124" xfId="17" applyFont="1" applyFill="1" applyBorder="1" applyAlignment="1">
      <alignment horizontal="center" vertical="center" wrapText="1"/>
    </xf>
    <xf numFmtId="0" fontId="126" fillId="19" borderId="126" xfId="2" applyFont="1" applyFill="1" applyBorder="1" applyAlignment="1">
      <alignment horizontal="center" vertical="center" wrapText="1"/>
    </xf>
    <xf numFmtId="0" fontId="6" fillId="0" borderId="127" xfId="2" applyBorder="1" applyAlignment="1">
      <alignment vertical="top" wrapText="1"/>
    </xf>
    <xf numFmtId="0" fontId="6" fillId="0" borderId="128" xfId="2" applyBorder="1" applyAlignment="1">
      <alignment vertical="top" wrapText="1"/>
    </xf>
    <xf numFmtId="0" fontId="6" fillId="13" borderId="127" xfId="2" applyFill="1" applyBorder="1" applyAlignment="1">
      <alignment vertical="top" wrapText="1"/>
    </xf>
    <xf numFmtId="0" fontId="1" fillId="2" borderId="129" xfId="2" applyFont="1" applyFill="1" applyBorder="1" applyAlignment="1">
      <alignment vertical="top" wrapText="1"/>
    </xf>
    <xf numFmtId="0" fontId="95" fillId="2" borderId="132" xfId="2" applyFont="1" applyFill="1" applyBorder="1" applyAlignment="1">
      <alignment vertical="top" wrapText="1"/>
    </xf>
    <xf numFmtId="0" fontId="1" fillId="3" borderId="133" xfId="2" applyFont="1" applyFill="1" applyBorder="1" applyAlignment="1">
      <alignment vertical="top" wrapText="1"/>
    </xf>
    <xf numFmtId="0" fontId="0" fillId="19" borderId="127" xfId="0" applyFill="1" applyBorder="1" applyAlignment="1">
      <alignment vertical="top" wrapText="1"/>
    </xf>
    <xf numFmtId="0" fontId="17" fillId="3" borderId="134" xfId="2" applyFont="1" applyFill="1" applyBorder="1" applyAlignment="1">
      <alignment horizontal="center" vertical="center" wrapText="1"/>
    </xf>
    <xf numFmtId="0" fontId="86" fillId="19" borderId="135" xfId="2" applyFont="1" applyFill="1" applyBorder="1" applyAlignment="1">
      <alignment horizontal="center" vertical="center"/>
    </xf>
    <xf numFmtId="0" fontId="8" fillId="0" borderId="137" xfId="1" applyFill="1" applyBorder="1" applyAlignment="1" applyProtection="1">
      <alignment vertical="center" wrapText="1"/>
    </xf>
    <xf numFmtId="0" fontId="24" fillId="0" borderId="138" xfId="2" applyFont="1" applyBorder="1" applyAlignment="1">
      <alignment vertical="top" wrapText="1"/>
    </xf>
    <xf numFmtId="0" fontId="139" fillId="0" borderId="94"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6" xfId="2" applyFont="1" applyFill="1" applyBorder="1" applyAlignment="1">
      <alignment horizontal="center" vertical="center" wrapText="1"/>
    </xf>
    <xf numFmtId="0" fontId="83" fillId="0" borderId="89" xfId="2" applyFont="1" applyBorder="1" applyAlignment="1">
      <alignment vertical="center" shrinkToFit="1"/>
    </xf>
    <xf numFmtId="0" fontId="8" fillId="0" borderId="149" xfId="1" applyBorder="1" applyAlignment="1" applyProtection="1">
      <alignment horizontal="left" vertical="center" wrapText="1"/>
    </xf>
    <xf numFmtId="0" fontId="6" fillId="0" borderId="149" xfId="2" applyBorder="1">
      <alignment vertical="center"/>
    </xf>
    <xf numFmtId="14" fontId="86" fillId="19" borderId="79" xfId="2" applyNumberFormat="1" applyFont="1" applyFill="1" applyBorder="1" applyAlignment="1">
      <alignment horizontal="center" vertical="center" wrapText="1"/>
    </xf>
    <xf numFmtId="0" fontId="8" fillId="0" borderId="153" xfId="1" applyFill="1" applyBorder="1" applyAlignment="1" applyProtection="1">
      <alignment horizontal="left" vertical="top" wrapText="1"/>
    </xf>
    <xf numFmtId="0" fontId="6" fillId="0" borderId="153" xfId="2" applyBorder="1">
      <alignment vertical="center"/>
    </xf>
    <xf numFmtId="0" fontId="141" fillId="30" borderId="64" xfId="0" applyFont="1" applyFill="1" applyBorder="1" applyAlignment="1">
      <alignment horizontal="center" vertical="center" wrapText="1"/>
    </xf>
    <xf numFmtId="0" fontId="84" fillId="19" borderId="136" xfId="2" applyFont="1" applyFill="1" applyBorder="1" applyAlignment="1">
      <alignment horizontal="center" vertical="center" wrapText="1"/>
    </xf>
    <xf numFmtId="0" fontId="113" fillId="0" borderId="155" xfId="1" applyFont="1" applyFill="1" applyBorder="1" applyAlignment="1" applyProtection="1">
      <alignment vertical="top" wrapText="1"/>
    </xf>
    <xf numFmtId="14" fontId="82" fillId="19" borderId="158" xfId="1" applyNumberFormat="1" applyFont="1" applyFill="1" applyBorder="1" applyAlignment="1" applyProtection="1">
      <alignment horizontal="center" vertical="center" shrinkToFit="1"/>
    </xf>
    <xf numFmtId="14" fontId="82" fillId="19" borderId="158" xfId="2" applyNumberFormat="1" applyFont="1" applyFill="1" applyBorder="1" applyAlignment="1">
      <alignment horizontal="center" vertical="center" wrapText="1" shrinkToFit="1"/>
    </xf>
    <xf numFmtId="0" fontId="8" fillId="0" borderId="159" xfId="1" applyBorder="1" applyAlignment="1" applyProtection="1">
      <alignment vertical="center"/>
    </xf>
    <xf numFmtId="0" fontId="20" fillId="17" borderId="160" xfId="2" applyFont="1" applyFill="1" applyBorder="1" applyAlignment="1">
      <alignment horizontal="center" vertical="center" wrapText="1"/>
    </xf>
    <xf numFmtId="0" fontId="82" fillId="19" borderId="143" xfId="2" applyFont="1" applyFill="1" applyBorder="1" applyAlignment="1">
      <alignment horizontal="center" vertical="center"/>
    </xf>
    <xf numFmtId="0" fontId="144" fillId="0" borderId="0" xfId="0" applyFont="1">
      <alignment vertical="center"/>
    </xf>
    <xf numFmtId="0" fontId="127" fillId="0" borderId="0" xfId="0" applyFont="1">
      <alignment vertical="center"/>
    </xf>
    <xf numFmtId="0" fontId="0" fillId="19" borderId="151" xfId="0" applyFill="1" applyBorder="1" applyAlignment="1">
      <alignment horizontal="center" vertical="center"/>
    </xf>
    <xf numFmtId="0" fontId="0" fillId="0" borderId="151" xfId="0" applyBorder="1" applyAlignment="1">
      <alignment horizontal="center" vertical="center"/>
    </xf>
    <xf numFmtId="0" fontId="0" fillId="17" borderId="151" xfId="0" applyFill="1" applyBorder="1" applyAlignment="1">
      <alignment horizontal="center" vertical="center"/>
    </xf>
    <xf numFmtId="0" fontId="0" fillId="0" borderId="33" xfId="0" applyBorder="1" applyAlignment="1">
      <alignment horizontal="center" vertical="center"/>
    </xf>
    <xf numFmtId="9" fontId="0" fillId="19" borderId="151" xfId="0" applyNumberFormat="1" applyFill="1" applyBorder="1" applyAlignment="1">
      <alignment horizontal="center" vertical="center"/>
    </xf>
    <xf numFmtId="9" fontId="0" fillId="0" borderId="151" xfId="0" applyNumberFormat="1" applyBorder="1" applyAlignment="1">
      <alignment horizontal="center" vertical="center"/>
    </xf>
    <xf numFmtId="9" fontId="0" fillId="17" borderId="151" xfId="0" applyNumberFormat="1" applyFill="1" applyBorder="1" applyAlignment="1">
      <alignment horizontal="center" vertical="center"/>
    </xf>
    <xf numFmtId="0" fontId="145" fillId="0" borderId="166" xfId="0" applyFont="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146" fillId="0" borderId="166" xfId="0" applyFont="1"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9" fontId="0" fillId="0" borderId="177" xfId="0" applyNumberFormat="1" applyBorder="1" applyAlignment="1">
      <alignment horizontal="center" vertical="center"/>
    </xf>
    <xf numFmtId="9" fontId="0" fillId="0" borderId="175" xfId="0" applyNumberFormat="1" applyBorder="1" applyAlignment="1">
      <alignment horizontal="center" vertical="center"/>
    </xf>
    <xf numFmtId="9" fontId="0" fillId="0" borderId="176" xfId="0" applyNumberFormat="1" applyBorder="1" applyAlignment="1">
      <alignment horizontal="center" vertical="center"/>
    </xf>
    <xf numFmtId="9" fontId="0" fillId="0" borderId="178" xfId="0" applyNumberFormat="1" applyBorder="1" applyAlignment="1">
      <alignment horizontal="center" vertical="center"/>
    </xf>
    <xf numFmtId="0" fontId="88" fillId="13" borderId="129" xfId="2" applyFont="1" applyFill="1" applyBorder="1" applyAlignment="1">
      <alignment vertical="top" wrapText="1"/>
    </xf>
    <xf numFmtId="14" fontId="86" fillId="19" borderId="182" xfId="2" applyNumberFormat="1" applyFont="1" applyFill="1" applyBorder="1" applyAlignment="1">
      <alignment horizontal="center" vertical="center"/>
    </xf>
    <xf numFmtId="14" fontId="86" fillId="19" borderId="181" xfId="2" applyNumberFormat="1" applyFont="1" applyFill="1" applyBorder="1" applyAlignment="1">
      <alignment horizontal="center" vertical="center"/>
    </xf>
    <xf numFmtId="0" fontId="87" fillId="19" borderId="183" xfId="2" applyFont="1" applyFill="1" applyBorder="1" applyAlignment="1">
      <alignment horizontal="center" vertical="center"/>
    </xf>
    <xf numFmtId="14" fontId="86" fillId="19" borderId="183" xfId="2" applyNumberFormat="1" applyFont="1" applyFill="1" applyBorder="1" applyAlignment="1">
      <alignment horizontal="center" vertical="center"/>
    </xf>
    <xf numFmtId="0" fontId="8" fillId="0" borderId="180" xfId="1" applyBorder="1" applyAlignment="1" applyProtection="1">
      <alignment vertical="top" wrapText="1"/>
    </xf>
    <xf numFmtId="0" fontId="113" fillId="0" borderId="82" xfId="2" applyFont="1" applyBorder="1" applyAlignment="1">
      <alignment horizontal="left" vertical="top" wrapText="1"/>
    </xf>
    <xf numFmtId="0" fontId="113" fillId="0" borderId="180" xfId="2" applyFont="1" applyBorder="1" applyAlignment="1">
      <alignment vertical="top" wrapText="1"/>
    </xf>
    <xf numFmtId="0" fontId="82" fillId="19" borderId="64" xfId="2" applyFont="1" applyFill="1" applyBorder="1" applyAlignment="1">
      <alignment horizontal="center" vertical="center"/>
    </xf>
    <xf numFmtId="0" fontId="147" fillId="19" borderId="181" xfId="2" applyFont="1" applyFill="1" applyBorder="1" applyAlignment="1">
      <alignment horizontal="center" vertical="center"/>
    </xf>
    <xf numFmtId="0" fontId="147" fillId="19" borderId="182" xfId="2" applyFont="1" applyFill="1" applyBorder="1" applyAlignment="1">
      <alignment horizontal="center" vertical="center"/>
    </xf>
    <xf numFmtId="0" fontId="12" fillId="36" borderId="0" xfId="2" applyFont="1" applyFill="1" applyAlignment="1">
      <alignment vertical="top" wrapText="1"/>
    </xf>
    <xf numFmtId="0" fontId="28" fillId="36" borderId="0" xfId="2" applyFont="1" applyFill="1" applyAlignment="1">
      <alignment vertical="top" wrapText="1"/>
    </xf>
    <xf numFmtId="0" fontId="8" fillId="36" borderId="0" xfId="1" applyFill="1" applyAlignment="1" applyProtection="1">
      <alignment horizontal="center" vertical="top" wrapText="1"/>
    </xf>
    <xf numFmtId="0" fontId="82" fillId="19" borderId="145" xfId="2" applyFont="1" applyFill="1" applyBorder="1">
      <alignment vertical="center"/>
    </xf>
    <xf numFmtId="14" fontId="82" fillId="2" borderId="142" xfId="2" applyNumberFormat="1" applyFont="1" applyFill="1" applyBorder="1" applyAlignment="1">
      <alignment horizontal="center" vertical="center"/>
    </xf>
    <xf numFmtId="14" fontId="82" fillId="19" borderId="145" xfId="2" applyNumberFormat="1" applyFont="1" applyFill="1" applyBorder="1">
      <alignment vertical="center"/>
    </xf>
    <xf numFmtId="14" fontId="82" fillId="19" borderId="150"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4" xfId="1" applyBorder="1" applyAlignment="1" applyProtection="1">
      <alignment horizontal="left" vertical="center" wrapText="1"/>
    </xf>
    <xf numFmtId="0" fontId="6" fillId="0" borderId="184" xfId="2" applyBorder="1">
      <alignment vertical="center"/>
    </xf>
    <xf numFmtId="56" fontId="82" fillId="19" borderId="154" xfId="2" applyNumberFormat="1" applyFont="1" applyFill="1" applyBorder="1">
      <alignment vertical="center"/>
    </xf>
    <xf numFmtId="0" fontId="149" fillId="0" borderId="179" xfId="1" applyFont="1" applyBorder="1" applyAlignment="1" applyProtection="1">
      <alignment horizontal="left" vertical="top" wrapText="1"/>
    </xf>
    <xf numFmtId="0" fontId="150" fillId="0" borderId="152" xfId="1" applyFont="1" applyFill="1" applyBorder="1" applyAlignment="1" applyProtection="1">
      <alignment horizontal="left" vertical="top" wrapText="1"/>
    </xf>
    <xf numFmtId="0" fontId="7" fillId="37" borderId="115" xfId="17" applyFont="1" applyFill="1" applyBorder="1" applyAlignment="1">
      <alignment horizontal="center" vertical="center" wrapText="1"/>
    </xf>
    <xf numFmtId="0" fontId="87" fillId="19" borderId="189" xfId="2" applyFont="1" applyFill="1" applyBorder="1" applyAlignment="1">
      <alignment horizontal="center" vertical="center"/>
    </xf>
    <xf numFmtId="0" fontId="87" fillId="19" borderId="190" xfId="2" applyFont="1" applyFill="1" applyBorder="1" applyAlignment="1">
      <alignment horizontal="center" vertical="center"/>
    </xf>
    <xf numFmtId="0" fontId="87" fillId="19" borderId="191" xfId="2" applyFont="1" applyFill="1" applyBorder="1" applyAlignment="1">
      <alignment horizontal="center" vertical="center"/>
    </xf>
    <xf numFmtId="14" fontId="86" fillId="19" borderId="189" xfId="2" applyNumberFormat="1" applyFont="1" applyFill="1" applyBorder="1" applyAlignment="1">
      <alignment horizontal="center" vertical="center"/>
    </xf>
    <xf numFmtId="14" fontId="86" fillId="19" borderId="190" xfId="2" applyNumberFormat="1" applyFont="1" applyFill="1" applyBorder="1" applyAlignment="1">
      <alignment horizontal="center" vertical="center"/>
    </xf>
    <xf numFmtId="14" fontId="86" fillId="19" borderId="191" xfId="2" applyNumberFormat="1" applyFont="1" applyFill="1" applyBorder="1" applyAlignment="1">
      <alignment horizontal="center" vertical="center"/>
    </xf>
    <xf numFmtId="0" fontId="8" fillId="0" borderId="192"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5" borderId="59" xfId="0" applyFont="1" applyFill="1" applyBorder="1" applyAlignment="1">
      <alignment horizontal="center" vertical="center" wrapText="1"/>
    </xf>
    <xf numFmtId="0" fontId="96" fillId="35" borderId="66" xfId="0" applyFont="1" applyFill="1" applyBorder="1" applyAlignment="1">
      <alignment horizontal="center" vertical="center" wrapText="1"/>
    </xf>
    <xf numFmtId="177" fontId="12" fillId="35" borderId="35" xfId="2" applyNumberFormat="1" applyFont="1" applyFill="1" applyBorder="1" applyAlignment="1">
      <alignment horizontal="center" vertical="center" wrapText="1"/>
    </xf>
    <xf numFmtId="0" fontId="28" fillId="21" borderId="180" xfId="2" applyFont="1" applyFill="1" applyBorder="1" applyAlignment="1">
      <alignment horizontal="center" vertical="center" wrapText="1"/>
    </xf>
    <xf numFmtId="0" fontId="28" fillId="21" borderId="186" xfId="2" applyFont="1" applyFill="1" applyBorder="1" applyAlignment="1">
      <alignment horizontal="center" vertical="center" wrapText="1"/>
    </xf>
    <xf numFmtId="0" fontId="152" fillId="26" borderId="77" xfId="1" applyFont="1" applyFill="1" applyBorder="1" applyAlignment="1" applyProtection="1">
      <alignment horizontal="center" vertical="center" wrapText="1" shrinkToFit="1"/>
    </xf>
    <xf numFmtId="0" fontId="21" fillId="17" borderId="193" xfId="2" applyFont="1" applyFill="1" applyBorder="1" applyAlignment="1">
      <alignment horizontal="center" vertical="center" wrapText="1"/>
    </xf>
    <xf numFmtId="0" fontId="21" fillId="17" borderId="194" xfId="2" applyFont="1" applyFill="1" applyBorder="1" applyAlignment="1">
      <alignment horizontal="center" vertical="center" wrapText="1"/>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1" xfId="2" applyNumberFormat="1" applyFont="1" applyFill="1" applyBorder="1" applyAlignment="1">
      <alignment horizontal="center" vertical="center"/>
    </xf>
    <xf numFmtId="14" fontId="82" fillId="19" borderId="195" xfId="2" applyNumberFormat="1" applyFont="1" applyFill="1" applyBorder="1" applyAlignment="1">
      <alignment horizontal="center" vertical="center"/>
    </xf>
    <xf numFmtId="0" fontId="17" fillId="21" borderId="195" xfId="2" applyFont="1" applyFill="1" applyBorder="1" applyAlignment="1">
      <alignment horizontal="center" vertical="center" wrapText="1"/>
    </xf>
    <xf numFmtId="0" fontId="82" fillId="21" borderId="196"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7"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4" xfId="2" applyFont="1" applyFill="1" applyBorder="1" applyAlignment="1">
      <alignment horizontal="center" vertical="center"/>
    </xf>
    <xf numFmtId="0" fontId="82" fillId="19" borderId="0" xfId="1" applyFont="1" applyFill="1" applyBorder="1" applyAlignment="1" applyProtection="1">
      <alignment horizontal="center" vertical="center" wrapText="1"/>
    </xf>
    <xf numFmtId="0" fontId="113" fillId="0" borderId="199" xfId="2" applyFont="1" applyBorder="1" applyAlignment="1">
      <alignment vertical="top" wrapText="1"/>
    </xf>
    <xf numFmtId="0" fontId="113" fillId="17" borderId="87" xfId="1" applyFont="1" applyFill="1" applyBorder="1" applyAlignment="1" applyProtection="1">
      <alignment vertical="top" wrapText="1"/>
    </xf>
    <xf numFmtId="14" fontId="82" fillId="19" borderId="201" xfId="2" applyNumberFormat="1" applyFont="1" applyFill="1" applyBorder="1" applyAlignment="1">
      <alignment horizontal="center" vertical="center"/>
    </xf>
    <xf numFmtId="14" fontId="82" fillId="19" borderId="144" xfId="2" applyNumberFormat="1" applyFont="1" applyFill="1" applyBorder="1" applyAlignment="1">
      <alignment horizontal="center" vertical="center"/>
    </xf>
    <xf numFmtId="0" fontId="66" fillId="21" borderId="0" xfId="0" applyFont="1" applyFill="1">
      <alignment vertical="center"/>
    </xf>
    <xf numFmtId="14" fontId="31" fillId="19" borderId="195" xfId="2" applyNumberFormat="1" applyFont="1" applyFill="1" applyBorder="1" applyAlignment="1">
      <alignment horizontal="center" vertical="center"/>
    </xf>
    <xf numFmtId="0" fontId="8" fillId="17" borderId="200"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198"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5"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3" xfId="2" applyNumberFormat="1" applyFont="1" applyFill="1" applyBorder="1">
      <alignment vertical="center"/>
    </xf>
    <xf numFmtId="0" fontId="113" fillId="0" borderId="187" xfId="1" applyFont="1" applyBorder="1" applyAlignment="1" applyProtection="1">
      <alignment vertical="top" wrapText="1"/>
    </xf>
    <xf numFmtId="184" fontId="62" fillId="12" borderId="125" xfId="17" applyNumberFormat="1" applyFont="1" applyFill="1" applyBorder="1" applyAlignment="1">
      <alignment horizontal="center" vertical="center" wrapText="1"/>
    </xf>
    <xf numFmtId="178" fontId="82" fillId="3" borderId="144"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07" xfId="2" applyFont="1" applyBorder="1" applyAlignment="1">
      <alignment horizontal="center" vertical="center" wrapText="1"/>
    </xf>
    <xf numFmtId="180" fontId="46" fillId="10" borderId="208" xfId="17" applyNumberFormat="1" applyFont="1" applyFill="1" applyBorder="1" applyAlignment="1">
      <alignment horizontal="center" vertical="center"/>
    </xf>
    <xf numFmtId="14" fontId="88" fillId="17" borderId="212"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3" xfId="2" applyFont="1" applyFill="1" applyBorder="1" applyAlignment="1">
      <alignment horizontal="center" vertical="center"/>
    </xf>
    <xf numFmtId="14" fontId="86" fillId="19" borderId="214"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3" fillId="17" borderId="0" xfId="0" applyFont="1" applyFill="1" applyAlignment="1">
      <alignment horizontal="center" vertical="center" wrapText="1"/>
    </xf>
    <xf numFmtId="14" fontId="88" fillId="17" borderId="107" xfId="17" applyNumberFormat="1" applyFont="1" applyFill="1" applyBorder="1" applyAlignment="1">
      <alignment horizontal="center" vertical="center" wrapText="1"/>
    </xf>
    <xf numFmtId="0" fontId="113" fillId="17" borderId="0" xfId="1" applyFont="1" applyFill="1" applyAlignment="1" applyProtection="1">
      <alignment vertical="top" wrapText="1"/>
    </xf>
    <xf numFmtId="0" fontId="20" fillId="17" borderId="216" xfId="2" applyFont="1" applyFill="1" applyBorder="1" applyAlignment="1">
      <alignment horizontal="center" vertical="center" wrapText="1"/>
    </xf>
    <xf numFmtId="0" fontId="6" fillId="0" borderId="0" xfId="4"/>
    <xf numFmtId="0" fontId="158" fillId="0" borderId="0" xfId="2" applyFont="1">
      <alignment vertical="center"/>
    </xf>
    <xf numFmtId="0" fontId="87" fillId="19" borderId="190" xfId="2" applyFont="1" applyFill="1" applyBorder="1" applyAlignment="1">
      <alignment horizontal="center" vertical="center" wrapText="1"/>
    </xf>
    <xf numFmtId="0" fontId="113" fillId="0" borderId="215" xfId="1" applyFont="1" applyBorder="1" applyAlignment="1" applyProtection="1">
      <alignment horizontal="left" vertical="top" wrapText="1"/>
    </xf>
    <xf numFmtId="0" fontId="115" fillId="0" borderId="152" xfId="1" applyFont="1" applyFill="1" applyBorder="1" applyAlignment="1" applyProtection="1">
      <alignment horizontal="left" vertical="top" wrapText="1"/>
    </xf>
    <xf numFmtId="14" fontId="82" fillId="19" borderId="144" xfId="2" applyNumberFormat="1" applyFont="1" applyFill="1" applyBorder="1">
      <alignment vertical="center"/>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59" fillId="18" borderId="50" xfId="0" applyFont="1" applyFill="1" applyBorder="1" applyAlignment="1">
      <alignment horizontal="center" vertical="center" wrapText="1"/>
    </xf>
    <xf numFmtId="0" fontId="159" fillId="31" borderId="50" xfId="0" applyFont="1" applyFill="1" applyBorder="1" applyAlignment="1">
      <alignment horizontal="center" vertical="center" wrapText="1"/>
    </xf>
    <xf numFmtId="14" fontId="82" fillId="19" borderId="143" xfId="2" applyNumberFormat="1" applyFont="1" applyFill="1" applyBorder="1">
      <alignment vertical="center"/>
    </xf>
    <xf numFmtId="14" fontId="82" fillId="19" borderId="154" xfId="2" applyNumberFormat="1" applyFont="1" applyFill="1" applyBorder="1">
      <alignment vertical="center"/>
    </xf>
    <xf numFmtId="46" fontId="117" fillId="30" borderId="0" xfId="0" applyNumberFormat="1" applyFont="1" applyFill="1" applyAlignment="1">
      <alignment horizontal="center" vertical="center" wrapText="1"/>
    </xf>
    <xf numFmtId="0" fontId="0" fillId="40" borderId="0" xfId="0" applyFill="1">
      <alignment vertical="center"/>
    </xf>
    <xf numFmtId="0" fontId="33" fillId="17" borderId="106" xfId="17" applyFont="1" applyFill="1" applyBorder="1" applyAlignment="1">
      <alignment horizontal="center" vertical="center" wrapText="1"/>
    </xf>
    <xf numFmtId="0" fontId="8" fillId="17" borderId="203"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2" borderId="0" xfId="0" applyFill="1">
      <alignment vertical="center"/>
    </xf>
    <xf numFmtId="0" fontId="8" fillId="0" borderId="218" xfId="1" applyBorder="1" applyAlignment="1" applyProtection="1">
      <alignment horizontal="left" vertical="center" wrapText="1"/>
    </xf>
    <xf numFmtId="0" fontId="121" fillId="30" borderId="220" xfId="0" applyFont="1" applyFill="1" applyBorder="1" applyAlignment="1">
      <alignment horizontal="center" vertical="center" wrapText="1"/>
    </xf>
    <xf numFmtId="0" fontId="115" fillId="17" borderId="0" xfId="1" applyFont="1" applyFill="1" applyBorder="1" applyAlignment="1" applyProtection="1">
      <alignment vertical="top" wrapText="1"/>
    </xf>
    <xf numFmtId="0" fontId="159" fillId="18" borderId="59" xfId="0" applyFont="1" applyFill="1" applyBorder="1" applyAlignment="1">
      <alignment horizontal="center" vertical="center" wrapText="1"/>
    </xf>
    <xf numFmtId="0" fontId="20" fillId="4" borderId="236" xfId="2" applyFont="1" applyFill="1" applyBorder="1" applyAlignment="1">
      <alignment horizontal="center" vertical="center" wrapText="1"/>
    </xf>
    <xf numFmtId="0" fontId="20" fillId="39" borderId="237" xfId="2" applyFont="1" applyFill="1" applyBorder="1" applyAlignment="1">
      <alignment horizontal="center" vertical="center" wrapText="1"/>
    </xf>
    <xf numFmtId="0" fontId="20" fillId="19" borderId="237" xfId="2" applyFont="1" applyFill="1" applyBorder="1" applyAlignment="1">
      <alignment horizontal="center" vertical="center" wrapText="1"/>
    </xf>
    <xf numFmtId="0" fontId="20" fillId="4" borderId="237" xfId="2" applyFont="1" applyFill="1" applyBorder="1" applyAlignment="1">
      <alignment horizontal="center" vertical="center" wrapText="1"/>
    </xf>
    <xf numFmtId="0" fontId="20" fillId="4" borderId="238" xfId="2" applyFont="1" applyFill="1" applyBorder="1" applyAlignment="1">
      <alignment horizontal="center" vertical="center" wrapText="1"/>
    </xf>
    <xf numFmtId="0" fontId="20" fillId="4" borderId="239" xfId="2" applyFont="1" applyFill="1" applyBorder="1" applyAlignment="1">
      <alignment horizontal="center" vertical="center" wrapText="1"/>
    </xf>
    <xf numFmtId="0" fontId="21" fillId="21" borderId="240" xfId="2" applyFont="1" applyFill="1" applyBorder="1" applyAlignment="1">
      <alignment horizontal="center" vertical="top" wrapText="1"/>
    </xf>
    <xf numFmtId="177" fontId="1" fillId="21" borderId="241" xfId="2" applyNumberFormat="1" applyFont="1" applyFill="1" applyBorder="1" applyAlignment="1">
      <alignment horizontal="center" vertical="center" wrapText="1"/>
    </xf>
    <xf numFmtId="0" fontId="21" fillId="21" borderId="240" xfId="2" applyFont="1" applyFill="1" applyBorder="1" applyAlignment="1">
      <alignment horizontal="center" vertical="center" wrapText="1"/>
    </xf>
    <xf numFmtId="0" fontId="21" fillId="17" borderId="241" xfId="2" applyFont="1" applyFill="1" applyBorder="1" applyAlignment="1">
      <alignment horizontal="center" vertical="top" wrapText="1"/>
    </xf>
    <xf numFmtId="177" fontId="20" fillId="19" borderId="193" xfId="2" applyNumberFormat="1" applyFont="1" applyFill="1" applyBorder="1" applyAlignment="1">
      <alignment horizontal="center" vertical="center" shrinkToFit="1"/>
    </xf>
    <xf numFmtId="177" fontId="1" fillId="17" borderId="241" xfId="2" applyNumberFormat="1" applyFont="1" applyFill="1" applyBorder="1" applyAlignment="1">
      <alignment horizontal="center" vertical="center" wrapText="1"/>
    </xf>
    <xf numFmtId="0" fontId="20" fillId="17" borderId="207" xfId="2" applyFont="1" applyFill="1" applyBorder="1" applyAlignment="1">
      <alignment horizontal="left" vertical="center"/>
    </xf>
    <xf numFmtId="177" fontId="20" fillId="17" borderId="193" xfId="2" applyNumberFormat="1" applyFont="1" applyFill="1" applyBorder="1" applyAlignment="1">
      <alignment horizontal="center" vertical="center" shrinkToFit="1"/>
    </xf>
    <xf numFmtId="177" fontId="33" fillId="38" borderId="193" xfId="2" applyNumberFormat="1" applyFont="1" applyFill="1" applyBorder="1" applyAlignment="1">
      <alignment horizontal="center" vertical="center" wrapText="1"/>
    </xf>
    <xf numFmtId="177" fontId="46" fillId="38" borderId="193" xfId="2" applyNumberFormat="1" applyFont="1" applyFill="1" applyBorder="1" applyAlignment="1">
      <alignment horizontal="center" vertical="center" wrapText="1"/>
    </xf>
    <xf numFmtId="0" fontId="80" fillId="0" borderId="242" xfId="0" applyFont="1" applyBorder="1" applyAlignment="1">
      <alignment horizontal="center" vertical="center" wrapText="1"/>
    </xf>
    <xf numFmtId="0" fontId="80" fillId="0" borderId="194" xfId="0" applyFont="1" applyBorder="1" applyAlignment="1">
      <alignment horizontal="center" vertical="center" wrapText="1"/>
    </xf>
    <xf numFmtId="0" fontId="80" fillId="21" borderId="194" xfId="0" applyFont="1" applyFill="1" applyBorder="1" applyAlignment="1">
      <alignment horizontal="center" vertical="center" wrapText="1"/>
    </xf>
    <xf numFmtId="0" fontId="80" fillId="17" borderId="194" xfId="0" applyFont="1" applyFill="1" applyBorder="1" applyAlignment="1">
      <alignment horizontal="center" vertical="center" wrapText="1"/>
    </xf>
    <xf numFmtId="0" fontId="80" fillId="32" borderId="194" xfId="0" applyFont="1" applyFill="1" applyBorder="1" applyAlignment="1">
      <alignment horizontal="center" vertical="center" wrapText="1"/>
    </xf>
    <xf numFmtId="0" fontId="20" fillId="17" borderId="194" xfId="2" applyFont="1" applyFill="1" applyBorder="1" applyAlignment="1">
      <alignment horizontal="center" vertical="center" wrapText="1"/>
    </xf>
    <xf numFmtId="0" fontId="20" fillId="27" borderId="194" xfId="2" applyFont="1" applyFill="1" applyBorder="1" applyAlignment="1">
      <alignment horizontal="center" vertical="center" wrapText="1"/>
    </xf>
    <xf numFmtId="0" fontId="20" fillId="33" borderId="194" xfId="2" applyFont="1" applyFill="1" applyBorder="1" applyAlignment="1">
      <alignment horizontal="center" vertical="center" wrapText="1"/>
    </xf>
    <xf numFmtId="0" fontId="20" fillId="34" borderId="194" xfId="2" applyFont="1" applyFill="1" applyBorder="1" applyAlignment="1">
      <alignment horizontal="center" vertical="center" wrapText="1"/>
    </xf>
    <xf numFmtId="0" fontId="20" fillId="17" borderId="243" xfId="2" applyFont="1" applyFill="1" applyBorder="1" applyAlignment="1">
      <alignment horizontal="center" vertical="center" wrapText="1"/>
    </xf>
    <xf numFmtId="177" fontId="20" fillId="17" borderId="243" xfId="2" applyNumberFormat="1" applyFont="1" applyFill="1" applyBorder="1" applyAlignment="1">
      <alignment horizontal="center" vertical="center" shrinkToFit="1"/>
    </xf>
    <xf numFmtId="0" fontId="0" fillId="0" borderId="244" xfId="0" applyBorder="1" applyAlignment="1">
      <alignment horizontal="center" vertical="center" wrapText="1"/>
    </xf>
    <xf numFmtId="177" fontId="20" fillId="21" borderId="244" xfId="2" applyNumberFormat="1" applyFont="1" applyFill="1" applyBorder="1" applyAlignment="1">
      <alignment horizontal="center" vertical="center" shrinkToFit="1"/>
    </xf>
    <xf numFmtId="177" fontId="20" fillId="17" borderId="244" xfId="2" applyNumberFormat="1" applyFont="1" applyFill="1" applyBorder="1" applyAlignment="1">
      <alignment horizontal="center" vertical="center" shrinkToFit="1"/>
    </xf>
    <xf numFmtId="0" fontId="20" fillId="0" borderId="243" xfId="2" applyFont="1" applyBorder="1" applyAlignment="1">
      <alignment horizontal="center" vertical="center"/>
    </xf>
    <xf numFmtId="177" fontId="33" fillId="17" borderId="243" xfId="2" applyNumberFormat="1" applyFont="1" applyFill="1" applyBorder="1" applyAlignment="1">
      <alignment horizontal="center" vertical="center" wrapText="1"/>
    </xf>
    <xf numFmtId="0" fontId="20" fillId="17" borderId="245" xfId="2" applyFont="1" applyFill="1" applyBorder="1" applyAlignment="1">
      <alignment horizontal="left" vertical="center"/>
    </xf>
    <xf numFmtId="0" fontId="20" fillId="29" borderId="243" xfId="2" applyFont="1" applyFill="1" applyBorder="1" applyAlignment="1">
      <alignment horizontal="center" vertical="center" wrapText="1"/>
    </xf>
    <xf numFmtId="177" fontId="20" fillId="29" borderId="243" xfId="2" applyNumberFormat="1" applyFont="1" applyFill="1" applyBorder="1" applyAlignment="1">
      <alignment horizontal="center" vertical="center" shrinkToFit="1"/>
    </xf>
    <xf numFmtId="177" fontId="20" fillId="27" borderId="243" xfId="2" applyNumberFormat="1" applyFont="1" applyFill="1" applyBorder="1" applyAlignment="1">
      <alignment horizontal="center" vertical="center" shrinkToFit="1"/>
    </xf>
    <xf numFmtId="0" fontId="6" fillId="27" borderId="243" xfId="2" applyFill="1" applyBorder="1" applyAlignment="1">
      <alignment horizontal="center" vertical="center"/>
    </xf>
    <xf numFmtId="177" fontId="1" fillId="17" borderId="243" xfId="2" applyNumberFormat="1" applyFont="1" applyFill="1" applyBorder="1" applyAlignment="1">
      <alignment horizontal="center" vertical="center" wrapText="1"/>
    </xf>
    <xf numFmtId="0" fontId="20" fillId="17" borderId="194" xfId="2" applyFont="1" applyFill="1" applyBorder="1" applyAlignment="1">
      <alignment horizontal="left" vertical="center"/>
    </xf>
    <xf numFmtId="0" fontId="20" fillId="29" borderId="194" xfId="2" applyFont="1" applyFill="1" applyBorder="1" applyAlignment="1">
      <alignment horizontal="left" vertical="center"/>
    </xf>
    <xf numFmtId="0" fontId="85" fillId="29" borderId="242" xfId="2" applyFont="1" applyFill="1" applyBorder="1" applyAlignment="1">
      <alignment horizontal="center" vertical="center"/>
    </xf>
    <xf numFmtId="177" fontId="85" fillId="29" borderId="242" xfId="2" applyNumberFormat="1" applyFont="1" applyFill="1" applyBorder="1" applyAlignment="1">
      <alignment horizontal="center" vertical="center" shrinkToFit="1"/>
    </xf>
    <xf numFmtId="177" fontId="10" fillId="29" borderId="242" xfId="2" applyNumberFormat="1" applyFont="1" applyFill="1" applyBorder="1" applyAlignment="1">
      <alignment horizontal="center" vertical="center" wrapText="1"/>
    </xf>
    <xf numFmtId="177" fontId="12" fillId="35" borderId="246" xfId="2" applyNumberFormat="1" applyFont="1" applyFill="1" applyBorder="1" applyAlignment="1">
      <alignment horizontal="center" vertical="center" wrapText="1"/>
    </xf>
    <xf numFmtId="177" fontId="85" fillId="29" borderId="194" xfId="2" applyNumberFormat="1" applyFont="1" applyFill="1" applyBorder="1" applyAlignment="1">
      <alignment horizontal="center" vertical="center" shrinkToFit="1"/>
    </xf>
    <xf numFmtId="177" fontId="122" fillId="29" borderId="194" xfId="2" applyNumberFormat="1" applyFont="1" applyFill="1" applyBorder="1" applyAlignment="1">
      <alignment horizontal="center" vertical="center" wrapText="1"/>
    </xf>
    <xf numFmtId="0" fontId="20" fillId="17" borderId="247" xfId="2" applyFont="1" applyFill="1" applyBorder="1" applyAlignment="1">
      <alignment horizontal="left" vertical="center"/>
    </xf>
    <xf numFmtId="0" fontId="96" fillId="35" borderId="194" xfId="0" applyFont="1" applyFill="1" applyBorder="1" applyAlignment="1">
      <alignment horizontal="center" vertical="center" wrapText="1"/>
    </xf>
    <xf numFmtId="177" fontId="97" fillId="35" borderId="194" xfId="2" applyNumberFormat="1" applyFont="1" applyFill="1" applyBorder="1" applyAlignment="1">
      <alignment horizontal="center" vertical="center" shrinkToFit="1"/>
    </xf>
    <xf numFmtId="177" fontId="6" fillId="17" borderId="194" xfId="2" applyNumberFormat="1" applyFill="1" applyBorder="1" applyAlignment="1">
      <alignment horizontal="center" vertical="center" shrinkToFit="1"/>
    </xf>
    <xf numFmtId="177" fontId="6" fillId="21" borderId="194" xfId="2" applyNumberFormat="1" applyFill="1" applyBorder="1" applyAlignment="1">
      <alignment horizontal="center" vertical="center" shrinkToFit="1"/>
    </xf>
    <xf numFmtId="177" fontId="12" fillId="38" borderId="194" xfId="2" applyNumberFormat="1" applyFont="1" applyFill="1" applyBorder="1" applyAlignment="1">
      <alignment horizontal="center" vertical="center" shrinkToFit="1"/>
    </xf>
    <xf numFmtId="0" fontId="20" fillId="5" borderId="247" xfId="2" applyFont="1" applyFill="1" applyBorder="1" applyAlignment="1">
      <alignment horizontal="left" vertical="center"/>
    </xf>
    <xf numFmtId="177" fontId="6" fillId="6" borderId="242" xfId="2" applyNumberFormat="1" applyFill="1" applyBorder="1" applyAlignment="1">
      <alignment horizontal="center" vertical="center" shrinkToFit="1"/>
    </xf>
    <xf numFmtId="177" fontId="6" fillId="5" borderId="242" xfId="2" applyNumberFormat="1" applyFill="1" applyBorder="1" applyAlignment="1">
      <alignment horizontal="center" vertical="center" shrinkToFit="1"/>
    </xf>
    <xf numFmtId="0" fontId="0" fillId="0" borderId="242" xfId="0" applyBorder="1" applyAlignment="1">
      <alignment horizontal="center" vertical="center" wrapText="1"/>
    </xf>
    <xf numFmtId="0" fontId="27" fillId="0" borderId="242" xfId="0" applyFont="1" applyBorder="1" applyAlignment="1">
      <alignment horizontal="center" vertical="center" wrapText="1"/>
    </xf>
    <xf numFmtId="0" fontId="0" fillId="21" borderId="242" xfId="0" applyFill="1" applyBorder="1" applyAlignment="1">
      <alignment horizontal="center" vertical="center" wrapText="1"/>
    </xf>
    <xf numFmtId="0" fontId="1" fillId="0" borderId="242" xfId="0" applyFont="1" applyBorder="1" applyAlignment="1">
      <alignment horizontal="center" vertical="center" wrapText="1"/>
    </xf>
    <xf numFmtId="177" fontId="6" fillId="0" borderId="242" xfId="2" applyNumberFormat="1" applyBorder="1" applyAlignment="1">
      <alignment horizontal="center" vertical="center" shrinkToFit="1"/>
    </xf>
    <xf numFmtId="177" fontId="12" fillId="38" borderId="248" xfId="2" applyNumberFormat="1" applyFont="1" applyFill="1" applyBorder="1" applyAlignment="1">
      <alignment horizontal="center" vertical="center" wrapText="1"/>
    </xf>
    <xf numFmtId="0" fontId="20" fillId="0" borderId="194" xfId="2" applyFont="1" applyBorder="1" applyAlignment="1">
      <alignment horizontal="left" vertical="center"/>
    </xf>
    <xf numFmtId="177" fontId="6" fillId="0" borderId="194" xfId="2" applyNumberFormat="1" applyBorder="1" applyAlignment="1">
      <alignment horizontal="center" vertical="center" shrinkToFit="1"/>
    </xf>
    <xf numFmtId="177" fontId="6" fillId="5" borderId="194" xfId="2" applyNumberFormat="1" applyFill="1" applyBorder="1" applyAlignment="1">
      <alignment horizontal="center" vertical="center" shrinkToFit="1"/>
    </xf>
    <xf numFmtId="177" fontId="6" fillId="20" borderId="194" xfId="2" applyNumberFormat="1" applyFill="1" applyBorder="1" applyAlignment="1">
      <alignment horizontal="center" vertical="center" shrinkToFit="1"/>
    </xf>
    <xf numFmtId="177" fontId="10" fillId="0" borderId="194" xfId="2" applyNumberFormat="1" applyFont="1" applyBorder="1" applyAlignment="1">
      <alignment horizontal="center" vertical="center" shrinkToFit="1"/>
    </xf>
    <xf numFmtId="0" fontId="20" fillId="5" borderId="194" xfId="2" applyFont="1" applyFill="1" applyBorder="1" applyAlignment="1">
      <alignment horizontal="left" vertical="center"/>
    </xf>
    <xf numFmtId="177" fontId="6" fillId="6" borderId="194" xfId="2" applyNumberFormat="1" applyFill="1" applyBorder="1" applyAlignment="1">
      <alignment horizontal="center" vertical="center" shrinkToFit="1"/>
    </xf>
    <xf numFmtId="177" fontId="6" fillId="2" borderId="194" xfId="2" applyNumberFormat="1" applyFill="1" applyBorder="1" applyAlignment="1">
      <alignment horizontal="center" vertical="center" shrinkToFit="1"/>
    </xf>
    <xf numFmtId="0" fontId="0" fillId="0" borderId="194" xfId="0" applyBorder="1" applyAlignment="1">
      <alignment horizontal="center" vertical="center" wrapText="1"/>
    </xf>
    <xf numFmtId="0" fontId="0" fillId="2" borderId="194" xfId="0" applyFill="1" applyBorder="1" applyAlignment="1">
      <alignment horizontal="center" vertical="center" wrapText="1"/>
    </xf>
    <xf numFmtId="0" fontId="1" fillId="0" borderId="194" xfId="0" applyFont="1" applyBorder="1" applyAlignment="1">
      <alignment horizontal="center" vertical="center" wrapText="1"/>
    </xf>
    <xf numFmtId="0" fontId="6" fillId="5" borderId="194" xfId="2" applyFill="1" applyBorder="1" applyAlignment="1">
      <alignment horizontal="center" vertical="center" wrapText="1"/>
    </xf>
    <xf numFmtId="177" fontId="12" fillId="25" borderId="248" xfId="2" applyNumberFormat="1" applyFont="1" applyFill="1" applyBorder="1" applyAlignment="1">
      <alignment horizontal="center" vertical="center" wrapText="1"/>
    </xf>
    <xf numFmtId="0" fontId="6" fillId="0" borderId="194" xfId="2" applyBorder="1" applyAlignment="1">
      <alignment horizontal="center" vertical="center"/>
    </xf>
    <xf numFmtId="177" fontId="1" fillId="0" borderId="194" xfId="2" applyNumberFormat="1" applyFont="1" applyBorder="1" applyAlignment="1">
      <alignment horizontal="center" vertical="center" shrinkToFit="1"/>
    </xf>
    <xf numFmtId="177" fontId="12" fillId="0" borderId="194" xfId="2" applyNumberFormat="1" applyFont="1" applyBorder="1" applyAlignment="1">
      <alignment horizontal="center" vertical="center" shrinkToFit="1"/>
    </xf>
    <xf numFmtId="0" fontId="20" fillId="5" borderId="247" xfId="2" applyFont="1" applyFill="1" applyBorder="1" applyAlignment="1">
      <alignment horizontal="center" vertical="center"/>
    </xf>
    <xf numFmtId="177" fontId="6" fillId="5" borderId="194" xfId="2" applyNumberFormat="1" applyFill="1" applyBorder="1" applyAlignment="1">
      <alignment horizontal="center" vertical="center" wrapText="1"/>
    </xf>
    <xf numFmtId="177" fontId="6" fillId="0" borderId="194" xfId="2" applyNumberFormat="1" applyBorder="1" applyAlignment="1">
      <alignment horizontal="center" vertical="center" wrapText="1"/>
    </xf>
    <xf numFmtId="177" fontId="6" fillId="6" borderId="194" xfId="2" applyNumberFormat="1" applyFill="1" applyBorder="1" applyAlignment="1">
      <alignment horizontal="center" vertical="center" wrapText="1"/>
    </xf>
    <xf numFmtId="0" fontId="6" fillId="0" borderId="194" xfId="2" applyBorder="1" applyAlignment="1">
      <alignment horizontal="center" vertical="center" wrapText="1"/>
    </xf>
    <xf numFmtId="0" fontId="20" fillId="5" borderId="249" xfId="2" applyFont="1" applyFill="1" applyBorder="1" applyAlignment="1">
      <alignment horizontal="left" vertical="center"/>
    </xf>
    <xf numFmtId="177" fontId="12" fillId="0" borderId="194" xfId="2" applyNumberFormat="1" applyFont="1" applyBorder="1" applyAlignment="1">
      <alignment horizontal="center" vertical="center" wrapText="1"/>
    </xf>
    <xf numFmtId="0" fontId="20" fillId="5" borderId="240" xfId="2" applyFont="1" applyFill="1" applyBorder="1" applyAlignment="1">
      <alignment horizontal="center" vertical="center"/>
    </xf>
    <xf numFmtId="177" fontId="6" fillId="7" borderId="248" xfId="2" applyNumberFormat="1" applyFill="1" applyBorder="1" applyAlignment="1">
      <alignment horizontal="center" vertical="center" wrapText="1"/>
    </xf>
    <xf numFmtId="0" fontId="20" fillId="5" borderId="249" xfId="2" applyFont="1" applyFill="1" applyBorder="1" applyAlignment="1">
      <alignment horizontal="center" vertical="center"/>
    </xf>
    <xf numFmtId="0" fontId="20" fillId="0" borderId="240" xfId="2" applyFont="1" applyBorder="1" applyAlignment="1">
      <alignment horizontal="center" vertical="center"/>
    </xf>
    <xf numFmtId="0" fontId="6" fillId="6" borderId="194" xfId="2" applyFill="1" applyBorder="1" applyAlignment="1">
      <alignment horizontal="center" vertical="center" wrapText="1"/>
    </xf>
    <xf numFmtId="0" fontId="20" fillId="0" borderId="249" xfId="2" applyFont="1" applyBorder="1" applyAlignment="1">
      <alignment horizontal="center" vertical="center"/>
    </xf>
    <xf numFmtId="177" fontId="6" fillId="0" borderId="248" xfId="2" applyNumberFormat="1" applyBorder="1" applyAlignment="1">
      <alignment horizontal="center" vertical="center" wrapText="1"/>
    </xf>
    <xf numFmtId="177" fontId="6" fillId="7" borderId="194" xfId="2" applyNumberFormat="1" applyFill="1" applyBorder="1" applyAlignment="1">
      <alignment horizontal="center" vertical="center" wrapText="1"/>
    </xf>
    <xf numFmtId="0" fontId="6" fillId="0" borderId="250" xfId="2" applyBorder="1" applyAlignment="1">
      <alignment horizontal="center" vertical="center" wrapText="1"/>
    </xf>
    <xf numFmtId="0" fontId="6" fillId="6" borderId="250" xfId="2" applyFill="1" applyBorder="1" applyAlignment="1">
      <alignment horizontal="center" vertical="center" wrapText="1"/>
    </xf>
    <xf numFmtId="177" fontId="6" fillId="0" borderId="251" xfId="2" applyNumberFormat="1" applyBorder="1" applyAlignment="1">
      <alignment horizontal="center" vertical="center" wrapText="1"/>
    </xf>
    <xf numFmtId="0" fontId="6" fillId="2" borderId="194" xfId="2" applyFill="1" applyBorder="1" applyAlignment="1">
      <alignment horizontal="center" vertical="center" wrapText="1"/>
    </xf>
    <xf numFmtId="0" fontId="67" fillId="5" borderId="256" xfId="2" applyFont="1" applyFill="1" applyBorder="1" applyAlignment="1">
      <alignment horizontal="center" vertical="center"/>
    </xf>
    <xf numFmtId="0" fontId="6" fillId="5" borderId="260" xfId="2" applyFill="1" applyBorder="1">
      <alignment vertical="center"/>
    </xf>
    <xf numFmtId="0" fontId="6" fillId="5" borderId="261" xfId="2" applyFill="1" applyBorder="1">
      <alignment vertical="center"/>
    </xf>
    <xf numFmtId="0" fontId="6" fillId="5" borderId="262" xfId="2" applyFill="1" applyBorder="1">
      <alignment vertical="center"/>
    </xf>
    <xf numFmtId="0" fontId="6" fillId="0" borderId="263" xfId="2" applyBorder="1">
      <alignment vertical="center"/>
    </xf>
    <xf numFmtId="0" fontId="6" fillId="0" borderId="264" xfId="2" applyBorder="1">
      <alignment vertical="center"/>
    </xf>
    <xf numFmtId="0" fontId="6" fillId="0" borderId="265" xfId="2" applyBorder="1">
      <alignment vertical="center"/>
    </xf>
    <xf numFmtId="0" fontId="6" fillId="0" borderId="266" xfId="2" applyBorder="1">
      <alignment vertical="center"/>
    </xf>
    <xf numFmtId="0" fontId="8" fillId="0" borderId="243" xfId="1" applyBorder="1" applyAlignment="1" applyProtection="1">
      <alignment vertical="center" wrapText="1"/>
    </xf>
    <xf numFmtId="0" fontId="89" fillId="17" borderId="0" xfId="0" applyFont="1" applyFill="1" applyAlignment="1">
      <alignment horizontal="center" vertical="center" wrapText="1"/>
    </xf>
    <xf numFmtId="0" fontId="88" fillId="17" borderId="270" xfId="17" applyFont="1" applyFill="1" applyBorder="1" applyAlignment="1">
      <alignment horizontal="center" vertical="center" wrapText="1"/>
    </xf>
    <xf numFmtId="14" fontId="88" fillId="17" borderId="271" xfId="17" applyNumberFormat="1" applyFont="1" applyFill="1" applyBorder="1" applyAlignment="1">
      <alignment horizontal="center" vertical="center"/>
    </xf>
    <xf numFmtId="0" fontId="159" fillId="0" borderId="50" xfId="0" applyFont="1" applyBorder="1" applyAlignment="1">
      <alignment horizontal="center" vertical="center" wrapText="1"/>
    </xf>
    <xf numFmtId="0" fontId="159" fillId="0" borderId="59" xfId="0" applyFont="1" applyBorder="1" applyAlignment="1">
      <alignment horizontal="center" vertical="center" wrapText="1"/>
    </xf>
    <xf numFmtId="0" fontId="88" fillId="17" borderId="277" xfId="17" applyFont="1" applyFill="1" applyBorder="1" applyAlignment="1">
      <alignment horizontal="center" vertical="center" wrapText="1"/>
    </xf>
    <xf numFmtId="14" fontId="88" fillId="17" borderId="275" xfId="17" applyNumberFormat="1" applyFont="1" applyFill="1" applyBorder="1" applyAlignment="1">
      <alignment horizontal="center" vertical="center"/>
    </xf>
    <xf numFmtId="0" fontId="33" fillId="17" borderId="277" xfId="17" applyFont="1" applyFill="1" applyBorder="1" applyAlignment="1">
      <alignment horizontal="center" vertical="center" wrapText="1"/>
    </xf>
    <xf numFmtId="14" fontId="12" fillId="17" borderId="275" xfId="17" applyNumberFormat="1" applyFont="1" applyFill="1" applyBorder="1" applyAlignment="1">
      <alignment horizontal="center" vertical="center"/>
    </xf>
    <xf numFmtId="0" fontId="106" fillId="17" borderId="0" xfId="0" applyFont="1" applyFill="1">
      <alignment vertical="center"/>
    </xf>
    <xf numFmtId="0" fontId="96" fillId="35" borderId="279" xfId="0" applyFont="1" applyFill="1" applyBorder="1" applyAlignment="1">
      <alignment horizontal="center" vertical="center" wrapText="1"/>
    </xf>
    <xf numFmtId="0" fontId="159" fillId="0" borderId="194" xfId="0" applyFont="1" applyBorder="1" applyAlignment="1">
      <alignment horizontal="center" vertical="center" wrapText="1"/>
    </xf>
    <xf numFmtId="0" fontId="159" fillId="0" borderId="280" xfId="0" applyFont="1" applyBorder="1" applyAlignment="1">
      <alignment horizontal="center" vertical="center" wrapText="1"/>
    </xf>
    <xf numFmtId="0" fontId="159" fillId="19" borderId="280" xfId="0" applyFont="1" applyFill="1" applyBorder="1" applyAlignment="1">
      <alignment horizontal="center" vertical="center" wrapText="1"/>
    </xf>
    <xf numFmtId="0" fontId="8" fillId="0" borderId="202" xfId="1" applyBorder="1" applyAlignment="1" applyProtection="1">
      <alignment vertical="center" wrapText="1"/>
    </xf>
    <xf numFmtId="0" fontId="8" fillId="0" borderId="199" xfId="1" applyBorder="1" applyAlignment="1" applyProtection="1">
      <alignment vertical="center" wrapText="1"/>
    </xf>
    <xf numFmtId="0" fontId="8" fillId="0" borderId="188" xfId="1" applyBorder="1" applyAlignment="1" applyProtection="1">
      <alignment vertical="center" wrapText="1"/>
    </xf>
    <xf numFmtId="0" fontId="28" fillId="21" borderId="199" xfId="2" applyFont="1" applyFill="1" applyBorder="1" applyAlignment="1">
      <alignment horizontal="center" vertical="center" wrapText="1"/>
    </xf>
    <xf numFmtId="0" fontId="113" fillId="0" borderId="281" xfId="2" applyFont="1" applyBorder="1" applyAlignment="1">
      <alignment vertical="top" wrapText="1"/>
    </xf>
    <xf numFmtId="14" fontId="86" fillId="19" borderId="282" xfId="2" applyNumberFormat="1" applyFont="1" applyFill="1" applyBorder="1" applyAlignment="1">
      <alignment horizontal="center" vertical="center"/>
    </xf>
    <xf numFmtId="0" fontId="163" fillId="3" borderId="0" xfId="17" applyFont="1" applyFill="1" applyAlignment="1">
      <alignment horizontal="center" vertical="center" wrapText="1"/>
    </xf>
    <xf numFmtId="0" fontId="164" fillId="26" borderId="0" xfId="0" applyFont="1" applyFill="1" applyAlignment="1">
      <alignment horizontal="center" vertical="center" wrapText="1"/>
    </xf>
    <xf numFmtId="0" fontId="6" fillId="2" borderId="127" xfId="2" applyFill="1" applyBorder="1" applyAlignment="1">
      <alignment horizontal="center" vertical="center" wrapText="1"/>
    </xf>
    <xf numFmtId="0" fontId="6" fillId="3" borderId="127" xfId="2" applyFill="1" applyBorder="1" applyAlignment="1">
      <alignment horizontal="center" vertical="center"/>
    </xf>
    <xf numFmtId="0" fontId="6" fillId="14" borderId="127" xfId="2" applyFill="1" applyBorder="1" applyAlignment="1">
      <alignment horizontal="center" vertical="center"/>
    </xf>
    <xf numFmtId="0" fontId="8" fillId="0" borderId="285" xfId="1" applyBorder="1" applyAlignment="1" applyProtection="1">
      <alignment vertical="center" wrapText="1"/>
    </xf>
    <xf numFmtId="0" fontId="113" fillId="0" borderId="82" xfId="1" applyFont="1" applyBorder="1" applyAlignment="1" applyProtection="1">
      <alignment horizontal="left" vertical="top" wrapText="1"/>
    </xf>
    <xf numFmtId="0" fontId="94" fillId="17" borderId="277" xfId="17" applyFont="1" applyFill="1" applyBorder="1" applyAlignment="1">
      <alignment horizontal="center" vertical="center" wrapText="1"/>
    </xf>
    <xf numFmtId="0" fontId="166" fillId="0" borderId="0" xfId="0" applyFont="1">
      <alignment vertical="center"/>
    </xf>
    <xf numFmtId="0" fontId="173" fillId="0" borderId="0" xfId="0" applyFont="1">
      <alignment vertical="center"/>
    </xf>
    <xf numFmtId="0" fontId="170" fillId="0" borderId="0" xfId="0" applyFont="1">
      <alignment vertical="center"/>
    </xf>
    <xf numFmtId="0" fontId="171" fillId="0" borderId="0" xfId="0" applyFont="1">
      <alignment vertical="center"/>
    </xf>
    <xf numFmtId="0" fontId="165" fillId="0" borderId="0" xfId="0" applyFont="1">
      <alignment vertical="center"/>
    </xf>
    <xf numFmtId="0" fontId="8" fillId="0" borderId="287" xfId="1" applyBorder="1" applyAlignment="1" applyProtection="1">
      <alignment vertical="center"/>
    </xf>
    <xf numFmtId="56" fontId="0" fillId="0" borderId="0" xfId="0" applyNumberFormat="1">
      <alignment vertical="center"/>
    </xf>
    <xf numFmtId="0" fontId="174" fillId="0" borderId="0" xfId="0" applyFont="1">
      <alignment vertical="center"/>
    </xf>
    <xf numFmtId="0" fontId="0" fillId="0" borderId="0" xfId="0" applyAlignment="1">
      <alignment horizontal="center" vertical="center"/>
    </xf>
    <xf numFmtId="0" fontId="8" fillId="17" borderId="215" xfId="1" applyFill="1" applyBorder="1" applyAlignment="1" applyProtection="1">
      <alignment vertical="center" wrapText="1"/>
    </xf>
    <xf numFmtId="14" fontId="82" fillId="19" borderId="289" xfId="1" applyNumberFormat="1" applyFont="1" applyFill="1" applyBorder="1" applyAlignment="1" applyProtection="1">
      <alignment vertical="center" shrinkToFit="1"/>
    </xf>
    <xf numFmtId="0" fontId="175" fillId="19" borderId="81" xfId="2" applyFont="1" applyFill="1" applyBorder="1" applyAlignment="1">
      <alignment horizontal="center" vertical="center" wrapText="1"/>
    </xf>
    <xf numFmtId="0" fontId="17" fillId="21" borderId="126" xfId="2" applyFont="1" applyFill="1" applyBorder="1" applyAlignment="1">
      <alignment horizontal="center" vertical="center" wrapText="1"/>
    </xf>
    <xf numFmtId="0" fontId="137" fillId="21" borderId="126" xfId="2" applyFont="1" applyFill="1" applyBorder="1" applyAlignment="1">
      <alignment horizontal="center" vertical="center" wrapText="1"/>
    </xf>
    <xf numFmtId="0" fontId="8" fillId="0" borderId="0" xfId="1" applyAlignment="1" applyProtection="1">
      <alignment vertical="center"/>
    </xf>
    <xf numFmtId="14" fontId="86" fillId="19" borderId="287" xfId="2" applyNumberFormat="1" applyFont="1" applyFill="1" applyBorder="1">
      <alignment vertical="center"/>
    </xf>
    <xf numFmtId="14" fontId="86" fillId="19" borderId="294" xfId="2" applyNumberFormat="1" applyFont="1" applyFill="1" applyBorder="1" applyAlignment="1">
      <alignment horizontal="center" vertical="center"/>
    </xf>
    <xf numFmtId="0" fontId="149" fillId="0" borderId="218" xfId="2" applyFont="1" applyBorder="1" applyAlignment="1">
      <alignment horizontal="left" vertical="top" wrapText="1"/>
    </xf>
    <xf numFmtId="0" fontId="178" fillId="0" borderId="218" xfId="1" applyFont="1" applyBorder="1" applyAlignment="1" applyProtection="1">
      <alignment horizontal="left" vertical="top" wrapText="1"/>
    </xf>
    <xf numFmtId="0" fontId="149" fillId="0" borderId="0" xfId="2" applyFont="1" applyAlignment="1">
      <alignment vertical="top" wrapText="1"/>
    </xf>
    <xf numFmtId="0" fontId="150" fillId="0" borderId="0" xfId="0" applyFont="1" applyAlignment="1">
      <alignment horizontal="left" vertical="top" wrapText="1"/>
    </xf>
    <xf numFmtId="0" fontId="92" fillId="42" borderId="295" xfId="2" applyFont="1" applyFill="1" applyBorder="1" applyAlignment="1">
      <alignment horizontal="center" vertical="center" wrapText="1"/>
    </xf>
    <xf numFmtId="0" fontId="91" fillId="42" borderId="296" xfId="2" applyFont="1" applyFill="1" applyBorder="1" applyAlignment="1">
      <alignment horizontal="center" vertical="center" wrapText="1"/>
    </xf>
    <xf numFmtId="0" fontId="101" fillId="42" borderId="296" xfId="2" applyFont="1" applyFill="1" applyBorder="1" applyAlignment="1">
      <alignment horizontal="left" vertical="center" shrinkToFit="1"/>
    </xf>
    <xf numFmtId="0" fontId="91" fillId="42" borderId="296" xfId="2" applyFont="1" applyFill="1" applyBorder="1" applyAlignment="1">
      <alignment horizontal="center" vertical="center"/>
    </xf>
    <xf numFmtId="0" fontId="91" fillId="42" borderId="297" xfId="2" applyFont="1" applyFill="1" applyBorder="1" applyAlignment="1">
      <alignment horizontal="center" vertical="center"/>
    </xf>
    <xf numFmtId="0" fontId="160" fillId="0" borderId="0" xfId="0" applyFont="1" applyAlignment="1">
      <alignment vertical="center" wrapText="1"/>
    </xf>
    <xf numFmtId="0" fontId="66" fillId="17" borderId="277" xfId="0" applyFont="1" applyFill="1" applyBorder="1" applyAlignment="1">
      <alignment horizontal="center" vertical="center" wrapText="1"/>
    </xf>
    <xf numFmtId="14" fontId="94" fillId="17" borderId="275" xfId="17" applyNumberFormat="1"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7" xfId="17" applyNumberFormat="1" applyFont="1" applyFill="1" applyBorder="1" applyAlignment="1">
      <alignment horizontal="center" vertical="center" wrapText="1"/>
    </xf>
    <xf numFmtId="0" fontId="17" fillId="19" borderId="79" xfId="2" applyFont="1" applyFill="1" applyBorder="1" applyAlignment="1">
      <alignment horizontal="center" vertical="center" wrapText="1"/>
    </xf>
    <xf numFmtId="0" fontId="159" fillId="17" borderId="280" xfId="0" applyFont="1" applyFill="1" applyBorder="1" applyAlignment="1">
      <alignment horizontal="center" vertical="center" wrapText="1"/>
    </xf>
    <xf numFmtId="14" fontId="20" fillId="17" borderId="275" xfId="17" applyNumberFormat="1" applyFont="1" applyFill="1" applyBorder="1" applyAlignment="1">
      <alignment horizontal="center" vertical="center"/>
    </xf>
    <xf numFmtId="0" fontId="153" fillId="17" borderId="20" xfId="2" applyFont="1" applyFill="1" applyBorder="1" applyAlignment="1">
      <alignment horizontal="center" vertical="center" wrapText="1"/>
    </xf>
    <xf numFmtId="0" fontId="125" fillId="17" borderId="20" xfId="2" applyFont="1" applyFill="1" applyBorder="1" applyAlignment="1">
      <alignment horizontal="center" vertical="center" wrapText="1"/>
    </xf>
    <xf numFmtId="0" fontId="20" fillId="17" borderId="20" xfId="2" applyFont="1" applyFill="1" applyBorder="1" applyAlignment="1">
      <alignment horizontal="left" vertical="center" shrinkToFit="1"/>
    </xf>
    <xf numFmtId="14" fontId="20" fillId="17" borderId="20" xfId="2" applyNumberFormat="1" applyFont="1" applyFill="1" applyBorder="1" applyAlignment="1">
      <alignment horizontal="center" vertical="center"/>
    </xf>
    <xf numFmtId="14" fontId="20" fillId="17" borderId="286" xfId="2" applyNumberFormat="1" applyFont="1" applyFill="1" applyBorder="1" applyAlignment="1">
      <alignment horizontal="center" vertical="center"/>
    </xf>
    <xf numFmtId="0" fontId="181" fillId="0" borderId="0" xfId="0" applyFont="1">
      <alignment vertical="center"/>
    </xf>
    <xf numFmtId="0" fontId="182" fillId="0" borderId="0" xfId="0" applyFont="1">
      <alignment vertical="center"/>
    </xf>
    <xf numFmtId="0" fontId="184" fillId="37" borderId="0" xfId="0" applyFont="1" applyFill="1">
      <alignment vertical="center"/>
    </xf>
    <xf numFmtId="0" fontId="0" fillId="37" borderId="0" xfId="0" applyFill="1">
      <alignment vertical="center"/>
    </xf>
    <xf numFmtId="0" fontId="160" fillId="37" borderId="0" xfId="0" applyFont="1" applyFill="1" applyAlignment="1">
      <alignment vertical="center" wrapText="1"/>
    </xf>
    <xf numFmtId="0" fontId="186" fillId="37" borderId="0" xfId="0" applyFont="1" applyFill="1">
      <alignment vertical="center"/>
    </xf>
    <xf numFmtId="0" fontId="187" fillId="37" borderId="0" xfId="0" applyFont="1" applyFill="1">
      <alignment vertical="center"/>
    </xf>
    <xf numFmtId="0" fontId="189" fillId="37" borderId="0" xfId="0" applyFont="1" applyFill="1" applyAlignment="1">
      <alignment vertical="center" wrapText="1"/>
    </xf>
    <xf numFmtId="0" fontId="0" fillId="35" borderId="0" xfId="0" applyFill="1">
      <alignment vertical="center"/>
    </xf>
    <xf numFmtId="0" fontId="179" fillId="35" borderId="0" xfId="0" applyFont="1" applyFill="1" applyAlignment="1">
      <alignment vertical="top" wrapText="1"/>
    </xf>
    <xf numFmtId="0" fontId="0" fillId="38" borderId="0" xfId="0" applyFill="1">
      <alignment vertical="center"/>
    </xf>
    <xf numFmtId="0" fontId="99" fillId="38" borderId="0" xfId="0" applyFont="1" applyFill="1">
      <alignment vertical="center"/>
    </xf>
    <xf numFmtId="0" fontId="162" fillId="38" borderId="0" xfId="0" applyFont="1" applyFill="1">
      <alignment vertical="center"/>
    </xf>
    <xf numFmtId="0" fontId="167" fillId="38" borderId="0" xfId="0" applyFont="1" applyFill="1">
      <alignment vertical="center"/>
    </xf>
    <xf numFmtId="0" fontId="160" fillId="38" borderId="0" xfId="0" applyFont="1" applyFill="1" applyAlignment="1">
      <alignment vertical="center" wrapText="1"/>
    </xf>
    <xf numFmtId="0" fontId="0" fillId="38" borderId="0" xfId="0" applyFill="1" applyAlignment="1">
      <alignment vertical="center" wrapText="1"/>
    </xf>
    <xf numFmtId="0" fontId="166" fillId="38" borderId="0" xfId="0" applyFont="1" applyFill="1">
      <alignment vertical="center"/>
    </xf>
    <xf numFmtId="0" fontId="180" fillId="38" borderId="0" xfId="0" applyFont="1" applyFill="1" applyAlignment="1">
      <alignment vertical="center" wrapText="1"/>
    </xf>
    <xf numFmtId="0" fontId="179" fillId="38" borderId="0" xfId="0" applyFont="1" applyFill="1" applyAlignment="1">
      <alignment vertical="top" wrapText="1"/>
    </xf>
    <xf numFmtId="0" fontId="66" fillId="38" borderId="0" xfId="0" applyFont="1" applyFill="1" applyAlignment="1">
      <alignment vertical="center" wrapText="1"/>
    </xf>
    <xf numFmtId="0" fontId="192" fillId="37" borderId="0" xfId="0" applyFont="1" applyFill="1" applyAlignment="1">
      <alignment vertical="top" wrapText="1"/>
    </xf>
    <xf numFmtId="0" fontId="191" fillId="37" borderId="0" xfId="0" applyFont="1" applyFill="1">
      <alignment vertical="center"/>
    </xf>
    <xf numFmtId="0" fontId="172" fillId="37" borderId="0" xfId="0" applyFont="1" applyFill="1" applyAlignment="1">
      <alignment vertical="top" wrapText="1"/>
    </xf>
    <xf numFmtId="0" fontId="190" fillId="37" borderId="0" xfId="0" applyFont="1" applyFill="1" applyAlignment="1">
      <alignment vertical="top" wrapText="1"/>
    </xf>
    <xf numFmtId="0" fontId="166" fillId="35" borderId="0" xfId="0" applyFont="1" applyFill="1">
      <alignment vertical="center"/>
    </xf>
    <xf numFmtId="0" fontId="190" fillId="35" borderId="0" xfId="0" applyFont="1" applyFill="1" applyAlignment="1">
      <alignment vertical="top" wrapText="1"/>
    </xf>
    <xf numFmtId="0" fontId="191" fillId="35" borderId="0" xfId="0" applyFont="1" applyFill="1">
      <alignment vertical="center"/>
    </xf>
    <xf numFmtId="0" fontId="172" fillId="35" borderId="0" xfId="0" applyFont="1" applyFill="1" applyAlignment="1">
      <alignment vertical="top" wrapText="1"/>
    </xf>
    <xf numFmtId="0" fontId="192" fillId="35" borderId="0" xfId="0" applyFont="1" applyFill="1" applyAlignment="1">
      <alignment vertical="top" wrapText="1"/>
    </xf>
    <xf numFmtId="0" fontId="195" fillId="33" borderId="0" xfId="0" applyFont="1" applyFill="1" applyAlignment="1">
      <alignment horizontal="left" vertical="center"/>
    </xf>
    <xf numFmtId="0" fontId="99" fillId="33" borderId="0" xfId="0" applyFont="1" applyFill="1">
      <alignment vertical="center"/>
    </xf>
    <xf numFmtId="0" fontId="194" fillId="33" borderId="0" xfId="0" applyFont="1" applyFill="1" applyAlignment="1">
      <alignment horizontal="left" vertical="top" wrapText="1"/>
    </xf>
    <xf numFmtId="0" fontId="170" fillId="33" borderId="0" xfId="0" applyFont="1" applyFill="1" applyAlignment="1">
      <alignment horizontal="left" vertical="center"/>
    </xf>
    <xf numFmtId="14" fontId="87" fillId="19" borderId="190" xfId="2" applyNumberFormat="1" applyFont="1" applyFill="1" applyBorder="1" applyAlignment="1">
      <alignment horizontal="center" vertical="center"/>
    </xf>
    <xf numFmtId="0" fontId="197" fillId="19" borderId="190" xfId="2" applyFont="1" applyFill="1" applyBorder="1" applyAlignment="1">
      <alignment horizontal="center" vertical="center"/>
    </xf>
    <xf numFmtId="0" fontId="198" fillId="0" borderId="0" xfId="0" applyFont="1" applyAlignment="1">
      <alignment horizontal="left" vertical="top" wrapText="1"/>
    </xf>
    <xf numFmtId="14" fontId="33" fillId="17" borderId="275" xfId="17" applyNumberFormat="1" applyFont="1" applyFill="1" applyBorder="1" applyAlignment="1">
      <alignment horizontal="center" vertical="center"/>
    </xf>
    <xf numFmtId="0" fontId="153" fillId="35" borderId="20" xfId="2" applyFont="1" applyFill="1" applyBorder="1" applyAlignment="1">
      <alignment horizontal="center" vertical="center" wrapText="1"/>
    </xf>
    <xf numFmtId="0" fontId="125" fillId="35" borderId="20" xfId="2" applyFont="1" applyFill="1" applyBorder="1" applyAlignment="1">
      <alignment horizontal="center" vertical="center" wrapText="1"/>
    </xf>
    <xf numFmtId="0" fontId="20" fillId="35" borderId="20" xfId="2" applyFont="1" applyFill="1" applyBorder="1" applyAlignment="1">
      <alignment horizontal="left" vertical="center" shrinkToFit="1"/>
    </xf>
    <xf numFmtId="14" fontId="20" fillId="35" borderId="20" xfId="2" applyNumberFormat="1" applyFont="1" applyFill="1" applyBorder="1" applyAlignment="1">
      <alignment horizontal="center" vertical="center"/>
    </xf>
    <xf numFmtId="14" fontId="20" fillId="35" borderId="286" xfId="2" applyNumberFormat="1" applyFont="1" applyFill="1" applyBorder="1" applyAlignment="1">
      <alignment horizontal="center" vertical="center"/>
    </xf>
    <xf numFmtId="0" fontId="153" fillId="19" borderId="20" xfId="2" applyFont="1" applyFill="1" applyBorder="1" applyAlignment="1">
      <alignment horizontal="center" vertical="center" wrapText="1"/>
    </xf>
    <xf numFmtId="0" fontId="125" fillId="19" borderId="20" xfId="2" applyFont="1" applyFill="1" applyBorder="1" applyAlignment="1">
      <alignment horizontal="center" vertical="center" wrapText="1"/>
    </xf>
    <xf numFmtId="0" fontId="20" fillId="19" borderId="20" xfId="2" applyFont="1" applyFill="1" applyBorder="1" applyAlignment="1">
      <alignment horizontal="left" vertical="center" shrinkToFit="1"/>
    </xf>
    <xf numFmtId="14" fontId="20" fillId="19" borderId="20" xfId="2" applyNumberFormat="1" applyFont="1" applyFill="1" applyBorder="1" applyAlignment="1">
      <alignment horizontal="center" vertical="center"/>
    </xf>
    <xf numFmtId="14" fontId="20" fillId="19" borderId="286" xfId="2" applyNumberFormat="1" applyFont="1" applyFill="1" applyBorder="1" applyAlignment="1">
      <alignment horizontal="center" vertical="center"/>
    </xf>
    <xf numFmtId="0" fontId="153" fillId="43" borderId="20" xfId="2" applyFont="1" applyFill="1" applyBorder="1" applyAlignment="1">
      <alignment horizontal="center" vertical="center" wrapText="1"/>
    </xf>
    <xf numFmtId="0" fontId="125" fillId="43" borderId="20" xfId="2" applyFont="1" applyFill="1" applyBorder="1" applyAlignment="1">
      <alignment horizontal="center" vertical="center" wrapText="1"/>
    </xf>
    <xf numFmtId="0" fontId="20" fillId="43" borderId="20" xfId="2" applyFont="1" applyFill="1" applyBorder="1" applyAlignment="1">
      <alignment horizontal="left" vertical="center" shrinkToFit="1"/>
    </xf>
    <xf numFmtId="14" fontId="20" fillId="43" borderId="20" xfId="2" applyNumberFormat="1" applyFont="1" applyFill="1" applyBorder="1" applyAlignment="1">
      <alignment horizontal="center" vertical="center"/>
    </xf>
    <xf numFmtId="14" fontId="20" fillId="43" borderId="286" xfId="2" applyNumberFormat="1" applyFont="1" applyFill="1" applyBorder="1" applyAlignment="1">
      <alignment horizontal="center" vertical="center"/>
    </xf>
    <xf numFmtId="0" fontId="153" fillId="44" borderId="20" xfId="2" applyFont="1" applyFill="1" applyBorder="1" applyAlignment="1">
      <alignment horizontal="center" vertical="center" wrapText="1"/>
    </xf>
    <xf numFmtId="0" fontId="125" fillId="44" borderId="20" xfId="2" applyFont="1" applyFill="1" applyBorder="1" applyAlignment="1">
      <alignment horizontal="center" vertical="center" wrapText="1"/>
    </xf>
    <xf numFmtId="0" fontId="20" fillId="44" borderId="20" xfId="2" applyFont="1" applyFill="1" applyBorder="1" applyAlignment="1">
      <alignment horizontal="left" vertical="center" shrinkToFit="1"/>
    </xf>
    <xf numFmtId="14" fontId="20" fillId="44" borderId="20" xfId="2" applyNumberFormat="1" applyFont="1" applyFill="1" applyBorder="1" applyAlignment="1">
      <alignment horizontal="center" vertical="center"/>
    </xf>
    <xf numFmtId="14" fontId="20" fillId="44" borderId="286" xfId="2" applyNumberFormat="1" applyFont="1" applyFill="1" applyBorder="1" applyAlignment="1">
      <alignment horizontal="center" vertical="center"/>
    </xf>
    <xf numFmtId="0" fontId="153" fillId="37" borderId="20" xfId="2" applyFont="1" applyFill="1" applyBorder="1" applyAlignment="1">
      <alignment horizontal="center" vertical="center" wrapText="1"/>
    </xf>
    <xf numFmtId="0" fontId="125" fillId="37" borderId="20" xfId="2" applyFont="1" applyFill="1" applyBorder="1" applyAlignment="1">
      <alignment horizontal="center" vertical="center" wrapText="1"/>
    </xf>
    <xf numFmtId="0" fontId="20" fillId="37" borderId="20" xfId="2" applyFont="1" applyFill="1" applyBorder="1" applyAlignment="1">
      <alignment horizontal="left" vertical="center" shrinkToFit="1"/>
    </xf>
    <xf numFmtId="14" fontId="20" fillId="37" borderId="20" xfId="2" applyNumberFormat="1" applyFont="1" applyFill="1" applyBorder="1" applyAlignment="1">
      <alignment horizontal="center" vertical="center"/>
    </xf>
    <xf numFmtId="14" fontId="20" fillId="37" borderId="286" xfId="2" applyNumberFormat="1" applyFont="1" applyFill="1" applyBorder="1" applyAlignment="1">
      <alignment horizontal="center" vertical="center"/>
    </xf>
    <xf numFmtId="0" fontId="199" fillId="0" borderId="82" xfId="2" applyFont="1" applyBorder="1" applyAlignment="1">
      <alignment horizontal="left" vertical="top" wrapText="1"/>
    </xf>
    <xf numFmtId="0" fontId="200" fillId="0" borderId="0" xfId="2" applyFont="1" applyAlignment="1">
      <alignment horizontal="left" vertical="top" wrapText="1"/>
    </xf>
    <xf numFmtId="0" fontId="66" fillId="17" borderId="0" xfId="0" applyFont="1" applyFill="1" applyAlignment="1">
      <alignment horizontal="center"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93" fillId="37" borderId="0" xfId="0" applyFont="1" applyFill="1" applyAlignment="1">
      <alignment horizontal="center" vertical="center" wrapText="1"/>
    </xf>
    <xf numFmtId="0" fontId="196" fillId="37" borderId="0" xfId="0" applyFont="1" applyFill="1" applyAlignment="1">
      <alignment horizontal="center" vertical="center"/>
    </xf>
    <xf numFmtId="0" fontId="172" fillId="0" borderId="0" xfId="0" applyFont="1" applyAlignment="1">
      <alignment horizontal="center" vertical="center"/>
    </xf>
    <xf numFmtId="0" fontId="171" fillId="0" borderId="0" xfId="0" applyFont="1" applyAlignment="1">
      <alignment horizontal="center" vertical="center"/>
    </xf>
    <xf numFmtId="0" fontId="171" fillId="0" borderId="0" xfId="0" applyFont="1" applyAlignment="1">
      <alignment horizontal="left" vertical="center"/>
    </xf>
    <xf numFmtId="0" fontId="166" fillId="35" borderId="0" xfId="0" applyFont="1" applyFill="1" applyAlignment="1">
      <alignment horizontal="center" vertical="center"/>
    </xf>
    <xf numFmtId="0" fontId="193" fillId="35" borderId="0" xfId="0" applyFont="1" applyFill="1" applyAlignment="1">
      <alignment horizontal="center" vertical="center" wrapText="1"/>
    </xf>
    <xf numFmtId="0" fontId="196" fillId="35" borderId="0" xfId="0" applyFont="1" applyFill="1" applyAlignment="1">
      <alignment horizontal="center" vertical="center"/>
    </xf>
    <xf numFmtId="0" fontId="168" fillId="0" borderId="0" xfId="1" applyFont="1" applyFill="1" applyAlignment="1" applyProtection="1">
      <alignment horizontal="center" vertical="center"/>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154" fillId="17" borderId="108" xfId="17" applyFont="1" applyFill="1" applyBorder="1" applyAlignment="1">
      <alignment horizontal="left" vertical="top" wrapText="1"/>
    </xf>
    <xf numFmtId="0" fontId="33" fillId="17" borderId="104"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8" xfId="17" applyFont="1" applyFill="1" applyBorder="1" applyAlignment="1">
      <alignment horizontal="left" vertical="top" wrapText="1"/>
    </xf>
    <xf numFmtId="0" fontId="20" fillId="17" borderId="108" xfId="2" applyFont="1" applyFill="1" applyBorder="1" applyAlignment="1">
      <alignment horizontal="left" vertical="top" wrapText="1"/>
    </xf>
    <xf numFmtId="0" fontId="20" fillId="17" borderId="104" xfId="2" applyFont="1" applyFill="1" applyBorder="1" applyAlignment="1">
      <alignment horizontal="left" vertical="top" wrapText="1"/>
    </xf>
    <xf numFmtId="0" fontId="20" fillId="17" borderId="105" xfId="2" applyFont="1" applyFill="1" applyBorder="1" applyAlignment="1">
      <alignment horizontal="left" vertical="top" wrapText="1"/>
    </xf>
    <xf numFmtId="0" fontId="90" fillId="17" borderId="272" xfId="2" applyFont="1" applyFill="1" applyBorder="1" applyAlignment="1">
      <alignment horizontal="left" vertical="top" wrapText="1"/>
    </xf>
    <xf numFmtId="0" fontId="90" fillId="17" borderId="273" xfId="2" applyFont="1" applyFill="1" applyBorder="1" applyAlignment="1">
      <alignment horizontal="left" vertical="top" wrapText="1"/>
    </xf>
    <xf numFmtId="0" fontId="90" fillId="17" borderId="274" xfId="2" applyFont="1" applyFill="1" applyBorder="1" applyAlignment="1">
      <alignment horizontal="left" vertical="top" wrapText="1"/>
    </xf>
    <xf numFmtId="0" fontId="20" fillId="17" borderId="272" xfId="2" applyFont="1" applyFill="1" applyBorder="1" applyAlignment="1">
      <alignment horizontal="left" vertical="top" wrapText="1"/>
    </xf>
    <xf numFmtId="0" fontId="20" fillId="17" borderId="273" xfId="2" applyFont="1" applyFill="1" applyBorder="1" applyAlignment="1">
      <alignment horizontal="left" vertical="top" wrapText="1"/>
    </xf>
    <xf numFmtId="0" fontId="20" fillId="17" borderId="274" xfId="2" applyFont="1" applyFill="1" applyBorder="1" applyAlignment="1">
      <alignment horizontal="left" vertical="top" wrapText="1"/>
    </xf>
    <xf numFmtId="0" fontId="33" fillId="17" borderId="267" xfId="17" applyFont="1" applyFill="1" applyBorder="1" applyAlignment="1">
      <alignment horizontal="left" vertical="top" wrapText="1"/>
    </xf>
    <xf numFmtId="0" fontId="33" fillId="17" borderId="268" xfId="17" applyFont="1" applyFill="1" applyBorder="1" applyAlignment="1">
      <alignment horizontal="left" vertical="top" wrapText="1"/>
    </xf>
    <xf numFmtId="0" fontId="33" fillId="17" borderId="269" xfId="17" applyFont="1" applyFill="1" applyBorder="1" applyAlignment="1">
      <alignment horizontal="left" vertical="top" wrapText="1"/>
    </xf>
    <xf numFmtId="0" fontId="20" fillId="17" borderId="272" xfId="17" applyFont="1" applyFill="1" applyBorder="1" applyAlignment="1">
      <alignment horizontal="left" vertical="top" wrapText="1"/>
    </xf>
    <xf numFmtId="0" fontId="12" fillId="17" borderId="273" xfId="17" applyFont="1" applyFill="1" applyBorder="1" applyAlignment="1">
      <alignment horizontal="left" vertical="top" wrapText="1"/>
    </xf>
    <xf numFmtId="0" fontId="12" fillId="17" borderId="274" xfId="17" applyFont="1" applyFill="1" applyBorder="1" applyAlignment="1">
      <alignment horizontal="left" vertical="top" wrapText="1"/>
    </xf>
    <xf numFmtId="0" fontId="154" fillId="17" borderId="272" xfId="17" applyFont="1" applyFill="1" applyBorder="1" applyAlignment="1">
      <alignment horizontal="left" vertical="top" wrapText="1"/>
    </xf>
    <xf numFmtId="0" fontId="33" fillId="17" borderId="273" xfId="17" applyFont="1" applyFill="1" applyBorder="1" applyAlignment="1">
      <alignment horizontal="left" vertical="top" wrapText="1"/>
    </xf>
    <xf numFmtId="0" fontId="33" fillId="17" borderId="274" xfId="17" applyFont="1" applyFill="1" applyBorder="1" applyAlignment="1">
      <alignment horizontal="left" vertical="top" wrapText="1"/>
    </xf>
    <xf numFmtId="0" fontId="56" fillId="11" borderId="122" xfId="17" applyFont="1" applyFill="1" applyBorder="1" applyAlignment="1">
      <alignment horizontal="right" vertical="center" wrapText="1"/>
    </xf>
    <xf numFmtId="0" fontId="57" fillId="11" borderId="122" xfId="0" applyFont="1" applyFill="1" applyBorder="1" applyAlignment="1">
      <alignment horizontal="right" vertical="center"/>
    </xf>
    <xf numFmtId="0" fontId="0" fillId="11" borderId="122" xfId="0" applyFill="1" applyBorder="1" applyAlignment="1">
      <alignment horizontal="right" vertical="center"/>
    </xf>
    <xf numFmtId="180" fontId="56" fillId="11" borderId="122" xfId="17" applyNumberFormat="1" applyFont="1" applyFill="1" applyBorder="1" applyAlignment="1">
      <alignment horizontal="center" vertical="center" wrapText="1"/>
    </xf>
    <xf numFmtId="180" fontId="0" fillId="11" borderId="122" xfId="0" applyNumberFormat="1" applyFill="1" applyBorder="1" applyAlignment="1">
      <alignment horizontal="center" vertical="center" wrapText="1"/>
    </xf>
    <xf numFmtId="0" fontId="58" fillId="12" borderId="123" xfId="17" applyFont="1" applyFill="1" applyBorder="1" applyAlignment="1">
      <alignment horizontal="center" vertical="center" wrapText="1"/>
    </xf>
    <xf numFmtId="0" fontId="59" fillId="12" borderId="123" xfId="0" applyFont="1" applyFill="1" applyBorder="1" applyAlignment="1">
      <alignment horizontal="center" vertical="center"/>
    </xf>
    <xf numFmtId="0" fontId="58" fillId="9" borderId="123" xfId="0" applyFont="1" applyFill="1" applyBorder="1" applyAlignment="1">
      <alignment horizontal="center" vertical="center"/>
    </xf>
    <xf numFmtId="0" fontId="61" fillId="9" borderId="123"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09" xfId="17" applyFont="1" applyFill="1" applyBorder="1" applyAlignment="1">
      <alignment horizontal="left" vertical="top" wrapText="1"/>
    </xf>
    <xf numFmtId="0" fontId="33" fillId="17" borderId="210" xfId="17" applyFont="1" applyFill="1" applyBorder="1" applyAlignment="1">
      <alignment horizontal="left" vertical="top" wrapText="1"/>
    </xf>
    <xf numFmtId="0" fontId="33" fillId="17" borderId="211"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7" borderId="116" xfId="17" applyFont="1" applyFill="1" applyBorder="1" applyAlignment="1">
      <alignment horizontal="center" vertical="center" wrapText="1"/>
    </xf>
    <xf numFmtId="0" fontId="54" fillId="37" borderId="116" xfId="17" applyFont="1" applyFill="1" applyBorder="1" applyAlignment="1">
      <alignment horizontal="center" vertical="center" wrapText="1"/>
    </xf>
    <xf numFmtId="0" fontId="0" fillId="37" borderId="116" xfId="0" applyFill="1" applyBorder="1" applyAlignment="1">
      <alignment horizontal="center" vertical="center" wrapText="1"/>
    </xf>
    <xf numFmtId="180" fontId="56" fillId="3" borderId="118" xfId="17" applyNumberFormat="1" applyFont="1" applyFill="1" applyBorder="1" applyAlignment="1">
      <alignment horizontal="center" vertical="center" wrapText="1"/>
    </xf>
    <xf numFmtId="180" fontId="56" fillId="3" borderId="120" xfId="17" applyNumberFormat="1" applyFont="1" applyFill="1" applyBorder="1" applyAlignment="1">
      <alignment horizontal="center" vertical="center" wrapText="1"/>
    </xf>
    <xf numFmtId="0" fontId="64" fillId="3" borderId="118" xfId="17"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88" fillId="17" borderId="272" xfId="17" applyFont="1" applyFill="1" applyBorder="1" applyAlignment="1">
      <alignment horizontal="left" vertical="top" wrapText="1"/>
    </xf>
    <xf numFmtId="0" fontId="88" fillId="17" borderId="273" xfId="17" applyFont="1" applyFill="1" applyBorder="1" applyAlignment="1">
      <alignment horizontal="left" vertical="top" wrapText="1"/>
    </xf>
    <xf numFmtId="0" fontId="88" fillId="17" borderId="274" xfId="17" applyFont="1" applyFill="1" applyBorder="1" applyAlignment="1">
      <alignment horizontal="left" vertical="top" wrapText="1"/>
    </xf>
    <xf numFmtId="0" fontId="88" fillId="17" borderId="108" xfId="17" applyFont="1" applyFill="1" applyBorder="1" applyAlignment="1">
      <alignment horizontal="left" vertical="top" wrapText="1"/>
    </xf>
    <xf numFmtId="0" fontId="88" fillId="17" borderId="104" xfId="17" applyFont="1" applyFill="1" applyBorder="1" applyAlignment="1">
      <alignment horizontal="left" vertical="top" wrapText="1"/>
    </xf>
    <xf numFmtId="0" fontId="88" fillId="17" borderId="105" xfId="17" applyFont="1" applyFill="1" applyBorder="1" applyAlignment="1">
      <alignment horizontal="left" vertical="top" wrapText="1"/>
    </xf>
    <xf numFmtId="0" fontId="154" fillId="17" borderId="148" xfId="17" applyFont="1" applyFill="1" applyBorder="1" applyAlignment="1">
      <alignment horizontal="left" vertical="top" wrapText="1"/>
    </xf>
    <xf numFmtId="0" fontId="46" fillId="17" borderId="146" xfId="17" applyFont="1" applyFill="1" applyBorder="1" applyAlignment="1">
      <alignment horizontal="left" vertical="top" wrapText="1"/>
    </xf>
    <xf numFmtId="0" fontId="46" fillId="17" borderId="147" xfId="17" applyFont="1" applyFill="1" applyBorder="1" applyAlignment="1">
      <alignment horizontal="left" vertical="top" wrapText="1"/>
    </xf>
    <xf numFmtId="0" fontId="12" fillId="17" borderId="272" xfId="17" applyFont="1" applyFill="1" applyBorder="1" applyAlignment="1">
      <alignment horizontal="left" vertical="top" wrapText="1"/>
    </xf>
    <xf numFmtId="0" fontId="154" fillId="17" borderId="278" xfId="17" applyFont="1" applyFill="1" applyBorder="1" applyAlignment="1">
      <alignment horizontal="left" vertical="top" wrapText="1"/>
    </xf>
    <xf numFmtId="0" fontId="33" fillId="17" borderId="277" xfId="17" applyFont="1" applyFill="1" applyBorder="1" applyAlignment="1">
      <alignment horizontal="left" vertical="top" wrapText="1"/>
    </xf>
    <xf numFmtId="0" fontId="12" fillId="17" borderId="108" xfId="17" applyFont="1" applyFill="1" applyBorder="1" applyAlignment="1">
      <alignment horizontal="left" vertical="top" wrapText="1"/>
    </xf>
    <xf numFmtId="0" fontId="12" fillId="17" borderId="104" xfId="17" applyFont="1" applyFill="1" applyBorder="1" applyAlignment="1">
      <alignment horizontal="left" vertical="top" wrapText="1"/>
    </xf>
    <xf numFmtId="0" fontId="12" fillId="17" borderId="105"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0" xfId="17" applyFont="1" applyBorder="1" applyAlignment="1">
      <alignment horizontal="center" vertical="center" wrapText="1"/>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7" borderId="276" xfId="17" applyFont="1" applyFill="1" applyBorder="1" applyAlignment="1">
      <alignment horizontal="left" vertical="top" wrapText="1"/>
    </xf>
    <xf numFmtId="0" fontId="102" fillId="17" borderId="272" xfId="17" applyFont="1" applyFill="1" applyBorder="1" applyAlignment="1">
      <alignment horizontal="left" vertical="top" wrapText="1"/>
    </xf>
    <xf numFmtId="0" fontId="102" fillId="17" borderId="273" xfId="17" applyFont="1" applyFill="1" applyBorder="1" applyAlignment="1">
      <alignment horizontal="left" vertical="top" wrapText="1"/>
    </xf>
    <xf numFmtId="0" fontId="102" fillId="17" borderId="274" xfId="17" applyFont="1" applyFill="1" applyBorder="1" applyAlignment="1">
      <alignment horizontal="left" vertical="top"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6" xfId="17" applyNumberFormat="1" applyFont="1" applyBorder="1" applyAlignment="1">
      <alignment horizontal="center" vertical="center" shrinkToFit="1"/>
    </xf>
    <xf numFmtId="179" fontId="124" fillId="0" borderId="97"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51" fillId="45" borderId="0" xfId="2" applyFont="1" applyFill="1" applyAlignment="1">
      <alignment horizontal="center" vertical="center"/>
    </xf>
    <xf numFmtId="0" fontId="6" fillId="0" borderId="0" xfId="2">
      <alignment vertical="center"/>
    </xf>
    <xf numFmtId="14" fontId="86" fillId="19" borderId="143" xfId="2" applyNumberFormat="1" applyFont="1" applyFill="1" applyBorder="1" applyAlignment="1">
      <alignment horizontal="center" vertical="center" wrapText="1"/>
    </xf>
    <xf numFmtId="14" fontId="86" fillId="19" borderId="144"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288" xfId="2" applyNumberFormat="1" applyFont="1" applyFill="1" applyBorder="1" applyAlignment="1">
      <alignment horizontal="center" vertical="center" wrapText="1"/>
    </xf>
    <xf numFmtId="14" fontId="86" fillId="19" borderId="290" xfId="2" applyNumberFormat="1" applyFont="1" applyFill="1" applyBorder="1" applyAlignment="1">
      <alignment horizontal="center" vertical="center" wrapText="1"/>
    </xf>
    <xf numFmtId="14" fontId="82" fillId="19" borderId="161" xfId="2" applyNumberFormat="1" applyFont="1" applyFill="1" applyBorder="1" applyAlignment="1">
      <alignment horizontal="center" vertical="center"/>
    </xf>
    <xf numFmtId="14" fontId="82" fillId="19" borderId="195" xfId="2" applyNumberFormat="1" applyFont="1" applyFill="1" applyBorder="1" applyAlignment="1">
      <alignment horizontal="center" vertical="center"/>
    </xf>
    <xf numFmtId="14" fontId="82" fillId="19" borderId="291"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79" xfId="1" applyFont="1" applyFill="1" applyBorder="1" applyAlignment="1" applyProtection="1">
      <alignment horizontal="center" vertical="center" wrapText="1"/>
    </xf>
    <xf numFmtId="0" fontId="82" fillId="19" borderId="80" xfId="1" applyFont="1" applyFill="1" applyBorder="1" applyAlignment="1" applyProtection="1">
      <alignment horizontal="center" vertical="center" wrapText="1"/>
    </xf>
    <xf numFmtId="14" fontId="82" fillId="19" borderId="156"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176" fillId="19" borderId="292" xfId="0" applyNumberFormat="1" applyFont="1" applyFill="1" applyBorder="1" applyAlignment="1">
      <alignment horizontal="center" vertical="center" wrapText="1"/>
    </xf>
    <xf numFmtId="14" fontId="176" fillId="19" borderId="293" xfId="0" applyNumberFormat="1" applyFont="1" applyFill="1" applyBorder="1" applyAlignment="1">
      <alignment horizontal="center" vertical="center" wrapText="1"/>
    </xf>
    <xf numFmtId="14" fontId="86" fillId="19" borderId="298" xfId="2" applyNumberFormat="1" applyFont="1" applyFill="1" applyBorder="1" applyAlignment="1">
      <alignment horizontal="center" vertical="center"/>
    </xf>
    <xf numFmtId="14" fontId="86" fillId="19" borderId="299" xfId="2" applyNumberFormat="1" applyFont="1" applyFill="1" applyBorder="1" applyAlignment="1">
      <alignment horizontal="center" vertical="center"/>
    </xf>
    <xf numFmtId="14" fontId="86" fillId="19" borderId="300" xfId="2" applyNumberFormat="1" applyFont="1" applyFill="1" applyBorder="1" applyAlignment="1">
      <alignment horizontal="center" vertical="center"/>
    </xf>
    <xf numFmtId="0" fontId="120" fillId="33" borderId="0" xfId="2" applyFont="1" applyFill="1" applyAlignment="1">
      <alignment horizontal="center" vertical="center"/>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3" xfId="2" applyFont="1" applyFill="1" applyBorder="1" applyAlignment="1">
      <alignment vertical="top" wrapText="1"/>
    </xf>
    <xf numFmtId="0" fontId="6" fillId="0" borderId="128" xfId="2" applyBorder="1" applyAlignment="1">
      <alignment vertical="top" wrapText="1"/>
    </xf>
    <xf numFmtId="0" fontId="6" fillId="22" borderId="130"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3" borderId="130" xfId="2" applyFont="1" applyFill="1" applyBorder="1" applyAlignment="1">
      <alignment horizontal="left" vertical="top" wrapText="1"/>
    </xf>
    <xf numFmtId="0" fontId="1" fillId="23" borderId="129" xfId="2" applyFont="1" applyFill="1" applyBorder="1" applyAlignment="1">
      <alignment horizontal="left" vertical="top" wrapText="1"/>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6" fillId="2" borderId="131" xfId="2" applyFill="1" applyBorder="1" applyAlignment="1">
      <alignment horizontal="left" vertical="top" wrapText="1"/>
    </xf>
    <xf numFmtId="0" fontId="14" fillId="2" borderId="128" xfId="0" applyFont="1" applyFill="1" applyBorder="1" applyAlignment="1">
      <alignment horizontal="left" vertical="top" wrapText="1"/>
    </xf>
    <xf numFmtId="0" fontId="1" fillId="2" borderId="131" xfId="2" applyFont="1" applyFill="1" applyBorder="1" applyAlignment="1">
      <alignment horizontal="left" vertical="top" wrapText="1"/>
    </xf>
    <xf numFmtId="0" fontId="1" fillId="2" borderId="128" xfId="2" applyFont="1" applyFill="1" applyBorder="1" applyAlignment="1">
      <alignment horizontal="left" vertical="top" wrapText="1"/>
    </xf>
    <xf numFmtId="0" fontId="1" fillId="2" borderId="131" xfId="2" applyFont="1" applyFill="1" applyBorder="1" applyAlignment="1">
      <alignment horizontal="left" vertical="center" wrapText="1"/>
    </xf>
    <xf numFmtId="0" fontId="1" fillId="2" borderId="128" xfId="2" applyFont="1" applyFill="1" applyBorder="1" applyAlignment="1">
      <alignment horizontal="left" vertical="center" wrapText="1"/>
    </xf>
    <xf numFmtId="0" fontId="6" fillId="2" borderId="204" xfId="2" applyFill="1" applyBorder="1" applyAlignment="1">
      <alignment horizontal="center" vertical="top" wrapText="1"/>
    </xf>
    <xf numFmtId="0" fontId="6" fillId="2" borderId="63" xfId="2" applyFill="1" applyBorder="1" applyAlignment="1">
      <alignment horizontal="center" vertical="top" wrapText="1"/>
    </xf>
    <xf numFmtId="0" fontId="6" fillId="21" borderId="205" xfId="1" applyFont="1" applyFill="1" applyBorder="1" applyAlignment="1" applyProtection="1">
      <alignment horizontal="left" vertical="center" wrapText="1"/>
    </xf>
    <xf numFmtId="0" fontId="6" fillId="21" borderId="206" xfId="1" applyFont="1" applyFill="1" applyBorder="1" applyAlignment="1" applyProtection="1">
      <alignment horizontal="left" vertical="center"/>
    </xf>
    <xf numFmtId="0" fontId="6" fillId="2" borderId="132" xfId="2" applyFill="1" applyBorder="1" applyAlignment="1">
      <alignment horizontal="center" vertical="center" wrapText="1"/>
    </xf>
    <xf numFmtId="0" fontId="6" fillId="2" borderId="284" xfId="2" applyFill="1" applyBorder="1" applyAlignment="1">
      <alignment horizontal="center" vertical="center" wrapText="1"/>
    </xf>
    <xf numFmtId="0" fontId="76" fillId="5" borderId="252" xfId="2" applyFont="1" applyFill="1" applyBorder="1" applyAlignment="1">
      <alignment horizontal="center" vertical="center"/>
    </xf>
    <xf numFmtId="0" fontId="76" fillId="5" borderId="253" xfId="2" applyFont="1" applyFill="1" applyBorder="1" applyAlignment="1">
      <alignment horizontal="center" vertical="center"/>
    </xf>
    <xf numFmtId="0" fontId="76" fillId="5" borderId="254" xfId="2" applyFont="1" applyFill="1" applyBorder="1" applyAlignment="1">
      <alignment horizontal="center" vertical="center"/>
    </xf>
    <xf numFmtId="0" fontId="143" fillId="17" borderId="255" xfId="2" applyFont="1" applyFill="1" applyBorder="1" applyAlignment="1">
      <alignment horizontal="center" vertical="center" shrinkToFit="1"/>
    </xf>
    <xf numFmtId="0" fontId="143" fillId="17" borderId="238" xfId="2" applyFont="1" applyFill="1" applyBorder="1" applyAlignment="1">
      <alignment horizontal="center" vertical="center" shrinkToFit="1"/>
    </xf>
    <xf numFmtId="0" fontId="142" fillId="17" borderId="257" xfId="2" applyFont="1" applyFill="1" applyBorder="1" applyAlignment="1">
      <alignment horizontal="center" vertical="center" wrapText="1"/>
    </xf>
    <xf numFmtId="0" fontId="142" fillId="17" borderId="258" xfId="2" applyFont="1" applyFill="1" applyBorder="1" applyAlignment="1">
      <alignment horizontal="center" vertical="center" wrapText="1"/>
    </xf>
    <xf numFmtId="0" fontId="142" fillId="17" borderId="259" xfId="2" applyFont="1" applyFill="1" applyBorder="1" applyAlignment="1">
      <alignment horizontal="center" vertical="center" wrapText="1"/>
    </xf>
    <xf numFmtId="0" fontId="6" fillId="5" borderId="228" xfId="2" applyFill="1" applyBorder="1">
      <alignment vertical="center"/>
    </xf>
    <xf numFmtId="0" fontId="6" fillId="5" borderId="229" xfId="2" applyFill="1" applyBorder="1">
      <alignment vertical="center"/>
    </xf>
    <xf numFmtId="0" fontId="6" fillId="5" borderId="230" xfId="2" applyFill="1" applyBorder="1">
      <alignment vertical="center"/>
    </xf>
    <xf numFmtId="0" fontId="19" fillId="5" borderId="231" xfId="2" applyFont="1" applyFill="1" applyBorder="1" applyAlignment="1">
      <alignment horizontal="center" vertical="top" wrapText="1"/>
    </xf>
    <xf numFmtId="0" fontId="19" fillId="5" borderId="232" xfId="2" applyFont="1" applyFill="1" applyBorder="1" applyAlignment="1">
      <alignment horizontal="center" vertical="top" wrapText="1"/>
    </xf>
    <xf numFmtId="0" fontId="19" fillId="5" borderId="233" xfId="2" applyFont="1" applyFill="1" applyBorder="1" applyAlignment="1">
      <alignment horizontal="center" vertical="top" wrapText="1"/>
    </xf>
    <xf numFmtId="0" fontId="19" fillId="5" borderId="234" xfId="2" applyFont="1" applyFill="1" applyBorder="1" applyAlignment="1">
      <alignment horizontal="center" vertical="top" wrapText="1"/>
    </xf>
    <xf numFmtId="0" fontId="19" fillId="5" borderId="235" xfId="2" applyFont="1" applyFill="1" applyBorder="1" applyAlignment="1">
      <alignment horizontal="center"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1" xfId="0" applyFont="1" applyFill="1" applyBorder="1" applyAlignment="1">
      <alignment horizontal="center" vertical="center"/>
    </xf>
    <xf numFmtId="0" fontId="66" fillId="21" borderId="64" xfId="0" applyFont="1" applyFill="1" applyBorder="1" applyAlignment="1">
      <alignment horizontal="center" vertical="center"/>
    </xf>
    <xf numFmtId="0" fontId="66" fillId="24" borderId="161" xfId="0" applyFont="1" applyFill="1" applyBorder="1" applyAlignment="1">
      <alignment horizontal="center" vertical="center"/>
    </xf>
    <xf numFmtId="0" fontId="66" fillId="24" borderId="64" xfId="0" applyFont="1" applyFill="1" applyBorder="1" applyAlignment="1">
      <alignment horizontal="center" vertical="center"/>
    </xf>
    <xf numFmtId="0" fontId="66" fillId="24" borderId="65" xfId="0" applyFont="1" applyFill="1" applyBorder="1" applyAlignment="1">
      <alignment horizontal="center" vertical="center"/>
    </xf>
    <xf numFmtId="0" fontId="66" fillId="33" borderId="162" xfId="0" applyFont="1" applyFill="1" applyBorder="1" applyAlignment="1">
      <alignment horizontal="center" vertical="center"/>
    </xf>
    <xf numFmtId="0" fontId="66" fillId="33" borderId="163" xfId="0" applyFont="1" applyFill="1" applyBorder="1" applyAlignment="1">
      <alignment horizontal="center" vertical="center"/>
    </xf>
    <xf numFmtId="0" fontId="66" fillId="21" borderId="162" xfId="0" applyFont="1" applyFill="1" applyBorder="1" applyAlignment="1">
      <alignment horizontal="center" vertical="center"/>
    </xf>
    <xf numFmtId="0" fontId="66" fillId="21" borderId="164" xfId="0" applyFont="1" applyFill="1" applyBorder="1" applyAlignment="1">
      <alignment horizontal="center" vertical="center"/>
    </xf>
    <xf numFmtId="0" fontId="66" fillId="21" borderId="165" xfId="0" applyFont="1" applyFill="1" applyBorder="1" applyAlignment="1">
      <alignment horizontal="center" vertical="center"/>
    </xf>
    <xf numFmtId="0" fontId="66" fillId="24" borderId="162" xfId="0" applyFont="1" applyFill="1" applyBorder="1" applyAlignment="1">
      <alignment horizontal="center" vertical="center"/>
    </xf>
    <xf numFmtId="0" fontId="66" fillId="24" borderId="164" xfId="0" applyFont="1" applyFill="1" applyBorder="1" applyAlignment="1">
      <alignment horizontal="center" vertical="center"/>
    </xf>
    <xf numFmtId="0" fontId="66" fillId="24" borderId="163" xfId="0" applyFont="1" applyFill="1" applyBorder="1" applyAlignment="1">
      <alignment horizontal="center" vertical="center"/>
    </xf>
    <xf numFmtId="0" fontId="23" fillId="17" borderId="0" xfId="19" applyFont="1" applyFill="1" applyAlignment="1">
      <alignment vertical="center" wrapText="1"/>
    </xf>
    <xf numFmtId="178" fontId="82" fillId="3" borderId="144" xfId="2" applyNumberFormat="1" applyFont="1" applyFill="1" applyBorder="1" applyAlignment="1">
      <alignment horizontal="center" vertical="center"/>
    </xf>
    <xf numFmtId="178" fontId="82" fillId="3" borderId="144" xfId="0"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3" xfId="2" applyNumberFormat="1" applyFont="1" applyFill="1" applyBorder="1" applyAlignment="1">
      <alignment horizontal="center" vertical="center"/>
    </xf>
    <xf numFmtId="0" fontId="115" fillId="17" borderId="224" xfId="1" applyFont="1" applyFill="1" applyBorder="1" applyAlignment="1" applyProtection="1">
      <alignment horizontal="left" vertical="top" wrapText="1"/>
    </xf>
    <xf numFmtId="0" fontId="115" fillId="17" borderId="219" xfId="1" applyFont="1" applyFill="1" applyBorder="1" applyAlignment="1" applyProtection="1">
      <alignment horizontal="left" vertical="top" wrapText="1"/>
    </xf>
    <xf numFmtId="0" fontId="115" fillId="17" borderId="225" xfId="1" applyFont="1" applyFill="1" applyBorder="1" applyAlignment="1" applyProtection="1">
      <alignment horizontal="left" vertical="top" wrapText="1"/>
    </xf>
    <xf numFmtId="0" fontId="8" fillId="17" borderId="226" xfId="1" applyFill="1" applyBorder="1" applyAlignment="1" applyProtection="1">
      <alignment horizontal="left" vertical="top" wrapText="1"/>
    </xf>
    <xf numFmtId="0" fontId="8" fillId="17" borderId="138" xfId="1" applyFill="1" applyBorder="1" applyAlignment="1" applyProtection="1">
      <alignment horizontal="left" vertical="top" wrapText="1"/>
    </xf>
    <xf numFmtId="0" fontId="8" fillId="17" borderId="227" xfId="1" applyFill="1" applyBorder="1" applyAlignment="1" applyProtection="1">
      <alignment horizontal="left" vertical="top" wrapText="1"/>
    </xf>
    <xf numFmtId="0" fontId="108" fillId="24" borderId="221" xfId="2" applyFont="1" applyFill="1" applyBorder="1" applyAlignment="1">
      <alignment horizontal="center" vertical="center" wrapText="1" shrinkToFit="1"/>
    </xf>
    <xf numFmtId="0" fontId="28" fillId="24" borderId="222" xfId="2" applyFont="1" applyFill="1" applyBorder="1" applyAlignment="1">
      <alignment horizontal="center" vertical="center" shrinkToFit="1"/>
    </xf>
    <xf numFmtId="0" fontId="28" fillId="24" borderId="223" xfId="2" applyFont="1" applyFill="1" applyBorder="1" applyAlignment="1">
      <alignment horizontal="center" vertical="center" shrinkToFit="1"/>
    </xf>
    <xf numFmtId="0" fontId="108" fillId="24" borderId="221" xfId="2" quotePrefix="1" applyFont="1" applyFill="1" applyBorder="1" applyAlignment="1">
      <alignment horizontal="center" vertical="center" wrapText="1" shrinkToFit="1"/>
    </xf>
    <xf numFmtId="0" fontId="161" fillId="41" borderId="139" xfId="2" applyFont="1" applyFill="1" applyBorder="1" applyAlignment="1">
      <alignment horizontal="center" vertical="center" shrinkToFit="1"/>
    </xf>
    <xf numFmtId="0" fontId="161" fillId="41" borderId="140" xfId="2" applyFont="1" applyFill="1" applyBorder="1" applyAlignment="1">
      <alignment horizontal="center" vertical="center" shrinkToFit="1"/>
    </xf>
    <xf numFmtId="0" fontId="161" fillId="41" borderId="141" xfId="2" applyFont="1" applyFill="1" applyBorder="1" applyAlignment="1">
      <alignment horizontal="center" vertical="center" shrinkToFit="1"/>
    </xf>
    <xf numFmtId="0" fontId="108" fillId="35" borderId="221" xfId="2" applyFont="1" applyFill="1" applyBorder="1" applyAlignment="1">
      <alignment horizontal="center" vertical="center" wrapText="1" shrinkToFit="1"/>
    </xf>
    <xf numFmtId="0" fontId="28" fillId="35" borderId="222" xfId="2" applyFont="1" applyFill="1" applyBorder="1" applyAlignment="1">
      <alignment horizontal="center" vertical="center" shrinkToFit="1"/>
    </xf>
    <xf numFmtId="0" fontId="28" fillId="35" borderId="223" xfId="2" applyFont="1" applyFill="1" applyBorder="1" applyAlignment="1">
      <alignment horizontal="center" vertical="center" shrinkToFit="1"/>
    </xf>
    <xf numFmtId="0" fontId="8" fillId="17" borderId="283" xfId="1" applyFill="1" applyBorder="1" applyAlignment="1" applyProtection="1">
      <alignment horizontal="left" vertical="center" wrapText="1"/>
    </xf>
    <xf numFmtId="0" fontId="115" fillId="17" borderId="283" xfId="1" applyFont="1" applyFill="1" applyBorder="1" applyAlignment="1" applyProtection="1">
      <alignment horizontal="left" vertical="center" wrapText="1"/>
    </xf>
    <xf numFmtId="0" fontId="115" fillId="17" borderId="36" xfId="1" applyFont="1" applyFill="1" applyBorder="1" applyAlignment="1" applyProtection="1">
      <alignment horizontal="left" vertical="top" wrapText="1"/>
    </xf>
    <xf numFmtId="0" fontId="8" fillId="17" borderId="258" xfId="1" applyFill="1" applyBorder="1" applyAlignment="1" applyProtection="1">
      <alignment horizontal="left" vertical="center" wrapText="1"/>
    </xf>
    <xf numFmtId="0" fontId="115" fillId="17" borderId="258" xfId="1" applyFont="1" applyFill="1" applyBorder="1" applyAlignment="1" applyProtection="1">
      <alignment horizontal="left" vertical="center" wrapText="1"/>
    </xf>
    <xf numFmtId="0" fontId="8" fillId="17" borderId="226" xfId="1" applyFill="1" applyBorder="1" applyAlignment="1" applyProtection="1">
      <alignment horizontal="left" vertical="center" wrapText="1"/>
    </xf>
    <xf numFmtId="0" fontId="8" fillId="17" borderId="138" xfId="1" applyFill="1" applyBorder="1" applyAlignment="1" applyProtection="1">
      <alignment horizontal="left" vertical="center" wrapText="1"/>
    </xf>
    <xf numFmtId="0" fontId="8" fillId="17" borderId="227" xfId="1" applyFill="1" applyBorder="1" applyAlignment="1" applyProtection="1">
      <alignment horizontal="left" vertical="center" wrapText="1"/>
    </xf>
    <xf numFmtId="0" fontId="20" fillId="24" borderId="20" xfId="2" applyFont="1" applyFill="1" applyBorder="1" applyAlignment="1">
      <alignment horizontal="left" vertical="center" shrinkToFit="1"/>
    </xf>
    <xf numFmtId="0" fontId="153" fillId="24" borderId="20" xfId="2" applyFont="1" applyFill="1" applyBorder="1" applyAlignment="1">
      <alignment horizontal="center" vertical="center" wrapText="1"/>
    </xf>
    <xf numFmtId="0" fontId="125" fillId="24" borderId="20" xfId="2" applyFont="1" applyFill="1" applyBorder="1" applyAlignment="1">
      <alignment horizontal="center" vertical="center" wrapText="1"/>
    </xf>
    <xf numFmtId="14" fontId="20" fillId="24" borderId="20" xfId="2" applyNumberFormat="1" applyFont="1" applyFill="1" applyBorder="1" applyAlignment="1">
      <alignment horizontal="center" vertical="center"/>
    </xf>
    <xf numFmtId="14" fontId="20" fillId="24" borderId="286" xfId="2" applyNumberFormat="1" applyFont="1" applyFill="1" applyBorder="1" applyAlignment="1">
      <alignment horizontal="center" vertical="center"/>
    </xf>
    <xf numFmtId="0" fontId="154" fillId="5" borderId="3" xfId="2" applyFont="1"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88" fillId="19" borderId="108" xfId="17" applyFont="1" applyFill="1" applyBorder="1" applyAlignment="1">
      <alignment horizontal="left" vertical="top" wrapText="1"/>
    </xf>
    <xf numFmtId="0" fontId="88" fillId="19" borderId="104" xfId="17" applyFont="1" applyFill="1" applyBorder="1" applyAlignment="1">
      <alignment horizontal="left" vertical="top" wrapText="1"/>
    </xf>
    <xf numFmtId="0" fontId="88" fillId="19" borderId="105" xfId="17" applyFont="1" applyFill="1" applyBorder="1" applyAlignment="1">
      <alignment horizontal="left" vertical="top" wrapText="1"/>
    </xf>
    <xf numFmtId="0" fontId="88" fillId="19" borderId="106" xfId="17" applyFont="1" applyFill="1" applyBorder="1" applyAlignment="1">
      <alignment horizontal="center" vertical="center" wrapText="1"/>
    </xf>
    <xf numFmtId="14" fontId="88" fillId="19" borderId="107" xfId="17" applyNumberFormat="1" applyFont="1" applyFill="1" applyBorder="1" applyAlignment="1">
      <alignment horizontal="center" vertical="center" wrapText="1"/>
    </xf>
    <xf numFmtId="0" fontId="8" fillId="0" borderId="309" xfId="1" applyBorder="1" applyAlignment="1" applyProtection="1">
      <alignment vertical="center"/>
    </xf>
    <xf numFmtId="0" fontId="82" fillId="19" borderId="144" xfId="1" applyFont="1" applyFill="1" applyBorder="1" applyAlignment="1" applyProtection="1">
      <alignment horizontal="center" vertical="center" wrapText="1"/>
    </xf>
    <xf numFmtId="0" fontId="82" fillId="19" borderId="154" xfId="1" applyFont="1" applyFill="1" applyBorder="1" applyAlignment="1" applyProtection="1">
      <alignment horizontal="center" vertical="center" wrapText="1"/>
    </xf>
    <xf numFmtId="0" fontId="82" fillId="19" borderId="153" xfId="2" applyFont="1" applyFill="1" applyBorder="1" applyAlignment="1">
      <alignment vertical="center"/>
    </xf>
    <xf numFmtId="0" fontId="82" fillId="19" borderId="310" xfId="2" applyFont="1" applyFill="1" applyBorder="1" applyAlignment="1">
      <alignment horizontal="center" vertical="center"/>
    </xf>
    <xf numFmtId="0" fontId="82" fillId="19" borderId="311" xfId="2" applyFont="1" applyFill="1" applyBorder="1" applyAlignment="1">
      <alignment horizontal="center" vertical="center"/>
    </xf>
    <xf numFmtId="0" fontId="82" fillId="19" borderId="143" xfId="1" applyFont="1" applyFill="1" applyBorder="1" applyAlignment="1" applyProtection="1">
      <alignment horizontal="center" vertical="center" wrapText="1"/>
    </xf>
    <xf numFmtId="0" fontId="202" fillId="0" borderId="82" xfId="2" applyFont="1" applyBorder="1" applyAlignment="1">
      <alignment horizontal="left" vertical="top" wrapText="1"/>
    </xf>
    <xf numFmtId="0" fontId="83" fillId="43" borderId="0" xfId="1" applyFont="1" applyFill="1" applyAlignment="1" applyProtection="1">
      <alignment horizontal="center" vertical="center" wrapText="1"/>
    </xf>
    <xf numFmtId="0" fontId="205" fillId="43" borderId="217" xfId="1" applyFont="1" applyFill="1" applyBorder="1" applyAlignment="1" applyProtection="1">
      <alignment horizontal="center" vertical="center" wrapText="1"/>
    </xf>
    <xf numFmtId="0" fontId="207" fillId="0" borderId="0" xfId="2" applyFont="1">
      <alignment vertical="center"/>
    </xf>
    <xf numFmtId="0" fontId="208" fillId="47" borderId="0" xfId="2" applyFont="1" applyFill="1" applyAlignment="1">
      <alignment horizontal="center" vertical="center" wrapText="1" shrinkToFit="1"/>
    </xf>
    <xf numFmtId="0" fontId="209" fillId="47" borderId="0" xfId="2" applyFont="1" applyFill="1" applyAlignment="1">
      <alignment horizontal="center" vertical="center" wrapText="1" shrinkToFit="1"/>
    </xf>
    <xf numFmtId="0" fontId="210" fillId="0" borderId="0" xfId="2" applyFont="1">
      <alignment vertical="center"/>
    </xf>
    <xf numFmtId="0" fontId="211" fillId="0" borderId="0" xfId="2" applyFont="1" applyAlignment="1">
      <alignment horizontal="center" vertical="center"/>
    </xf>
    <xf numFmtId="0" fontId="212" fillId="0" borderId="0" xfId="2" applyFont="1" applyAlignment="1">
      <alignment horizontal="center" vertical="center"/>
    </xf>
    <xf numFmtId="0" fontId="30" fillId="48" borderId="0" xfId="4" applyFont="1" applyFill="1" applyAlignment="1">
      <alignment vertical="top"/>
    </xf>
    <xf numFmtId="0" fontId="30" fillId="48" borderId="0" xfId="2" applyFont="1" applyFill="1" applyAlignment="1"/>
    <xf numFmtId="0" fontId="30" fillId="48" borderId="0" xfId="2" applyFont="1" applyFill="1" applyAlignment="1">
      <alignment vertical="top"/>
    </xf>
    <xf numFmtId="0" fontId="30" fillId="49" borderId="0" xfId="2" applyFont="1" applyFill="1" applyAlignment="1">
      <alignment vertical="top"/>
    </xf>
    <xf numFmtId="0" fontId="213" fillId="48" borderId="0" xfId="2" applyFont="1" applyFill="1" applyAlignment="1">
      <alignment vertical="top" wrapText="1"/>
    </xf>
    <xf numFmtId="0" fontId="214" fillId="48" borderId="0" xfId="2" applyFont="1" applyFill="1" applyAlignment="1">
      <alignment vertical="top" wrapText="1"/>
    </xf>
    <xf numFmtId="0" fontId="7" fillId="49" borderId="0" xfId="2" applyFont="1" applyFill="1" applyAlignment="1">
      <alignment vertical="top"/>
    </xf>
    <xf numFmtId="0" fontId="16" fillId="48" borderId="0" xfId="2" applyFont="1" applyFill="1" applyAlignment="1">
      <alignment vertical="top" wrapText="1"/>
    </xf>
    <xf numFmtId="0" fontId="125" fillId="48" borderId="0" xfId="1" applyFont="1" applyFill="1" applyAlignment="1" applyProtection="1">
      <alignment horizontal="left" vertical="top" wrapText="1"/>
    </xf>
    <xf numFmtId="0" fontId="125" fillId="48" borderId="0" xfId="1" applyFont="1" applyFill="1" applyAlignment="1" applyProtection="1">
      <alignment vertical="top" wrapText="1"/>
    </xf>
    <xf numFmtId="0" fontId="31" fillId="47" borderId="0" xfId="4" applyFont="1" applyFill="1"/>
    <xf numFmtId="0" fontId="153" fillId="47" borderId="0" xfId="4" applyFont="1" applyFill="1"/>
    <xf numFmtId="0" fontId="6" fillId="47" borderId="0" xfId="4" applyFill="1"/>
    <xf numFmtId="0" fontId="6" fillId="0" borderId="0" xfId="4" applyAlignment="1">
      <alignment vertical="center"/>
    </xf>
    <xf numFmtId="0" fontId="218" fillId="42" borderId="301" xfId="4" applyFont="1" applyFill="1" applyBorder="1" applyAlignment="1">
      <alignment horizontal="center" vertical="top" wrapText="1"/>
    </xf>
    <xf numFmtId="0" fontId="91" fillId="42" borderId="305" xfId="4" applyFont="1" applyFill="1" applyBorder="1" applyAlignment="1">
      <alignment horizontal="center" vertical="top" wrapText="1"/>
    </xf>
    <xf numFmtId="0" fontId="91" fillId="42" borderId="306" xfId="4" applyFont="1" applyFill="1" applyBorder="1" applyAlignment="1">
      <alignment horizontal="center" vertical="top" wrapText="1"/>
    </xf>
    <xf numFmtId="0" fontId="91" fillId="42" borderId="302" xfId="4" applyFont="1" applyFill="1" applyBorder="1" applyAlignment="1">
      <alignment horizontal="center" vertical="top" wrapText="1"/>
    </xf>
    <xf numFmtId="0" fontId="91" fillId="42" borderId="0" xfId="4" applyFont="1" applyFill="1" applyAlignment="1">
      <alignment horizontal="center" vertical="top" wrapText="1"/>
    </xf>
    <xf numFmtId="0" fontId="91" fillId="42" borderId="303" xfId="4" applyFont="1" applyFill="1" applyBorder="1" applyAlignment="1">
      <alignment horizontal="center" vertical="top" wrapText="1"/>
    </xf>
    <xf numFmtId="0" fontId="91" fillId="42" borderId="304" xfId="4" applyFont="1" applyFill="1" applyBorder="1" applyAlignment="1">
      <alignment horizontal="center" vertical="top" wrapText="1"/>
    </xf>
    <xf numFmtId="0" fontId="91" fillId="42" borderId="307" xfId="4" applyFont="1" applyFill="1" applyBorder="1" applyAlignment="1">
      <alignment horizontal="center" vertical="top" wrapText="1"/>
    </xf>
    <xf numFmtId="0" fontId="91" fillId="42" borderId="308" xfId="4" applyFont="1" applyFill="1" applyBorder="1" applyAlignment="1">
      <alignment horizontal="center" vertical="top" wrapText="1"/>
    </xf>
    <xf numFmtId="0" fontId="47" fillId="50" borderId="0" xfId="2" applyFont="1" applyFill="1" applyAlignment="1">
      <alignment horizontal="left" vertical="center" wrapText="1" indent="1"/>
    </xf>
    <xf numFmtId="0" fontId="217" fillId="50" borderId="0" xfId="2" applyFont="1" applyFill="1" applyAlignment="1">
      <alignment horizontal="left" vertical="center" wrapText="1" indent="1"/>
    </xf>
    <xf numFmtId="0" fontId="219" fillId="48" borderId="0" xfId="2" applyFont="1" applyFill="1" applyAlignment="1"/>
    <xf numFmtId="0" fontId="82" fillId="46" borderId="0" xfId="2" applyFont="1" applyFill="1" applyAlignment="1">
      <alignment horizontal="center" vertical="center"/>
    </xf>
    <xf numFmtId="0" fontId="203" fillId="46" borderId="0" xfId="2" applyFont="1" applyFill="1" applyAlignment="1">
      <alignment horizontal="center" vertical="center"/>
    </xf>
    <xf numFmtId="0" fontId="8" fillId="0" borderId="312" xfId="1" applyBorder="1" applyAlignment="1" applyProtection="1">
      <alignment vertical="center"/>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95F963"/>
      <color rgb="FF6DDDF7"/>
      <color rgb="FF6EF729"/>
      <color rgb="FFFFA3C2"/>
      <color rgb="FF3399FF"/>
      <color rgb="FFFFF5D5"/>
      <color rgb="FFFFFFCC"/>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'30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'30　感染症統計'!$B$7:$M$7</c:f>
              <c:numCache>
                <c:formatCode>General</c:formatCode>
                <c:ptCount val="12"/>
                <c:pt idx="0">
                  <c:v>142</c:v>
                </c:pt>
                <c:pt idx="1">
                  <c:v>95</c:v>
                </c:pt>
                <c:pt idx="2">
                  <c:v>86</c:v>
                </c:pt>
                <c:pt idx="3">
                  <c:v>111</c:v>
                </c:pt>
                <c:pt idx="4">
                  <c:v>215</c:v>
                </c:pt>
                <c:pt idx="5">
                  <c:v>304</c:v>
                </c:pt>
                <c:pt idx="6">
                  <c:v>547</c:v>
                </c:pt>
              </c:numCache>
            </c:numRef>
          </c:val>
          <c:smooth val="0"/>
          <c:extLst>
            <c:ext xmlns:c16="http://schemas.microsoft.com/office/drawing/2014/chart" uri="{C3380CC4-5D6E-409C-BE32-E72D297353CC}">
              <c16:uniqueId val="{00000000-258B-4D78-9FAF-C894CF0226E0}"/>
            </c:ext>
          </c:extLst>
        </c:ser>
        <c:ser>
          <c:idx val="6"/>
          <c:order val="1"/>
          <c:tx>
            <c:strRef>
              <c:f>'30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'30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'30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'30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'30　感染症統計'!$A$10</c:f>
              <c:strCache>
                <c:ptCount val="1"/>
                <c:pt idx="0">
                  <c:v>2022年</c:v>
                </c:pt>
              </c:strCache>
            </c:strRef>
          </c:tx>
          <c:spPr>
            <a:ln w="28575" cap="rnd">
              <a:solidFill>
                <a:schemeClr val="accent2"/>
              </a:solidFill>
              <a:round/>
            </a:ln>
            <a:effectLst/>
          </c:spPr>
          <c:marker>
            <c:symbol val="none"/>
          </c:marker>
          <c:val>
            <c:numRef>
              <c:f>'30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'30　感染症統計'!$A$11</c:f>
              <c:strCache>
                <c:ptCount val="1"/>
                <c:pt idx="0">
                  <c:v>2021年</c:v>
                </c:pt>
              </c:strCache>
            </c:strRef>
          </c:tx>
          <c:spPr>
            <a:ln w="28575" cap="rnd">
              <a:solidFill>
                <a:schemeClr val="accent3"/>
              </a:solidFill>
              <a:round/>
            </a:ln>
            <a:effectLst/>
          </c:spPr>
          <c:marker>
            <c:symbol val="none"/>
          </c:marker>
          <c:val>
            <c:numRef>
              <c:f>'30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'30　感染症統計'!$A$12</c:f>
              <c:strCache>
                <c:ptCount val="1"/>
                <c:pt idx="0">
                  <c:v>2020年</c:v>
                </c:pt>
              </c:strCache>
            </c:strRef>
          </c:tx>
          <c:spPr>
            <a:ln w="28575" cap="rnd">
              <a:solidFill>
                <a:schemeClr val="accent6"/>
              </a:solidFill>
              <a:round/>
            </a:ln>
            <a:effectLst/>
          </c:spPr>
          <c:marker>
            <c:symbol val="none"/>
          </c:marker>
          <c:val>
            <c:numRef>
              <c:f>'30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'30　感染症統計'!$P$7</c:f>
              <c:strCache>
                <c:ptCount val="1"/>
                <c:pt idx="0">
                  <c:v>2025年</c:v>
                </c:pt>
              </c:strCache>
            </c:strRef>
          </c:tx>
          <c:spPr>
            <a:ln w="38100" cap="rnd">
              <a:solidFill>
                <a:srgbClr val="FF0000"/>
              </a:solidFill>
              <a:round/>
            </a:ln>
            <a:effectLst/>
          </c:spPr>
          <c:marker>
            <c:symbol val="none"/>
          </c:marker>
          <c:val>
            <c:numRef>
              <c:f>'30　感染症統計'!$Q$7:$AB$7</c:f>
              <c:numCache>
                <c:formatCode>#,##0_ </c:formatCode>
                <c:ptCount val="12"/>
                <c:pt idx="0">
                  <c:v>2</c:v>
                </c:pt>
                <c:pt idx="1">
                  <c:v>4</c:v>
                </c:pt>
                <c:pt idx="2">
                  <c:v>6</c:v>
                </c:pt>
                <c:pt idx="3">
                  <c:v>4</c:v>
                </c:pt>
                <c:pt idx="4">
                  <c:v>8</c:v>
                </c:pt>
                <c:pt idx="5">
                  <c:v>0</c:v>
                </c:pt>
                <c:pt idx="6">
                  <c:v>4</c:v>
                </c:pt>
              </c:numCache>
            </c:numRef>
          </c:val>
          <c:smooth val="0"/>
          <c:extLst>
            <c:ext xmlns:c16="http://schemas.microsoft.com/office/drawing/2014/chart" uri="{C3380CC4-5D6E-409C-BE32-E72D297353CC}">
              <c16:uniqueId val="{00000000-1B18-4E7B-939D-82A450FC20BD}"/>
            </c:ext>
          </c:extLst>
        </c:ser>
        <c:ser>
          <c:idx val="0"/>
          <c:order val="1"/>
          <c:tx>
            <c:strRef>
              <c:f>'30　感染症統計'!$P$8</c:f>
              <c:strCache>
                <c:ptCount val="1"/>
                <c:pt idx="0">
                  <c:v>2024年</c:v>
                </c:pt>
              </c:strCache>
            </c:strRef>
          </c:tx>
          <c:spPr>
            <a:ln w="19050" cap="rnd">
              <a:solidFill>
                <a:srgbClr val="00B050"/>
              </a:solidFill>
              <a:round/>
            </a:ln>
            <a:effectLst/>
          </c:spPr>
          <c:marker>
            <c:symbol val="none"/>
          </c:marker>
          <c:val>
            <c:numRef>
              <c:f>'30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'30　感染症統計'!$P$9</c:f>
              <c:strCache>
                <c:ptCount val="1"/>
                <c:pt idx="0">
                  <c:v>2023年</c:v>
                </c:pt>
              </c:strCache>
            </c:strRef>
          </c:tx>
          <c:spPr>
            <a:ln w="28575" cap="rnd">
              <a:solidFill>
                <a:schemeClr val="accent2"/>
              </a:solidFill>
              <a:round/>
            </a:ln>
            <a:effectLst/>
          </c:spPr>
          <c:marker>
            <c:symbol val="none"/>
          </c:marker>
          <c:val>
            <c:numRef>
              <c:f>'30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'30　感染症統計'!$P$10</c:f>
              <c:strCache>
                <c:ptCount val="1"/>
                <c:pt idx="0">
                  <c:v>2022年</c:v>
                </c:pt>
              </c:strCache>
            </c:strRef>
          </c:tx>
          <c:spPr>
            <a:ln w="28575" cap="rnd">
              <a:solidFill>
                <a:schemeClr val="accent3"/>
              </a:solidFill>
              <a:round/>
            </a:ln>
            <a:effectLst/>
          </c:spPr>
          <c:marker>
            <c:symbol val="none"/>
          </c:marker>
          <c:val>
            <c:numRef>
              <c:f>'30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'30　感染症統計'!$P$11</c:f>
              <c:strCache>
                <c:ptCount val="1"/>
                <c:pt idx="0">
                  <c:v>2021年</c:v>
                </c:pt>
              </c:strCache>
            </c:strRef>
          </c:tx>
          <c:spPr>
            <a:ln w="28575" cap="rnd">
              <a:solidFill>
                <a:schemeClr val="accent4"/>
              </a:solidFill>
              <a:round/>
            </a:ln>
            <a:effectLst/>
          </c:spPr>
          <c:marker>
            <c:symbol val="none"/>
          </c:marker>
          <c:val>
            <c:numRef>
              <c:f>'30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'30　感染症統計'!$P$12</c:f>
              <c:strCache>
                <c:ptCount val="1"/>
                <c:pt idx="0">
                  <c:v>2020年</c:v>
                </c:pt>
              </c:strCache>
            </c:strRef>
          </c:tx>
          <c:spPr>
            <a:ln w="28575" cap="rnd">
              <a:solidFill>
                <a:schemeClr val="accent6"/>
              </a:solidFill>
              <a:round/>
            </a:ln>
            <a:effectLst/>
          </c:spPr>
          <c:marker>
            <c:symbol val="none"/>
          </c:marker>
          <c:val>
            <c:numRef>
              <c:f>'30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gif@01DBF7B8.2FABE840" TargetMode="External"/><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microsoft.com/office/2007/relationships/hdphoto" Target="../media/hdphoto1.wdp"/><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png"/><Relationship Id="rId5"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xdr:colOff>
      <xdr:row>6</xdr:row>
      <xdr:rowOff>30480</xdr:rowOff>
    </xdr:from>
    <xdr:to>
      <xdr:col>16</xdr:col>
      <xdr:colOff>414020</xdr:colOff>
      <xdr:row>29</xdr:row>
      <xdr:rowOff>0</xdr:rowOff>
    </xdr:to>
    <xdr:pic>
      <xdr:nvPicPr>
        <xdr:cNvPr id="2" name="図 5">
          <a:extLst>
            <a:ext uri="{FF2B5EF4-FFF2-40B4-BE49-F238E27FC236}">
              <a16:creationId xmlns:a16="http://schemas.microsoft.com/office/drawing/2014/main" id="{9A91FE4F-DAE1-8222-091E-E206027D37B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8160" y="1971040"/>
          <a:ext cx="8257540" cy="501904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81279</xdr:colOff>
      <xdr:row>15</xdr:row>
      <xdr:rowOff>0</xdr:rowOff>
    </xdr:from>
    <xdr:to>
      <xdr:col>26</xdr:col>
      <xdr:colOff>375274</xdr:colOff>
      <xdr:row>25</xdr:row>
      <xdr:rowOff>10160</xdr:rowOff>
    </xdr:to>
    <xdr:pic>
      <xdr:nvPicPr>
        <xdr:cNvPr id="5" name="図 4">
          <a:extLst>
            <a:ext uri="{FF2B5EF4-FFF2-40B4-BE49-F238E27FC236}">
              <a16:creationId xmlns:a16="http://schemas.microsoft.com/office/drawing/2014/main" id="{F8772664-C299-5075-0EED-2378609AE40F}"/>
            </a:ext>
          </a:extLst>
        </xdr:cNvPr>
        <xdr:cNvPicPr>
          <a:picLocks noChangeAspect="1"/>
        </xdr:cNvPicPr>
      </xdr:nvPicPr>
      <xdr:blipFill>
        <a:blip xmlns:r="http://schemas.openxmlformats.org/officeDocument/2006/relationships" r:embed="rId3"/>
        <a:stretch>
          <a:fillRect/>
        </a:stretch>
      </xdr:blipFill>
      <xdr:spPr>
        <a:xfrm>
          <a:off x="8950959" y="3952240"/>
          <a:ext cx="4865995" cy="2143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22860</xdr:rowOff>
    </xdr:from>
    <xdr:to>
      <xdr:col>13</xdr:col>
      <xdr:colOff>160020</xdr:colOff>
      <xdr:row>18</xdr:row>
      <xdr:rowOff>30480</xdr:rowOff>
    </xdr:to>
    <xdr:pic>
      <xdr:nvPicPr>
        <xdr:cNvPr id="4" name="図 3" descr="感染性胃腸炎患者報告数　直近5シーズン">
          <a:extLst>
            <a:ext uri="{FF2B5EF4-FFF2-40B4-BE49-F238E27FC236}">
              <a16:creationId xmlns:a16="http://schemas.microsoft.com/office/drawing/2014/main" id="{71E3C3ED-8A18-4B4A-5522-2F4BBBE31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1013460"/>
          <a:ext cx="743712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4.19</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7050"/>
            <a:gd name="adj4" fmla="val 50621"/>
            <a:gd name="adj5" fmla="val 242679"/>
            <a:gd name="adj6" fmla="val 6740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1411121</xdr:colOff>
      <xdr:row>13</xdr:row>
      <xdr:rowOff>36303</xdr:rowOff>
    </xdr:from>
    <xdr:to>
      <xdr:col>12</xdr:col>
      <xdr:colOff>106680</xdr:colOff>
      <xdr:row>14</xdr:row>
      <xdr:rowOff>159148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699901" y="253566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259081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11531</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56CABD5-12A0-46B9-8385-A375E564FA86}"/>
            </a:ext>
          </a:extLst>
        </xdr:cNvPr>
        <xdr:cNvSpPr>
          <a:spLocks noChangeAspect="1" noChangeArrowheads="1"/>
        </xdr:cNvSpPr>
      </xdr:nvSpPr>
      <xdr:spPr bwMode="auto">
        <a:xfrm>
          <a:off x="4907280" y="4632960"/>
          <a:ext cx="304800" cy="30109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28574</xdr:rowOff>
    </xdr:to>
    <xdr:sp macro="" textlink="">
      <xdr:nvSpPr>
        <xdr:cNvPr id="3"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CAA4BF68-AF39-47C3-A54B-462F176C766D}"/>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28574</xdr:rowOff>
    </xdr:to>
    <xdr:sp macro="" textlink="">
      <xdr:nvSpPr>
        <xdr:cNvPr id="4"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BFF0FCED-78B6-4693-9AD7-1DF1ADBDFB6D}"/>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28574</xdr:rowOff>
    </xdr:to>
    <xdr:sp macro="" textlink="">
      <xdr:nvSpPr>
        <xdr:cNvPr id="5"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0DF70734-68E8-40AA-AC03-B24E0883863A}"/>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161925</xdr:colOff>
      <xdr:row>56</xdr:row>
      <xdr:rowOff>114300</xdr:rowOff>
    </xdr:from>
    <xdr:to>
      <xdr:col>18</xdr:col>
      <xdr:colOff>613410</xdr:colOff>
      <xdr:row>67</xdr:row>
      <xdr:rowOff>28575</xdr:rowOff>
    </xdr:to>
    <xdr:pic>
      <xdr:nvPicPr>
        <xdr:cNvPr id="6" name="図 3">
          <a:extLst>
            <a:ext uri="{FF2B5EF4-FFF2-40B4-BE49-F238E27FC236}">
              <a16:creationId xmlns:a16="http://schemas.microsoft.com/office/drawing/2014/main" id="{360CCE11-C3F4-410B-83F7-705A4C6B18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14585" y="11727180"/>
          <a:ext cx="2920365" cy="1758314"/>
        </a:xfrm>
        <a:prstGeom prst="rect">
          <a:avLst/>
        </a:prstGeom>
        <a:noFill/>
        <a:ln w="9525">
          <a:noFill/>
          <a:miter lim="800000"/>
          <a:headEnd/>
          <a:tailEnd/>
        </a:ln>
      </xdr:spPr>
    </xdr:pic>
    <xdr:clientData/>
  </xdr:twoCellAnchor>
  <xdr:twoCellAnchor editAs="oneCell">
    <xdr:from>
      <xdr:col>17</xdr:col>
      <xdr:colOff>0</xdr:colOff>
      <xdr:row>5</xdr:row>
      <xdr:rowOff>0</xdr:rowOff>
    </xdr:from>
    <xdr:to>
      <xdr:col>17</xdr:col>
      <xdr:colOff>304800</xdr:colOff>
      <xdr:row>6</xdr:row>
      <xdr:rowOff>28575</xdr:rowOff>
    </xdr:to>
    <xdr:sp macro="" textlink="">
      <xdr:nvSpPr>
        <xdr:cNvPr id="7" name="AutoShape 285" descr="Z">
          <a:hlinkClick xmlns:r="http://schemas.openxmlformats.org/officeDocument/2006/relationships" r:id="rId5"/>
          <a:extLst>
            <a:ext uri="{FF2B5EF4-FFF2-40B4-BE49-F238E27FC236}">
              <a16:creationId xmlns:a16="http://schemas.microsoft.com/office/drawing/2014/main" id="{46F255AA-F95D-4E06-98A2-95C62BD872D0}"/>
            </a:ext>
          </a:extLst>
        </xdr:cNvPr>
        <xdr:cNvSpPr>
          <a:spLocks noChangeAspect="1" noChangeArrowheads="1"/>
        </xdr:cNvSpPr>
      </xdr:nvSpPr>
      <xdr:spPr bwMode="auto">
        <a:xfrm>
          <a:off x="11704320" y="1356360"/>
          <a:ext cx="304800" cy="302895"/>
        </a:xfrm>
        <a:prstGeom prst="rect">
          <a:avLst/>
        </a:prstGeom>
        <a:noFill/>
        <a:ln w="9525">
          <a:noFill/>
          <a:miter lim="800000"/>
          <a:headEnd/>
          <a:tailEnd/>
        </a:ln>
      </xdr:spPr>
    </xdr:sp>
    <xdr:clientData/>
  </xdr:twoCellAnchor>
  <xdr:twoCellAnchor>
    <xdr:from>
      <xdr:col>1</xdr:col>
      <xdr:colOff>48627</xdr:colOff>
      <xdr:row>20</xdr:row>
      <xdr:rowOff>192506</xdr:rowOff>
    </xdr:from>
    <xdr:to>
      <xdr:col>11</xdr:col>
      <xdr:colOff>955407</xdr:colOff>
      <xdr:row>24</xdr:row>
      <xdr:rowOff>16043</xdr:rowOff>
    </xdr:to>
    <xdr:sp macro="" textlink="">
      <xdr:nvSpPr>
        <xdr:cNvPr id="8" name="テキスト ボックス 7">
          <a:extLst>
            <a:ext uri="{FF2B5EF4-FFF2-40B4-BE49-F238E27FC236}">
              <a16:creationId xmlns:a16="http://schemas.microsoft.com/office/drawing/2014/main" id="{BFAAFF32-3A70-462A-BB18-9E02BF4ECD31}"/>
            </a:ext>
          </a:extLst>
        </xdr:cNvPr>
        <xdr:cNvSpPr txBox="1">
          <a:spLocks noChangeArrowheads="1"/>
        </xdr:cNvSpPr>
      </xdr:nvSpPr>
      <xdr:spPr bwMode="auto">
        <a:xfrm>
          <a:off x="383907" y="5617946"/>
          <a:ext cx="8884920" cy="692217"/>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8000"/>
              </a:solidFill>
              <a:latin typeface="ＭＳ Ｐゴシック"/>
              <a:ea typeface="ＭＳ Ｐゴシック"/>
            </a:rPr>
            <a:t>問題をこじらせる対応</a:t>
          </a:r>
          <a:r>
            <a:rPr lang="ja-JP" altLang="en-US" sz="1100" b="0" i="0" u="none" strike="noStrike" baseline="0">
              <a:solidFill>
                <a:srgbClr val="000000"/>
              </a:solidFill>
              <a:latin typeface="ＭＳ Ｐゴシック"/>
              <a:ea typeface="ＭＳ Ｐゴシック"/>
            </a:rPr>
            <a:t>　　</a:t>
          </a:r>
        </a:p>
        <a:p>
          <a:pPr lvl="1"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・話を真剣に聞かない　　　　　</a:t>
          </a:r>
          <a:r>
            <a:rPr lang="ja-JP" altLang="en-US" sz="1000" b="1" i="0" u="none" strike="noStrike" baseline="0">
              <a:solidFill>
                <a:srgbClr val="000000"/>
              </a:solidFill>
              <a:latin typeface="ＭＳ Ｐゴシック"/>
              <a:ea typeface="ＭＳ Ｐゴシック"/>
            </a:rPr>
            <a:t>・よく話を聞かず言い訳ばかりする　　　　　　　　</a:t>
          </a:r>
          <a:r>
            <a:rPr lang="ja-JP" altLang="en-US" sz="1100" b="1" i="0" u="none" strike="noStrike" baseline="0">
              <a:solidFill>
                <a:srgbClr val="000000"/>
              </a:solidFill>
              <a:latin typeface="ＭＳ Ｐゴシック"/>
              <a:ea typeface="ＭＳ Ｐゴシック"/>
            </a:rPr>
            <a:t>・責任を持った者がなかなか出てこない　　　　　　　　　</a:t>
          </a:r>
        </a:p>
        <a:p>
          <a:pPr lvl="1" algn="l" rtl="0">
            <a:defRPr sz="1000"/>
          </a:pPr>
          <a:r>
            <a:rPr lang="ja-JP" altLang="en-US" sz="1100" b="1" i="0" u="none" strike="noStrike" baseline="0">
              <a:solidFill>
                <a:srgbClr val="000000"/>
              </a:solidFill>
              <a:latin typeface="ＭＳ Ｐゴシック"/>
              <a:ea typeface="ＭＳ Ｐゴシック"/>
            </a:rPr>
            <a:t>　　・言いがかりとして反論する　  ・クレーマーとして片付けようとする　　　  　 ・お金や物で対応しようとする</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editAs="oneCell">
    <xdr:from>
      <xdr:col>0</xdr:col>
      <xdr:colOff>24063</xdr:colOff>
      <xdr:row>5</xdr:row>
      <xdr:rowOff>58435</xdr:rowOff>
    </xdr:from>
    <xdr:to>
      <xdr:col>6</xdr:col>
      <xdr:colOff>312903</xdr:colOff>
      <xdr:row>14</xdr:row>
      <xdr:rowOff>16041</xdr:rowOff>
    </xdr:to>
    <xdr:pic>
      <xdr:nvPicPr>
        <xdr:cNvPr id="9" name="図 8">
          <a:extLst>
            <a:ext uri="{FF2B5EF4-FFF2-40B4-BE49-F238E27FC236}">
              <a16:creationId xmlns:a16="http://schemas.microsoft.com/office/drawing/2014/main" id="{511218EF-D953-44CF-B7CC-B33CD831494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sharpenSoften amount="100000"/>
                  </a14:imgEffect>
                  <a14:imgEffect>
                    <a14:brightnessContrast contrast="32000"/>
                  </a14:imgEffect>
                </a14:imgLayer>
              </a14:imgProps>
            </a:ext>
          </a:extLst>
        </a:blip>
        <a:stretch>
          <a:fillRect/>
        </a:stretch>
      </xdr:blipFill>
      <xdr:spPr>
        <a:xfrm>
          <a:off x="24063" y="1422014"/>
          <a:ext cx="3713829" cy="2540385"/>
        </a:xfrm>
        <a:prstGeom prst="rect">
          <a:avLst/>
        </a:prstGeom>
      </xdr:spPr>
    </xdr:pic>
    <xdr:clientData/>
  </xdr:twoCellAnchor>
  <xdr:twoCellAnchor>
    <xdr:from>
      <xdr:col>5</xdr:col>
      <xdr:colOff>397543</xdr:colOff>
      <xdr:row>8</xdr:row>
      <xdr:rowOff>24064</xdr:rowOff>
    </xdr:from>
    <xdr:to>
      <xdr:col>6</xdr:col>
      <xdr:colOff>561475</xdr:colOff>
      <xdr:row>10</xdr:row>
      <xdr:rowOff>266701</xdr:rowOff>
    </xdr:to>
    <xdr:sp macro="" textlink="">
      <xdr:nvSpPr>
        <xdr:cNvPr id="10" name="右矢印 2">
          <a:extLst>
            <a:ext uri="{FF2B5EF4-FFF2-40B4-BE49-F238E27FC236}">
              <a16:creationId xmlns:a16="http://schemas.microsoft.com/office/drawing/2014/main" id="{3A92FC7A-F35A-42B8-8FB9-077A8FF1BC17}"/>
            </a:ext>
          </a:extLst>
        </xdr:cNvPr>
        <xdr:cNvSpPr>
          <a:spLocks noChangeArrowheads="1"/>
        </xdr:cNvSpPr>
      </xdr:nvSpPr>
      <xdr:spPr bwMode="auto">
        <a:xfrm>
          <a:off x="3201703" y="2203384"/>
          <a:ext cx="781152" cy="791277"/>
        </a:xfrm>
        <a:prstGeom prst="rightArrow">
          <a:avLst>
            <a:gd name="adj1" fmla="val 50000"/>
            <a:gd name="adj2" fmla="val 50002"/>
          </a:avLst>
        </a:prstGeom>
        <a:solidFill>
          <a:srgbClr val="4F81BD"/>
        </a:solidFill>
        <a:ln w="25400" algn="ctr">
          <a:solidFill>
            <a:srgbClr val="FFFFFF"/>
          </a:solidFill>
          <a:miter lim="800000"/>
          <a:headEnd/>
          <a:tailEnd/>
        </a:ln>
        <a:effectLst>
          <a:outerShdw dist="50800" dir="5400000" algn="ctr" rotWithShape="0">
            <a:srgbClr val="C0C0C0"/>
          </a:outerShdw>
        </a:effec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15</xdr:row>
      <xdr:rowOff>31104</xdr:rowOff>
    </xdr:from>
    <xdr:to>
      <xdr:col>2</xdr:col>
      <xdr:colOff>4125707</xdr:colOff>
      <xdr:row>33</xdr:row>
      <xdr:rowOff>101082</xdr:rowOff>
    </xdr:to>
    <xdr:pic>
      <xdr:nvPicPr>
        <xdr:cNvPr id="3" name="図 2">
          <a:extLst>
            <a:ext uri="{FF2B5EF4-FFF2-40B4-BE49-F238E27FC236}">
              <a16:creationId xmlns:a16="http://schemas.microsoft.com/office/drawing/2014/main" id="{922E2F3C-4CCD-7F55-6BF7-95DCA77378E1}"/>
            </a:ext>
          </a:extLst>
        </xdr:cNvPr>
        <xdr:cNvPicPr>
          <a:picLocks noChangeAspect="1"/>
        </xdr:cNvPicPr>
      </xdr:nvPicPr>
      <xdr:blipFill>
        <a:blip xmlns:r="http://schemas.openxmlformats.org/officeDocument/2006/relationships" r:embed="rId2"/>
        <a:stretch>
          <a:fillRect/>
        </a:stretch>
      </xdr:blipFill>
      <xdr:spPr>
        <a:xfrm>
          <a:off x="2107164" y="6842451"/>
          <a:ext cx="4125706" cy="32579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186267</xdr:rowOff>
    </xdr:from>
    <xdr:to>
      <xdr:col>22</xdr:col>
      <xdr:colOff>135466</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73200"/>
          <a:ext cx="1676898" cy="17316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423334</xdr:colOff>
      <xdr:row>37</xdr:row>
      <xdr:rowOff>67733</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743278" cy="21672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22</xdr:col>
      <xdr:colOff>33866</xdr:colOff>
      <xdr:row>45</xdr:row>
      <xdr:rowOff>0</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537945" cy="344892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4079711</xdr:colOff>
      <xdr:row>39</xdr:row>
      <xdr:rowOff>143282</xdr:rowOff>
    </xdr:to>
    <xdr:pic>
      <xdr:nvPicPr>
        <xdr:cNvPr id="2" name="図 1">
          <a:extLst>
            <a:ext uri="{FF2B5EF4-FFF2-40B4-BE49-F238E27FC236}">
              <a16:creationId xmlns:a16="http://schemas.microsoft.com/office/drawing/2014/main" id="{96D96EEC-EA2B-863E-CA45-53A1E6E71AF9}"/>
            </a:ext>
          </a:extLst>
        </xdr:cNvPr>
        <xdr:cNvPicPr>
          <a:picLocks noChangeAspect="1"/>
        </xdr:cNvPicPr>
      </xdr:nvPicPr>
      <xdr:blipFill>
        <a:blip xmlns:r="http://schemas.openxmlformats.org/officeDocument/2006/relationships" r:embed="rId1"/>
        <a:stretch>
          <a:fillRect/>
        </a:stretch>
      </xdr:blipFill>
      <xdr:spPr>
        <a:xfrm>
          <a:off x="1465385" y="12003128"/>
          <a:ext cx="5440890" cy="5275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suginami.tokyo.jp/guide/kenko/shokuhin/1004830.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youtube.com/watch?v=WeE0z0jAAl8" TargetMode="External"/><Relationship Id="rId3" Type="http://schemas.openxmlformats.org/officeDocument/2006/relationships/hyperlink" Target="https://topics.smt.docomo.ne.jp/article/mbs_news/region/mbs_news-GE00067494" TargetMode="External"/><Relationship Id="rId7" Type="http://schemas.openxmlformats.org/officeDocument/2006/relationships/hyperlink" Target="https://jitantech.com/miyako-shokuchu-poisoning-campylobacter/" TargetMode="External"/><Relationship Id="rId2" Type="http://schemas.openxmlformats.org/officeDocument/2006/relationships/hyperlink" Target="https://topics.smt.docomo.ne.jp/article/trendnewscaster/trend/trendnewscaster-82607"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h-crisis.niph.go.jp/archives/448638/" TargetMode="External"/><Relationship Id="rId11" Type="http://schemas.openxmlformats.org/officeDocument/2006/relationships/printerSettings" Target="../printerSettings/printerSettings5.bin"/><Relationship Id="rId5" Type="http://schemas.openxmlformats.org/officeDocument/2006/relationships/hyperlink" Target="https://news.yahoo.co.jp/articles/45c084cf9f1ef18e8ba85f6a1ab75fb45ba9f30b" TargetMode="External"/><Relationship Id="rId10" Type="http://schemas.openxmlformats.org/officeDocument/2006/relationships/hyperlink" Target="https://news.yahoo.co.jp/articles/e01a9ce5df4d569c061c0e9c4ef291110d093ff8" TargetMode="External"/><Relationship Id="rId4" Type="http://schemas.openxmlformats.org/officeDocument/2006/relationships/hyperlink" Target="https://kicks-blog.com/entry/2025/08/02/113419?utm_source=feed" TargetMode="External"/><Relationship Id="rId9" Type="http://schemas.openxmlformats.org/officeDocument/2006/relationships/hyperlink" Target="https://news.livedoor.com/article/detail/2925860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8ed62c743ef79ed7a4b0404121cf52cb6d3b3c0e" TargetMode="External"/><Relationship Id="rId13" Type="http://schemas.openxmlformats.org/officeDocument/2006/relationships/printerSettings" Target="../printerSettings/printerSettings6.bin"/><Relationship Id="rId3" Type="http://schemas.openxmlformats.org/officeDocument/2006/relationships/hyperlink" Target="https://news.yahoo.co.jp/articles/63a32d8a47450143f1f7bebd5100aca7564b98dc" TargetMode="External"/><Relationship Id="rId7" Type="http://schemas.openxmlformats.org/officeDocument/2006/relationships/hyperlink" Target="https://karapaia.com/archives/528517.html&#12288;&#12288;&#12288;&#12288;" TargetMode="External"/><Relationship Id="rId12" Type="http://schemas.openxmlformats.org/officeDocument/2006/relationships/hyperlink" Target="https://www.youtube.com/watch?v=52dPLgLwMdQ" TargetMode="External"/><Relationship Id="rId2" Type="http://schemas.openxmlformats.org/officeDocument/2006/relationships/hyperlink" Target="https://jp.reuters.com/markets/commodities/DMXFWOFPNBIHFMYEEXSMEOGX4M-2025-07-30/" TargetMode="External"/><Relationship Id="rId1" Type="http://schemas.openxmlformats.org/officeDocument/2006/relationships/hyperlink" Target="https://www.jetro.go.jp/biz/areareports/2025/201c8bf7ce7b6d94.html" TargetMode="External"/><Relationship Id="rId6" Type="http://schemas.openxmlformats.org/officeDocument/2006/relationships/hyperlink" Target="https://www.sankei.com/article/20250729-QVHP6LPZAZJGHGBQWORVNYU6RI/" TargetMode="External"/><Relationship Id="rId11" Type="http://schemas.openxmlformats.org/officeDocument/2006/relationships/hyperlink" Target="https://www.mk.co.kr/jp/business/11378525" TargetMode="External"/><Relationship Id="rId5" Type="http://schemas.openxmlformats.org/officeDocument/2006/relationships/hyperlink" Target="https://www.jetro.go.jp/biznews/2025/07/ddce9cc180f89164.html" TargetMode="External"/><Relationship Id="rId10" Type="http://schemas.openxmlformats.org/officeDocument/2006/relationships/hyperlink" Target="https://news.livedoor.com/article/detail/29255800/" TargetMode="External"/><Relationship Id="rId4" Type="http://schemas.openxmlformats.org/officeDocument/2006/relationships/hyperlink" Target="https://www.jakartashimbun.com/free/detail/69447.html" TargetMode="External"/><Relationship Id="rId9" Type="http://schemas.openxmlformats.org/officeDocument/2006/relationships/hyperlink" Target="https://www.jetro.go.jp/biznews/2025/07/bcdcf1a942b66792.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yomiuri.co.jp/local/chubu/news/20250731-OYTNT50061/" TargetMode="External"/><Relationship Id="rId2" Type="http://schemas.openxmlformats.org/officeDocument/2006/relationships/hyperlink" Target="https://www.metro.tokyo.lg.jp/information/press/2025/07/2025073101" TargetMode="External"/><Relationship Id="rId1" Type="http://schemas.openxmlformats.org/officeDocument/2006/relationships/hyperlink" Target="https://prtimes.jp/main/html/rd/p/000000265.000038494.html" TargetMode="External"/><Relationship Id="rId5" Type="http://schemas.openxmlformats.org/officeDocument/2006/relationships/printerSettings" Target="../printerSettings/printerSettings10.bin"/><Relationship Id="rId4" Type="http://schemas.openxmlformats.org/officeDocument/2006/relationships/hyperlink" Target="https://wellness-news.co.jp/posts/%e8%be%b2250730-2/"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ifas.mhlw.go.jp/faspub/_link.do?i=IO_S020502&amp;p=RCL202501766"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46" t="s">
        <v>3</v>
      </c>
      <c r="B3" s="647"/>
      <c r="C3" s="647"/>
      <c r="D3" s="647"/>
      <c r="E3" s="647"/>
      <c r="F3" s="647"/>
      <c r="G3" s="647"/>
      <c r="H3" s="648"/>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+'30　食中毒記事等 '!A2</f>
        <v>ホテル飲食店で食中毒　松阪、朝食で6人に症状　三重県が営業禁止</v>
      </c>
      <c r="C10" s="75"/>
      <c r="D10" s="77"/>
      <c r="E10" s="75"/>
      <c r="F10" s="78"/>
      <c r="G10" s="76"/>
      <c r="H10" s="76"/>
      <c r="I10" s="41"/>
    </row>
    <row r="11" spans="1:9" ht="15" customHeight="1">
      <c r="A11" s="144" t="s">
        <v>9</v>
      </c>
      <c r="B11" s="75" t="str">
        <f>+'30　ノロウイルス関連情報 '!H72</f>
        <v>管理レベル「2」　</v>
      </c>
      <c r="C11" s="75"/>
      <c r="D11" s="75" t="s">
        <v>10</v>
      </c>
      <c r="E11" s="75"/>
      <c r="F11" s="77">
        <f>+'30　ノロウイルス関連情報 '!G73</f>
        <v>4.1900000000000004</v>
      </c>
      <c r="G11" s="75" t="str">
        <f>+'30　ノロウイルス関連情報 '!H73</f>
        <v>　：先週より</v>
      </c>
      <c r="H11" s="171">
        <f>+'30　ノロウイルス関連情報 '!I73</f>
        <v>-1.1099999999999994</v>
      </c>
      <c r="I11" s="41"/>
    </row>
    <row r="12" spans="1:9" s="49" customFormat="1" ht="15" customHeight="1">
      <c r="A12" s="79" t="s">
        <v>11</v>
      </c>
      <c r="B12" s="652" t="str">
        <f>+'30　残留農薬など'!A2</f>
        <v>適応外農薬の検出及び基準値超過</v>
      </c>
      <c r="C12" s="652"/>
      <c r="D12" s="652"/>
      <c r="E12" s="652"/>
      <c r="F12" s="652"/>
      <c r="G12" s="652"/>
      <c r="H12" s="80"/>
      <c r="I12" s="48"/>
    </row>
    <row r="13" spans="1:9" ht="15" customHeight="1">
      <c r="A13" s="74" t="s">
        <v>12</v>
      </c>
      <c r="B13" s="652" t="str">
        <f>+'30　食品表示'!A2</f>
        <v xml:space="preserve">返金【自主回収】3137個自主回収を報告も「5月にも1288個、自主回収している」2カ月半で欠落 ... goo </v>
      </c>
      <c r="C13" s="652"/>
      <c r="D13" s="652"/>
      <c r="E13" s="652"/>
      <c r="F13" s="652"/>
      <c r="G13" s="652"/>
      <c r="H13" s="76"/>
      <c r="I13" s="41"/>
    </row>
    <row r="14" spans="1:9" ht="15" customHeight="1">
      <c r="A14" s="74" t="s">
        <v>13</v>
      </c>
      <c r="B14" s="76" t="str">
        <f>+'30 海外情報'!A8</f>
        <v>香港衛生当局、日本産アイスクリームから基準値超過の大腸菌群検出で輸入を停止 　Yahoo!ニュース</v>
      </c>
      <c r="D14" s="76"/>
      <c r="E14" s="76"/>
      <c r="F14" s="76"/>
      <c r="G14" s="76"/>
      <c r="H14" s="76"/>
      <c r="I14" s="41"/>
    </row>
    <row r="15" spans="1:9" ht="15" customHeight="1">
      <c r="A15" s="81" t="s">
        <v>14</v>
      </c>
      <c r="B15" s="82" t="str">
        <f>+'30 海外情報'!A11</f>
        <v xml:space="preserve">ＭＢＧ給食で食中毒・異物混入 国会副委員長「政府と業者の怠慢は深刻」 | じゃかるた新聞 </v>
      </c>
      <c r="C15" s="649" t="s">
        <v>15</v>
      </c>
      <c r="D15" s="649"/>
      <c r="E15" s="649"/>
      <c r="F15" s="649"/>
      <c r="G15" s="649"/>
      <c r="H15" s="650"/>
      <c r="I15" s="41"/>
    </row>
    <row r="16" spans="1:9" ht="15" customHeight="1">
      <c r="A16" s="74" t="s">
        <v>16</v>
      </c>
      <c r="B16" s="75" t="str">
        <f>+'30　感染症統計'!A23</f>
        <v>2025年 第30週（7/21～7/27）</v>
      </c>
      <c r="C16" s="76"/>
      <c r="D16" s="75" t="s">
        <v>17</v>
      </c>
      <c r="E16" s="76"/>
      <c r="F16" s="76"/>
      <c r="G16" s="76"/>
      <c r="H16" s="76"/>
      <c r="I16" s="41"/>
    </row>
    <row r="17" spans="1:16" ht="15" customHeight="1">
      <c r="A17" s="74" t="s">
        <v>18</v>
      </c>
      <c r="B17" s="651" t="str">
        <f>+'29　国内感染症情報'!B2</f>
        <v>2025年第29週（7月14日〜7月20日）</v>
      </c>
      <c r="C17" s="651"/>
      <c r="D17" s="651"/>
      <c r="E17" s="651"/>
      <c r="F17" s="651"/>
      <c r="G17" s="651"/>
      <c r="H17" s="76"/>
      <c r="I17" s="41"/>
    </row>
    <row r="18" spans="1:16" ht="15" customHeight="1">
      <c r="A18" s="74" t="s">
        <v>19</v>
      </c>
      <c r="B18" s="83" t="str">
        <f>+'30  衛生訓話'!A2</f>
        <v>　　　　　今週のお題　(お客様からのお申し出や、ご指摘には速やかに答えましょう!)</v>
      </c>
      <c r="F18" s="83"/>
      <c r="G18" s="76"/>
      <c r="H18" s="76"/>
      <c r="I18" s="41"/>
    </row>
    <row r="19" spans="1:16" ht="15" customHeight="1">
      <c r="A19" s="74" t="s">
        <v>20</v>
      </c>
      <c r="B19" s="649" t="s">
        <v>252</v>
      </c>
      <c r="C19" s="649"/>
      <c r="D19" s="649"/>
      <c r="E19" s="649"/>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53" t="s">
        <v>25</v>
      </c>
      <c r="B39" s="653"/>
      <c r="C39" s="653"/>
      <c r="D39" s="653"/>
      <c r="E39" s="653"/>
      <c r="F39" s="653"/>
      <c r="G39" s="653"/>
    </row>
    <row r="40" spans="1:9" ht="30.75" customHeight="1">
      <c r="A40" s="657" t="s">
        <v>26</v>
      </c>
      <c r="B40" s="657"/>
      <c r="C40" s="657"/>
      <c r="D40" s="657"/>
      <c r="E40" s="657"/>
      <c r="F40" s="657"/>
      <c r="G40" s="657"/>
    </row>
    <row r="41" spans="1:9" ht="15">
      <c r="A41" s="52"/>
    </row>
    <row r="42" spans="1:9" ht="69.75" customHeight="1">
      <c r="A42" s="655" t="s">
        <v>27</v>
      </c>
      <c r="B42" s="655"/>
      <c r="C42" s="655"/>
      <c r="D42" s="655"/>
      <c r="E42" s="655"/>
      <c r="F42" s="655"/>
      <c r="G42" s="655"/>
    </row>
    <row r="43" spans="1:9" ht="35.25" customHeight="1">
      <c r="A43" s="657" t="s">
        <v>28</v>
      </c>
      <c r="B43" s="657"/>
      <c r="C43" s="657"/>
      <c r="D43" s="657"/>
      <c r="E43" s="657"/>
      <c r="F43" s="657"/>
      <c r="G43" s="657"/>
    </row>
    <row r="44" spans="1:9" ht="59.25" customHeight="1">
      <c r="A44" s="655" t="s">
        <v>29</v>
      </c>
      <c r="B44" s="655"/>
      <c r="C44" s="655"/>
      <c r="D44" s="655"/>
      <c r="E44" s="655"/>
      <c r="F44" s="655"/>
      <c r="G44" s="655"/>
    </row>
    <row r="45" spans="1:9" ht="15">
      <c r="A45" s="53"/>
    </row>
    <row r="46" spans="1:9" ht="27.75" customHeight="1">
      <c r="A46" s="656" t="s">
        <v>30</v>
      </c>
      <c r="B46" s="656"/>
      <c r="C46" s="656"/>
      <c r="D46" s="656"/>
      <c r="E46" s="656"/>
      <c r="F46" s="656"/>
      <c r="G46" s="656"/>
    </row>
    <row r="47" spans="1:9" ht="53.25" customHeight="1">
      <c r="A47" s="654" t="s">
        <v>31</v>
      </c>
      <c r="B47" s="655"/>
      <c r="C47" s="655"/>
      <c r="D47" s="655"/>
      <c r="E47" s="655"/>
      <c r="F47" s="655"/>
      <c r="G47" s="655"/>
    </row>
    <row r="48" spans="1:9" ht="15">
      <c r="A48" s="53"/>
    </row>
    <row r="49" spans="1:7" ht="32.25" customHeight="1">
      <c r="A49" s="656" t="s">
        <v>32</v>
      </c>
      <c r="B49" s="656"/>
      <c r="C49" s="656"/>
      <c r="D49" s="656"/>
      <c r="E49" s="656"/>
      <c r="F49" s="656"/>
      <c r="G49" s="656"/>
    </row>
    <row r="50" spans="1:7" ht="15">
      <c r="A50" s="52"/>
    </row>
    <row r="51" spans="1:7" ht="87" customHeight="1">
      <c r="A51" s="654" t="s">
        <v>33</v>
      </c>
      <c r="B51" s="655"/>
      <c r="C51" s="655"/>
      <c r="D51" s="655"/>
      <c r="E51" s="655"/>
      <c r="F51" s="655"/>
      <c r="G51" s="655"/>
    </row>
    <row r="52" spans="1:7" ht="15">
      <c r="A52" s="53"/>
    </row>
    <row r="53" spans="1:7" ht="32.25" customHeight="1">
      <c r="A53" s="656" t="s">
        <v>34</v>
      </c>
      <c r="B53" s="656"/>
      <c r="C53" s="656"/>
      <c r="D53" s="656"/>
      <c r="E53" s="656"/>
      <c r="F53" s="656"/>
      <c r="G53" s="656"/>
    </row>
    <row r="54" spans="1:7" ht="29.25" customHeight="1">
      <c r="A54" s="655" t="s">
        <v>35</v>
      </c>
      <c r="B54" s="655"/>
      <c r="C54" s="655"/>
      <c r="D54" s="655"/>
      <c r="E54" s="655"/>
      <c r="F54" s="655"/>
      <c r="G54" s="655"/>
    </row>
    <row r="55" spans="1:7" ht="15">
      <c r="A55" s="53"/>
    </row>
    <row r="56" spans="1:7" s="49" customFormat="1" ht="110.25" customHeight="1">
      <c r="A56" s="658" t="s">
        <v>36</v>
      </c>
      <c r="B56" s="659"/>
      <c r="C56" s="659"/>
      <c r="D56" s="659"/>
      <c r="E56" s="659"/>
      <c r="F56" s="659"/>
      <c r="G56" s="659"/>
    </row>
    <row r="57" spans="1:7" ht="34.5" customHeight="1">
      <c r="A57" s="657" t="s">
        <v>37</v>
      </c>
      <c r="B57" s="657"/>
      <c r="C57" s="657"/>
      <c r="D57" s="657"/>
      <c r="E57" s="657"/>
      <c r="F57" s="657"/>
      <c r="G57" s="657"/>
    </row>
    <row r="58" spans="1:7" ht="114" customHeight="1">
      <c r="A58" s="654" t="s">
        <v>38</v>
      </c>
      <c r="B58" s="655"/>
      <c r="C58" s="655"/>
      <c r="D58" s="655"/>
      <c r="E58" s="655"/>
      <c r="F58" s="655"/>
      <c r="G58" s="655"/>
    </row>
    <row r="59" spans="1:7" ht="109.5" customHeight="1">
      <c r="A59" s="655"/>
      <c r="B59" s="655"/>
      <c r="C59" s="655"/>
      <c r="D59" s="655"/>
      <c r="E59" s="655"/>
      <c r="F59" s="655"/>
      <c r="G59" s="655"/>
    </row>
    <row r="60" spans="1:7" ht="15">
      <c r="A60" s="53"/>
    </row>
    <row r="61" spans="1:7" s="50" customFormat="1" ht="57.75" customHeight="1">
      <c r="A61" s="655"/>
      <c r="B61" s="655"/>
      <c r="C61" s="655"/>
      <c r="D61" s="655"/>
      <c r="E61" s="655"/>
      <c r="F61" s="655"/>
      <c r="G61" s="655"/>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34"/>
  <sheetViews>
    <sheetView view="pageBreakPreview" zoomScale="96" zoomScaleNormal="100" zoomScaleSheetLayoutView="96" workbookViewId="0">
      <selection activeCell="AE9" sqref="AE9"/>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399"/>
  </cols>
  <sheetData>
    <row r="1" spans="1:52" ht="28.2" customHeight="1">
      <c r="A1" s="591"/>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row>
    <row r="2" spans="1:52" ht="32.4">
      <c r="A2" s="591"/>
      <c r="B2" s="583" t="s">
        <v>243</v>
      </c>
      <c r="C2" s="584"/>
      <c r="D2" s="584"/>
      <c r="E2" s="584"/>
      <c r="F2" s="584"/>
      <c r="G2" s="584"/>
      <c r="H2" s="584"/>
      <c r="I2" s="584"/>
      <c r="J2" s="584"/>
      <c r="K2" s="584"/>
      <c r="L2" s="584"/>
      <c r="M2" s="584"/>
      <c r="N2" s="584"/>
      <c r="O2" s="584"/>
      <c r="P2" s="584"/>
      <c r="Q2" s="591"/>
      <c r="R2" s="591"/>
      <c r="S2" s="604"/>
      <c r="T2" s="660" t="s">
        <v>245</v>
      </c>
      <c r="U2" s="660"/>
      <c r="V2" s="660"/>
      <c r="W2" s="660"/>
      <c r="X2" s="660"/>
      <c r="Y2" s="660"/>
      <c r="Z2" s="604"/>
      <c r="AA2" s="602"/>
      <c r="AB2" s="591"/>
    </row>
    <row r="3" spans="1:52" ht="26.4">
      <c r="A3" s="591"/>
      <c r="B3" s="586" t="s">
        <v>235</v>
      </c>
      <c r="C3" s="587"/>
      <c r="D3" s="587"/>
      <c r="E3" s="587"/>
      <c r="F3" s="587"/>
      <c r="G3" s="587"/>
      <c r="H3" s="587"/>
      <c r="I3" s="587"/>
      <c r="J3" s="587"/>
      <c r="K3" s="587"/>
      <c r="L3" s="587"/>
      <c r="M3" s="587"/>
      <c r="N3" s="587"/>
      <c r="O3" s="584"/>
      <c r="P3" s="584"/>
      <c r="Q3" s="591"/>
      <c r="R3" s="591"/>
      <c r="S3" s="601"/>
      <c r="T3" s="660"/>
      <c r="U3" s="660"/>
      <c r="V3" s="660"/>
      <c r="W3" s="660"/>
      <c r="X3" s="660"/>
      <c r="Y3" s="660"/>
      <c r="Z3" s="601"/>
      <c r="AA3" s="602"/>
      <c r="AB3" s="591"/>
    </row>
    <row r="4" spans="1:52" ht="17.399999999999999" customHeight="1">
      <c r="A4" s="591"/>
      <c r="B4" s="586" t="s">
        <v>244</v>
      </c>
      <c r="C4" s="587"/>
      <c r="D4" s="587"/>
      <c r="E4" s="587"/>
      <c r="F4" s="587"/>
      <c r="G4" s="587"/>
      <c r="H4" s="587"/>
      <c r="I4" s="587"/>
      <c r="J4" s="587"/>
      <c r="K4" s="587"/>
      <c r="L4" s="587"/>
      <c r="M4" s="587"/>
      <c r="N4" s="587"/>
      <c r="O4" s="584"/>
      <c r="P4" s="584"/>
      <c r="Q4" s="591"/>
      <c r="R4" s="591"/>
      <c r="S4" s="601"/>
      <c r="T4" s="601"/>
      <c r="U4" s="601"/>
      <c r="V4" s="601"/>
      <c r="W4" s="601"/>
      <c r="X4" s="601"/>
      <c r="Y4" s="601"/>
      <c r="Z4" s="601"/>
      <c r="AA4" s="602"/>
      <c r="AB4" s="591"/>
      <c r="AC4" s="404"/>
      <c r="AD4" s="404"/>
      <c r="AE4" s="404"/>
      <c r="AF4" s="404"/>
      <c r="AG4" s="404"/>
      <c r="AH4" s="404"/>
      <c r="AI4" s="404"/>
      <c r="AJ4"/>
      <c r="AK4"/>
      <c r="AL4"/>
      <c r="AM4"/>
      <c r="AN4"/>
      <c r="AO4"/>
      <c r="AP4"/>
      <c r="AQ4"/>
      <c r="AR4"/>
      <c r="AS4"/>
      <c r="AT4"/>
      <c r="AU4"/>
      <c r="AV4"/>
      <c r="AW4"/>
      <c r="AX4"/>
      <c r="AY4"/>
      <c r="AZ4"/>
    </row>
    <row r="5" spans="1:52" ht="17.399999999999999" customHeight="1">
      <c r="A5" s="591"/>
      <c r="B5" s="586"/>
      <c r="C5" s="587"/>
      <c r="D5" s="587"/>
      <c r="E5" s="587"/>
      <c r="F5" s="587"/>
      <c r="G5" s="587"/>
      <c r="H5" s="587"/>
      <c r="I5" s="587"/>
      <c r="J5" s="587"/>
      <c r="K5" s="588"/>
      <c r="L5" s="588"/>
      <c r="M5" s="588"/>
      <c r="N5" s="588"/>
      <c r="O5" s="585"/>
      <c r="P5" s="585"/>
      <c r="Q5" s="595"/>
      <c r="R5" s="591"/>
      <c r="S5" s="603"/>
      <c r="T5" s="603"/>
      <c r="U5" s="603"/>
      <c r="V5" s="603"/>
      <c r="W5" s="603"/>
      <c r="X5" s="603"/>
      <c r="Y5" s="603"/>
      <c r="Z5" s="603"/>
      <c r="AA5" s="584"/>
      <c r="AB5" s="595"/>
      <c r="AC5" s="404"/>
      <c r="AD5" s="404"/>
      <c r="AE5" s="404"/>
      <c r="AF5" s="404"/>
      <c r="AG5" s="404"/>
      <c r="AH5" s="404"/>
      <c r="AI5" s="404"/>
      <c r="AJ5"/>
      <c r="AK5"/>
      <c r="AL5"/>
      <c r="AM5"/>
      <c r="AN5"/>
      <c r="AO5"/>
      <c r="AP5"/>
      <c r="AQ5"/>
      <c r="AR5"/>
      <c r="AS5"/>
      <c r="AT5"/>
      <c r="AU5"/>
      <c r="AV5"/>
      <c r="AW5"/>
      <c r="AX5"/>
      <c r="AY5"/>
      <c r="AZ5"/>
    </row>
    <row r="6" spans="1:52" ht="30.6" customHeight="1">
      <c r="A6" s="591"/>
      <c r="B6" s="592" t="s">
        <v>236</v>
      </c>
      <c r="C6" s="593"/>
      <c r="D6" s="594"/>
      <c r="E6" s="593"/>
      <c r="F6" s="593"/>
      <c r="G6" s="593"/>
      <c r="H6" s="591"/>
      <c r="I6" s="591"/>
      <c r="J6" s="591"/>
      <c r="K6" s="595"/>
      <c r="L6" s="595"/>
      <c r="M6" s="595"/>
      <c r="N6" s="595"/>
      <c r="O6" s="595"/>
      <c r="P6" s="595"/>
      <c r="Q6" s="595"/>
      <c r="R6" s="591"/>
      <c r="S6" s="603"/>
      <c r="T6" s="603"/>
      <c r="U6" s="603"/>
      <c r="V6" s="603"/>
      <c r="W6" s="603"/>
      <c r="X6" s="603"/>
      <c r="Y6" s="603"/>
      <c r="Z6" s="603"/>
      <c r="AA6" s="584"/>
      <c r="AB6" s="595"/>
      <c r="AC6" s="404"/>
      <c r="AD6" s="404"/>
      <c r="AE6" s="404"/>
      <c r="AF6" s="404"/>
      <c r="AG6" s="404"/>
      <c r="AH6" s="404"/>
      <c r="AI6" s="404"/>
      <c r="AJ6"/>
      <c r="AK6"/>
      <c r="AL6"/>
      <c r="AM6"/>
      <c r="AN6"/>
      <c r="AO6"/>
      <c r="AP6"/>
      <c r="AQ6"/>
      <c r="AR6"/>
      <c r="AS6"/>
      <c r="AT6"/>
      <c r="AU6"/>
      <c r="AV6"/>
      <c r="AW6"/>
      <c r="AX6"/>
      <c r="AY6"/>
      <c r="AZ6"/>
    </row>
    <row r="7" spans="1:52" ht="17.399999999999999" customHeight="1">
      <c r="A7" s="591"/>
      <c r="K7" s="568"/>
      <c r="L7" s="568"/>
      <c r="M7" s="568"/>
      <c r="N7" s="568"/>
      <c r="O7" s="568"/>
      <c r="P7" s="568"/>
      <c r="Q7" s="595"/>
      <c r="R7" s="591"/>
      <c r="S7" s="661" t="s">
        <v>250</v>
      </c>
      <c r="T7" s="661"/>
      <c r="U7" s="661"/>
      <c r="V7" s="661"/>
      <c r="W7" s="661"/>
      <c r="X7" s="661"/>
      <c r="Y7" s="661"/>
      <c r="Z7" s="661"/>
      <c r="AA7" s="661"/>
      <c r="AB7" s="595"/>
      <c r="AC7" s="404"/>
      <c r="AD7" s="404"/>
      <c r="AE7" s="404"/>
      <c r="AF7" s="404"/>
      <c r="AG7" s="404"/>
      <c r="AH7" s="404"/>
      <c r="AI7" s="404"/>
      <c r="AJ7"/>
      <c r="AK7"/>
      <c r="AL7"/>
      <c r="AM7"/>
      <c r="AN7"/>
      <c r="AO7"/>
      <c r="AP7"/>
      <c r="AQ7"/>
      <c r="AR7"/>
      <c r="AS7"/>
      <c r="AT7"/>
      <c r="AU7"/>
      <c r="AV7"/>
      <c r="AW7"/>
      <c r="AX7"/>
      <c r="AY7"/>
      <c r="AZ7"/>
    </row>
    <row r="8" spans="1:52" ht="17.399999999999999" customHeight="1">
      <c r="A8" s="591"/>
      <c r="B8" s="581" t="s">
        <v>237</v>
      </c>
      <c r="D8" s="662"/>
      <c r="E8" s="662"/>
      <c r="F8" s="662"/>
      <c r="K8" s="568"/>
      <c r="L8" s="568"/>
      <c r="M8" s="568"/>
      <c r="N8" s="568"/>
      <c r="O8" s="568"/>
      <c r="P8" s="568"/>
      <c r="Q8" s="595"/>
      <c r="R8" s="591"/>
      <c r="S8" s="661"/>
      <c r="T8" s="661"/>
      <c r="U8" s="661"/>
      <c r="V8" s="661"/>
      <c r="W8" s="661"/>
      <c r="X8" s="661"/>
      <c r="Y8" s="661"/>
      <c r="Z8" s="661"/>
      <c r="AA8" s="661"/>
      <c r="AB8" s="595"/>
      <c r="AC8" s="404"/>
      <c r="AD8" s="404"/>
      <c r="AE8" s="404"/>
      <c r="AF8" s="404"/>
      <c r="AG8" s="404"/>
      <c r="AH8" s="404"/>
      <c r="AI8" s="404"/>
      <c r="AJ8"/>
      <c r="AK8"/>
      <c r="AL8"/>
      <c r="AM8"/>
      <c r="AN8"/>
      <c r="AO8"/>
      <c r="AP8"/>
      <c r="AQ8"/>
      <c r="AR8"/>
      <c r="AS8"/>
      <c r="AT8"/>
      <c r="AU8"/>
      <c r="AV8"/>
      <c r="AW8"/>
      <c r="AX8"/>
      <c r="AY8"/>
      <c r="AZ8"/>
    </row>
    <row r="9" spans="1:52" ht="17.399999999999999" customHeight="1">
      <c r="A9" s="591"/>
      <c r="B9" s="83" t="s">
        <v>238</v>
      </c>
      <c r="D9" s="662"/>
      <c r="E9" s="662"/>
      <c r="F9" s="662"/>
      <c r="G9" s="542"/>
      <c r="H9" s="542"/>
      <c r="L9" s="543"/>
      <c r="M9" s="543"/>
      <c r="N9" s="543"/>
      <c r="O9" s="543"/>
      <c r="P9" s="542"/>
      <c r="Q9" s="597"/>
      <c r="R9" s="599"/>
      <c r="S9" s="592" t="s">
        <v>238</v>
      </c>
      <c r="T9" s="599"/>
      <c r="U9" s="599"/>
      <c r="V9" s="599"/>
      <c r="W9" s="599"/>
      <c r="X9" s="599"/>
      <c r="Y9" s="599"/>
      <c r="Z9" s="599"/>
      <c r="AA9" s="591"/>
      <c r="AB9" s="591"/>
      <c r="AC9" s="404"/>
      <c r="AD9" s="404"/>
      <c r="AE9" s="404"/>
      <c r="AF9" s="404"/>
      <c r="AG9" s="404"/>
      <c r="AH9" s="404"/>
      <c r="AI9" s="404"/>
      <c r="AJ9"/>
      <c r="AK9"/>
      <c r="AL9"/>
      <c r="AM9"/>
      <c r="AN9"/>
      <c r="AO9"/>
      <c r="AP9"/>
      <c r="AQ9"/>
      <c r="AR9"/>
      <c r="AS9"/>
      <c r="AT9"/>
      <c r="AU9"/>
      <c r="AV9"/>
      <c r="AW9"/>
      <c r="AX9"/>
      <c r="AY9"/>
      <c r="AZ9"/>
    </row>
    <row r="10" spans="1:52" ht="17.399999999999999" customHeight="1">
      <c r="A10" s="591"/>
      <c r="B10" s="83" t="s">
        <v>238</v>
      </c>
      <c r="D10" s="542"/>
      <c r="E10" s="542"/>
      <c r="F10" s="542"/>
      <c r="G10" s="542"/>
      <c r="L10" s="542"/>
      <c r="M10" s="542"/>
      <c r="N10" s="542"/>
      <c r="O10" s="542"/>
      <c r="P10" s="542"/>
      <c r="Q10" s="597"/>
      <c r="R10" s="610" t="s">
        <v>246</v>
      </c>
      <c r="S10" s="611"/>
      <c r="T10" s="612"/>
      <c r="U10" s="612"/>
      <c r="V10" s="612"/>
      <c r="W10" s="612"/>
      <c r="X10" s="612"/>
      <c r="Y10" s="612"/>
      <c r="Z10" s="612"/>
      <c r="AA10" s="613"/>
      <c r="AB10" s="591"/>
      <c r="AC10" s="404"/>
      <c r="AD10" s="404"/>
      <c r="AE10" s="404"/>
      <c r="AF10" s="404"/>
      <c r="AG10" s="404"/>
      <c r="AH10" s="404"/>
      <c r="AI10" s="404"/>
      <c r="AJ10"/>
      <c r="AK10"/>
      <c r="AL10"/>
      <c r="AM10"/>
      <c r="AN10"/>
      <c r="AO10"/>
      <c r="AP10"/>
      <c r="AQ10"/>
      <c r="AR10"/>
      <c r="AS10"/>
      <c r="AT10"/>
      <c r="AU10"/>
      <c r="AV10"/>
      <c r="AW10"/>
      <c r="AX10"/>
      <c r="AY10"/>
      <c r="AZ10"/>
    </row>
    <row r="11" spans="1:52" ht="17.399999999999999" customHeight="1">
      <c r="A11" s="591"/>
      <c r="B11" s="582" t="s">
        <v>239</v>
      </c>
      <c r="C11" s="544"/>
      <c r="D11" s="663"/>
      <c r="E11" s="663"/>
      <c r="F11" s="663"/>
      <c r="G11" s="663"/>
      <c r="H11" s="545"/>
      <c r="L11" s="542"/>
      <c r="M11" s="542"/>
      <c r="N11" s="542"/>
      <c r="O11" s="542"/>
      <c r="P11" s="542"/>
      <c r="Q11" s="597"/>
      <c r="R11" s="610" t="s">
        <v>247</v>
      </c>
      <c r="S11" s="611"/>
      <c r="T11" s="612"/>
      <c r="U11" s="612"/>
      <c r="V11" s="612"/>
      <c r="W11" s="612"/>
      <c r="X11" s="612"/>
      <c r="Y11" s="612"/>
      <c r="Z11" s="612"/>
      <c r="AA11" s="613"/>
      <c r="AB11" s="591"/>
      <c r="AC11" s="404"/>
      <c r="AD11" s="404"/>
      <c r="AE11" s="404"/>
      <c r="AF11" s="404"/>
      <c r="AG11" s="404"/>
      <c r="AH11" s="404"/>
      <c r="AI11" s="404"/>
      <c r="AJ11"/>
      <c r="AK11"/>
      <c r="AL11"/>
      <c r="AM11"/>
      <c r="AN11"/>
      <c r="AO11"/>
      <c r="AP11"/>
      <c r="AQ11"/>
      <c r="AR11"/>
      <c r="AS11"/>
      <c r="AT11"/>
      <c r="AU11"/>
      <c r="AV11"/>
      <c r="AW11"/>
      <c r="AX11"/>
      <c r="AY11"/>
      <c r="AZ11"/>
    </row>
    <row r="12" spans="1:52" ht="17.399999999999999" customHeight="1">
      <c r="A12" s="591"/>
      <c r="B12" s="582" t="s">
        <v>240</v>
      </c>
      <c r="C12" s="544"/>
      <c r="D12" s="664"/>
      <c r="E12" s="664"/>
      <c r="F12" s="664"/>
      <c r="G12" s="664"/>
      <c r="H12" s="664"/>
      <c r="I12" s="664"/>
      <c r="L12" s="542"/>
      <c r="M12" s="542"/>
      <c r="N12" s="542"/>
      <c r="O12" s="542"/>
      <c r="P12" s="542"/>
      <c r="Q12" s="597"/>
      <c r="R12" s="610" t="s">
        <v>248</v>
      </c>
      <c r="S12" s="611"/>
      <c r="T12" s="612"/>
      <c r="U12" s="612"/>
      <c r="V12" s="612"/>
      <c r="W12" s="612"/>
      <c r="X12" s="612"/>
      <c r="Y12" s="612"/>
      <c r="Z12" s="612"/>
      <c r="AA12" s="613"/>
      <c r="AB12" s="591"/>
      <c r="AC12" s="404"/>
      <c r="AD12" s="404"/>
      <c r="AE12" s="404"/>
      <c r="AF12" s="404"/>
      <c r="AG12" s="404"/>
      <c r="AH12" s="404"/>
      <c r="AI12" s="404"/>
      <c r="AJ12"/>
      <c r="AK12"/>
      <c r="AL12"/>
      <c r="AM12"/>
      <c r="AN12"/>
      <c r="AO12"/>
      <c r="AP12"/>
      <c r="AQ12"/>
      <c r="AR12"/>
      <c r="AS12"/>
      <c r="AT12"/>
      <c r="AU12"/>
      <c r="AV12"/>
      <c r="AW12"/>
      <c r="AX12"/>
      <c r="AY12"/>
      <c r="AZ12"/>
    </row>
    <row r="13" spans="1:52" ht="17.399999999999999" customHeight="1">
      <c r="A13" s="591"/>
      <c r="B13" s="582" t="s">
        <v>241</v>
      </c>
      <c r="C13" s="663"/>
      <c r="D13" s="663"/>
      <c r="E13" s="663"/>
      <c r="F13" s="663"/>
      <c r="G13" s="663"/>
      <c r="H13" s="663"/>
      <c r="L13" s="542"/>
      <c r="M13" s="542"/>
      <c r="N13" s="542"/>
      <c r="O13" s="542"/>
      <c r="P13" s="542"/>
      <c r="Q13" s="597"/>
      <c r="R13" s="610" t="s">
        <v>249</v>
      </c>
      <c r="S13" s="611"/>
      <c r="T13" s="612"/>
      <c r="U13" s="612"/>
      <c r="V13" s="612"/>
      <c r="W13" s="612"/>
      <c r="X13" s="612"/>
      <c r="Y13" s="612"/>
      <c r="Z13" s="612"/>
      <c r="AA13" s="613"/>
      <c r="AB13" s="591"/>
      <c r="AC13" s="404"/>
      <c r="AD13" s="404"/>
      <c r="AE13" s="404"/>
      <c r="AF13" s="404"/>
      <c r="AG13" s="404"/>
      <c r="AH13" s="404"/>
      <c r="AI13" s="404"/>
      <c r="AJ13"/>
      <c r="AK13"/>
      <c r="AL13"/>
      <c r="AM13"/>
      <c r="AN13"/>
      <c r="AO13"/>
      <c r="AP13"/>
      <c r="AQ13"/>
      <c r="AR13"/>
      <c r="AS13"/>
      <c r="AT13"/>
      <c r="AU13"/>
      <c r="AV13"/>
      <c r="AW13"/>
      <c r="AX13"/>
      <c r="AY13"/>
      <c r="AZ13"/>
    </row>
    <row r="14" spans="1:52" ht="17.399999999999999" customHeight="1">
      <c r="A14" s="591"/>
      <c r="B14" s="582" t="s">
        <v>242</v>
      </c>
      <c r="C14" s="544"/>
      <c r="D14" s="663"/>
      <c r="E14" s="663"/>
      <c r="F14" s="663"/>
      <c r="G14" s="663"/>
      <c r="H14" s="545"/>
      <c r="L14" s="542"/>
      <c r="M14" s="542"/>
      <c r="N14" s="542"/>
      <c r="O14" s="542"/>
      <c r="P14" s="542"/>
      <c r="Q14" s="597"/>
      <c r="R14" s="599"/>
      <c r="S14" s="592" t="s">
        <v>238</v>
      </c>
      <c r="T14" s="599"/>
      <c r="U14" s="599"/>
      <c r="V14" s="599"/>
      <c r="W14" s="599"/>
      <c r="X14" s="599"/>
      <c r="Y14" s="599"/>
      <c r="Z14" s="599"/>
      <c r="AA14" s="591"/>
      <c r="AB14" s="591"/>
      <c r="AC14" s="404"/>
      <c r="AD14" s="404"/>
      <c r="AE14" s="404"/>
      <c r="AF14" s="404"/>
      <c r="AG14" s="404"/>
      <c r="AH14" s="404"/>
      <c r="AI14" s="404"/>
      <c r="AJ14"/>
      <c r="AK14"/>
      <c r="AL14"/>
      <c r="AM14"/>
      <c r="AN14"/>
      <c r="AO14"/>
      <c r="AP14"/>
      <c r="AQ14"/>
      <c r="AR14"/>
      <c r="AS14"/>
      <c r="AT14"/>
      <c r="AU14"/>
      <c r="AV14"/>
      <c r="AW14"/>
      <c r="AX14"/>
      <c r="AY14"/>
      <c r="AZ14"/>
    </row>
    <row r="15" spans="1:52" ht="17.399999999999999" customHeight="1">
      <c r="A15" s="591"/>
      <c r="C15" s="544"/>
      <c r="D15" s="663"/>
      <c r="E15" s="663"/>
      <c r="F15" s="663"/>
      <c r="G15" s="663"/>
      <c r="H15" s="663"/>
      <c r="L15" s="605"/>
      <c r="M15" s="605"/>
      <c r="N15" s="605"/>
      <c r="O15" s="605"/>
      <c r="P15" s="605"/>
      <c r="Q15" s="605"/>
      <c r="R15" s="590"/>
      <c r="S15" s="606"/>
      <c r="T15" s="666"/>
      <c r="U15" s="666"/>
      <c r="V15" s="666"/>
      <c r="W15" s="666"/>
      <c r="X15" s="666"/>
      <c r="Y15" s="666"/>
      <c r="Z15" s="606"/>
      <c r="AA15" s="607"/>
      <c r="AB15" s="591"/>
      <c r="AC15" s="404"/>
      <c r="AD15" s="404"/>
      <c r="AE15" s="404"/>
      <c r="AF15" s="404"/>
      <c r="AG15" s="404"/>
      <c r="AH15" s="404"/>
      <c r="AI15" s="404"/>
      <c r="AJ15"/>
      <c r="AK15"/>
      <c r="AL15"/>
      <c r="AM15"/>
      <c r="AN15"/>
      <c r="AO15"/>
      <c r="AP15"/>
      <c r="AQ15"/>
      <c r="AR15"/>
      <c r="AS15"/>
      <c r="AT15"/>
      <c r="AU15"/>
      <c r="AV15"/>
      <c r="AW15"/>
      <c r="AX15"/>
      <c r="AY15"/>
      <c r="AZ15"/>
    </row>
    <row r="16" spans="1:52" ht="17.399999999999999" customHeight="1">
      <c r="A16" s="591"/>
      <c r="D16" s="546"/>
      <c r="E16" s="546"/>
      <c r="F16" s="546"/>
      <c r="G16" s="546"/>
      <c r="H16" s="546"/>
      <c r="L16" s="605"/>
      <c r="M16" s="605"/>
      <c r="N16" s="605"/>
      <c r="O16" s="605"/>
      <c r="P16" s="605"/>
      <c r="Q16" s="605"/>
      <c r="R16" s="608"/>
      <c r="S16" s="609"/>
      <c r="T16" s="666"/>
      <c r="U16" s="666"/>
      <c r="V16" s="666"/>
      <c r="W16" s="666"/>
      <c r="X16" s="666"/>
      <c r="Y16" s="666"/>
      <c r="Z16" s="609"/>
      <c r="AA16" s="607"/>
      <c r="AB16" s="591"/>
      <c r="AC16" s="404"/>
      <c r="AD16" s="404"/>
      <c r="AE16" s="404"/>
      <c r="AF16" s="404"/>
      <c r="AG16" s="404"/>
      <c r="AH16" s="404"/>
      <c r="AI16" s="404"/>
      <c r="AJ16"/>
      <c r="AK16"/>
      <c r="AL16"/>
      <c r="AM16"/>
      <c r="AN16"/>
      <c r="AO16"/>
      <c r="AP16"/>
      <c r="AQ16"/>
      <c r="AR16"/>
      <c r="AS16"/>
      <c r="AT16"/>
      <c r="AU16"/>
      <c r="AV16"/>
      <c r="AW16"/>
      <c r="AX16"/>
      <c r="AY16"/>
      <c r="AZ16"/>
    </row>
    <row r="17" spans="1:52" ht="17.399999999999999" customHeight="1">
      <c r="A17" s="591"/>
      <c r="L17" s="605"/>
      <c r="M17" s="605"/>
      <c r="N17" s="605"/>
      <c r="O17" s="605"/>
      <c r="P17" s="605"/>
      <c r="Q17" s="605"/>
      <c r="R17" s="608"/>
      <c r="S17" s="609"/>
      <c r="T17" s="609"/>
      <c r="U17" s="609"/>
      <c r="V17" s="609"/>
      <c r="W17" s="609"/>
      <c r="X17" s="609"/>
      <c r="Y17" s="609"/>
      <c r="Z17" s="609"/>
      <c r="AA17" s="607"/>
      <c r="AB17" s="591"/>
      <c r="AC17" s="404"/>
      <c r="AD17" s="404"/>
      <c r="AE17" s="404"/>
      <c r="AF17" s="404"/>
      <c r="AG17" s="404"/>
      <c r="AH17" s="404"/>
      <c r="AI17" s="404"/>
      <c r="AJ17"/>
      <c r="AK17"/>
      <c r="AL17"/>
      <c r="AM17"/>
      <c r="AN17"/>
      <c r="AO17"/>
      <c r="AP17"/>
      <c r="AQ17"/>
      <c r="AR17"/>
      <c r="AS17"/>
      <c r="AT17"/>
      <c r="AU17"/>
      <c r="AV17"/>
      <c r="AW17"/>
      <c r="AX17"/>
      <c r="AY17"/>
      <c r="AZ17"/>
    </row>
    <row r="18" spans="1:52" ht="17.399999999999999" customHeight="1">
      <c r="A18" s="591"/>
      <c r="L18" s="665"/>
      <c r="M18" s="665"/>
      <c r="N18" s="665"/>
      <c r="O18" s="605"/>
      <c r="P18" s="605"/>
      <c r="Q18" s="605"/>
      <c r="R18" s="608"/>
      <c r="S18" s="608"/>
      <c r="T18" s="608"/>
      <c r="U18" s="608"/>
      <c r="V18" s="608"/>
      <c r="W18" s="608"/>
      <c r="X18" s="608"/>
      <c r="Y18" s="608"/>
      <c r="Z18" s="608"/>
      <c r="AA18" s="589"/>
      <c r="AB18" s="591"/>
      <c r="AC18" s="404"/>
      <c r="AD18" s="404"/>
      <c r="AE18" s="404"/>
      <c r="AF18" s="404"/>
      <c r="AG18" s="404"/>
      <c r="AH18" s="404"/>
      <c r="AI18" s="404"/>
      <c r="AJ18"/>
      <c r="AK18"/>
      <c r="AL18"/>
      <c r="AM18"/>
      <c r="AN18"/>
      <c r="AO18"/>
      <c r="AP18"/>
      <c r="AQ18"/>
      <c r="AR18"/>
      <c r="AS18"/>
      <c r="AT18"/>
      <c r="AU18"/>
      <c r="AV18"/>
      <c r="AW18"/>
      <c r="AX18"/>
      <c r="AY18"/>
      <c r="AZ18"/>
    </row>
    <row r="19" spans="1:52" ht="17.399999999999999" customHeight="1">
      <c r="A19" s="591"/>
      <c r="F19" s="668"/>
      <c r="G19" s="668"/>
      <c r="H19" s="668"/>
      <c r="L19" s="605"/>
      <c r="M19" s="605"/>
      <c r="N19" s="605"/>
      <c r="O19" s="605"/>
      <c r="P19" s="605"/>
      <c r="Q19" s="605"/>
      <c r="R19" s="608"/>
      <c r="S19" s="608"/>
      <c r="T19" s="608"/>
      <c r="U19" s="608"/>
      <c r="V19" s="608"/>
      <c r="W19" s="608"/>
      <c r="X19" s="608"/>
      <c r="Y19" s="608"/>
      <c r="Z19" s="608"/>
      <c r="AA19" s="589"/>
      <c r="AB19" s="591"/>
      <c r="AC19" s="404"/>
      <c r="AD19" s="404"/>
      <c r="AE19" s="404"/>
      <c r="AF19" s="404"/>
      <c r="AG19" s="404"/>
      <c r="AH19" s="404"/>
      <c r="AI19" s="404"/>
      <c r="AJ19"/>
      <c r="AK19"/>
      <c r="AL19"/>
      <c r="AM19"/>
      <c r="AN19"/>
      <c r="AO19"/>
      <c r="AP19"/>
      <c r="AQ19"/>
      <c r="AR19"/>
      <c r="AS19"/>
      <c r="AT19"/>
      <c r="AU19"/>
      <c r="AV19"/>
      <c r="AW19"/>
      <c r="AX19"/>
      <c r="AY19"/>
      <c r="AZ19"/>
    </row>
    <row r="20" spans="1:52" ht="17.399999999999999" customHeight="1">
      <c r="A20" s="591"/>
      <c r="F20" s="668"/>
      <c r="G20" s="668"/>
      <c r="H20" s="668"/>
      <c r="L20" s="605"/>
      <c r="M20" s="605"/>
      <c r="N20" s="605"/>
      <c r="O20" s="605"/>
      <c r="P20" s="605"/>
      <c r="Q20" s="605"/>
      <c r="R20" s="608"/>
      <c r="S20" s="667"/>
      <c r="T20" s="667"/>
      <c r="U20" s="667"/>
      <c r="V20" s="667"/>
      <c r="W20" s="667"/>
      <c r="X20" s="667"/>
      <c r="Y20" s="667"/>
      <c r="Z20" s="667"/>
      <c r="AA20" s="667"/>
      <c r="AB20" s="591"/>
      <c r="AC20" s="404"/>
      <c r="AD20" s="404"/>
      <c r="AE20" s="404"/>
      <c r="AF20" s="404"/>
      <c r="AG20" s="404"/>
      <c r="AH20" s="404"/>
      <c r="AI20" s="404"/>
      <c r="AJ20"/>
      <c r="AK20"/>
      <c r="AL20"/>
      <c r="AM20"/>
      <c r="AN20"/>
      <c r="AO20"/>
      <c r="AP20"/>
      <c r="AQ20"/>
      <c r="AR20"/>
      <c r="AS20"/>
      <c r="AT20"/>
      <c r="AU20"/>
      <c r="AV20"/>
      <c r="AW20"/>
      <c r="AX20"/>
      <c r="AY20"/>
      <c r="AZ20"/>
    </row>
    <row r="21" spans="1:52" ht="17.399999999999999" customHeight="1">
      <c r="A21" s="591"/>
      <c r="F21" s="668"/>
      <c r="G21" s="668"/>
      <c r="H21" s="668"/>
      <c r="L21" s="605"/>
      <c r="M21" s="605"/>
      <c r="N21" s="605"/>
      <c r="O21" s="605"/>
      <c r="P21" s="605"/>
      <c r="Q21" s="605"/>
      <c r="R21" s="605"/>
      <c r="S21" s="667"/>
      <c r="T21" s="667"/>
      <c r="U21" s="667"/>
      <c r="V21" s="667"/>
      <c r="W21" s="667"/>
      <c r="X21" s="667"/>
      <c r="Y21" s="667"/>
      <c r="Z21" s="667"/>
      <c r="AA21" s="667"/>
      <c r="AB21" s="591"/>
      <c r="AC21" s="404"/>
      <c r="AD21" s="404"/>
      <c r="AE21" s="404"/>
      <c r="AF21" s="404"/>
      <c r="AG21" s="404"/>
      <c r="AH21" s="404"/>
      <c r="AI21" s="404"/>
      <c r="AJ21"/>
      <c r="AK21"/>
      <c r="AL21"/>
      <c r="AM21"/>
      <c r="AN21"/>
      <c r="AO21"/>
      <c r="AP21"/>
      <c r="AQ21"/>
      <c r="AR21"/>
      <c r="AS21"/>
      <c r="AT21"/>
      <c r="AU21"/>
      <c r="AV21"/>
      <c r="AW21"/>
      <c r="AX21"/>
      <c r="AY21"/>
      <c r="AZ21"/>
    </row>
    <row r="22" spans="1:52" ht="17.399999999999999" customHeight="1">
      <c r="A22" s="591"/>
      <c r="L22" s="589"/>
      <c r="M22" s="589"/>
      <c r="N22" s="589"/>
      <c r="O22" s="589"/>
      <c r="P22" s="589"/>
      <c r="Q22" s="605"/>
      <c r="R22" s="605"/>
      <c r="S22" s="589"/>
      <c r="T22" s="589"/>
      <c r="U22" s="589"/>
      <c r="V22" s="589"/>
      <c r="W22" s="589"/>
      <c r="X22" s="589"/>
      <c r="Y22" s="589"/>
      <c r="Z22" s="589"/>
      <c r="AA22" s="589"/>
      <c r="AB22" s="591"/>
      <c r="AC22" s="404"/>
      <c r="AD22" s="404"/>
      <c r="AE22" s="404"/>
      <c r="AF22" s="404"/>
      <c r="AG22" s="404"/>
      <c r="AH22" s="404"/>
      <c r="AI22" s="404"/>
      <c r="AJ22"/>
      <c r="AK22"/>
      <c r="AL22"/>
      <c r="AM22"/>
      <c r="AN22"/>
      <c r="AO22"/>
      <c r="AP22"/>
      <c r="AQ22"/>
      <c r="AR22"/>
      <c r="AS22"/>
      <c r="AT22"/>
      <c r="AU22"/>
      <c r="AV22"/>
      <c r="AW22"/>
      <c r="AX22"/>
      <c r="AY22"/>
      <c r="AZ22"/>
    </row>
    <row r="23" spans="1:52" ht="17.399999999999999" customHeight="1">
      <c r="A23" s="591"/>
      <c r="L23" s="605"/>
      <c r="M23" s="605"/>
      <c r="N23" s="605"/>
      <c r="O23" s="605"/>
      <c r="P23" s="605"/>
      <c r="Q23" s="605"/>
      <c r="R23" s="605"/>
      <c r="S23" s="589"/>
      <c r="T23" s="589"/>
      <c r="U23" s="589"/>
      <c r="V23" s="589"/>
      <c r="W23" s="589"/>
      <c r="X23" s="589"/>
      <c r="Y23" s="589"/>
      <c r="Z23" s="589"/>
      <c r="AA23" s="589"/>
      <c r="AB23" s="591"/>
      <c r="AC23" s="404"/>
      <c r="AD23" s="404"/>
      <c r="AE23" s="404"/>
      <c r="AF23" s="404"/>
      <c r="AG23" s="404"/>
      <c r="AH23" s="404"/>
      <c r="AI23" s="404"/>
      <c r="AJ23"/>
      <c r="AK23"/>
      <c r="AL23"/>
      <c r="AM23"/>
      <c r="AN23"/>
      <c r="AO23"/>
      <c r="AP23"/>
      <c r="AQ23"/>
      <c r="AR23"/>
      <c r="AS23"/>
      <c r="AT23"/>
      <c r="AU23"/>
      <c r="AV23"/>
      <c r="AW23"/>
      <c r="AX23"/>
      <c r="AY23"/>
      <c r="AZ23"/>
    </row>
    <row r="24" spans="1:52" ht="13.2" customHeight="1">
      <c r="A24" s="591"/>
      <c r="L24" s="665"/>
      <c r="M24" s="665"/>
      <c r="N24" s="665"/>
      <c r="O24" s="665"/>
      <c r="P24" s="665"/>
      <c r="Q24" s="665"/>
      <c r="R24" s="665"/>
      <c r="S24" s="665"/>
      <c r="T24" s="589"/>
      <c r="U24" s="589"/>
      <c r="V24" s="589"/>
      <c r="W24" s="589"/>
      <c r="X24" s="589"/>
      <c r="Y24" s="589"/>
      <c r="Z24" s="589"/>
      <c r="AA24" s="589"/>
      <c r="AB24" s="591"/>
      <c r="AC24" s="404"/>
      <c r="AD24" s="404"/>
      <c r="AE24" s="404"/>
      <c r="AF24" s="404"/>
      <c r="AG24" s="404"/>
      <c r="AH24" s="404"/>
      <c r="AI24" s="404"/>
      <c r="AJ24"/>
      <c r="AK24"/>
      <c r="AL24"/>
      <c r="AM24"/>
      <c r="AN24"/>
      <c r="AO24"/>
      <c r="AP24"/>
      <c r="AQ24"/>
      <c r="AR24"/>
      <c r="AS24"/>
      <c r="AT24"/>
      <c r="AU24"/>
      <c r="AV24"/>
      <c r="AW24"/>
      <c r="AX24"/>
      <c r="AY24"/>
      <c r="AZ24"/>
    </row>
    <row r="25" spans="1:52" ht="13.2" customHeight="1">
      <c r="A25" s="591"/>
      <c r="L25" s="665"/>
      <c r="M25" s="665"/>
      <c r="N25" s="665"/>
      <c r="O25" s="665"/>
      <c r="P25" s="665"/>
      <c r="Q25" s="665"/>
      <c r="R25" s="665"/>
      <c r="S25" s="665"/>
      <c r="T25" s="589"/>
      <c r="U25" s="589"/>
      <c r="V25" s="589"/>
      <c r="W25" s="589"/>
      <c r="X25" s="589"/>
      <c r="Y25" s="589"/>
      <c r="Z25" s="589"/>
      <c r="AA25" s="589"/>
      <c r="AB25" s="591"/>
      <c r="AC25" s="404"/>
      <c r="AD25" s="404"/>
      <c r="AE25" s="404"/>
      <c r="AF25" s="404"/>
      <c r="AG25" s="404"/>
      <c r="AH25" s="404"/>
      <c r="AI25" s="404"/>
      <c r="AJ25"/>
      <c r="AK25"/>
      <c r="AL25"/>
      <c r="AM25"/>
      <c r="AN25"/>
      <c r="AO25"/>
      <c r="AP25"/>
      <c r="AQ25"/>
      <c r="AR25"/>
      <c r="AS25"/>
      <c r="AT25"/>
      <c r="AU25"/>
      <c r="AV25"/>
      <c r="AW25"/>
      <c r="AX25"/>
      <c r="AY25"/>
      <c r="AZ25"/>
    </row>
    <row r="26" spans="1:52">
      <c r="A26" s="591"/>
      <c r="L26" s="665"/>
      <c r="M26" s="665"/>
      <c r="N26" s="665"/>
      <c r="O26" s="665"/>
      <c r="P26" s="665"/>
      <c r="Q26" s="665"/>
      <c r="R26" s="665"/>
      <c r="S26" s="665"/>
      <c r="T26" s="589"/>
      <c r="U26" s="589"/>
      <c r="V26" s="589"/>
      <c r="W26" s="589"/>
      <c r="X26" s="589"/>
      <c r="Y26" s="589"/>
      <c r="Z26" s="589"/>
      <c r="AA26" s="589"/>
      <c r="AB26" s="591"/>
      <c r="AC26" s="404"/>
      <c r="AD26" s="404"/>
      <c r="AE26" s="404"/>
      <c r="AF26" s="404"/>
      <c r="AG26" s="404"/>
      <c r="AH26" s="404"/>
      <c r="AI26" s="404"/>
      <c r="AJ26"/>
      <c r="AK26"/>
      <c r="AL26"/>
      <c r="AM26"/>
      <c r="AN26"/>
      <c r="AO26"/>
      <c r="AP26"/>
      <c r="AQ26"/>
      <c r="AR26"/>
      <c r="AS26"/>
      <c r="AT26"/>
      <c r="AU26"/>
      <c r="AV26"/>
      <c r="AW26"/>
      <c r="AX26"/>
      <c r="AY26"/>
      <c r="AZ26"/>
    </row>
    <row r="27" spans="1:52" ht="19.2">
      <c r="A27" s="591"/>
      <c r="B27" s="591"/>
      <c r="C27" s="591"/>
      <c r="D27" s="591"/>
      <c r="E27" s="591"/>
      <c r="F27" s="591"/>
      <c r="G27" s="591"/>
      <c r="H27" s="591"/>
      <c r="I27" s="591"/>
      <c r="J27" s="591"/>
      <c r="K27" s="591"/>
      <c r="L27" s="597"/>
      <c r="M27" s="597"/>
      <c r="N27" s="597"/>
      <c r="O27" s="597"/>
      <c r="P27" s="597"/>
      <c r="Q27" s="597"/>
      <c r="R27" s="597"/>
      <c r="S27" s="591"/>
      <c r="T27" s="591"/>
      <c r="U27" s="591"/>
      <c r="V27" s="591"/>
      <c r="W27" s="591"/>
      <c r="X27" s="591"/>
      <c r="Y27" s="591"/>
      <c r="Z27" s="591"/>
      <c r="AA27" s="591"/>
      <c r="AB27" s="591"/>
      <c r="AC27" s="404"/>
      <c r="AD27" s="404"/>
      <c r="AE27" s="404"/>
      <c r="AF27" s="404"/>
      <c r="AG27" s="404"/>
      <c r="AH27" s="404"/>
      <c r="AI27" s="404"/>
      <c r="AJ27"/>
      <c r="AK27"/>
      <c r="AL27"/>
      <c r="AM27"/>
      <c r="AN27"/>
      <c r="AO27"/>
      <c r="AP27"/>
      <c r="AQ27"/>
      <c r="AR27"/>
      <c r="AS27"/>
      <c r="AT27"/>
      <c r="AU27"/>
      <c r="AV27"/>
      <c r="AW27"/>
      <c r="AX27"/>
      <c r="AY27"/>
      <c r="AZ27"/>
    </row>
    <row r="28" spans="1:52" ht="19.2">
      <c r="A28" s="591"/>
      <c r="B28" s="591"/>
      <c r="C28" s="591"/>
      <c r="D28" s="591"/>
      <c r="E28" s="591"/>
      <c r="F28" s="591"/>
      <c r="G28" s="591"/>
      <c r="H28" s="591"/>
      <c r="I28" s="591"/>
      <c r="J28" s="591"/>
      <c r="K28" s="591"/>
      <c r="L28" s="597"/>
      <c r="M28" s="597"/>
      <c r="N28" s="597"/>
      <c r="O28" s="597"/>
      <c r="P28" s="597"/>
      <c r="Q28" s="597"/>
      <c r="R28" s="597"/>
      <c r="S28" s="591"/>
      <c r="T28" s="591"/>
      <c r="U28" s="591"/>
      <c r="V28" s="591"/>
      <c r="W28" s="591"/>
      <c r="X28" s="591"/>
      <c r="Y28" s="591"/>
      <c r="Z28" s="591"/>
      <c r="AA28" s="591"/>
      <c r="AB28" s="591"/>
      <c r="AC28" s="404"/>
      <c r="AD28" s="404"/>
      <c r="AE28" s="404"/>
      <c r="AF28" s="404"/>
      <c r="AG28" s="404"/>
      <c r="AH28" s="404"/>
      <c r="AI28" s="404"/>
      <c r="AJ28"/>
      <c r="AK28"/>
      <c r="AL28"/>
      <c r="AM28"/>
      <c r="AN28"/>
      <c r="AO28"/>
      <c r="AP28"/>
      <c r="AQ28"/>
      <c r="AR28"/>
      <c r="AS28"/>
      <c r="AT28"/>
      <c r="AU28"/>
      <c r="AV28"/>
      <c r="AW28"/>
      <c r="AX28"/>
      <c r="AY28"/>
      <c r="AZ28"/>
    </row>
    <row r="29" spans="1:52" ht="19.2">
      <c r="A29" s="591"/>
      <c r="B29" s="591"/>
      <c r="C29" s="600" t="s">
        <v>205</v>
      </c>
      <c r="D29" s="600"/>
      <c r="E29" s="600"/>
      <c r="F29" s="600"/>
      <c r="G29" s="591"/>
      <c r="H29" s="591"/>
      <c r="I29" s="591"/>
      <c r="J29" s="591"/>
      <c r="K29" s="591"/>
      <c r="L29" s="597"/>
      <c r="M29" s="597"/>
      <c r="N29" s="597"/>
      <c r="O29" s="597"/>
      <c r="P29" s="597"/>
      <c r="Q29" s="597"/>
      <c r="R29" s="597"/>
      <c r="S29" s="591"/>
      <c r="T29" s="591"/>
      <c r="U29" s="591"/>
      <c r="V29" s="591"/>
      <c r="W29" s="591"/>
      <c r="X29" s="591"/>
      <c r="Y29" s="591"/>
      <c r="Z29" s="591"/>
      <c r="AA29" s="591"/>
      <c r="AB29" s="591"/>
      <c r="AC29" s="404"/>
      <c r="AD29" s="404"/>
      <c r="AE29" s="404"/>
      <c r="AF29" s="404"/>
      <c r="AG29" s="404"/>
      <c r="AH29" s="404"/>
      <c r="AI29" s="404"/>
      <c r="AJ29"/>
      <c r="AK29"/>
      <c r="AL29"/>
      <c r="AM29"/>
      <c r="AN29"/>
      <c r="AO29"/>
      <c r="AP29"/>
      <c r="AQ29"/>
      <c r="AR29"/>
      <c r="AS29"/>
      <c r="AT29"/>
      <c r="AU29"/>
      <c r="AV29"/>
      <c r="AW29"/>
      <c r="AX29"/>
      <c r="AY29"/>
      <c r="AZ29"/>
    </row>
    <row r="30" spans="1:52" ht="13.2" customHeight="1">
      <c r="A30" s="591"/>
      <c r="B30" s="591"/>
      <c r="C30" s="600"/>
      <c r="D30" s="600"/>
      <c r="E30" s="600"/>
      <c r="F30" s="600"/>
      <c r="G30" s="591"/>
      <c r="H30" s="591"/>
      <c r="I30" s="591"/>
      <c r="J30" s="591"/>
      <c r="K30" s="591"/>
      <c r="L30" s="591"/>
      <c r="M30" s="591"/>
      <c r="N30" s="591"/>
      <c r="O30" s="591"/>
      <c r="P30" s="591"/>
      <c r="Q30" s="598"/>
      <c r="R30" s="596"/>
      <c r="S30" s="596"/>
      <c r="T30" s="596"/>
      <c r="U30" s="596"/>
      <c r="V30" s="596"/>
      <c r="W30" s="596"/>
      <c r="X30" s="596"/>
      <c r="Y30" s="596"/>
      <c r="Z30" s="596"/>
      <c r="AA30" s="596"/>
      <c r="AB30" s="591"/>
      <c r="AC30" s="404"/>
      <c r="AD30" s="404"/>
      <c r="AE30" s="404"/>
      <c r="AF30" s="404"/>
      <c r="AG30" s="404"/>
      <c r="AH30" s="404"/>
      <c r="AI30" s="404"/>
      <c r="AJ30"/>
      <c r="AK30"/>
      <c r="AL30"/>
      <c r="AM30"/>
      <c r="AN30"/>
      <c r="AO30"/>
      <c r="AP30"/>
      <c r="AQ30"/>
      <c r="AR30"/>
      <c r="AS30"/>
      <c r="AT30"/>
      <c r="AU30"/>
      <c r="AV30"/>
      <c r="AW30"/>
      <c r="AX30"/>
      <c r="AY30"/>
      <c r="AZ30"/>
    </row>
    <row r="31" spans="1:52">
      <c r="A31" s="591"/>
      <c r="B31" s="591"/>
      <c r="C31" s="600"/>
      <c r="D31" s="600"/>
      <c r="E31" s="600"/>
      <c r="F31" s="600"/>
      <c r="G31" s="591"/>
      <c r="H31" s="591"/>
      <c r="I31" s="591"/>
      <c r="J31" s="591"/>
      <c r="K31" s="591"/>
      <c r="L31" s="591"/>
      <c r="M31" s="591"/>
      <c r="N31" s="591"/>
      <c r="O31" s="591"/>
      <c r="P31" s="591"/>
      <c r="Q31" s="596"/>
      <c r="R31" s="596"/>
      <c r="S31" s="596"/>
      <c r="T31" s="596"/>
      <c r="U31" s="596"/>
      <c r="V31" s="596"/>
      <c r="W31" s="596"/>
      <c r="X31" s="596"/>
      <c r="Y31" s="596"/>
      <c r="Z31" s="596"/>
      <c r="AA31" s="596"/>
      <c r="AB31" s="591"/>
      <c r="AC31" s="404"/>
      <c r="AD31" s="404"/>
      <c r="AE31" s="404"/>
      <c r="AF31" s="404"/>
      <c r="AG31" s="404"/>
      <c r="AH31" s="404"/>
      <c r="AI31" s="404"/>
      <c r="AJ31"/>
      <c r="AK31"/>
      <c r="AL31"/>
      <c r="AM31"/>
      <c r="AN31"/>
      <c r="AO31"/>
      <c r="AP31"/>
      <c r="AQ31"/>
      <c r="AR31"/>
      <c r="AS31"/>
      <c r="AT31"/>
      <c r="AU31"/>
      <c r="AV31"/>
      <c r="AW31"/>
      <c r="AX31"/>
      <c r="AY31"/>
      <c r="AZ31"/>
    </row>
    <row r="32" spans="1:52">
      <c r="A32" s="591"/>
      <c r="B32" s="591"/>
      <c r="C32" s="591"/>
      <c r="D32" s="591"/>
      <c r="E32" s="591"/>
      <c r="F32" s="591"/>
      <c r="G32" s="591"/>
      <c r="H32" s="591"/>
      <c r="I32" s="591"/>
      <c r="J32" s="591"/>
      <c r="K32" s="591"/>
      <c r="L32" s="591"/>
      <c r="M32" s="591"/>
      <c r="N32" s="591"/>
      <c r="O32" s="591"/>
      <c r="P32" s="591"/>
      <c r="Q32" s="596"/>
      <c r="R32" s="596"/>
      <c r="S32" s="596"/>
      <c r="T32" s="596"/>
      <c r="U32" s="596"/>
      <c r="V32" s="596"/>
      <c r="W32" s="596"/>
      <c r="X32" s="596"/>
      <c r="Y32" s="596"/>
      <c r="Z32" s="596"/>
      <c r="AA32" s="596"/>
      <c r="AB32" s="591"/>
      <c r="AC32" s="404"/>
      <c r="AD32" s="404"/>
      <c r="AE32" s="404"/>
      <c r="AF32" s="404"/>
      <c r="AG32" s="404"/>
      <c r="AH32" s="404"/>
      <c r="AI32" s="404"/>
    </row>
    <row r="33" spans="1:35">
      <c r="A33" s="404"/>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row>
    <row r="34" spans="1:35">
      <c r="A34" s="404"/>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row>
  </sheetData>
  <sheetProtection formatCells="0" formatColumns="0" formatRows="0" insertColumns="0" insertRows="0" insertHyperlinks="0" deleteColumns="0" deleteRows="0" sort="0" autoFilter="0" pivotTables="0"/>
  <mergeCells count="13">
    <mergeCell ref="L24:S26"/>
    <mergeCell ref="C13:H13"/>
    <mergeCell ref="D14:G14"/>
    <mergeCell ref="T15:Y16"/>
    <mergeCell ref="S20:AA21"/>
    <mergeCell ref="D15:H15"/>
    <mergeCell ref="L18:N18"/>
    <mergeCell ref="F19:H21"/>
    <mergeCell ref="T2:Y3"/>
    <mergeCell ref="S7:AA8"/>
    <mergeCell ref="D8:F9"/>
    <mergeCell ref="D11:G11"/>
    <mergeCell ref="D12:I12"/>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H48" sqref="H48:L48"/>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765" t="s">
        <v>200</v>
      </c>
      <c r="J2" s="765"/>
      <c r="K2" s="765"/>
      <c r="L2" s="765"/>
      <c r="M2" s="765"/>
      <c r="N2" s="71"/>
      <c r="O2" s="23" t="s">
        <v>205</v>
      </c>
      <c r="P2" s="54"/>
    </row>
    <row r="3" spans="1:16" ht="17.399999999999999">
      <c r="A3" s="780" t="e" vm="1">
        <v>#VALUE!</v>
      </c>
      <c r="B3" s="780"/>
      <c r="C3" s="781"/>
      <c r="D3" s="87"/>
      <c r="E3" s="87"/>
      <c r="F3" s="763" t="e" vm="1">
        <v>#VALUE!</v>
      </c>
      <c r="G3" s="764"/>
      <c r="H3" s="46"/>
      <c r="I3" s="154"/>
      <c r="J3" s="155"/>
      <c r="K3" s="156"/>
      <c r="L3" s="148"/>
      <c r="M3" s="157"/>
    </row>
    <row r="4" spans="1:16" ht="17.399999999999999">
      <c r="A4" s="780"/>
      <c r="B4" s="780"/>
      <c r="C4" s="781"/>
      <c r="D4" s="87"/>
      <c r="E4" s="87"/>
      <c r="F4" s="763"/>
      <c r="G4" s="764"/>
      <c r="H4" s="158"/>
      <c r="I4" s="158"/>
      <c r="J4" s="147"/>
      <c r="K4" s="156"/>
      <c r="L4" s="148"/>
      <c r="M4" s="157"/>
      <c r="N4" s="113"/>
    </row>
    <row r="5" spans="1:16">
      <c r="A5" s="780"/>
      <c r="B5" s="780"/>
      <c r="C5" s="781"/>
      <c r="D5" s="87"/>
      <c r="E5" s="27"/>
      <c r="F5" s="763"/>
      <c r="G5" s="764"/>
      <c r="H5"/>
      <c r="I5" s="159"/>
      <c r="J5" s="147"/>
      <c r="K5" s="156"/>
      <c r="L5" s="156"/>
      <c r="M5" s="157"/>
      <c r="N5" s="22" t="s">
        <v>206</v>
      </c>
    </row>
    <row r="6" spans="1:16">
      <c r="A6" s="780"/>
      <c r="B6" s="780"/>
      <c r="C6" s="781"/>
      <c r="D6" s="87"/>
      <c r="E6" s="88"/>
      <c r="F6" s="763"/>
      <c r="G6" s="764"/>
      <c r="H6"/>
      <c r="I6" s="160"/>
      <c r="J6" s="147"/>
      <c r="K6" s="156"/>
      <c r="L6" s="156"/>
      <c r="M6" s="157"/>
      <c r="P6" s="22" t="s">
        <v>234</v>
      </c>
    </row>
    <row r="7" spans="1:16">
      <c r="A7" s="780"/>
      <c r="B7" s="780"/>
      <c r="C7" s="781"/>
      <c r="D7" s="87"/>
      <c r="E7" s="88"/>
      <c r="F7" s="763"/>
      <c r="G7" s="764"/>
      <c r="H7" s="161"/>
      <c r="I7" s="159"/>
      <c r="J7" s="147"/>
      <c r="K7" s="156"/>
      <c r="L7" s="156"/>
      <c r="M7" s="157"/>
    </row>
    <row r="8" spans="1:16">
      <c r="A8" s="780"/>
      <c r="B8" s="780"/>
      <c r="C8" s="781"/>
      <c r="D8" s="87"/>
      <c r="E8" s="88"/>
      <c r="F8" s="763"/>
      <c r="G8" s="764"/>
      <c r="H8" s="152"/>
      <c r="I8" s="162"/>
      <c r="J8" s="162"/>
      <c r="K8" s="162"/>
      <c r="L8" s="156"/>
      <c r="M8" s="163"/>
      <c r="N8" s="29" t="s">
        <v>42</v>
      </c>
    </row>
    <row r="9" spans="1:16">
      <c r="A9" s="780"/>
      <c r="B9" s="780"/>
      <c r="C9" s="781"/>
      <c r="D9" s="87"/>
      <c r="E9" s="88"/>
      <c r="F9" s="763"/>
      <c r="G9" s="764"/>
      <c r="H9" s="162"/>
      <c r="I9" s="162"/>
      <c r="J9" s="162"/>
      <c r="K9" s="162"/>
      <c r="L9" s="156"/>
      <c r="M9" s="163"/>
      <c r="N9" s="29"/>
    </row>
    <row r="10" spans="1:16">
      <c r="A10" s="780"/>
      <c r="B10" s="780"/>
      <c r="C10" s="781"/>
      <c r="D10" s="87"/>
      <c r="E10" s="88"/>
      <c r="F10" s="763"/>
      <c r="G10" s="764"/>
      <c r="H10" s="162"/>
      <c r="I10" s="162"/>
      <c r="J10" s="162"/>
      <c r="K10" s="162"/>
      <c r="L10" s="156"/>
      <c r="M10" s="163"/>
      <c r="N10" s="29" t="s">
        <v>43</v>
      </c>
    </row>
    <row r="11" spans="1:16">
      <c r="A11" s="780"/>
      <c r="B11" s="780"/>
      <c r="C11" s="781"/>
      <c r="D11" s="87"/>
      <c r="E11" s="88"/>
      <c r="F11" s="763"/>
      <c r="G11" s="764"/>
      <c r="H11" s="162"/>
      <c r="I11" s="162"/>
      <c r="J11" s="162"/>
      <c r="K11" s="162"/>
      <c r="L11" s="156"/>
      <c r="M11" s="163"/>
    </row>
    <row r="12" spans="1:16">
      <c r="A12" s="780"/>
      <c r="B12" s="780"/>
      <c r="C12" s="781"/>
      <c r="D12" s="87"/>
      <c r="E12" s="88"/>
      <c r="F12" s="763"/>
      <c r="G12" s="764"/>
      <c r="H12" s="162"/>
      <c r="I12" s="162"/>
      <c r="J12" s="162"/>
      <c r="K12" s="162"/>
      <c r="L12" s="156"/>
      <c r="M12" s="163"/>
      <c r="O12" s="122"/>
    </row>
    <row r="13" spans="1:16">
      <c r="A13" s="780"/>
      <c r="B13" s="780"/>
      <c r="C13" s="781"/>
      <c r="D13" s="87"/>
      <c r="E13" s="88"/>
      <c r="F13" s="763"/>
      <c r="G13" s="764"/>
      <c r="H13" s="162"/>
      <c r="I13" s="162"/>
      <c r="J13" s="162"/>
      <c r="K13" s="162"/>
      <c r="L13" s="156"/>
      <c r="M13" s="163"/>
      <c r="N13" s="135" t="s">
        <v>44</v>
      </c>
    </row>
    <row r="14" spans="1:16">
      <c r="A14" s="780"/>
      <c r="B14" s="780"/>
      <c r="C14" s="781"/>
      <c r="D14" s="87"/>
      <c r="E14" s="88"/>
      <c r="F14" s="763"/>
      <c r="G14" s="764"/>
      <c r="H14" s="162"/>
      <c r="I14" s="162"/>
      <c r="J14" s="162"/>
      <c r="K14" s="162"/>
      <c r="L14" s="156"/>
      <c r="M14" s="163"/>
    </row>
    <row r="15" spans="1:16">
      <c r="A15" s="780"/>
      <c r="B15" s="780"/>
      <c r="C15" s="781"/>
      <c r="D15" s="87"/>
      <c r="E15" s="87" t="s">
        <v>17</v>
      </c>
      <c r="F15" s="763"/>
      <c r="G15" s="764"/>
      <c r="H15" s="161"/>
      <c r="I15" s="159"/>
      <c r="J15" s="152"/>
      <c r="K15" s="156"/>
      <c r="L15" s="156"/>
      <c r="M15" s="163"/>
      <c r="N15" s="114" t="s">
        <v>45</v>
      </c>
    </row>
    <row r="16" spans="1:16">
      <c r="A16" s="780"/>
      <c r="B16" s="780"/>
      <c r="C16" s="781"/>
      <c r="D16" s="87"/>
      <c r="E16" s="87"/>
      <c r="F16" s="763"/>
      <c r="G16" s="764"/>
      <c r="H16" s="147"/>
      <c r="I16" s="159"/>
      <c r="J16" s="147"/>
      <c r="K16" s="156"/>
      <c r="L16" s="156"/>
      <c r="M16" s="163"/>
      <c r="N16" s="89" t="s">
        <v>46</v>
      </c>
    </row>
    <row r="17" spans="1:19" ht="20.25" customHeight="1" thickBot="1">
      <c r="A17" s="766" t="s">
        <v>273</v>
      </c>
      <c r="B17" s="767"/>
      <c r="C17" s="767"/>
      <c r="D17" s="90"/>
      <c r="E17" s="91"/>
      <c r="F17" s="768" t="s">
        <v>274</v>
      </c>
      <c r="G17" s="769"/>
      <c r="H17" s="161"/>
      <c r="I17" s="159"/>
      <c r="J17" s="152"/>
      <c r="K17" s="156"/>
      <c r="L17" s="153"/>
      <c r="M17" s="157"/>
    </row>
    <row r="18" spans="1:19" ht="39" customHeight="1" thickTop="1">
      <c r="A18" s="770" t="s">
        <v>47</v>
      </c>
      <c r="B18" s="771"/>
      <c r="C18" s="772"/>
      <c r="D18" s="92" t="s">
        <v>48</v>
      </c>
      <c r="E18" s="345" t="s">
        <v>280</v>
      </c>
      <c r="F18" s="773" t="s">
        <v>49</v>
      </c>
      <c r="G18" s="774"/>
      <c r="H18" s="147"/>
      <c r="I18" s="159"/>
      <c r="J18" s="147"/>
      <c r="K18" s="156"/>
      <c r="L18" s="156"/>
      <c r="M18" s="157"/>
      <c r="Q18" s="22" t="s">
        <v>3</v>
      </c>
      <c r="S18" s="22" t="s">
        <v>17</v>
      </c>
    </row>
    <row r="19" spans="1:19" ht="30" customHeight="1">
      <c r="A19" s="775" t="s">
        <v>177</v>
      </c>
      <c r="B19" s="775"/>
      <c r="C19" s="775"/>
      <c r="D19" s="775"/>
      <c r="E19" s="775"/>
      <c r="F19" s="775"/>
      <c r="G19" s="775"/>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776">
        <v>45872</v>
      </c>
      <c r="C21" s="777"/>
      <c r="D21" s="207" t="s">
        <v>53</v>
      </c>
      <c r="E21" s="778" t="s">
        <v>54</v>
      </c>
      <c r="F21" s="779"/>
      <c r="G21" s="26" t="s">
        <v>55</v>
      </c>
      <c r="H21" s="751" t="s">
        <v>272</v>
      </c>
      <c r="I21" s="752"/>
      <c r="J21" s="752"/>
      <c r="K21" s="752"/>
      <c r="L21" s="752"/>
      <c r="M21" s="167" t="s">
        <v>182</v>
      </c>
      <c r="N21" s="169">
        <v>9</v>
      </c>
    </row>
    <row r="22" spans="1:19" ht="36" customHeight="1" thickTop="1" thickBot="1">
      <c r="A22" s="208" t="s">
        <v>56</v>
      </c>
      <c r="B22" s="753" t="s">
        <v>57</v>
      </c>
      <c r="C22" s="754"/>
      <c r="D22" s="755"/>
      <c r="E22" s="209" t="s">
        <v>255</v>
      </c>
      <c r="F22" s="209" t="s">
        <v>271</v>
      </c>
      <c r="G22" s="210"/>
      <c r="H22" s="756" t="s">
        <v>58</v>
      </c>
      <c r="I22" s="757"/>
      <c r="J22" s="757"/>
      <c r="K22" s="757"/>
      <c r="L22" s="758"/>
      <c r="M22" s="168" t="s">
        <v>59</v>
      </c>
      <c r="N22" s="170" t="s">
        <v>60</v>
      </c>
      <c r="R22" s="22" t="s">
        <v>3</v>
      </c>
    </row>
    <row r="23" spans="1:19" ht="71.400000000000006" customHeight="1" thickBot="1">
      <c r="A23" s="176" t="s">
        <v>61</v>
      </c>
      <c r="B23" s="669" t="str">
        <f>IF(G23&gt;5,"☆☆☆☆",IF(AND(G23&gt;=2.39,G23&lt;5),"☆☆☆",IF(AND(G23&gt;=1.39,G23&lt;2.4),"☆☆",IF(AND(G23&gt;0,G23&lt;1.4),"☆",IF(AND(G23&gt;=-1.39,G23&lt;0),"★",IF(AND(G23&gt;=-2.39,G23&lt;-1.4),"★★",IF(AND(G23&gt;=-3.39,G23&lt;-2.4),"★★★")))))))</f>
        <v>★</v>
      </c>
      <c r="C23" s="670"/>
      <c r="D23" s="671"/>
      <c r="E23" s="517">
        <v>2.97</v>
      </c>
      <c r="F23" s="517">
        <v>2.5299999999999998</v>
      </c>
      <c r="G23" s="125">
        <f t="shared" ref="G23:G69" si="0">F23-E23</f>
        <v>-0.44000000000000039</v>
      </c>
      <c r="H23" s="759"/>
      <c r="I23" s="737"/>
      <c r="J23" s="737"/>
      <c r="K23" s="737"/>
      <c r="L23" s="738"/>
      <c r="M23" s="569"/>
      <c r="N23" s="570"/>
      <c r="O23" s="118" t="s">
        <v>62</v>
      </c>
    </row>
    <row r="24" spans="1:19" ht="61.2" customHeight="1" thickBot="1">
      <c r="A24" s="96" t="s">
        <v>63</v>
      </c>
      <c r="B24" s="669" t="str">
        <f>IF(G24&gt;5,"☆☆☆☆",IF(AND(G24&gt;=2.39,G24&lt;5),"☆☆☆",IF(AND(G24&gt;=1.39,G24&lt;2.4),"☆☆",IF(AND(G24&gt;0,G24&lt;1.4),"☆",IF(AND(G24&gt;=-1.39,G24&lt;0),"★",IF(AND(G24&gt;=-2.39,G24&lt;-1.4),"★★",IF(AND(G24&gt;=-3.39,G24&lt;-2.4),"★★★")))))))</f>
        <v>★</v>
      </c>
      <c r="C24" s="670"/>
      <c r="D24" s="671"/>
      <c r="E24" s="394">
        <v>3</v>
      </c>
      <c r="F24" s="517">
        <v>2</v>
      </c>
      <c r="G24" s="125">
        <f t="shared" si="0"/>
        <v>-1</v>
      </c>
      <c r="H24" s="760"/>
      <c r="I24" s="761"/>
      <c r="J24" s="761"/>
      <c r="K24" s="761"/>
      <c r="L24" s="762"/>
      <c r="M24" s="519"/>
      <c r="N24" s="520"/>
      <c r="O24" s="118" t="s">
        <v>63</v>
      </c>
      <c r="Q24" s="22" t="s">
        <v>3</v>
      </c>
    </row>
    <row r="25" spans="1:19" ht="65.400000000000006" customHeight="1" thickBot="1">
      <c r="A25" s="213" t="s">
        <v>64</v>
      </c>
      <c r="B25" s="669" t="s">
        <v>276</v>
      </c>
      <c r="C25" s="670"/>
      <c r="D25" s="671"/>
      <c r="E25" s="395">
        <v>7.81</v>
      </c>
      <c r="F25" s="394">
        <v>4.22</v>
      </c>
      <c r="G25" s="125">
        <f t="shared" si="0"/>
        <v>-3.59</v>
      </c>
      <c r="H25" s="736"/>
      <c r="I25" s="737"/>
      <c r="J25" s="737"/>
      <c r="K25" s="737"/>
      <c r="L25" s="738"/>
      <c r="M25" s="541"/>
      <c r="N25" s="520"/>
      <c r="O25" s="118" t="s">
        <v>64</v>
      </c>
    </row>
    <row r="26" spans="1:19" ht="61.2" customHeight="1" thickBot="1">
      <c r="A26" s="213" t="s">
        <v>65</v>
      </c>
      <c r="B26" s="669" t="str">
        <f t="shared" ref="B26" si="1">IF(G26&gt;5,"☆☆☆☆",IF(AND(G26&gt;=2.39,G26&lt;5),"☆☆☆",IF(AND(G26&gt;=1.39,G26&lt;2.4),"☆☆",IF(AND(G26&gt;0,G26&lt;1.4),"☆",IF(AND(G26&gt;=-1.39,G26&lt;0),"★",IF(AND(G26&gt;=-2.39,G26&lt;-1.4),"★★",IF(AND(G26&gt;=-3.39,G26&lt;-2.4),"★★★")))))))</f>
        <v>★</v>
      </c>
      <c r="C26" s="670"/>
      <c r="D26" s="671"/>
      <c r="E26" s="394">
        <v>4.97</v>
      </c>
      <c r="F26" s="394">
        <v>4.2300000000000004</v>
      </c>
      <c r="G26" s="125">
        <f t="shared" si="0"/>
        <v>-0.73999999999999932</v>
      </c>
      <c r="H26" s="675"/>
      <c r="I26" s="673"/>
      <c r="J26" s="673"/>
      <c r="K26" s="673"/>
      <c r="L26" s="674"/>
      <c r="M26" s="211"/>
      <c r="N26" s="212"/>
      <c r="O26" s="118" t="s">
        <v>65</v>
      </c>
    </row>
    <row r="27" spans="1:19" ht="61.2" customHeight="1" thickBot="1">
      <c r="A27" s="213" t="s">
        <v>66</v>
      </c>
      <c r="B27" s="669" t="str">
        <f t="shared" ref="B27:B70" si="2">IF(G27&gt;5,"☆☆☆☆",IF(AND(G27&gt;=2.39,G27&lt;5),"☆☆☆",IF(AND(G27&gt;=1.39,G27&lt;2.4),"☆☆",IF(AND(G27&gt;0,G27&lt;1.4),"☆",IF(AND(G27&gt;=-1.39,G27&lt;0),"★",IF(AND(G27&gt;=-2.39,G27&lt;-1.4),"★★",IF(AND(G27&gt;=-3.39,G27&lt;-2.4),"★★★")))))))</f>
        <v>★</v>
      </c>
      <c r="C27" s="670"/>
      <c r="D27" s="671"/>
      <c r="E27" s="394">
        <v>3.31</v>
      </c>
      <c r="F27" s="517">
        <v>2.31</v>
      </c>
      <c r="G27" s="125">
        <f t="shared" si="0"/>
        <v>-1</v>
      </c>
      <c r="H27" s="672"/>
      <c r="I27" s="673"/>
      <c r="J27" s="673"/>
      <c r="K27" s="673"/>
      <c r="L27" s="674"/>
      <c r="M27" s="211"/>
      <c r="N27" s="214"/>
      <c r="O27" s="118" t="s">
        <v>66</v>
      </c>
    </row>
    <row r="28" spans="1:19" ht="61.2" customHeight="1" thickBot="1">
      <c r="A28" s="213" t="s">
        <v>67</v>
      </c>
      <c r="B28" s="669" t="str">
        <f t="shared" si="2"/>
        <v>★</v>
      </c>
      <c r="C28" s="670"/>
      <c r="D28" s="671"/>
      <c r="E28" s="395">
        <v>6.58</v>
      </c>
      <c r="F28" s="394">
        <v>5.88</v>
      </c>
      <c r="G28" s="125">
        <f t="shared" si="0"/>
        <v>-0.70000000000000018</v>
      </c>
      <c r="H28" s="739"/>
      <c r="I28" s="740"/>
      <c r="J28" s="740"/>
      <c r="K28" s="740"/>
      <c r="L28" s="741"/>
      <c r="M28" s="211"/>
      <c r="N28" s="212"/>
      <c r="O28" s="118" t="s">
        <v>67</v>
      </c>
    </row>
    <row r="29" spans="1:19" ht="61.2" customHeight="1" thickBot="1">
      <c r="A29" s="213" t="s">
        <v>232</v>
      </c>
      <c r="B29" s="669" t="str">
        <f t="shared" si="2"/>
        <v>★</v>
      </c>
      <c r="C29" s="670"/>
      <c r="D29" s="671"/>
      <c r="E29" s="394">
        <v>4.96</v>
      </c>
      <c r="F29" s="394">
        <v>3.86</v>
      </c>
      <c r="G29" s="125">
        <f t="shared" si="0"/>
        <v>-1.1000000000000001</v>
      </c>
      <c r="H29" s="739"/>
      <c r="I29" s="740"/>
      <c r="J29" s="740"/>
      <c r="K29" s="740"/>
      <c r="L29" s="741"/>
      <c r="M29" s="211"/>
      <c r="N29" s="212"/>
      <c r="O29" s="118" t="s">
        <v>68</v>
      </c>
    </row>
    <row r="30" spans="1:19" ht="61.2" customHeight="1" thickBot="1">
      <c r="A30" s="213" t="s">
        <v>69</v>
      </c>
      <c r="B30" s="669" t="str">
        <f t="shared" si="2"/>
        <v>★</v>
      </c>
      <c r="C30" s="670"/>
      <c r="D30" s="671"/>
      <c r="E30" s="394">
        <v>5.05</v>
      </c>
      <c r="F30" s="394">
        <v>4.05</v>
      </c>
      <c r="G30" s="125">
        <f t="shared" si="0"/>
        <v>-1</v>
      </c>
      <c r="H30" s="739"/>
      <c r="I30" s="740"/>
      <c r="J30" s="740"/>
      <c r="K30" s="740"/>
      <c r="L30" s="741"/>
      <c r="M30" s="382"/>
      <c r="N30" s="212"/>
      <c r="O30" s="118" t="s">
        <v>69</v>
      </c>
    </row>
    <row r="31" spans="1:19" ht="61.2" customHeight="1" thickBot="1">
      <c r="A31" s="213" t="s">
        <v>70</v>
      </c>
      <c r="B31" s="669" t="str">
        <f t="shared" si="2"/>
        <v>★</v>
      </c>
      <c r="C31" s="670"/>
      <c r="D31" s="671"/>
      <c r="E31" s="394">
        <v>3.04</v>
      </c>
      <c r="F31" s="517">
        <v>2.52</v>
      </c>
      <c r="G31" s="125">
        <f t="shared" si="0"/>
        <v>-0.52</v>
      </c>
      <c r="H31" s="691"/>
      <c r="I31" s="692"/>
      <c r="J31" s="692"/>
      <c r="K31" s="692"/>
      <c r="L31" s="693"/>
      <c r="M31" s="211"/>
      <c r="N31" s="520"/>
      <c r="O31" s="118" t="s">
        <v>70</v>
      </c>
    </row>
    <row r="32" spans="1:19" ht="61.2" customHeight="1" thickBot="1">
      <c r="A32" s="215" t="s">
        <v>71</v>
      </c>
      <c r="B32" s="669" t="str">
        <f t="shared" si="2"/>
        <v>★★★</v>
      </c>
      <c r="C32" s="670"/>
      <c r="D32" s="671"/>
      <c r="E32" s="395">
        <v>9.6</v>
      </c>
      <c r="F32" s="395">
        <v>6.72</v>
      </c>
      <c r="G32" s="125">
        <f t="shared" si="0"/>
        <v>-2.88</v>
      </c>
      <c r="H32" s="675"/>
      <c r="I32" s="673"/>
      <c r="J32" s="673"/>
      <c r="K32" s="673"/>
      <c r="L32" s="674"/>
      <c r="M32" s="211"/>
      <c r="N32" s="383"/>
      <c r="O32" s="118" t="s">
        <v>71</v>
      </c>
    </row>
    <row r="33" spans="1:16" ht="61.2" customHeight="1" thickBot="1">
      <c r="A33" s="216" t="s">
        <v>72</v>
      </c>
      <c r="B33" s="669" t="str">
        <f t="shared" si="2"/>
        <v>★</v>
      </c>
      <c r="C33" s="670"/>
      <c r="D33" s="671"/>
      <c r="E33" s="394">
        <v>5.95</v>
      </c>
      <c r="F33" s="394">
        <v>4.8600000000000003</v>
      </c>
      <c r="G33" s="125">
        <f t="shared" si="0"/>
        <v>-1.0899999999999999</v>
      </c>
      <c r="H33" s="675"/>
      <c r="I33" s="673"/>
      <c r="J33" s="673"/>
      <c r="K33" s="673"/>
      <c r="L33" s="674"/>
      <c r="M33" s="211"/>
      <c r="N33" s="212"/>
      <c r="O33" s="118" t="s">
        <v>72</v>
      </c>
    </row>
    <row r="34" spans="1:16" ht="61.2" customHeight="1" thickBot="1">
      <c r="A34" s="96" t="s">
        <v>73</v>
      </c>
      <c r="B34" s="669" t="str">
        <f t="shared" si="2"/>
        <v>★★</v>
      </c>
      <c r="C34" s="670"/>
      <c r="D34" s="671"/>
      <c r="E34" s="394">
        <v>4.87</v>
      </c>
      <c r="F34" s="394">
        <v>3.42</v>
      </c>
      <c r="G34" s="125">
        <f t="shared" si="0"/>
        <v>-1.4500000000000002</v>
      </c>
      <c r="H34" s="748"/>
      <c r="I34" s="749"/>
      <c r="J34" s="749"/>
      <c r="K34" s="749"/>
      <c r="L34" s="750"/>
      <c r="M34" s="571"/>
      <c r="N34" s="572"/>
      <c r="O34" s="118" t="s">
        <v>73</v>
      </c>
    </row>
    <row r="35" spans="1:16" ht="61.2" customHeight="1" thickBot="1">
      <c r="A35" s="217" t="s">
        <v>74</v>
      </c>
      <c r="B35" s="669" t="str">
        <f t="shared" si="2"/>
        <v>★</v>
      </c>
      <c r="C35" s="670"/>
      <c r="D35" s="671"/>
      <c r="E35" s="395">
        <v>6.26</v>
      </c>
      <c r="F35" s="394">
        <v>4.88</v>
      </c>
      <c r="G35" s="125">
        <f t="shared" si="0"/>
        <v>-1.38</v>
      </c>
      <c r="H35" s="745"/>
      <c r="I35" s="689"/>
      <c r="J35" s="689"/>
      <c r="K35" s="689"/>
      <c r="L35" s="690"/>
      <c r="M35" s="521"/>
      <c r="N35" s="522"/>
      <c r="O35" s="118" t="s">
        <v>74</v>
      </c>
    </row>
    <row r="36" spans="1:16" ht="61.2" customHeight="1" thickBot="1">
      <c r="A36" s="218" t="s">
        <v>75</v>
      </c>
      <c r="B36" s="669" t="str">
        <f t="shared" si="2"/>
        <v>★</v>
      </c>
      <c r="C36" s="670"/>
      <c r="D36" s="671"/>
      <c r="E36" s="394">
        <v>5.03</v>
      </c>
      <c r="F36" s="394">
        <v>3.94</v>
      </c>
      <c r="G36" s="125">
        <f t="shared" si="0"/>
        <v>-1.0900000000000003</v>
      </c>
      <c r="H36" s="736"/>
      <c r="I36" s="737"/>
      <c r="J36" s="737"/>
      <c r="K36" s="737"/>
      <c r="L36" s="738"/>
      <c r="M36" s="521"/>
      <c r="N36" s="617"/>
      <c r="O36" s="118" t="s">
        <v>75</v>
      </c>
    </row>
    <row r="37" spans="1:16" ht="70.2" customHeight="1" thickBot="1">
      <c r="A37" s="213" t="s">
        <v>76</v>
      </c>
      <c r="B37" s="669" t="str">
        <f t="shared" si="2"/>
        <v>★</v>
      </c>
      <c r="C37" s="670"/>
      <c r="D37" s="671"/>
      <c r="E37" s="517">
        <v>2.63</v>
      </c>
      <c r="F37" s="517">
        <v>2.4</v>
      </c>
      <c r="G37" s="125">
        <f t="shared" si="0"/>
        <v>-0.22999999999999998</v>
      </c>
      <c r="H37" s="739"/>
      <c r="I37" s="740"/>
      <c r="J37" s="740"/>
      <c r="K37" s="740"/>
      <c r="L37" s="741"/>
      <c r="M37" s="211"/>
      <c r="N37" s="212"/>
      <c r="O37" s="118" t="s">
        <v>76</v>
      </c>
    </row>
    <row r="38" spans="1:16" ht="61.2" customHeight="1" thickBot="1">
      <c r="A38" s="213" t="s">
        <v>77</v>
      </c>
      <c r="B38" s="669" t="str">
        <f t="shared" si="2"/>
        <v>★</v>
      </c>
      <c r="C38" s="670"/>
      <c r="D38" s="671"/>
      <c r="E38" s="394">
        <v>5.55</v>
      </c>
      <c r="F38" s="394">
        <v>4.17</v>
      </c>
      <c r="G38" s="125">
        <f t="shared" si="0"/>
        <v>-1.38</v>
      </c>
      <c r="H38" s="739"/>
      <c r="I38" s="740"/>
      <c r="J38" s="740"/>
      <c r="K38" s="740"/>
      <c r="L38" s="741"/>
      <c r="M38" s="211"/>
      <c r="N38" s="212"/>
      <c r="O38" s="118" t="s">
        <v>77</v>
      </c>
    </row>
    <row r="39" spans="1:16" ht="61.2" customHeight="1" thickBot="1">
      <c r="A39" s="213" t="s">
        <v>78</v>
      </c>
      <c r="B39" s="669" t="str">
        <f t="shared" si="2"/>
        <v>★★</v>
      </c>
      <c r="C39" s="670"/>
      <c r="D39" s="671"/>
      <c r="E39" s="395">
        <v>7.04</v>
      </c>
      <c r="F39" s="394">
        <v>5.18</v>
      </c>
      <c r="G39" s="125">
        <f t="shared" si="0"/>
        <v>-1.8600000000000003</v>
      </c>
      <c r="H39" s="739"/>
      <c r="I39" s="740"/>
      <c r="J39" s="740"/>
      <c r="K39" s="740"/>
      <c r="L39" s="741"/>
      <c r="M39" s="400"/>
      <c r="N39" s="214"/>
      <c r="O39" s="118" t="s">
        <v>78</v>
      </c>
    </row>
    <row r="40" spans="1:16" ht="61.2" customHeight="1" thickBot="1">
      <c r="A40" s="213" t="s">
        <v>79</v>
      </c>
      <c r="B40" s="669" t="str">
        <f t="shared" si="2"/>
        <v>★★</v>
      </c>
      <c r="C40" s="670"/>
      <c r="D40" s="671"/>
      <c r="E40" s="395">
        <v>6.56</v>
      </c>
      <c r="F40" s="394">
        <v>4.88</v>
      </c>
      <c r="G40" s="125">
        <f t="shared" si="0"/>
        <v>-1.6799999999999997</v>
      </c>
      <c r="H40" s="675"/>
      <c r="I40" s="673"/>
      <c r="J40" s="673"/>
      <c r="K40" s="673"/>
      <c r="L40" s="674"/>
      <c r="M40" s="211"/>
      <c r="N40" s="212"/>
      <c r="O40" s="118" t="s">
        <v>79</v>
      </c>
    </row>
    <row r="41" spans="1:16" ht="75" customHeight="1" thickBot="1">
      <c r="A41" s="213" t="s">
        <v>80</v>
      </c>
      <c r="B41" s="669" t="str">
        <f t="shared" si="2"/>
        <v>★★</v>
      </c>
      <c r="C41" s="670"/>
      <c r="D41" s="671"/>
      <c r="E41" s="394">
        <v>4.4800000000000004</v>
      </c>
      <c r="F41" s="517">
        <v>2.95</v>
      </c>
      <c r="G41" s="125">
        <f t="shared" si="0"/>
        <v>-1.5300000000000002</v>
      </c>
      <c r="H41" s="742"/>
      <c r="I41" s="743"/>
      <c r="J41" s="743"/>
      <c r="K41" s="743"/>
      <c r="L41" s="744"/>
      <c r="M41" s="211"/>
      <c r="N41" s="212"/>
      <c r="O41" s="118" t="s">
        <v>80</v>
      </c>
    </row>
    <row r="42" spans="1:16" ht="61.2" customHeight="1" thickBot="1">
      <c r="A42" s="213" t="s">
        <v>81</v>
      </c>
      <c r="B42" s="669" t="str">
        <f t="shared" si="2"/>
        <v>★★</v>
      </c>
      <c r="C42" s="670"/>
      <c r="D42" s="671"/>
      <c r="E42" s="394">
        <v>5.24</v>
      </c>
      <c r="F42" s="394">
        <v>3.37</v>
      </c>
      <c r="G42" s="125">
        <f t="shared" si="0"/>
        <v>-1.87</v>
      </c>
      <c r="H42" s="675"/>
      <c r="I42" s="673"/>
      <c r="J42" s="673"/>
      <c r="K42" s="673"/>
      <c r="L42" s="674"/>
      <c r="M42" s="400"/>
      <c r="N42" s="212"/>
      <c r="O42" s="118" t="s">
        <v>81</v>
      </c>
      <c r="P42" s="22" t="s">
        <v>41</v>
      </c>
    </row>
    <row r="43" spans="1:16" ht="69" customHeight="1" thickBot="1">
      <c r="A43" s="213" t="s">
        <v>82</v>
      </c>
      <c r="B43" s="669" t="str">
        <f t="shared" si="2"/>
        <v>★</v>
      </c>
      <c r="C43" s="670"/>
      <c r="D43" s="671"/>
      <c r="E43" s="395">
        <v>7.96</v>
      </c>
      <c r="F43" s="395">
        <v>7.15</v>
      </c>
      <c r="G43" s="125">
        <f t="shared" si="0"/>
        <v>-0.80999999999999961</v>
      </c>
      <c r="H43" s="736"/>
      <c r="I43" s="737"/>
      <c r="J43" s="737"/>
      <c r="K43" s="737"/>
      <c r="L43" s="738"/>
      <c r="M43" s="519"/>
      <c r="N43" s="520"/>
      <c r="O43" s="118" t="s">
        <v>82</v>
      </c>
    </row>
    <row r="44" spans="1:16" ht="61.2" customHeight="1" thickBot="1">
      <c r="A44" s="219" t="s">
        <v>179</v>
      </c>
      <c r="B44" s="669" t="str">
        <f t="shared" si="2"/>
        <v>★</v>
      </c>
      <c r="C44" s="670"/>
      <c r="D44" s="671"/>
      <c r="E44" s="394">
        <v>4.18</v>
      </c>
      <c r="F44" s="394">
        <v>3.73</v>
      </c>
      <c r="G44" s="125">
        <f t="shared" si="0"/>
        <v>-0.44999999999999973</v>
      </c>
      <c r="H44" s="746" t="s">
        <v>253</v>
      </c>
      <c r="I44" s="747"/>
      <c r="J44" s="747"/>
      <c r="K44" s="747"/>
      <c r="L44" s="747"/>
      <c r="M44" s="645" t="s">
        <v>254</v>
      </c>
      <c r="N44" s="520">
        <v>45857</v>
      </c>
      <c r="O44" s="22" t="s">
        <v>179</v>
      </c>
    </row>
    <row r="45" spans="1:16" ht="61.2" customHeight="1" thickBot="1">
      <c r="A45" s="213" t="s">
        <v>83</v>
      </c>
      <c r="B45" s="669" t="str">
        <f t="shared" si="2"/>
        <v>★</v>
      </c>
      <c r="C45" s="670"/>
      <c r="D45" s="671"/>
      <c r="E45" s="394">
        <v>5.57</v>
      </c>
      <c r="F45" s="394">
        <v>4.22</v>
      </c>
      <c r="G45" s="125">
        <f t="shared" si="0"/>
        <v>-1.3500000000000005</v>
      </c>
      <c r="H45" s="902" t="s">
        <v>363</v>
      </c>
      <c r="I45" s="903"/>
      <c r="J45" s="903"/>
      <c r="K45" s="903"/>
      <c r="L45" s="904"/>
      <c r="M45" s="905" t="s">
        <v>364</v>
      </c>
      <c r="N45" s="906">
        <v>45867</v>
      </c>
      <c r="O45" s="118" t="s">
        <v>83</v>
      </c>
    </row>
    <row r="46" spans="1:16" ht="61.2" customHeight="1" thickBot="1">
      <c r="A46" s="213" t="s">
        <v>84</v>
      </c>
      <c r="B46" s="669" t="str">
        <f t="shared" si="2"/>
        <v>★</v>
      </c>
      <c r="C46" s="670"/>
      <c r="D46" s="671"/>
      <c r="E46" s="394">
        <v>4.82</v>
      </c>
      <c r="F46" s="394">
        <v>4.4800000000000004</v>
      </c>
      <c r="G46" s="125">
        <f t="shared" si="0"/>
        <v>-0.33999999999999986</v>
      </c>
      <c r="H46" s="672"/>
      <c r="I46" s="673"/>
      <c r="J46" s="673"/>
      <c r="K46" s="673"/>
      <c r="L46" s="674"/>
      <c r="M46" s="211"/>
      <c r="N46" s="212"/>
      <c r="O46" s="118" t="s">
        <v>84</v>
      </c>
    </row>
    <row r="47" spans="1:16" ht="61.2" customHeight="1" thickBot="1">
      <c r="A47" s="213" t="s">
        <v>85</v>
      </c>
      <c r="B47" s="669" t="str">
        <f t="shared" si="2"/>
        <v>★★</v>
      </c>
      <c r="C47" s="670"/>
      <c r="D47" s="671"/>
      <c r="E47" s="394">
        <v>5.51</v>
      </c>
      <c r="F47" s="394">
        <v>3.74</v>
      </c>
      <c r="G47" s="125">
        <f t="shared" si="0"/>
        <v>-1.7699999999999996</v>
      </c>
      <c r="H47" s="675"/>
      <c r="I47" s="673"/>
      <c r="J47" s="673"/>
      <c r="K47" s="673"/>
      <c r="L47" s="674"/>
      <c r="M47" s="211"/>
      <c r="N47" s="212"/>
      <c r="O47" s="118" t="s">
        <v>85</v>
      </c>
    </row>
    <row r="48" spans="1:16" ht="61.2" customHeight="1" thickBot="1">
      <c r="A48" s="213" t="s">
        <v>86</v>
      </c>
      <c r="B48" s="669" t="str">
        <f t="shared" si="2"/>
        <v>★★</v>
      </c>
      <c r="C48" s="670"/>
      <c r="D48" s="671"/>
      <c r="E48" s="394">
        <v>5</v>
      </c>
      <c r="F48" s="394">
        <v>3.56</v>
      </c>
      <c r="G48" s="125">
        <f t="shared" si="0"/>
        <v>-1.44</v>
      </c>
      <c r="H48" s="682"/>
      <c r="I48" s="683"/>
      <c r="J48" s="683"/>
      <c r="K48" s="683"/>
      <c r="L48" s="684"/>
      <c r="M48" s="519"/>
      <c r="N48" s="520"/>
      <c r="O48" s="118" t="s">
        <v>86</v>
      </c>
    </row>
    <row r="49" spans="1:15" ht="61.2" customHeight="1" thickBot="1">
      <c r="A49" s="213" t="s">
        <v>87</v>
      </c>
      <c r="B49" s="669" t="str">
        <f t="shared" si="2"/>
        <v>★</v>
      </c>
      <c r="C49" s="670"/>
      <c r="D49" s="671"/>
      <c r="E49" s="394">
        <v>4.59</v>
      </c>
      <c r="F49" s="394">
        <v>3.68</v>
      </c>
      <c r="G49" s="125">
        <f t="shared" si="0"/>
        <v>-0.9099999999999997</v>
      </c>
      <c r="H49" s="736"/>
      <c r="I49" s="737"/>
      <c r="J49" s="737"/>
      <c r="K49" s="737"/>
      <c r="L49" s="738"/>
      <c r="M49" s="519"/>
      <c r="N49" s="520"/>
      <c r="O49" s="118" t="s">
        <v>87</v>
      </c>
    </row>
    <row r="50" spans="1:15" ht="75.599999999999994" customHeight="1" thickBot="1">
      <c r="A50" s="213" t="s">
        <v>88</v>
      </c>
      <c r="B50" s="669" t="str">
        <f t="shared" si="2"/>
        <v>★</v>
      </c>
      <c r="C50" s="670"/>
      <c r="D50" s="671"/>
      <c r="E50" s="394">
        <v>5.92</v>
      </c>
      <c r="F50" s="394">
        <v>4.92</v>
      </c>
      <c r="G50" s="125">
        <f t="shared" si="0"/>
        <v>-1</v>
      </c>
      <c r="H50" s="682"/>
      <c r="I50" s="683"/>
      <c r="J50" s="683"/>
      <c r="K50" s="683"/>
      <c r="L50" s="684"/>
      <c r="M50" s="519"/>
      <c r="N50" s="575"/>
      <c r="O50" s="118" t="s">
        <v>88</v>
      </c>
    </row>
    <row r="51" spans="1:15" ht="61.2" customHeight="1" thickBot="1">
      <c r="A51" s="213" t="s">
        <v>89</v>
      </c>
      <c r="B51" s="669" t="str">
        <f t="shared" si="2"/>
        <v>★</v>
      </c>
      <c r="C51" s="670"/>
      <c r="D51" s="671"/>
      <c r="E51" s="395">
        <v>6.92</v>
      </c>
      <c r="F51" s="394">
        <v>5.54</v>
      </c>
      <c r="G51" s="125">
        <f t="shared" si="0"/>
        <v>-1.38</v>
      </c>
      <c r="H51" s="675"/>
      <c r="I51" s="673"/>
      <c r="J51" s="673"/>
      <c r="K51" s="673"/>
      <c r="L51" s="674"/>
      <c r="M51" s="211"/>
      <c r="N51" s="212"/>
      <c r="O51" s="118" t="s">
        <v>89</v>
      </c>
    </row>
    <row r="52" spans="1:15" ht="61.2" customHeight="1" thickBot="1">
      <c r="A52" s="213" t="s">
        <v>90</v>
      </c>
      <c r="B52" s="669" t="str">
        <f t="shared" si="2"/>
        <v>★★</v>
      </c>
      <c r="C52" s="670"/>
      <c r="D52" s="671"/>
      <c r="E52" s="394">
        <v>4.93</v>
      </c>
      <c r="F52" s="517">
        <v>2.89</v>
      </c>
      <c r="G52" s="125">
        <f t="shared" si="0"/>
        <v>-2.0399999999999996</v>
      </c>
      <c r="H52" s="739"/>
      <c r="I52" s="740"/>
      <c r="J52" s="740"/>
      <c r="K52" s="740"/>
      <c r="L52" s="741"/>
      <c r="M52" s="211"/>
      <c r="N52" s="212"/>
      <c r="O52" s="118" t="s">
        <v>90</v>
      </c>
    </row>
    <row r="53" spans="1:15" ht="61.2" customHeight="1" thickBot="1">
      <c r="A53" s="213" t="s">
        <v>91</v>
      </c>
      <c r="B53" s="669" t="str">
        <f t="shared" si="2"/>
        <v>★</v>
      </c>
      <c r="C53" s="670"/>
      <c r="D53" s="671"/>
      <c r="E53" s="394">
        <v>5.42</v>
      </c>
      <c r="F53" s="394">
        <v>4.37</v>
      </c>
      <c r="G53" s="125">
        <f t="shared" si="0"/>
        <v>-1.0499999999999998</v>
      </c>
      <c r="H53" s="675"/>
      <c r="I53" s="673"/>
      <c r="J53" s="673"/>
      <c r="K53" s="673"/>
      <c r="L53" s="674"/>
      <c r="M53" s="393"/>
      <c r="N53" s="212"/>
      <c r="O53" s="118" t="s">
        <v>91</v>
      </c>
    </row>
    <row r="54" spans="1:15" ht="61.2" customHeight="1" thickBot="1">
      <c r="A54" s="213" t="s">
        <v>92</v>
      </c>
      <c r="B54" s="669" t="str">
        <f t="shared" si="2"/>
        <v>★</v>
      </c>
      <c r="C54" s="670"/>
      <c r="D54" s="671"/>
      <c r="E54" s="395">
        <v>6.27</v>
      </c>
      <c r="F54" s="394">
        <v>5.91</v>
      </c>
      <c r="G54" s="125">
        <f t="shared" si="0"/>
        <v>-0.35999999999999943</v>
      </c>
      <c r="H54" s="675"/>
      <c r="I54" s="673"/>
      <c r="J54" s="673"/>
      <c r="K54" s="673"/>
      <c r="L54" s="674"/>
      <c r="M54" s="211"/>
      <c r="N54" s="212"/>
      <c r="O54" s="118" t="s">
        <v>92</v>
      </c>
    </row>
    <row r="55" spans="1:15" ht="61.2" customHeight="1" thickBot="1">
      <c r="A55" s="213" t="s">
        <v>93</v>
      </c>
      <c r="B55" s="669" t="str">
        <f t="shared" si="2"/>
        <v>★</v>
      </c>
      <c r="C55" s="670"/>
      <c r="D55" s="671"/>
      <c r="E55" s="394">
        <v>5.46</v>
      </c>
      <c r="F55" s="394">
        <v>4.29</v>
      </c>
      <c r="G55" s="125">
        <f t="shared" si="0"/>
        <v>-1.17</v>
      </c>
      <c r="H55" s="736"/>
      <c r="I55" s="737"/>
      <c r="J55" s="737"/>
      <c r="K55" s="737"/>
      <c r="L55" s="738"/>
      <c r="M55" s="519"/>
      <c r="N55" s="520"/>
      <c r="O55" s="118" t="s">
        <v>93</v>
      </c>
    </row>
    <row r="56" spans="1:15" ht="61.2" customHeight="1" thickBot="1">
      <c r="A56" s="213" t="s">
        <v>94</v>
      </c>
      <c r="B56" s="669" t="str">
        <f t="shared" si="2"/>
        <v>★</v>
      </c>
      <c r="C56" s="670"/>
      <c r="D56" s="671"/>
      <c r="E56" s="394">
        <v>4.9000000000000004</v>
      </c>
      <c r="F56" s="394">
        <v>4.3099999999999996</v>
      </c>
      <c r="G56" s="125">
        <f t="shared" si="0"/>
        <v>-0.59000000000000075</v>
      </c>
      <c r="H56" s="672"/>
      <c r="I56" s="673"/>
      <c r="J56" s="673"/>
      <c r="K56" s="673"/>
      <c r="L56" s="674"/>
      <c r="M56" s="211"/>
      <c r="N56" s="212"/>
      <c r="O56" s="118" t="s">
        <v>94</v>
      </c>
    </row>
    <row r="57" spans="1:15" ht="61.2" customHeight="1" thickBot="1">
      <c r="A57" s="213" t="s">
        <v>95</v>
      </c>
      <c r="B57" s="669" t="str">
        <f t="shared" si="2"/>
        <v>☆</v>
      </c>
      <c r="C57" s="670"/>
      <c r="D57" s="671"/>
      <c r="E57" s="394">
        <v>3.73</v>
      </c>
      <c r="F57" s="394">
        <v>4</v>
      </c>
      <c r="G57" s="125">
        <f t="shared" si="0"/>
        <v>0.27</v>
      </c>
      <c r="H57" s="672"/>
      <c r="I57" s="673"/>
      <c r="J57" s="673"/>
      <c r="K57" s="673"/>
      <c r="L57" s="674"/>
      <c r="M57" s="211"/>
      <c r="N57" s="212"/>
      <c r="O57" s="118" t="s">
        <v>95</v>
      </c>
    </row>
    <row r="58" spans="1:15" ht="61.2" customHeight="1" thickBot="1">
      <c r="A58" s="213" t="s">
        <v>96</v>
      </c>
      <c r="B58" s="669" t="str">
        <f t="shared" si="2"/>
        <v>★</v>
      </c>
      <c r="C58" s="670"/>
      <c r="D58" s="671"/>
      <c r="E58" s="394">
        <v>4.62</v>
      </c>
      <c r="F58" s="394">
        <v>3.62</v>
      </c>
      <c r="G58" s="125">
        <f t="shared" si="0"/>
        <v>-1</v>
      </c>
      <c r="H58" s="675"/>
      <c r="I58" s="673"/>
      <c r="J58" s="673"/>
      <c r="K58" s="673"/>
      <c r="L58" s="674"/>
      <c r="M58" s="211"/>
      <c r="N58" s="212"/>
      <c r="O58" s="118" t="s">
        <v>96</v>
      </c>
    </row>
    <row r="59" spans="1:15" ht="61.2" customHeight="1" thickBot="1">
      <c r="A59" s="213" t="s">
        <v>97</v>
      </c>
      <c r="B59" s="669" t="str">
        <f t="shared" si="2"/>
        <v>★★</v>
      </c>
      <c r="C59" s="670"/>
      <c r="D59" s="671"/>
      <c r="E59" s="394">
        <v>5.08</v>
      </c>
      <c r="F59" s="394">
        <v>3.54</v>
      </c>
      <c r="G59" s="125">
        <f t="shared" si="0"/>
        <v>-1.54</v>
      </c>
      <c r="H59" s="675"/>
      <c r="I59" s="673"/>
      <c r="J59" s="673"/>
      <c r="K59" s="673"/>
      <c r="L59" s="674"/>
      <c r="M59" s="211"/>
      <c r="N59" s="212"/>
      <c r="O59" s="118" t="s">
        <v>97</v>
      </c>
    </row>
    <row r="60" spans="1:15" ht="61.2" customHeight="1" thickBot="1">
      <c r="A60" s="213" t="s">
        <v>98</v>
      </c>
      <c r="B60" s="669" t="str">
        <f t="shared" si="2"/>
        <v>★</v>
      </c>
      <c r="C60" s="670"/>
      <c r="D60" s="671"/>
      <c r="E60" s="395">
        <v>9.2899999999999991</v>
      </c>
      <c r="F60" s="395">
        <v>8</v>
      </c>
      <c r="G60" s="125">
        <f t="shared" si="0"/>
        <v>-1.2899999999999991</v>
      </c>
      <c r="H60" s="672"/>
      <c r="I60" s="673"/>
      <c r="J60" s="673"/>
      <c r="K60" s="673"/>
      <c r="L60" s="674"/>
      <c r="M60" s="211"/>
      <c r="N60" s="212"/>
      <c r="O60" s="118" t="s">
        <v>98</v>
      </c>
    </row>
    <row r="61" spans="1:15" ht="61.2" customHeight="1" thickBot="1">
      <c r="A61" s="213" t="s">
        <v>99</v>
      </c>
      <c r="B61" s="669" t="str">
        <f t="shared" si="2"/>
        <v>★</v>
      </c>
      <c r="C61" s="670"/>
      <c r="D61" s="671"/>
      <c r="E61" s="517">
        <v>1.95</v>
      </c>
      <c r="F61" s="517">
        <v>1.5</v>
      </c>
      <c r="G61" s="125">
        <f t="shared" si="0"/>
        <v>-0.44999999999999996</v>
      </c>
      <c r="H61" s="685"/>
      <c r="I61" s="686"/>
      <c r="J61" s="686"/>
      <c r="K61" s="686"/>
      <c r="L61" s="687"/>
      <c r="M61" s="515"/>
      <c r="N61" s="516"/>
      <c r="O61" s="118" t="s">
        <v>99</v>
      </c>
    </row>
    <row r="62" spans="1:15" ht="69" customHeight="1" thickBot="1">
      <c r="A62" s="213" t="s">
        <v>100</v>
      </c>
      <c r="B62" s="669" t="str">
        <f t="shared" si="2"/>
        <v>★★</v>
      </c>
      <c r="C62" s="670"/>
      <c r="D62" s="671"/>
      <c r="E62" s="395">
        <v>6.6</v>
      </c>
      <c r="F62" s="394">
        <v>4.91</v>
      </c>
      <c r="G62" s="125">
        <f t="shared" si="0"/>
        <v>-1.6899999999999995</v>
      </c>
      <c r="H62" s="688"/>
      <c r="I62" s="689"/>
      <c r="J62" s="689"/>
      <c r="K62" s="689"/>
      <c r="L62" s="690"/>
      <c r="M62" s="515"/>
      <c r="N62" s="575"/>
      <c r="O62" s="118" t="s">
        <v>100</v>
      </c>
    </row>
    <row r="63" spans="1:15" ht="61.2" customHeight="1" thickBot="1">
      <c r="A63" s="213" t="s">
        <v>101</v>
      </c>
      <c r="B63" s="669" t="str">
        <f t="shared" si="2"/>
        <v>★</v>
      </c>
      <c r="C63" s="670"/>
      <c r="D63" s="671"/>
      <c r="E63" s="394">
        <v>4.42</v>
      </c>
      <c r="F63" s="394">
        <v>4.08</v>
      </c>
      <c r="G63" s="125">
        <f t="shared" si="0"/>
        <v>-0.33999999999999986</v>
      </c>
      <c r="H63" s="691"/>
      <c r="I63" s="692"/>
      <c r="J63" s="692"/>
      <c r="K63" s="692"/>
      <c r="L63" s="693"/>
      <c r="M63" s="523"/>
      <c r="N63" s="520"/>
      <c r="O63" s="118" t="s">
        <v>101</v>
      </c>
    </row>
    <row r="64" spans="1:15" ht="61.2" customHeight="1" thickBot="1">
      <c r="A64" s="213" t="s">
        <v>102</v>
      </c>
      <c r="B64" s="669" t="str">
        <f t="shared" si="2"/>
        <v>★</v>
      </c>
      <c r="C64" s="670"/>
      <c r="D64" s="671"/>
      <c r="E64" s="394">
        <v>3.4</v>
      </c>
      <c r="F64" s="517">
        <v>2.39</v>
      </c>
      <c r="G64" s="125">
        <f t="shared" si="0"/>
        <v>-1.0099999999999998</v>
      </c>
      <c r="H64" s="679"/>
      <c r="I64" s="680"/>
      <c r="J64" s="680"/>
      <c r="K64" s="680"/>
      <c r="L64" s="681"/>
      <c r="M64" s="519"/>
      <c r="N64" s="520"/>
      <c r="O64" s="118" t="s">
        <v>102</v>
      </c>
    </row>
    <row r="65" spans="1:18" ht="61.2" customHeight="1" thickBot="1">
      <c r="A65" s="213" t="s">
        <v>103</v>
      </c>
      <c r="B65" s="669" t="s">
        <v>277</v>
      </c>
      <c r="C65" s="670"/>
      <c r="D65" s="671"/>
      <c r="E65" s="394">
        <v>5.17</v>
      </c>
      <c r="F65" s="394">
        <v>3.77</v>
      </c>
      <c r="G65" s="125">
        <f t="shared" si="0"/>
        <v>-1.4</v>
      </c>
      <c r="H65" s="682"/>
      <c r="I65" s="683"/>
      <c r="J65" s="683"/>
      <c r="K65" s="683"/>
      <c r="L65" s="684"/>
      <c r="M65" s="514"/>
      <c r="N65" s="520"/>
      <c r="O65" s="118" t="s">
        <v>103</v>
      </c>
    </row>
    <row r="66" spans="1:18" ht="61.2" customHeight="1" thickBot="1">
      <c r="A66" s="213" t="s">
        <v>104</v>
      </c>
      <c r="B66" s="669" t="str">
        <f t="shared" si="2"/>
        <v>★</v>
      </c>
      <c r="C66" s="670"/>
      <c r="D66" s="671"/>
      <c r="E66" s="395">
        <v>8.14</v>
      </c>
      <c r="F66" s="395">
        <v>7.78</v>
      </c>
      <c r="G66" s="125">
        <f t="shared" si="0"/>
        <v>-0.36000000000000032</v>
      </c>
      <c r="H66" s="672"/>
      <c r="I66" s="673"/>
      <c r="J66" s="673"/>
      <c r="K66" s="673"/>
      <c r="L66" s="674"/>
      <c r="M66" s="211"/>
      <c r="N66" s="212"/>
      <c r="O66" s="118" t="s">
        <v>104</v>
      </c>
    </row>
    <row r="67" spans="1:18" ht="61.2" customHeight="1" thickBot="1">
      <c r="A67" s="213" t="s">
        <v>105</v>
      </c>
      <c r="B67" s="669" t="s">
        <v>277</v>
      </c>
      <c r="C67" s="670"/>
      <c r="D67" s="671"/>
      <c r="E67" s="395">
        <v>8</v>
      </c>
      <c r="F67" s="394">
        <v>5.6</v>
      </c>
      <c r="G67" s="125">
        <f t="shared" si="0"/>
        <v>-2.4000000000000004</v>
      </c>
      <c r="H67" s="672"/>
      <c r="I67" s="673"/>
      <c r="J67" s="673"/>
      <c r="K67" s="673"/>
      <c r="L67" s="674"/>
      <c r="M67" s="211"/>
      <c r="N67" s="212"/>
      <c r="O67" s="118" t="s">
        <v>105</v>
      </c>
    </row>
    <row r="68" spans="1:18" ht="61.2" customHeight="1" thickBot="1">
      <c r="A68" s="218" t="s">
        <v>106</v>
      </c>
      <c r="B68" s="669" t="str">
        <f t="shared" si="2"/>
        <v>☆</v>
      </c>
      <c r="C68" s="670"/>
      <c r="D68" s="671"/>
      <c r="E68" s="394">
        <v>5.29</v>
      </c>
      <c r="F68" s="394">
        <v>5.35</v>
      </c>
      <c r="G68" s="125">
        <f t="shared" si="0"/>
        <v>5.9999999999999609E-2</v>
      </c>
      <c r="H68" s="675"/>
      <c r="I68" s="673"/>
      <c r="J68" s="673"/>
      <c r="K68" s="673"/>
      <c r="L68" s="674"/>
      <c r="M68" s="211"/>
      <c r="N68" s="212"/>
      <c r="O68" s="118" t="s">
        <v>106</v>
      </c>
    </row>
    <row r="69" spans="1:18" ht="61.2" customHeight="1" thickBot="1">
      <c r="A69" s="215" t="s">
        <v>107</v>
      </c>
      <c r="B69" s="669" t="str">
        <f t="shared" si="2"/>
        <v>★</v>
      </c>
      <c r="C69" s="670"/>
      <c r="D69" s="671"/>
      <c r="E69" s="408">
        <v>4.5999999999999996</v>
      </c>
      <c r="F69" s="408">
        <v>3.84</v>
      </c>
      <c r="G69" s="125">
        <f t="shared" si="0"/>
        <v>-0.75999999999999979</v>
      </c>
      <c r="H69" s="676"/>
      <c r="I69" s="677"/>
      <c r="J69" s="677"/>
      <c r="K69" s="677"/>
      <c r="L69" s="678"/>
      <c r="M69" s="211"/>
      <c r="N69" s="212"/>
      <c r="O69" s="118" t="s">
        <v>107</v>
      </c>
    </row>
    <row r="70" spans="1:18" ht="61.2" customHeight="1" thickBot="1">
      <c r="A70" s="375" t="s">
        <v>108</v>
      </c>
      <c r="B70" s="669" t="str">
        <f t="shared" si="2"/>
        <v>★</v>
      </c>
      <c r="C70" s="670"/>
      <c r="D70" s="671"/>
      <c r="E70" s="394">
        <v>5.3</v>
      </c>
      <c r="F70" s="394">
        <v>4.1900000000000004</v>
      </c>
      <c r="G70" s="376">
        <f t="shared" ref="G70" si="3">F70-E70</f>
        <v>-1.1099999999999994</v>
      </c>
      <c r="H70" s="724"/>
      <c r="I70" s="725"/>
      <c r="J70" s="725"/>
      <c r="K70" s="725"/>
      <c r="L70" s="726"/>
      <c r="M70" s="220"/>
      <c r="N70" s="377"/>
      <c r="O70" s="118"/>
    </row>
    <row r="71" spans="1:18" ht="42.75" customHeight="1" thickBot="1">
      <c r="A71" s="97"/>
      <c r="B71" s="97"/>
      <c r="C71" s="97"/>
      <c r="D71" s="97"/>
      <c r="E71" s="727"/>
      <c r="F71" s="727"/>
      <c r="G71" s="727"/>
      <c r="H71" s="727"/>
      <c r="I71" s="727"/>
      <c r="J71" s="727"/>
      <c r="K71" s="727"/>
      <c r="L71" s="727"/>
      <c r="M71" s="23">
        <f>COUNTIF(E24:E70,"&gt;=10")</f>
        <v>0</v>
      </c>
      <c r="N71" s="23">
        <f>COUNTIF(F24:F70,"&gt;=10")</f>
        <v>0</v>
      </c>
      <c r="O71" s="23" t="s">
        <v>3</v>
      </c>
    </row>
    <row r="72" spans="1:18" ht="36.75" customHeight="1" thickBot="1">
      <c r="A72" s="221" t="s">
        <v>17</v>
      </c>
      <c r="B72" s="222"/>
      <c r="C72" s="322"/>
      <c r="D72" s="322"/>
      <c r="E72" s="728" t="s">
        <v>109</v>
      </c>
      <c r="F72" s="728"/>
      <c r="G72" s="728"/>
      <c r="H72" s="729" t="s">
        <v>275</v>
      </c>
      <c r="I72" s="730"/>
      <c r="J72" s="322"/>
      <c r="K72" s="223"/>
      <c r="L72" s="223"/>
      <c r="M72" s="224"/>
      <c r="N72" s="225"/>
    </row>
    <row r="73" spans="1:18" ht="36.75" customHeight="1" thickBot="1">
      <c r="A73" s="31"/>
      <c r="B73" s="534"/>
      <c r="C73" s="733" t="s">
        <v>110</v>
      </c>
      <c r="D73" s="734"/>
      <c r="E73" s="734"/>
      <c r="F73" s="735"/>
      <c r="G73" s="226">
        <f>+F70</f>
        <v>4.1900000000000004</v>
      </c>
      <c r="H73" s="227" t="s">
        <v>111</v>
      </c>
      <c r="I73" s="731">
        <f>+G70</f>
        <v>-1.1099999999999994</v>
      </c>
      <c r="J73" s="732"/>
      <c r="K73" s="99"/>
      <c r="L73" s="99"/>
      <c r="M73" s="100"/>
      <c r="N73" s="32"/>
    </row>
    <row r="74" spans="1:18" ht="36.75" customHeight="1" thickBot="1">
      <c r="A74" s="31"/>
      <c r="B74" s="98"/>
      <c r="C74" s="694" t="s">
        <v>112</v>
      </c>
      <c r="D74" s="695"/>
      <c r="E74" s="695"/>
      <c r="F74" s="696"/>
      <c r="G74" s="228">
        <f>+F35</f>
        <v>4.88</v>
      </c>
      <c r="H74" s="229" t="s">
        <v>113</v>
      </c>
      <c r="I74" s="697">
        <f>+G35</f>
        <v>-1.38</v>
      </c>
      <c r="J74" s="698"/>
      <c r="K74" s="99"/>
      <c r="L74" s="99"/>
      <c r="M74" s="100"/>
      <c r="N74" s="32"/>
      <c r="R74" s="230" t="s">
        <v>17</v>
      </c>
    </row>
    <row r="75" spans="1:18" ht="36.75" customHeight="1" thickBot="1">
      <c r="A75" s="31"/>
      <c r="B75" s="98"/>
      <c r="C75" s="699" t="s">
        <v>114</v>
      </c>
      <c r="D75" s="700"/>
      <c r="E75" s="700"/>
      <c r="F75" s="231" t="str">
        <f>VLOOKUP(G75,F:P,10,0)</f>
        <v>愛媛県</v>
      </c>
      <c r="G75" s="232">
        <f>MAX(F23:F69)</f>
        <v>8</v>
      </c>
      <c r="H75" s="701" t="s">
        <v>115</v>
      </c>
      <c r="I75" s="702"/>
      <c r="J75" s="702"/>
      <c r="K75" s="233">
        <f>+N71</f>
        <v>0</v>
      </c>
      <c r="L75" s="234" t="s">
        <v>116</v>
      </c>
      <c r="M75" s="372">
        <f>N71-M71</f>
        <v>0</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03">
        <v>2</v>
      </c>
      <c r="B79" s="706" t="s">
        <v>278</v>
      </c>
      <c r="C79" s="707"/>
      <c r="D79" s="707"/>
      <c r="E79" s="707"/>
      <c r="F79" s="708"/>
      <c r="G79" s="715" t="s">
        <v>279</v>
      </c>
      <c r="H79" s="716"/>
      <c r="I79" s="716"/>
      <c r="J79" s="716"/>
      <c r="K79" s="716"/>
      <c r="L79" s="716"/>
      <c r="M79" s="716"/>
      <c r="N79" s="717"/>
    </row>
    <row r="80" spans="1:18" ht="24.75" customHeight="1">
      <c r="A80" s="704"/>
      <c r="B80" s="709"/>
      <c r="C80" s="710"/>
      <c r="D80" s="710"/>
      <c r="E80" s="710"/>
      <c r="F80" s="711"/>
      <c r="G80" s="718"/>
      <c r="H80" s="719"/>
      <c r="I80" s="719"/>
      <c r="J80" s="719"/>
      <c r="K80" s="719"/>
      <c r="L80" s="719"/>
      <c r="M80" s="719"/>
      <c r="N80" s="720"/>
      <c r="O80" s="106" t="s">
        <v>3</v>
      </c>
      <c r="P80" s="106"/>
    </row>
    <row r="81" spans="1:16" ht="24.75" customHeight="1">
      <c r="A81" s="704"/>
      <c r="B81" s="709"/>
      <c r="C81" s="710"/>
      <c r="D81" s="710"/>
      <c r="E81" s="710"/>
      <c r="F81" s="711"/>
      <c r="G81" s="718"/>
      <c r="H81" s="719"/>
      <c r="I81" s="719"/>
      <c r="J81" s="719"/>
      <c r="K81" s="719"/>
      <c r="L81" s="719"/>
      <c r="M81" s="719"/>
      <c r="N81" s="720"/>
      <c r="O81" s="106" t="s">
        <v>17</v>
      </c>
      <c r="P81" s="106" t="s">
        <v>117</v>
      </c>
    </row>
    <row r="82" spans="1:16" ht="24.75" customHeight="1">
      <c r="A82" s="704"/>
      <c r="B82" s="709"/>
      <c r="C82" s="710"/>
      <c r="D82" s="710"/>
      <c r="E82" s="710"/>
      <c r="F82" s="711"/>
      <c r="G82" s="718"/>
      <c r="H82" s="719"/>
      <c r="I82" s="719"/>
      <c r="J82" s="719"/>
      <c r="K82" s="719"/>
      <c r="L82" s="719"/>
      <c r="M82" s="719"/>
      <c r="N82" s="720"/>
      <c r="O82" s="107"/>
      <c r="P82" s="106"/>
    </row>
    <row r="83" spans="1:16" ht="46.2" customHeight="1" thickBot="1">
      <c r="A83" s="705"/>
      <c r="B83" s="712"/>
      <c r="C83" s="713"/>
      <c r="D83" s="713"/>
      <c r="E83" s="713"/>
      <c r="F83" s="714"/>
      <c r="G83" s="721"/>
      <c r="H83" s="722"/>
      <c r="I83" s="722"/>
      <c r="J83" s="722"/>
      <c r="K83" s="722"/>
      <c r="L83" s="722"/>
      <c r="M83" s="722"/>
      <c r="N83" s="723"/>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36CC-B209-4ADA-8831-F2846A48CC5B}">
  <sheetPr>
    <tabColor rgb="FFFF0000"/>
    <pageSetUpPr fitToPage="1"/>
  </sheetPr>
  <dimension ref="A1:R27"/>
  <sheetViews>
    <sheetView view="pageBreakPreview" zoomScale="95" zoomScaleNormal="75" zoomScaleSheetLayoutView="95" workbookViewId="0">
      <selection activeCell="U5" sqref="U5"/>
    </sheetView>
  </sheetViews>
  <sheetFormatPr defaultColWidth="9" defaultRowHeight="13.2"/>
  <cols>
    <col min="1" max="1" width="4.88671875" style="386" customWidth="1"/>
    <col min="2" max="7" width="9" style="386"/>
    <col min="8" max="8" width="12.6640625" style="386" customWidth="1"/>
    <col min="9" max="11" width="16.5546875" style="386" customWidth="1"/>
    <col min="12" max="12" width="14.77734375" style="386" customWidth="1"/>
    <col min="13" max="13" width="4.21875" style="386" customWidth="1"/>
    <col min="14" max="14" width="3.44140625" style="386" customWidth="1"/>
    <col min="15" max="16384" width="9" style="386"/>
  </cols>
  <sheetData>
    <row r="1" spans="1:18" ht="23.4">
      <c r="A1" s="782" t="s">
        <v>199</v>
      </c>
      <c r="B1" s="782"/>
      <c r="C1" s="782"/>
      <c r="D1" s="782"/>
      <c r="E1" s="782"/>
      <c r="F1" s="782"/>
      <c r="G1" s="782"/>
      <c r="H1" s="782"/>
      <c r="I1" s="782"/>
      <c r="J1" s="783"/>
      <c r="K1" s="783"/>
      <c r="L1" s="783"/>
      <c r="M1" s="783"/>
    </row>
    <row r="2" spans="1:18" ht="19.2">
      <c r="A2" s="949" t="s">
        <v>463</v>
      </c>
      <c r="B2" s="949"/>
      <c r="C2" s="949"/>
      <c r="D2" s="949"/>
      <c r="E2" s="949"/>
      <c r="F2" s="949"/>
      <c r="G2" s="949"/>
      <c r="H2" s="949"/>
      <c r="I2" s="949"/>
      <c r="J2" s="950"/>
      <c r="K2" s="950"/>
      <c r="L2" s="950"/>
      <c r="M2" s="950"/>
      <c r="N2" s="917"/>
    </row>
    <row r="3" spans="1:18" ht="24.75" customHeight="1">
      <c r="A3" s="918" t="s">
        <v>464</v>
      </c>
      <c r="B3" s="918"/>
      <c r="C3" s="918"/>
      <c r="D3" s="918"/>
      <c r="E3" s="918"/>
      <c r="F3" s="918"/>
      <c r="G3" s="918"/>
      <c r="H3" s="918"/>
      <c r="I3" s="918"/>
      <c r="J3" s="919"/>
      <c r="K3" s="919"/>
      <c r="L3" s="919"/>
      <c r="M3" s="919"/>
      <c r="N3" s="920"/>
      <c r="P3" s="1"/>
    </row>
    <row r="4" spans="1:18" ht="17.399999999999999">
      <c r="A4" s="921" t="s">
        <v>231</v>
      </c>
      <c r="B4" s="921"/>
      <c r="C4" s="921"/>
      <c r="D4" s="921"/>
      <c r="E4" s="921"/>
      <c r="F4" s="921"/>
      <c r="G4" s="921"/>
      <c r="H4" s="921"/>
      <c r="I4" s="921"/>
      <c r="J4" s="922"/>
      <c r="K4" s="922"/>
      <c r="L4" s="922"/>
      <c r="M4" s="922"/>
      <c r="N4" s="920"/>
      <c r="P4" s="1"/>
      <c r="Q4" s="387"/>
    </row>
    <row r="5" spans="1:18" ht="25.5" customHeight="1">
      <c r="A5" s="923"/>
      <c r="B5" s="948" t="s">
        <v>465</v>
      </c>
      <c r="C5" s="924"/>
      <c r="D5" s="924"/>
      <c r="E5" s="924"/>
      <c r="F5" s="925"/>
      <c r="G5" s="925"/>
      <c r="H5" s="926"/>
      <c r="I5" s="926"/>
      <c r="J5" s="926"/>
      <c r="K5" s="926"/>
      <c r="L5" s="926"/>
      <c r="M5" s="926"/>
      <c r="N5" s="920"/>
      <c r="P5" s="1"/>
    </row>
    <row r="6" spans="1:18" ht="21.75" customHeight="1">
      <c r="A6" s="925"/>
      <c r="B6" s="927"/>
      <c r="C6" s="928"/>
      <c r="D6" s="928"/>
      <c r="E6" s="928"/>
      <c r="F6" s="925"/>
      <c r="G6" s="925" t="s">
        <v>17</v>
      </c>
      <c r="H6" s="946" t="s">
        <v>467</v>
      </c>
      <c r="I6" s="947"/>
      <c r="J6" s="947"/>
      <c r="K6" s="947"/>
      <c r="L6" s="947"/>
      <c r="M6" s="929"/>
      <c r="N6" s="920"/>
      <c r="O6" s="387"/>
      <c r="P6" s="1"/>
      <c r="R6" s="387"/>
    </row>
    <row r="7" spans="1:18" ht="21.75" customHeight="1">
      <c r="A7" s="925"/>
      <c r="B7" s="928"/>
      <c r="C7" s="928"/>
      <c r="D7" s="928"/>
      <c r="E7" s="928"/>
      <c r="F7" s="925"/>
      <c r="G7" s="925"/>
      <c r="H7" s="947"/>
      <c r="I7" s="947"/>
      <c r="J7" s="947"/>
      <c r="K7" s="947"/>
      <c r="L7" s="947"/>
      <c r="M7" s="929"/>
      <c r="N7" s="920"/>
      <c r="P7" s="1"/>
    </row>
    <row r="8" spans="1:18" ht="21.75" customHeight="1">
      <c r="A8" s="925"/>
      <c r="B8" s="928"/>
      <c r="C8" s="928"/>
      <c r="D8" s="928"/>
      <c r="E8" s="928"/>
      <c r="F8" s="925"/>
      <c r="G8" s="925"/>
      <c r="H8" s="947"/>
      <c r="I8" s="947"/>
      <c r="J8" s="947"/>
      <c r="K8" s="947"/>
      <c r="L8" s="947"/>
      <c r="M8" s="929"/>
      <c r="P8" s="1"/>
    </row>
    <row r="9" spans="1:18" ht="21.75" customHeight="1">
      <c r="A9" s="925"/>
      <c r="B9" s="928"/>
      <c r="C9" s="928"/>
      <c r="D9" s="928"/>
      <c r="E9" s="928"/>
      <c r="F9" s="925"/>
      <c r="G9" s="925"/>
      <c r="H9" s="947"/>
      <c r="I9" s="947"/>
      <c r="J9" s="947"/>
      <c r="K9" s="947"/>
      <c r="L9" s="947"/>
      <c r="M9" s="929"/>
      <c r="P9" s="1"/>
    </row>
    <row r="10" spans="1:18" ht="21.75" customHeight="1">
      <c r="A10" s="925"/>
      <c r="B10" s="928"/>
      <c r="C10" s="928"/>
      <c r="D10" s="928"/>
      <c r="E10" s="928"/>
      <c r="F10" s="925"/>
      <c r="G10" s="925"/>
      <c r="H10" s="947"/>
      <c r="I10" s="947"/>
      <c r="J10" s="947"/>
      <c r="K10" s="947"/>
      <c r="L10" s="947"/>
      <c r="M10" s="929"/>
      <c r="P10" s="1"/>
    </row>
    <row r="11" spans="1:18" ht="21.75" customHeight="1">
      <c r="A11" s="925"/>
      <c r="B11" s="928"/>
      <c r="C11" s="928"/>
      <c r="D11" s="928"/>
      <c r="E11" s="928"/>
      <c r="F11" s="925"/>
      <c r="G11" s="925"/>
      <c r="H11" s="947"/>
      <c r="I11" s="947"/>
      <c r="J11" s="947"/>
      <c r="K11" s="947"/>
      <c r="L11" s="947"/>
      <c r="M11" s="929"/>
      <c r="P11" s="1"/>
    </row>
    <row r="12" spans="1:18" ht="21.75" customHeight="1">
      <c r="A12" s="925"/>
      <c r="B12" s="928"/>
      <c r="C12" s="928"/>
      <c r="D12" s="928"/>
      <c r="E12" s="928"/>
      <c r="F12" s="925"/>
      <c r="G12" s="925"/>
      <c r="H12" s="947"/>
      <c r="I12" s="947"/>
      <c r="J12" s="947"/>
      <c r="K12" s="947"/>
      <c r="L12" s="947"/>
      <c r="M12" s="929"/>
      <c r="P12" s="1"/>
    </row>
    <row r="13" spans="1:18" ht="21.75" customHeight="1">
      <c r="A13" s="925"/>
      <c r="B13" s="930"/>
      <c r="C13" s="930"/>
      <c r="D13" s="930"/>
      <c r="E13" s="930"/>
      <c r="F13" s="925"/>
      <c r="G13" s="925"/>
      <c r="H13" s="947"/>
      <c r="I13" s="947"/>
      <c r="J13" s="947"/>
      <c r="K13" s="947"/>
      <c r="L13" s="947"/>
      <c r="M13" s="929"/>
      <c r="P13" s="1"/>
    </row>
    <row r="14" spans="1:18" ht="32.25" customHeight="1">
      <c r="A14" s="925"/>
      <c r="B14" s="930"/>
      <c r="C14" s="930"/>
      <c r="D14" s="930"/>
      <c r="E14" s="930"/>
      <c r="F14" s="925"/>
      <c r="G14" s="925"/>
      <c r="H14" s="947"/>
      <c r="I14" s="947"/>
      <c r="J14" s="947"/>
      <c r="K14" s="947"/>
      <c r="L14" s="947"/>
      <c r="M14" s="929"/>
      <c r="P14" s="1"/>
    </row>
    <row r="15" spans="1:18" ht="36.6" customHeight="1">
      <c r="A15" s="931" t="s">
        <v>466</v>
      </c>
      <c r="B15" s="931"/>
      <c r="C15" s="931"/>
      <c r="D15" s="931"/>
      <c r="E15" s="931"/>
      <c r="F15" s="931"/>
      <c r="G15" s="931"/>
      <c r="H15" s="932"/>
      <c r="I15" s="929"/>
      <c r="J15" s="929"/>
      <c r="K15" s="929"/>
      <c r="L15" s="929"/>
      <c r="M15" s="929"/>
      <c r="P15" s="1"/>
    </row>
    <row r="16" spans="1:18" ht="16.8" thickBot="1">
      <c r="A16" s="933"/>
      <c r="B16" s="934"/>
      <c r="C16" s="935"/>
      <c r="D16" s="935"/>
      <c r="E16" s="935"/>
      <c r="F16" s="935"/>
      <c r="G16" s="935"/>
      <c r="H16" s="935"/>
      <c r="I16" s="935"/>
      <c r="J16" s="935"/>
      <c r="K16" s="935"/>
      <c r="L16" s="935"/>
      <c r="M16" s="935"/>
      <c r="P16" s="1"/>
    </row>
    <row r="17" spans="1:17" ht="22.8" customHeight="1" thickTop="1">
      <c r="A17" s="935"/>
      <c r="B17" s="937" t="s">
        <v>468</v>
      </c>
      <c r="C17" s="938"/>
      <c r="D17" s="938"/>
      <c r="E17" s="938"/>
      <c r="F17" s="938"/>
      <c r="G17" s="938"/>
      <c r="H17" s="938"/>
      <c r="I17" s="938"/>
      <c r="J17" s="938"/>
      <c r="K17" s="938"/>
      <c r="L17" s="939"/>
      <c r="M17" s="935"/>
      <c r="P17" s="1"/>
      <c r="Q17" s="936"/>
    </row>
    <row r="18" spans="1:17">
      <c r="A18" s="935"/>
      <c r="B18" s="940"/>
      <c r="C18" s="941"/>
      <c r="D18" s="941"/>
      <c r="E18" s="941"/>
      <c r="F18" s="941"/>
      <c r="G18" s="941"/>
      <c r="H18" s="941"/>
      <c r="I18" s="941"/>
      <c r="J18" s="941"/>
      <c r="K18" s="941"/>
      <c r="L18" s="942"/>
      <c r="M18" s="935"/>
      <c r="P18" s="1"/>
    </row>
    <row r="19" spans="1:17">
      <c r="A19" s="935"/>
      <c r="B19" s="940"/>
      <c r="C19" s="941"/>
      <c r="D19" s="941"/>
      <c r="E19" s="941"/>
      <c r="F19" s="941"/>
      <c r="G19" s="941"/>
      <c r="H19" s="941"/>
      <c r="I19" s="941"/>
      <c r="J19" s="941"/>
      <c r="K19" s="941"/>
      <c r="L19" s="942"/>
      <c r="M19" s="935"/>
      <c r="P19" s="1"/>
    </row>
    <row r="20" spans="1:17">
      <c r="A20" s="935"/>
      <c r="B20" s="940"/>
      <c r="C20" s="941"/>
      <c r="D20" s="941"/>
      <c r="E20" s="941"/>
      <c r="F20" s="941"/>
      <c r="G20" s="941"/>
      <c r="H20" s="941"/>
      <c r="I20" s="941"/>
      <c r="J20" s="941"/>
      <c r="K20" s="941"/>
      <c r="L20" s="942"/>
      <c r="M20" s="935"/>
      <c r="P20" s="1"/>
    </row>
    <row r="21" spans="1:17" ht="28.8" customHeight="1">
      <c r="A21" s="935"/>
      <c r="B21" s="940"/>
      <c r="C21" s="941"/>
      <c r="D21" s="941"/>
      <c r="E21" s="941"/>
      <c r="F21" s="941"/>
      <c r="G21" s="941"/>
      <c r="H21" s="941"/>
      <c r="I21" s="941"/>
      <c r="J21" s="941"/>
      <c r="K21" s="941"/>
      <c r="L21" s="942"/>
      <c r="M21" s="935"/>
      <c r="P21" s="1"/>
    </row>
    <row r="22" spans="1:17">
      <c r="A22" s="935"/>
      <c r="B22" s="940"/>
      <c r="C22" s="941"/>
      <c r="D22" s="941"/>
      <c r="E22" s="941"/>
      <c r="F22" s="941"/>
      <c r="G22" s="941"/>
      <c r="H22" s="941"/>
      <c r="I22" s="941"/>
      <c r="J22" s="941"/>
      <c r="K22" s="941"/>
      <c r="L22" s="942"/>
      <c r="M22" s="935"/>
      <c r="P22" s="1"/>
    </row>
    <row r="23" spans="1:17">
      <c r="A23" s="935"/>
      <c r="B23" s="940"/>
      <c r="C23" s="941"/>
      <c r="D23" s="941"/>
      <c r="E23" s="941"/>
      <c r="F23" s="941"/>
      <c r="G23" s="941"/>
      <c r="H23" s="941"/>
      <c r="I23" s="941"/>
      <c r="J23" s="941"/>
      <c r="K23" s="941"/>
      <c r="L23" s="942"/>
      <c r="M23" s="935"/>
      <c r="P23" s="1"/>
    </row>
    <row r="24" spans="1:17">
      <c r="A24" s="935"/>
      <c r="B24" s="940"/>
      <c r="C24" s="941"/>
      <c r="D24" s="941"/>
      <c r="E24" s="941"/>
      <c r="F24" s="941"/>
      <c r="G24" s="941"/>
      <c r="H24" s="941"/>
      <c r="I24" s="941"/>
      <c r="J24" s="941"/>
      <c r="K24" s="941"/>
      <c r="L24" s="942"/>
      <c r="M24" s="935"/>
      <c r="P24" s="1"/>
    </row>
    <row r="25" spans="1:17">
      <c r="A25" s="935"/>
      <c r="B25" s="940"/>
      <c r="C25" s="941"/>
      <c r="D25" s="941"/>
      <c r="E25" s="941"/>
      <c r="F25" s="941"/>
      <c r="G25" s="941"/>
      <c r="H25" s="941"/>
      <c r="I25" s="941"/>
      <c r="J25" s="941"/>
      <c r="K25" s="941"/>
      <c r="L25" s="942"/>
      <c r="M25" s="935"/>
      <c r="P25" s="1"/>
    </row>
    <row r="26" spans="1:17" ht="9" customHeight="1" thickBot="1">
      <c r="A26" s="935"/>
      <c r="B26" s="943"/>
      <c r="C26" s="944"/>
      <c r="D26" s="944"/>
      <c r="E26" s="944"/>
      <c r="F26" s="944"/>
      <c r="G26" s="944"/>
      <c r="H26" s="944"/>
      <c r="I26" s="944"/>
      <c r="J26" s="944"/>
      <c r="K26" s="944"/>
      <c r="L26" s="945"/>
      <c r="M26" s="935"/>
    </row>
    <row r="27" spans="1:17" ht="13.8" thickTop="1">
      <c r="A27" s="935"/>
      <c r="B27" s="935"/>
      <c r="C27" s="935"/>
      <c r="D27" s="935"/>
      <c r="E27" s="935"/>
      <c r="F27" s="935"/>
      <c r="G27" s="935"/>
      <c r="H27" s="935"/>
      <c r="I27" s="935"/>
      <c r="J27" s="935"/>
      <c r="K27" s="935"/>
      <c r="L27" s="935"/>
      <c r="M27" s="935"/>
    </row>
  </sheetData>
  <mergeCells count="9">
    <mergeCell ref="A15:G15"/>
    <mergeCell ref="B17:L26"/>
    <mergeCell ref="A1:M1"/>
    <mergeCell ref="A2:M2"/>
    <mergeCell ref="A3:M3"/>
    <mergeCell ref="N3:N7"/>
    <mergeCell ref="A4:M4"/>
    <mergeCell ref="B6:E14"/>
    <mergeCell ref="H6:L14"/>
  </mergeCells>
  <phoneticPr fontId="81"/>
  <hyperlinks>
    <hyperlink ref="A15" r:id="rId1" xr:uid="{3F687F63-A743-491E-AF2C-282803B6F160}"/>
  </hyperlinks>
  <pageMargins left="0.75" right="0.75" top="1" bottom="1" header="0.51200000000000001" footer="0.51200000000000001"/>
  <pageSetup paperSize="9" scale="90"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3"/>
  <sheetViews>
    <sheetView showGridLines="0" view="pageBreakPreview" zoomScale="68" zoomScaleNormal="100" zoomScaleSheetLayoutView="68" workbookViewId="0">
      <selection activeCell="H7" sqref="H7"/>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48" t="s">
        <v>281</v>
      </c>
      <c r="B1" s="349" t="s">
        <v>118</v>
      </c>
      <c r="C1" s="350" t="s">
        <v>119</v>
      </c>
      <c r="D1" s="351" t="s">
        <v>120</v>
      </c>
    </row>
    <row r="2" spans="1:11" s="15" customFormat="1" ht="45.6" customHeight="1">
      <c r="A2" s="365" t="s">
        <v>469</v>
      </c>
      <c r="B2" s="911" t="s">
        <v>258</v>
      </c>
      <c r="C2" s="913" t="s">
        <v>471</v>
      </c>
      <c r="D2" s="346"/>
    </row>
    <row r="3" spans="1:11" s="15" customFormat="1" ht="127.2" customHeight="1" thickBot="1">
      <c r="A3" s="357" t="s">
        <v>470</v>
      </c>
      <c r="B3" s="912"/>
      <c r="C3" s="908"/>
      <c r="D3" s="347">
        <v>45872</v>
      </c>
    </row>
    <row r="4" spans="1:11" s="15" customFormat="1" ht="33.6" customHeight="1" thickBot="1">
      <c r="A4" s="951" t="s">
        <v>472</v>
      </c>
      <c r="B4" s="910"/>
      <c r="C4" s="909"/>
      <c r="D4" s="347"/>
    </row>
    <row r="5" spans="1:11" s="15" customFormat="1" ht="45.6" customHeight="1">
      <c r="A5" s="365" t="s">
        <v>365</v>
      </c>
      <c r="B5" s="305"/>
      <c r="C5" s="266"/>
      <c r="D5" s="346"/>
    </row>
    <row r="6" spans="1:11" s="15" customFormat="1" ht="96.6" customHeight="1">
      <c r="A6" s="357" t="s">
        <v>376</v>
      </c>
      <c r="B6" s="330" t="s">
        <v>366</v>
      </c>
      <c r="C6" s="355" t="s">
        <v>377</v>
      </c>
      <c r="D6" s="347">
        <v>45870</v>
      </c>
    </row>
    <row r="7" spans="1:11" s="15" customFormat="1" ht="39.6" customHeight="1" thickBot="1">
      <c r="A7" s="352" t="s">
        <v>378</v>
      </c>
      <c r="B7" s="353"/>
      <c r="C7" s="354"/>
      <c r="D7" s="347"/>
    </row>
    <row r="8" spans="1:11" s="15" customFormat="1" ht="42.6" customHeight="1">
      <c r="A8" s="365" t="s">
        <v>368</v>
      </c>
      <c r="B8" s="339"/>
      <c r="C8" s="340"/>
      <c r="D8" s="346"/>
      <c r="E8" s="1"/>
      <c r="F8" s="1"/>
      <c r="G8" s="1"/>
      <c r="H8" s="1"/>
      <c r="I8" s="1"/>
      <c r="J8" s="1"/>
      <c r="K8" s="1"/>
    </row>
    <row r="9" spans="1:11" s="15" customFormat="1" ht="100.8" customHeight="1">
      <c r="A9" s="357" t="s">
        <v>369</v>
      </c>
      <c r="B9" s="330" t="s">
        <v>366</v>
      </c>
      <c r="C9" s="355" t="s">
        <v>367</v>
      </c>
      <c r="D9" s="347">
        <v>45871</v>
      </c>
      <c r="E9" s="1"/>
      <c r="F9" s="1"/>
      <c r="G9" s="1"/>
      <c r="H9" s="1"/>
      <c r="I9" s="1"/>
      <c r="J9" s="1"/>
      <c r="K9" s="1"/>
    </row>
    <row r="10" spans="1:11" s="15" customFormat="1" ht="36.6" customHeight="1" thickBot="1">
      <c r="A10" s="556" t="s">
        <v>370</v>
      </c>
      <c r="B10" s="343"/>
      <c r="C10" s="174"/>
      <c r="D10" s="358"/>
    </row>
    <row r="11" spans="1:11" s="15" customFormat="1" ht="31.2" hidden="1" customHeight="1">
      <c r="A11" s="348"/>
      <c r="B11" s="349"/>
      <c r="C11" s="350"/>
      <c r="D11" s="351"/>
    </row>
    <row r="12" spans="1:11" s="15" customFormat="1" ht="42" customHeight="1">
      <c r="A12" s="364" t="s">
        <v>371</v>
      </c>
      <c r="B12" s="784" t="s">
        <v>374</v>
      </c>
      <c r="C12" s="786" t="s">
        <v>375</v>
      </c>
      <c r="D12" s="789">
        <v>45871</v>
      </c>
      <c r="E12" s="1"/>
      <c r="F12" s="1"/>
      <c r="G12" s="1"/>
      <c r="H12" s="1"/>
      <c r="I12" s="1"/>
      <c r="J12" s="1"/>
      <c r="K12" s="1"/>
    </row>
    <row r="13" spans="1:11" s="15" customFormat="1" ht="123" customHeight="1">
      <c r="A13" s="384" t="s">
        <v>372</v>
      </c>
      <c r="B13" s="785"/>
      <c r="C13" s="787"/>
      <c r="D13" s="790"/>
      <c r="E13" s="1"/>
      <c r="F13" s="1"/>
      <c r="G13" s="1"/>
      <c r="H13" s="1"/>
      <c r="I13" s="1"/>
      <c r="J13" s="1"/>
      <c r="K13" s="1"/>
    </row>
    <row r="14" spans="1:11" s="15" customFormat="1" ht="42" customHeight="1" thickBot="1">
      <c r="A14" s="551" t="s">
        <v>373</v>
      </c>
      <c r="B14" s="552"/>
      <c r="C14" s="788"/>
      <c r="D14" s="791"/>
      <c r="E14" s="1"/>
      <c r="F14" s="1"/>
      <c r="G14" s="1"/>
      <c r="H14" s="1"/>
      <c r="I14" s="1"/>
      <c r="J14" s="1"/>
      <c r="K14" s="1"/>
    </row>
    <row r="15" spans="1:11" s="15" customFormat="1" ht="42.6" customHeight="1">
      <c r="A15" s="365" t="s">
        <v>379</v>
      </c>
      <c r="B15" s="796" t="s">
        <v>381</v>
      </c>
      <c r="C15" s="557"/>
      <c r="D15" s="346"/>
      <c r="E15" s="1"/>
      <c r="F15" s="1"/>
      <c r="G15" s="1"/>
      <c r="H15" s="1"/>
      <c r="I15" s="1"/>
      <c r="J15" s="1"/>
      <c r="K15" s="1"/>
    </row>
    <row r="16" spans="1:11" s="15" customFormat="1" ht="120" customHeight="1">
      <c r="A16" s="357" t="s">
        <v>380</v>
      </c>
      <c r="B16" s="797"/>
      <c r="C16" s="355" t="s">
        <v>382</v>
      </c>
      <c r="D16" s="347">
        <v>45870</v>
      </c>
      <c r="E16" s="1"/>
      <c r="F16" s="1"/>
      <c r="G16" s="1"/>
      <c r="H16" s="1"/>
      <c r="I16" s="1"/>
      <c r="J16" s="1"/>
      <c r="K16" s="1"/>
    </row>
    <row r="17" spans="1:19" s="15" customFormat="1" ht="36.6" customHeight="1" thickBot="1">
      <c r="A17" s="362" t="s">
        <v>383</v>
      </c>
      <c r="B17" s="798"/>
      <c r="C17" s="558"/>
      <c r="D17" s="358"/>
    </row>
    <row r="18" spans="1:19" s="15" customFormat="1" ht="45.6" customHeight="1">
      <c r="A18" s="363" t="s">
        <v>384</v>
      </c>
      <c r="B18" s="179"/>
      <c r="C18" s="173"/>
      <c r="D18" s="346"/>
    </row>
    <row r="19" spans="1:19" s="15" customFormat="1" ht="234" customHeight="1">
      <c r="A19" s="378" t="s">
        <v>385</v>
      </c>
      <c r="B19" s="330" t="s">
        <v>256</v>
      </c>
      <c r="C19" s="256" t="s">
        <v>387</v>
      </c>
      <c r="D19" s="361">
        <v>45867</v>
      </c>
    </row>
    <row r="20" spans="1:19" s="15" customFormat="1" ht="38.4" customHeight="1" thickBot="1">
      <c r="A20" s="556" t="s">
        <v>386</v>
      </c>
      <c r="B20" s="343"/>
      <c r="C20" s="174"/>
      <c r="D20" s="358"/>
    </row>
    <row r="21" spans="1:19" s="15" customFormat="1" ht="49.2" customHeight="1">
      <c r="A21" s="363" t="s">
        <v>388</v>
      </c>
      <c r="B21" s="180"/>
      <c r="C21" s="172"/>
      <c r="D21" s="346"/>
    </row>
    <row r="22" spans="1:19" s="15" customFormat="1" ht="187.8" customHeight="1">
      <c r="A22" s="366" t="s">
        <v>389</v>
      </c>
      <c r="B22" s="201" t="s">
        <v>257</v>
      </c>
      <c r="C22" s="256" t="s">
        <v>390</v>
      </c>
      <c r="D22" s="359">
        <v>45867</v>
      </c>
    </row>
    <row r="23" spans="1:19" s="15" customFormat="1" ht="39.6" customHeight="1" thickBot="1">
      <c r="A23" s="401" t="s">
        <v>391</v>
      </c>
      <c r="B23" s="379"/>
      <c r="C23" s="380"/>
      <c r="D23" s="381"/>
    </row>
    <row r="24" spans="1:19" s="15" customFormat="1" ht="49.8" customHeight="1">
      <c r="A24" s="553" t="s">
        <v>396</v>
      </c>
      <c r="B24" s="177"/>
      <c r="C24" s="794" t="s">
        <v>395</v>
      </c>
      <c r="D24" s="792">
        <v>45867</v>
      </c>
      <c r="S24" s="182"/>
    </row>
    <row r="25" spans="1:19" s="15" customFormat="1" ht="78.599999999999994" customHeight="1">
      <c r="A25" s="367" t="s">
        <v>392</v>
      </c>
      <c r="B25" s="316" t="s">
        <v>393</v>
      </c>
      <c r="C25" s="794"/>
      <c r="D25" s="792"/>
      <c r="S25" s="182"/>
    </row>
    <row r="26" spans="1:19" s="15" customFormat="1" ht="34.950000000000003" customHeight="1" thickBot="1">
      <c r="A26" s="203" t="s">
        <v>394</v>
      </c>
      <c r="B26" s="72"/>
      <c r="C26" s="795"/>
      <c r="D26" s="793"/>
      <c r="E26" s="15" t="s">
        <v>207</v>
      </c>
      <c r="H26" s="341"/>
      <c r="I26" s="341"/>
      <c r="J26" s="341"/>
      <c r="K26" s="341"/>
      <c r="L26" s="341"/>
      <c r="M26" s="341"/>
      <c r="N26" s="342"/>
    </row>
    <row r="27" spans="1:19" s="15" customFormat="1" ht="40.950000000000003" customHeight="1">
      <c r="A27" s="402" t="s">
        <v>397</v>
      </c>
      <c r="B27" s="177"/>
      <c r="C27" s="794" t="s">
        <v>259</v>
      </c>
      <c r="D27" s="792">
        <v>45867</v>
      </c>
    </row>
    <row r="28" spans="1:19" s="15" customFormat="1" ht="126" customHeight="1">
      <c r="A28" s="204" t="s">
        <v>399</v>
      </c>
      <c r="B28" s="316" t="s">
        <v>398</v>
      </c>
      <c r="C28" s="794"/>
      <c r="D28" s="792"/>
    </row>
    <row r="29" spans="1:19" s="15" customFormat="1" ht="42.6" customHeight="1" thickBot="1">
      <c r="A29" s="907" t="s">
        <v>400</v>
      </c>
      <c r="B29" s="72"/>
      <c r="C29" s="795"/>
      <c r="D29" s="793"/>
    </row>
    <row r="30" spans="1:19" ht="42" hidden="1" customHeight="1" thickTop="1">
      <c r="A30" s="235"/>
      <c r="B30" s="127"/>
      <c r="C30" s="801"/>
      <c r="D30" s="129"/>
    </row>
    <row r="31" spans="1:19" ht="227.4" hidden="1" customHeight="1">
      <c r="A31" s="205"/>
      <c r="B31" s="196"/>
      <c r="C31" s="802"/>
      <c r="D31" s="183"/>
    </row>
    <row r="32" spans="1:19" ht="36.6" hidden="1" customHeight="1">
      <c r="A32" s="206"/>
      <c r="B32" s="191"/>
      <c r="C32" s="190"/>
      <c r="D32" s="128"/>
    </row>
    <row r="33" spans="1:4" ht="45" hidden="1" customHeight="1" thickTop="1">
      <c r="A33" s="235"/>
      <c r="B33" s="127"/>
      <c r="C33" s="801"/>
      <c r="D33" s="129"/>
    </row>
    <row r="34" spans="1:4" ht="230.4" hidden="1" customHeight="1">
      <c r="A34" s="205"/>
      <c r="B34" s="196"/>
      <c r="C34" s="802"/>
      <c r="D34" s="183"/>
    </row>
    <row r="35" spans="1:4" ht="36" hidden="1" customHeight="1" thickTop="1">
      <c r="A35" s="252"/>
      <c r="B35" s="127"/>
      <c r="C35" s="801"/>
      <c r="D35" s="129"/>
    </row>
    <row r="36" spans="1:4" ht="161.4" hidden="1" customHeight="1">
      <c r="A36" s="247" t="s">
        <v>207</v>
      </c>
      <c r="B36" s="188"/>
      <c r="C36" s="802"/>
      <c r="D36" s="183"/>
    </row>
    <row r="37" spans="1:4" ht="31.2" hidden="1" customHeight="1" thickBot="1">
      <c r="A37" s="206"/>
      <c r="B37" s="191"/>
      <c r="C37" s="190"/>
      <c r="D37" s="128"/>
    </row>
    <row r="38" spans="1:4" s="15" customFormat="1" ht="45.6" hidden="1" customHeight="1" thickTop="1">
      <c r="A38" s="363"/>
      <c r="B38" s="179"/>
      <c r="C38" s="173"/>
      <c r="D38" s="346"/>
    </row>
    <row r="39" spans="1:4" s="15" customFormat="1" ht="144.6" hidden="1" customHeight="1" thickBot="1">
      <c r="A39" s="378"/>
      <c r="B39" s="330"/>
      <c r="C39" s="256"/>
      <c r="D39" s="361"/>
    </row>
    <row r="40" spans="1:4" s="15" customFormat="1" ht="38.4" hidden="1" customHeight="1" thickBot="1">
      <c r="A40" s="547"/>
      <c r="B40" s="343"/>
      <c r="C40" s="174"/>
      <c r="D40" s="358"/>
    </row>
    <row r="41" spans="1:4" ht="31.2" customHeight="1">
      <c r="A41" s="308"/>
    </row>
    <row r="42" spans="1:4" ht="31.2" customHeight="1">
      <c r="A42" s="309" t="s">
        <v>196</v>
      </c>
    </row>
    <row r="43" spans="1:4" ht="31.2" customHeight="1">
      <c r="A43" s="310" t="s">
        <v>197</v>
      </c>
    </row>
  </sheetData>
  <protectedRanges>
    <protectedRange sqref="A19:D19 A39:D39" name="範囲1"/>
  </protectedRanges>
  <mergeCells count="13">
    <mergeCell ref="B2:B3"/>
    <mergeCell ref="C2:C4"/>
    <mergeCell ref="C35:C36"/>
    <mergeCell ref="C27:C29"/>
    <mergeCell ref="C33:C34"/>
    <mergeCell ref="C30:C31"/>
    <mergeCell ref="D27:D29"/>
    <mergeCell ref="B12:B13"/>
    <mergeCell ref="C12:C14"/>
    <mergeCell ref="D12:D14"/>
    <mergeCell ref="D24:D26"/>
    <mergeCell ref="C24:C26"/>
    <mergeCell ref="B15:B17"/>
  </mergeCells>
  <phoneticPr fontId="15"/>
  <hyperlinks>
    <hyperlink ref="A43" r:id="rId1" xr:uid="{86A4B1F7-D48D-4D2F-A37F-38B8392EB19D}"/>
    <hyperlink ref="A7" r:id="rId2" display="https://topics.smt.docomo.ne.jp/article/trendnewscaster/trend/trendnewscaster-82607" xr:uid="{BC5092DB-BA13-47B8-B4F1-F373B48F1C77}"/>
    <hyperlink ref="A10" r:id="rId3" xr:uid="{0A07C8A3-8688-4D77-9D4F-A0B65C601C87}"/>
    <hyperlink ref="A14" r:id="rId4" xr:uid="{BB42C442-D27D-42E7-867C-B76A9770E6EE}"/>
    <hyperlink ref="A17" r:id="rId5" xr:uid="{5184B8A8-7868-4C28-9C35-5E8EEE65C015}"/>
    <hyperlink ref="A20" r:id="rId6" xr:uid="{B6DAC17F-EC3C-4F6F-9C73-30C268A09B2A}"/>
    <hyperlink ref="A23" r:id="rId7" xr:uid="{58D828C1-2763-4D79-A8EA-D4CB8D6E0DF5}"/>
    <hyperlink ref="A26" r:id="rId8" xr:uid="{22F6D847-D4C3-4E88-A87D-208AF5EC56FC}"/>
    <hyperlink ref="A29" r:id="rId9" xr:uid="{FAF6C2A2-FB24-436A-8DAE-811973508030}"/>
    <hyperlink ref="A4" r:id="rId10" xr:uid="{7BD0DC57-D80F-4406-8192-CD892D1EF4A4}"/>
  </hyperlinks>
  <pageMargins left="0" right="0" top="0.19685039370078741" bottom="0.39370078740157483" header="0" footer="0.19685039370078741"/>
  <pageSetup paperSize="8" scale="21" orientation="portrait" horizontalDpi="300" verticalDpi="300" r:id="rId11"/>
  <headerFooter alignWithMargins="0"/>
  <rowBreaks count="1" manualBreakCount="1">
    <brk id="3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9"/>
  <sheetViews>
    <sheetView defaultGridColor="0" view="pageBreakPreview" colorId="56" zoomScale="84" zoomScaleNormal="66" zoomScaleSheetLayoutView="84" workbookViewId="0">
      <selection activeCell="A54" sqref="A54"/>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3" t="s">
        <v>282</v>
      </c>
      <c r="B1" s="244" t="s">
        <v>134</v>
      </c>
      <c r="C1" s="533" t="s">
        <v>120</v>
      </c>
    </row>
    <row r="2" spans="1:3" ht="40.200000000000003" customHeight="1">
      <c r="A2" s="199" t="s">
        <v>401</v>
      </c>
      <c r="B2" s="180"/>
      <c r="C2" s="172"/>
    </row>
    <row r="3" spans="1:3" ht="409.2" customHeight="1">
      <c r="A3" s="914" t="s">
        <v>414</v>
      </c>
      <c r="B3" s="573" t="s">
        <v>268</v>
      </c>
      <c r="C3" s="173">
        <v>45869</v>
      </c>
    </row>
    <row r="4" spans="1:3" ht="40.200000000000003" customHeight="1" thickBot="1">
      <c r="A4" s="187" t="s">
        <v>413</v>
      </c>
      <c r="B4" s="179"/>
      <c r="C4" s="173"/>
    </row>
    <row r="5" spans="1:3" ht="40.200000000000003" customHeight="1">
      <c r="A5" s="199" t="s">
        <v>402</v>
      </c>
      <c r="B5" s="180"/>
      <c r="C5" s="172"/>
    </row>
    <row r="6" spans="1:3" ht="145.19999999999999" customHeight="1">
      <c r="A6" s="303" t="s">
        <v>416</v>
      </c>
      <c r="B6" s="573" t="s">
        <v>269</v>
      </c>
      <c r="C6" s="173">
        <v>45868</v>
      </c>
    </row>
    <row r="7" spans="1:3" ht="40.200000000000003" customHeight="1" thickBot="1">
      <c r="A7" s="187" t="s">
        <v>415</v>
      </c>
      <c r="B7" s="179"/>
      <c r="C7" s="173"/>
    </row>
    <row r="8" spans="1:3" ht="39" customHeight="1">
      <c r="A8" s="199" t="s">
        <v>403</v>
      </c>
      <c r="B8" s="180"/>
      <c r="C8" s="172"/>
    </row>
    <row r="9" spans="1:3" ht="210.6" customHeight="1">
      <c r="A9" s="643" t="s">
        <v>418</v>
      </c>
      <c r="B9" s="573" t="s">
        <v>419</v>
      </c>
      <c r="C9" s="173">
        <v>45867</v>
      </c>
    </row>
    <row r="10" spans="1:3" ht="32.4" customHeight="1" thickBot="1">
      <c r="A10" s="187" t="s">
        <v>417</v>
      </c>
      <c r="B10" s="179"/>
      <c r="C10" s="173"/>
    </row>
    <row r="11" spans="1:3" ht="40.950000000000003" customHeight="1">
      <c r="A11" s="199" t="s">
        <v>404</v>
      </c>
      <c r="B11" s="180"/>
      <c r="C11" s="172"/>
    </row>
    <row r="12" spans="1:3" ht="295.2" customHeight="1">
      <c r="A12" s="540" t="s">
        <v>421</v>
      </c>
      <c r="B12" s="330" t="s">
        <v>422</v>
      </c>
      <c r="C12" s="173">
        <v>45863</v>
      </c>
    </row>
    <row r="13" spans="1:3" ht="32.4" customHeight="1" thickBot="1">
      <c r="A13" s="197" t="s">
        <v>420</v>
      </c>
      <c r="B13" s="179"/>
      <c r="C13" s="173"/>
    </row>
    <row r="14" spans="1:3" ht="40.200000000000003" customHeight="1">
      <c r="A14" s="199" t="s">
        <v>405</v>
      </c>
      <c r="B14" s="180"/>
      <c r="C14" s="172"/>
    </row>
    <row r="15" spans="1:3" ht="350.4" customHeight="1">
      <c r="A15" s="303" t="s">
        <v>424</v>
      </c>
      <c r="B15" s="178" t="s">
        <v>425</v>
      </c>
      <c r="C15" s="173">
        <v>45866</v>
      </c>
    </row>
    <row r="16" spans="1:3" ht="44.4" customHeight="1" thickBot="1">
      <c r="A16" s="197" t="s">
        <v>423</v>
      </c>
      <c r="B16" s="179"/>
      <c r="C16" s="173"/>
    </row>
    <row r="17" spans="1:3" ht="48" customHeight="1">
      <c r="A17" s="334" t="s">
        <v>406</v>
      </c>
      <c r="B17" s="307"/>
      <c r="C17" s="298"/>
    </row>
    <row r="18" spans="1:3" ht="97.8" customHeight="1">
      <c r="A18" s="304" t="s">
        <v>427</v>
      </c>
      <c r="B18" s="306" t="s">
        <v>267</v>
      </c>
      <c r="C18" s="299">
        <v>45867</v>
      </c>
    </row>
    <row r="19" spans="1:3" ht="36" customHeight="1" thickBot="1">
      <c r="A19" s="302" t="s">
        <v>426</v>
      </c>
      <c r="B19" s="300"/>
      <c r="C19" s="301"/>
    </row>
    <row r="20" spans="1:3" ht="48.6" customHeight="1">
      <c r="A20" s="335" t="s">
        <v>407</v>
      </c>
      <c r="B20" s="323"/>
      <c r="C20" s="326"/>
    </row>
    <row r="21" spans="1:3" ht="297.60000000000002" customHeight="1">
      <c r="A21" s="200" t="s">
        <v>429</v>
      </c>
      <c r="B21" s="615" t="s">
        <v>268</v>
      </c>
      <c r="C21" s="614">
        <v>45866</v>
      </c>
    </row>
    <row r="22" spans="1:3" ht="31.95" customHeight="1" thickBot="1">
      <c r="A22" s="530" t="s">
        <v>428</v>
      </c>
      <c r="B22" s="325"/>
      <c r="C22" s="328"/>
    </row>
    <row r="23" spans="1:3" ht="40.200000000000003" customHeight="1">
      <c r="A23" s="335" t="s">
        <v>408</v>
      </c>
      <c r="B23" s="323"/>
      <c r="C23" s="326"/>
    </row>
    <row r="24" spans="1:3" ht="82.8" customHeight="1">
      <c r="A24" s="371" t="s">
        <v>431</v>
      </c>
      <c r="B24" s="388" t="s">
        <v>267</v>
      </c>
      <c r="C24" s="327">
        <v>45867</v>
      </c>
    </row>
    <row r="25" spans="1:3" ht="40.200000000000003" customHeight="1" thickBot="1">
      <c r="A25" s="530" t="s">
        <v>430</v>
      </c>
      <c r="B25" s="325"/>
      <c r="C25" s="328"/>
    </row>
    <row r="26" spans="1:3" ht="40.200000000000003" customHeight="1" thickTop="1">
      <c r="A26" s="554" t="s">
        <v>409</v>
      </c>
      <c r="B26" s="799" t="s">
        <v>419</v>
      </c>
      <c r="C26" s="803">
        <v>45866</v>
      </c>
    </row>
    <row r="27" spans="1:3" ht="169.2" customHeight="1">
      <c r="A27" s="261" t="s">
        <v>433</v>
      </c>
      <c r="B27" s="800"/>
      <c r="C27" s="804"/>
    </row>
    <row r="28" spans="1:3" ht="37.950000000000003" customHeight="1" thickBot="1">
      <c r="A28" s="264" t="s">
        <v>432</v>
      </c>
      <c r="B28" s="262"/>
      <c r="C28" s="263"/>
    </row>
    <row r="29" spans="1:3" ht="40.200000000000003" customHeight="1" thickTop="1">
      <c r="A29" s="555" t="s">
        <v>410</v>
      </c>
      <c r="B29" s="127"/>
      <c r="C29" s="794">
        <v>45866</v>
      </c>
    </row>
    <row r="30" spans="1:3" ht="385.2" customHeight="1">
      <c r="A30" s="403" t="s">
        <v>435</v>
      </c>
      <c r="B30" s="177" t="s">
        <v>268</v>
      </c>
      <c r="C30" s="794"/>
    </row>
    <row r="31" spans="1:3" ht="40.200000000000003" customHeight="1" thickBot="1">
      <c r="A31" s="203" t="s">
        <v>434</v>
      </c>
      <c r="B31" s="126"/>
      <c r="C31" s="795"/>
    </row>
    <row r="32" spans="1:3" ht="40.200000000000003" customHeight="1" thickTop="1">
      <c r="A32" s="392" t="s">
        <v>411</v>
      </c>
      <c r="B32" s="323"/>
      <c r="C32" s="805">
        <v>45865</v>
      </c>
    </row>
    <row r="33" spans="1:3" ht="168" customHeight="1">
      <c r="A33" s="532" t="s">
        <v>437</v>
      </c>
      <c r="B33" s="324" t="s">
        <v>438</v>
      </c>
      <c r="C33" s="806"/>
    </row>
    <row r="34" spans="1:3" ht="34.799999999999997" customHeight="1" thickBot="1">
      <c r="A34" s="539" t="s">
        <v>436</v>
      </c>
      <c r="B34" s="325"/>
      <c r="C34" s="807"/>
    </row>
    <row r="35" spans="1:3" ht="40.200000000000003" customHeight="1">
      <c r="A35" s="392" t="s">
        <v>412</v>
      </c>
      <c r="B35" s="323"/>
      <c r="C35" s="326"/>
    </row>
    <row r="36" spans="1:3" ht="80.400000000000006" customHeight="1">
      <c r="A36" s="532" t="s">
        <v>440</v>
      </c>
      <c r="B36" s="324" t="s">
        <v>270</v>
      </c>
      <c r="C36" s="327">
        <v>45865</v>
      </c>
    </row>
    <row r="37" spans="1:3" ht="40.200000000000003" customHeight="1" thickBot="1">
      <c r="A37" s="528" t="s">
        <v>439</v>
      </c>
      <c r="B37" s="325"/>
      <c r="C37" s="328"/>
    </row>
    <row r="38" spans="1:3" ht="40.200000000000003" hidden="1" customHeight="1">
      <c r="A38" s="531"/>
      <c r="B38" s="323"/>
      <c r="C38" s="326"/>
    </row>
    <row r="39" spans="1:3" ht="279" hidden="1" customHeight="1">
      <c r="A39" s="356"/>
      <c r="B39" s="324"/>
      <c r="C39" s="327"/>
    </row>
    <row r="40" spans="1:3" ht="40.200000000000003" hidden="1" customHeight="1" thickBot="1">
      <c r="A40" s="529"/>
      <c r="B40" s="325"/>
      <c r="C40" s="328"/>
    </row>
    <row r="41" spans="1:3" ht="40.200000000000003" hidden="1" customHeight="1">
      <c r="A41" s="531"/>
      <c r="B41" s="323"/>
      <c r="C41" s="326"/>
    </row>
    <row r="42" spans="1:3" ht="125.4" hidden="1" customHeight="1">
      <c r="A42" s="356"/>
      <c r="B42" s="324"/>
      <c r="C42" s="327"/>
    </row>
    <row r="43" spans="1:3" ht="40.200000000000003" hidden="1" customHeight="1" thickBot="1">
      <c r="A43" s="529"/>
      <c r="B43" s="325"/>
      <c r="C43" s="328"/>
    </row>
    <row r="44" spans="1:3" ht="40.200000000000003" hidden="1" customHeight="1">
      <c r="A44" s="531"/>
      <c r="B44" s="323"/>
      <c r="C44" s="326"/>
    </row>
    <row r="45" spans="1:3" ht="123.6" hidden="1" customHeight="1">
      <c r="A45" s="356"/>
      <c r="B45" s="324"/>
      <c r="C45" s="327"/>
    </row>
    <row r="46" spans="1:3" ht="40.200000000000003" hidden="1" customHeight="1" thickBot="1">
      <c r="A46" s="529"/>
      <c r="B46" s="325"/>
      <c r="C46" s="328"/>
    </row>
    <row r="47" spans="1:3" ht="40.200000000000003" hidden="1" customHeight="1">
      <c r="A47" s="531"/>
      <c r="B47" s="323"/>
      <c r="C47" s="326"/>
    </row>
    <row r="48" spans="1:3" ht="40.200000000000003" hidden="1" customHeight="1">
      <c r="A48" s="356"/>
      <c r="B48" s="324"/>
      <c r="C48" s="327"/>
    </row>
    <row r="49" spans="1:3" ht="40.200000000000003" hidden="1" customHeight="1" thickBot="1">
      <c r="A49" s="528"/>
      <c r="B49" s="325"/>
      <c r="C49" s="328"/>
    </row>
  </sheetData>
  <mergeCells count="4">
    <mergeCell ref="C26:C27"/>
    <mergeCell ref="B26:B27"/>
    <mergeCell ref="C29:C31"/>
    <mergeCell ref="C32:C34"/>
  </mergeCells>
  <phoneticPr fontId="81"/>
  <hyperlinks>
    <hyperlink ref="A4" r:id="rId1" xr:uid="{4749FC5F-A461-4B5F-ADA3-C13F830DBC33}"/>
    <hyperlink ref="A7" r:id="rId2" xr:uid="{3877FD22-A181-43D2-8540-72E31F7F319E}"/>
    <hyperlink ref="A10" r:id="rId3" xr:uid="{B3443CA8-546C-4816-BFAC-3980BBCAE503}"/>
    <hyperlink ref="A13" r:id="rId4" xr:uid="{6638DE50-FF01-4D61-B229-773DFA9627EC}"/>
    <hyperlink ref="A16" r:id="rId5" xr:uid="{21E93F9B-2FA2-44D7-9310-7E26C4749ED0}"/>
    <hyperlink ref="A19" r:id="rId6" xr:uid="{E6BF40C3-ADFF-4A08-B4E2-6C4CF0940F5B}"/>
    <hyperlink ref="A22" r:id="rId7" xr:uid="{42FAF8DF-F94C-4B8C-B33B-33C75175F2FC}"/>
    <hyperlink ref="A25" r:id="rId8" xr:uid="{7DD0EF84-197F-431A-A547-33AC59C39506}"/>
    <hyperlink ref="A28" r:id="rId9" xr:uid="{15A0F4B4-207F-430A-8A5D-26A40931C3F1}"/>
    <hyperlink ref="A31" r:id="rId10" xr:uid="{FFDAACA1-5C3C-45C6-AE47-25D5F574C569}"/>
    <hyperlink ref="A34" r:id="rId11" xr:uid="{4ACB3526-5D0F-47C7-AAB3-095B1088D250}"/>
    <hyperlink ref="A37" r:id="rId12" xr:uid="{9DE5F79C-32A2-4735-A28A-07822C17F6FF}"/>
  </hyperlinks>
  <pageMargins left="0.74803149606299213" right="0.74803149606299213" top="0.98425196850393704" bottom="0.98425196850393704" header="0.51181102362204722" footer="0.51181102362204722"/>
  <pageSetup paperSize="9" scale="14" fitToHeight="3" orientation="portrait" r:id="rId13"/>
  <headerFooter alignWithMargins="0"/>
  <rowBreaks count="1" manualBreakCount="1">
    <brk id="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6" zoomScale="98" zoomScaleNormal="112" zoomScaleSheetLayoutView="98" workbookViewId="0">
      <selection activeCell="C38" sqref="C38"/>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60" t="s">
        <v>351</v>
      </c>
      <c r="C2" s="368"/>
      <c r="D2" s="808" t="str">
        <f>+D24</f>
        <v>対前週
インフルエンザ 　　     　       　17%    増加
新型コロナウイルス          　 　23% 　 増加</v>
      </c>
    </row>
    <row r="3" spans="1:7" ht="16.5" customHeight="1" thickBot="1">
      <c r="B3" s="236" t="s">
        <v>122</v>
      </c>
      <c r="C3" s="237" t="s">
        <v>123</v>
      </c>
      <c r="D3" s="808"/>
    </row>
    <row r="4" spans="1:7" ht="17.25" customHeight="1" thickBot="1">
      <c r="B4" s="238" t="s">
        <v>124</v>
      </c>
      <c r="C4" s="297" t="s">
        <v>352</v>
      </c>
      <c r="D4" s="40"/>
    </row>
    <row r="5" spans="1:7" ht="17.25" customHeight="1">
      <c r="B5" s="814" t="s">
        <v>125</v>
      </c>
      <c r="C5" s="817" t="s">
        <v>126</v>
      </c>
      <c r="D5" s="818"/>
    </row>
    <row r="6" spans="1:7" ht="19.2" customHeight="1">
      <c r="B6" s="815"/>
      <c r="C6" s="819" t="s">
        <v>127</v>
      </c>
      <c r="D6" s="820"/>
      <c r="G6" s="68"/>
    </row>
    <row r="7" spans="1:7" ht="19.95" customHeight="1">
      <c r="B7" s="815"/>
      <c r="C7" s="84" t="s">
        <v>128</v>
      </c>
      <c r="D7" s="85"/>
      <c r="G7" s="68"/>
    </row>
    <row r="8" spans="1:7" ht="25.2" customHeight="1" thickBot="1">
      <c r="B8" s="816"/>
      <c r="C8" s="70" t="s">
        <v>129</v>
      </c>
      <c r="D8" s="69"/>
      <c r="G8" s="68"/>
    </row>
    <row r="9" spans="1:7" ht="37.950000000000003" customHeight="1" thickBot="1">
      <c r="B9" s="827" t="s">
        <v>209</v>
      </c>
      <c r="C9" s="829" t="s">
        <v>353</v>
      </c>
      <c r="D9" s="830"/>
      <c r="G9" s="68"/>
    </row>
    <row r="10" spans="1:7" ht="36" hidden="1" customHeight="1" thickBot="1">
      <c r="B10" s="828"/>
      <c r="C10" s="821" t="s">
        <v>211</v>
      </c>
      <c r="D10" s="822"/>
    </row>
    <row r="11" spans="1:7" ht="63.6" customHeight="1" thickBot="1">
      <c r="B11" s="831" t="s">
        <v>130</v>
      </c>
      <c r="C11" s="823" t="s">
        <v>354</v>
      </c>
      <c r="D11" s="824"/>
    </row>
    <row r="12" spans="1:7" ht="63.6" customHeight="1" thickBot="1">
      <c r="B12" s="832"/>
      <c r="C12" s="239" t="s">
        <v>355</v>
      </c>
      <c r="D12" s="240" t="s">
        <v>356</v>
      </c>
      <c r="F12" s="1" t="s">
        <v>17</v>
      </c>
    </row>
    <row r="13" spans="1:7" ht="37.950000000000003" hidden="1" customHeight="1" thickBot="1">
      <c r="B13" s="536" t="s">
        <v>210</v>
      </c>
      <c r="C13" s="825" t="s">
        <v>251</v>
      </c>
      <c r="D13" s="826"/>
    </row>
    <row r="14" spans="1:7" ht="118.8" customHeight="1" thickBot="1">
      <c r="B14" s="537" t="s">
        <v>131</v>
      </c>
      <c r="C14" s="241" t="s">
        <v>357</v>
      </c>
      <c r="D14" s="242" t="s">
        <v>358</v>
      </c>
      <c r="F14" t="s">
        <v>3</v>
      </c>
    </row>
    <row r="15" spans="1:7" ht="104.4" customHeight="1" thickBot="1">
      <c r="A15" t="s">
        <v>41</v>
      </c>
      <c r="B15" s="538" t="s">
        <v>208</v>
      </c>
      <c r="C15" s="812" t="s">
        <v>359</v>
      </c>
      <c r="D15" s="813"/>
    </row>
    <row r="16" spans="1:7" ht="17.25" customHeight="1"/>
    <row r="17" spans="2:5" ht="17.25" customHeight="1">
      <c r="B17" s="809" t="s">
        <v>132</v>
      </c>
      <c r="C17" s="130"/>
      <c r="D17" s="1" t="s">
        <v>41</v>
      </c>
    </row>
    <row r="18" spans="2:5">
      <c r="B18" s="809"/>
      <c r="C18"/>
    </row>
    <row r="19" spans="2:5">
      <c r="B19" s="809"/>
      <c r="E19" s="1" t="s">
        <v>17</v>
      </c>
    </row>
    <row r="20" spans="2:5">
      <c r="B20" s="809"/>
    </row>
    <row r="21" spans="2:5">
      <c r="B21" s="809"/>
    </row>
    <row r="22" spans="2:5" ht="16.2">
      <c r="B22" s="809"/>
      <c r="D22" s="181" t="s">
        <v>133</v>
      </c>
    </row>
    <row r="23" spans="2:5">
      <c r="B23" s="809"/>
    </row>
    <row r="24" spans="2:5">
      <c r="B24" s="809"/>
      <c r="D24" s="810" t="s">
        <v>362</v>
      </c>
    </row>
    <row r="25" spans="2:5">
      <c r="B25" s="809"/>
      <c r="D25" s="811"/>
    </row>
    <row r="26" spans="2:5">
      <c r="B26" s="809"/>
      <c r="D26" s="811"/>
    </row>
    <row r="27" spans="2:5">
      <c r="B27" s="809"/>
      <c r="D27" s="811"/>
    </row>
    <row r="28" spans="2:5">
      <c r="B28" s="809"/>
      <c r="D28" s="811"/>
    </row>
    <row r="29" spans="2:5">
      <c r="B29" s="809"/>
    </row>
    <row r="30" spans="2:5">
      <c r="B30" s="809"/>
      <c r="D30" s="1" t="s">
        <v>41</v>
      </c>
    </row>
    <row r="31" spans="2:5">
      <c r="B31" s="809"/>
      <c r="D31" s="1" t="s">
        <v>41</v>
      </c>
    </row>
    <row r="32" spans="2:5">
      <c r="B32" s="809"/>
    </row>
    <row r="33" spans="2:2">
      <c r="B33" s="809"/>
    </row>
    <row r="34" spans="2:2">
      <c r="B34" s="809"/>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AF36" sqref="AF36"/>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41" t="s">
        <v>181</v>
      </c>
      <c r="B1" s="842"/>
      <c r="C1" s="842"/>
      <c r="D1" s="842"/>
      <c r="E1" s="842"/>
      <c r="F1" s="842"/>
      <c r="G1" s="842"/>
      <c r="H1" s="842"/>
      <c r="I1" s="842"/>
      <c r="J1" s="842"/>
      <c r="K1" s="842"/>
      <c r="L1" s="842"/>
      <c r="M1" s="842"/>
      <c r="N1" s="843"/>
      <c r="P1" s="841" t="s">
        <v>135</v>
      </c>
      <c r="Q1" s="842"/>
      <c r="R1" s="842"/>
      <c r="S1" s="842"/>
      <c r="T1" s="842"/>
      <c r="U1" s="842"/>
      <c r="V1" s="842"/>
      <c r="W1" s="842"/>
      <c r="X1" s="842"/>
      <c r="Y1" s="842"/>
      <c r="Z1" s="842"/>
      <c r="AA1" s="842"/>
      <c r="AB1" s="842"/>
      <c r="AC1" s="843"/>
    </row>
    <row r="2" spans="1:31" ht="18" customHeight="1" thickBot="1">
      <c r="A2" s="844" t="s">
        <v>3</v>
      </c>
      <c r="B2" s="845"/>
      <c r="C2" s="845"/>
      <c r="D2" s="845"/>
      <c r="E2" s="845"/>
      <c r="F2" s="845"/>
      <c r="G2" s="845"/>
      <c r="H2" s="845"/>
      <c r="I2" s="845"/>
      <c r="J2" s="845"/>
      <c r="K2" s="845"/>
      <c r="L2" s="845"/>
      <c r="M2" s="845"/>
      <c r="N2" s="846"/>
      <c r="P2" s="847" t="s">
        <v>136</v>
      </c>
      <c r="Q2" s="845"/>
      <c r="R2" s="845"/>
      <c r="S2" s="845"/>
      <c r="T2" s="845"/>
      <c r="U2" s="845"/>
      <c r="V2" s="845"/>
      <c r="W2" s="845"/>
      <c r="X2" s="845"/>
      <c r="Y2" s="845"/>
      <c r="Z2" s="845"/>
      <c r="AA2" s="845"/>
      <c r="AB2" s="845"/>
      <c r="AC2" s="848"/>
    </row>
    <row r="3" spans="1:31" ht="13.8" thickBot="1">
      <c r="A3" s="409" t="s">
        <v>3</v>
      </c>
      <c r="B3" s="410" t="s">
        <v>137</v>
      </c>
      <c r="C3" s="410" t="s">
        <v>138</v>
      </c>
      <c r="D3" s="410" t="s">
        <v>139</v>
      </c>
      <c r="E3" s="410" t="s">
        <v>140</v>
      </c>
      <c r="F3" s="410" t="s">
        <v>141</v>
      </c>
      <c r="G3" s="410" t="s">
        <v>142</v>
      </c>
      <c r="H3" s="411" t="s">
        <v>143</v>
      </c>
      <c r="I3" s="412" t="s">
        <v>144</v>
      </c>
      <c r="J3" s="412" t="s">
        <v>145</v>
      </c>
      <c r="K3" s="412" t="s">
        <v>146</v>
      </c>
      <c r="L3" s="412" t="s">
        <v>147</v>
      </c>
      <c r="M3" s="412" t="s">
        <v>148</v>
      </c>
      <c r="N3" s="413" t="s">
        <v>149</v>
      </c>
      <c r="P3" s="412"/>
      <c r="Q3" s="410" t="s">
        <v>137</v>
      </c>
      <c r="R3" s="410" t="s">
        <v>138</v>
      </c>
      <c r="S3" s="410" t="s">
        <v>139</v>
      </c>
      <c r="T3" s="410" t="s">
        <v>140</v>
      </c>
      <c r="U3" s="410" t="s">
        <v>141</v>
      </c>
      <c r="V3" s="410" t="s">
        <v>142</v>
      </c>
      <c r="W3" s="411" t="s">
        <v>143</v>
      </c>
      <c r="X3" s="412" t="s">
        <v>144</v>
      </c>
      <c r="Y3" s="412" t="s">
        <v>145</v>
      </c>
      <c r="Z3" s="412" t="s">
        <v>146</v>
      </c>
      <c r="AA3" s="412" t="s">
        <v>147</v>
      </c>
      <c r="AB3" s="412" t="s">
        <v>148</v>
      </c>
      <c r="AC3" s="414" t="s">
        <v>150</v>
      </c>
    </row>
    <row r="4" spans="1:31" ht="13.8" thickBot="1">
      <c r="A4" s="415" t="s">
        <v>3</v>
      </c>
      <c r="B4" s="416">
        <f>SUM(B7:B13)</f>
        <v>687</v>
      </c>
      <c r="C4" s="416">
        <f t="shared" ref="C4:M4" si="0">SUM(C7:C13)</f>
        <v>531</v>
      </c>
      <c r="D4" s="416">
        <f t="shared" si="0"/>
        <v>579</v>
      </c>
      <c r="E4" s="416">
        <f t="shared" si="0"/>
        <v>739</v>
      </c>
      <c r="F4" s="416">
        <f t="shared" ref="F4:G4" si="1">SUM(F7:F13)</f>
        <v>1456</v>
      </c>
      <c r="G4" s="416">
        <f t="shared" si="1"/>
        <v>2647</v>
      </c>
      <c r="H4" s="416">
        <f t="shared" ref="H4" si="2">SUM(H7:H13)</f>
        <v>3885</v>
      </c>
      <c r="I4" s="416">
        <f t="shared" si="0"/>
        <v>3798</v>
      </c>
      <c r="J4" s="416">
        <f t="shared" si="0"/>
        <v>2933</v>
      </c>
      <c r="K4" s="416">
        <f t="shared" si="0"/>
        <v>2324</v>
      </c>
      <c r="L4" s="416">
        <f t="shared" si="0"/>
        <v>1302</v>
      </c>
      <c r="M4" s="416">
        <f t="shared" si="0"/>
        <v>943</v>
      </c>
      <c r="N4" s="416">
        <f>SUM(B4:M4)</f>
        <v>21824</v>
      </c>
      <c r="O4" s="4"/>
      <c r="P4" s="417" t="str">
        <f>+A4</f>
        <v xml:space="preserve"> </v>
      </c>
      <c r="Q4" s="416">
        <f>SUM(Q7:Q13)</f>
        <v>31</v>
      </c>
      <c r="R4" s="416">
        <f t="shared" ref="R4:AB4" si="3">SUM(R7:R13)</f>
        <v>24</v>
      </c>
      <c r="S4" s="416">
        <f t="shared" si="3"/>
        <v>51</v>
      </c>
      <c r="T4" s="416">
        <f t="shared" si="3"/>
        <v>21</v>
      </c>
      <c r="U4" s="416">
        <f t="shared" ref="U4:V4" si="4">SUM(U7:U13)</f>
        <v>33</v>
      </c>
      <c r="V4" s="416">
        <f t="shared" si="4"/>
        <v>22</v>
      </c>
      <c r="W4" s="416">
        <f t="shared" ref="W4" si="5">SUM(W7:W13)</f>
        <v>26</v>
      </c>
      <c r="X4" s="416">
        <f t="shared" si="3"/>
        <v>39</v>
      </c>
      <c r="Y4" s="416">
        <f t="shared" si="3"/>
        <v>22</v>
      </c>
      <c r="Z4" s="416">
        <f t="shared" si="3"/>
        <v>49</v>
      </c>
      <c r="AA4" s="416">
        <f t="shared" si="3"/>
        <v>31</v>
      </c>
      <c r="AB4" s="416">
        <f t="shared" si="3"/>
        <v>50</v>
      </c>
      <c r="AC4" s="416">
        <f>SUM(Q4:AB4)</f>
        <v>399</v>
      </c>
    </row>
    <row r="5" spans="1:31" ht="19.95" customHeight="1" thickBot="1">
      <c r="A5" s="418" t="s">
        <v>3</v>
      </c>
      <c r="B5" s="418" t="s">
        <v>3</v>
      </c>
      <c r="C5" s="418" t="s">
        <v>3</v>
      </c>
      <c r="D5" s="418" t="s">
        <v>3</v>
      </c>
      <c r="E5" s="418" t="s">
        <v>3</v>
      </c>
      <c r="F5" s="418" t="s">
        <v>3</v>
      </c>
      <c r="G5" s="418" t="s">
        <v>3</v>
      </c>
      <c r="H5" s="419" t="s">
        <v>151</v>
      </c>
      <c r="I5" s="418" t="s">
        <v>3</v>
      </c>
      <c r="J5" s="418" t="s" ph="1">
        <v>17</v>
      </c>
      <c r="K5" s="418" t="s" ph="1">
        <v>17</v>
      </c>
      <c r="L5" s="418" ph="1"/>
      <c r="M5" s="418" t="s" ph="1">
        <v>17</v>
      </c>
      <c r="N5" s="420"/>
      <c r="O5" s="45"/>
      <c r="P5" s="338"/>
      <c r="Q5" s="338"/>
      <c r="R5" s="338"/>
      <c r="S5" s="338"/>
      <c r="T5" s="338"/>
      <c r="U5" s="338"/>
      <c r="V5" s="338"/>
      <c r="W5" s="419" t="s">
        <v>151</v>
      </c>
      <c r="X5" s="338"/>
      <c r="Y5" s="338"/>
      <c r="Z5" s="338"/>
      <c r="AA5" s="338"/>
      <c r="AB5" s="338"/>
      <c r="AC5" s="420"/>
      <c r="AE5" s="1" t="s">
        <v>178</v>
      </c>
    </row>
    <row r="6" spans="1:31" ht="19.95" customHeight="1" thickBot="1">
      <c r="A6" s="418"/>
      <c r="B6" s="418"/>
      <c r="C6" s="418"/>
      <c r="D6" s="418"/>
      <c r="E6" s="418"/>
      <c r="F6" s="418" t="s">
        <v>178</v>
      </c>
      <c r="G6" s="418" t="s">
        <v>178</v>
      </c>
      <c r="H6" s="419">
        <v>166</v>
      </c>
      <c r="I6" s="337"/>
      <c r="J6" s="337"/>
      <c r="K6" s="337"/>
      <c r="L6" s="337"/>
      <c r="M6" s="337"/>
      <c r="N6" s="136"/>
      <c r="O6" s="45"/>
      <c r="P6" s="337"/>
      <c r="Q6" s="337"/>
      <c r="R6" s="337"/>
      <c r="S6" s="337"/>
      <c r="T6" s="337"/>
      <c r="U6" s="337"/>
      <c r="V6" s="337"/>
      <c r="W6" s="419">
        <v>1</v>
      </c>
      <c r="X6" s="337"/>
      <c r="Y6" s="337"/>
      <c r="Z6" s="337"/>
      <c r="AA6" s="337"/>
      <c r="AB6" s="337"/>
      <c r="AC6" s="136"/>
    </row>
    <row r="7" spans="1:31" ht="19.95" customHeight="1" thickBot="1">
      <c r="A7" s="421" t="s">
        <v>201</v>
      </c>
      <c r="B7" s="525">
        <v>142</v>
      </c>
      <c r="C7" s="518">
        <v>95</v>
      </c>
      <c r="D7" s="518">
        <v>86</v>
      </c>
      <c r="E7" s="526">
        <v>111</v>
      </c>
      <c r="F7" s="526">
        <v>215</v>
      </c>
      <c r="G7" s="574">
        <v>304</v>
      </c>
      <c r="H7" s="527">
        <v>547</v>
      </c>
      <c r="I7" s="337"/>
      <c r="J7" s="337"/>
      <c r="K7" s="337"/>
      <c r="L7" s="337"/>
      <c r="M7" s="337"/>
      <c r="N7" s="423">
        <f t="shared" ref="N7:N21" si="6">SUM(B7:M7)</f>
        <v>1500</v>
      </c>
      <c r="O7" s="45"/>
      <c r="P7" s="421" t="s">
        <v>201</v>
      </c>
      <c r="Q7" s="422">
        <v>2</v>
      </c>
      <c r="R7" s="422">
        <v>4</v>
      </c>
      <c r="S7" s="422">
        <v>6</v>
      </c>
      <c r="T7" s="422">
        <v>4</v>
      </c>
      <c r="U7" s="422">
        <v>8</v>
      </c>
      <c r="V7" s="422">
        <v>0</v>
      </c>
      <c r="W7" s="419">
        <v>4</v>
      </c>
      <c r="X7" s="337"/>
      <c r="Y7" s="337"/>
      <c r="Z7" s="337"/>
      <c r="AA7" s="337"/>
      <c r="AB7" s="337"/>
      <c r="AC7" s="424">
        <f>SUM(Q7:AB7)</f>
        <v>28</v>
      </c>
    </row>
    <row r="8" spans="1:31" ht="19.95" customHeight="1" thickBot="1">
      <c r="A8" s="421" t="s">
        <v>180</v>
      </c>
      <c r="B8" s="265">
        <v>103</v>
      </c>
      <c r="C8" s="385">
        <v>102</v>
      </c>
      <c r="D8" s="385">
        <v>114</v>
      </c>
      <c r="E8" s="185">
        <v>122</v>
      </c>
      <c r="F8" s="425">
        <v>257</v>
      </c>
      <c r="G8" s="426">
        <v>308</v>
      </c>
      <c r="H8" s="426">
        <v>519</v>
      </c>
      <c r="I8" s="427">
        <v>708</v>
      </c>
      <c r="J8" s="428">
        <v>541</v>
      </c>
      <c r="K8" s="429">
        <v>533</v>
      </c>
      <c r="L8" s="428">
        <v>277</v>
      </c>
      <c r="M8" s="428">
        <v>158</v>
      </c>
      <c r="N8" s="423">
        <f t="shared" si="6"/>
        <v>3742</v>
      </c>
      <c r="O8" s="45"/>
      <c r="P8" s="430" t="s">
        <v>152</v>
      </c>
      <c r="Q8" s="422">
        <v>4</v>
      </c>
      <c r="R8" s="430">
        <v>4</v>
      </c>
      <c r="S8" s="430">
        <v>4</v>
      </c>
      <c r="T8" s="431">
        <v>8</v>
      </c>
      <c r="U8" s="430">
        <v>1</v>
      </c>
      <c r="V8" s="430">
        <v>2</v>
      </c>
      <c r="W8" s="430">
        <v>6</v>
      </c>
      <c r="X8" s="432">
        <v>21</v>
      </c>
      <c r="Y8" s="433">
        <v>12</v>
      </c>
      <c r="Z8" s="430">
        <v>8</v>
      </c>
      <c r="AA8" s="430">
        <v>0</v>
      </c>
      <c r="AB8" s="430">
        <v>4</v>
      </c>
      <c r="AC8" s="424">
        <f>SUM(Q8:AB8)</f>
        <v>74</v>
      </c>
    </row>
    <row r="9" spans="1:31" ht="18" customHeight="1" thickBot="1">
      <c r="A9" s="421" t="s">
        <v>153</v>
      </c>
      <c r="B9" s="434">
        <v>84</v>
      </c>
      <c r="C9" s="435">
        <v>62</v>
      </c>
      <c r="D9" s="435">
        <v>99</v>
      </c>
      <c r="E9" s="435">
        <v>112</v>
      </c>
      <c r="F9" s="436">
        <v>224</v>
      </c>
      <c r="G9" s="436">
        <v>526</v>
      </c>
      <c r="H9" s="436">
        <v>521</v>
      </c>
      <c r="I9" s="437">
        <v>768</v>
      </c>
      <c r="J9" s="438">
        <v>454</v>
      </c>
      <c r="K9" s="438">
        <v>390</v>
      </c>
      <c r="L9" s="438">
        <v>416</v>
      </c>
      <c r="M9" s="439">
        <v>154</v>
      </c>
      <c r="N9" s="440">
        <f t="shared" si="6"/>
        <v>3810</v>
      </c>
      <c r="O9" s="4"/>
      <c r="P9" s="441" t="s">
        <v>153</v>
      </c>
      <c r="Q9" s="442">
        <v>1</v>
      </c>
      <c r="R9" s="443">
        <v>1</v>
      </c>
      <c r="S9" s="443">
        <v>4</v>
      </c>
      <c r="T9" s="443">
        <v>2</v>
      </c>
      <c r="U9" s="443">
        <v>2</v>
      </c>
      <c r="V9" s="435">
        <v>7</v>
      </c>
      <c r="W9" s="435">
        <v>7</v>
      </c>
      <c r="X9" s="435">
        <v>3</v>
      </c>
      <c r="Y9" s="435">
        <v>1</v>
      </c>
      <c r="Z9" s="444">
        <v>7</v>
      </c>
      <c r="AA9" s="444">
        <v>7</v>
      </c>
      <c r="AB9" s="445">
        <v>5</v>
      </c>
      <c r="AC9" s="446">
        <f>SUM(Q9:AB9)</f>
        <v>47</v>
      </c>
    </row>
    <row r="10" spans="1:31" ht="18" customHeight="1" thickBot="1">
      <c r="A10" s="447"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48" t="s">
        <v>154</v>
      </c>
      <c r="Q10" s="449">
        <v>0</v>
      </c>
      <c r="R10" s="450">
        <v>5</v>
      </c>
      <c r="S10" s="450">
        <v>4</v>
      </c>
      <c r="T10" s="450">
        <v>1</v>
      </c>
      <c r="U10" s="450">
        <v>1</v>
      </c>
      <c r="V10" s="450">
        <v>1</v>
      </c>
      <c r="W10" s="450">
        <v>1</v>
      </c>
      <c r="X10" s="450">
        <v>1</v>
      </c>
      <c r="Y10" s="449">
        <v>0</v>
      </c>
      <c r="Z10" s="449">
        <v>0</v>
      </c>
      <c r="AA10" s="449">
        <v>0</v>
      </c>
      <c r="AB10" s="449">
        <v>2</v>
      </c>
      <c r="AC10" s="451">
        <f t="shared" ref="AC10:AC21" si="7">SUM(Q10:AB10)</f>
        <v>16</v>
      </c>
    </row>
    <row r="11" spans="1:31" ht="18" customHeight="1" thickBot="1">
      <c r="A11" s="447" t="s">
        <v>155</v>
      </c>
      <c r="B11" s="331">
        <v>81</v>
      </c>
      <c r="C11" s="331">
        <v>48</v>
      </c>
      <c r="D11" s="332">
        <v>71</v>
      </c>
      <c r="E11" s="331">
        <v>128</v>
      </c>
      <c r="F11" s="331">
        <v>171</v>
      </c>
      <c r="G11" s="331">
        <v>350</v>
      </c>
      <c r="H11" s="331">
        <v>569</v>
      </c>
      <c r="I11" s="331">
        <v>553</v>
      </c>
      <c r="J11" s="331">
        <v>458</v>
      </c>
      <c r="K11" s="331">
        <v>306</v>
      </c>
      <c r="L11" s="524">
        <v>221</v>
      </c>
      <c r="M11" s="332">
        <v>229</v>
      </c>
      <c r="N11" s="452">
        <f t="shared" si="6"/>
        <v>3185</v>
      </c>
      <c r="O11" s="115"/>
      <c r="P11" s="448" t="s">
        <v>155</v>
      </c>
      <c r="Q11" s="453">
        <v>1</v>
      </c>
      <c r="R11" s="453">
        <v>2</v>
      </c>
      <c r="S11" s="453">
        <v>1</v>
      </c>
      <c r="T11" s="453">
        <v>0</v>
      </c>
      <c r="U11" s="453">
        <v>0</v>
      </c>
      <c r="V11" s="453">
        <v>0</v>
      </c>
      <c r="W11" s="453">
        <v>1</v>
      </c>
      <c r="X11" s="453">
        <v>1</v>
      </c>
      <c r="Y11" s="453">
        <v>0</v>
      </c>
      <c r="Z11" s="453">
        <v>1</v>
      </c>
      <c r="AA11" s="453">
        <v>0</v>
      </c>
      <c r="AB11" s="453">
        <v>0</v>
      </c>
      <c r="AC11" s="454">
        <f t="shared" si="7"/>
        <v>7</v>
      </c>
    </row>
    <row r="12" spans="1:31" ht="18" customHeight="1" thickBot="1">
      <c r="A12" s="455" t="s">
        <v>156</v>
      </c>
      <c r="B12" s="456">
        <v>112</v>
      </c>
      <c r="C12" s="456">
        <v>85</v>
      </c>
      <c r="D12" s="456">
        <v>60</v>
      </c>
      <c r="E12" s="456">
        <v>97</v>
      </c>
      <c r="F12" s="456">
        <v>95</v>
      </c>
      <c r="G12" s="456">
        <v>305</v>
      </c>
      <c r="H12" s="456">
        <v>544</v>
      </c>
      <c r="I12" s="456">
        <v>449</v>
      </c>
      <c r="J12" s="456">
        <v>475</v>
      </c>
      <c r="K12" s="456">
        <v>505</v>
      </c>
      <c r="L12" s="456">
        <v>219</v>
      </c>
      <c r="M12" s="457">
        <v>98</v>
      </c>
      <c r="N12" s="333">
        <f t="shared" si="6"/>
        <v>3044</v>
      </c>
      <c r="O12" s="47"/>
      <c r="P12" s="447" t="s">
        <v>156</v>
      </c>
      <c r="Q12" s="458">
        <v>16</v>
      </c>
      <c r="R12" s="458">
        <v>1</v>
      </c>
      <c r="S12" s="458">
        <v>19</v>
      </c>
      <c r="T12" s="458">
        <v>3</v>
      </c>
      <c r="U12" s="458">
        <v>13</v>
      </c>
      <c r="V12" s="458">
        <v>1</v>
      </c>
      <c r="W12" s="458">
        <v>2</v>
      </c>
      <c r="X12" s="458">
        <v>2</v>
      </c>
      <c r="Y12" s="458">
        <v>0</v>
      </c>
      <c r="Z12" s="459">
        <v>24</v>
      </c>
      <c r="AA12" s="458">
        <v>4</v>
      </c>
      <c r="AB12" s="458">
        <v>2</v>
      </c>
      <c r="AC12" s="460">
        <f t="shared" si="7"/>
        <v>87</v>
      </c>
    </row>
    <row r="13" spans="1:31" ht="18" hidden="1" customHeight="1" thickBot="1">
      <c r="A13" s="461" t="s">
        <v>157</v>
      </c>
      <c r="B13" s="462">
        <v>84</v>
      </c>
      <c r="C13" s="462">
        <v>100</v>
      </c>
      <c r="D13" s="463">
        <v>77</v>
      </c>
      <c r="E13" s="463">
        <v>80</v>
      </c>
      <c r="F13" s="464">
        <v>236</v>
      </c>
      <c r="G13" s="464">
        <v>438</v>
      </c>
      <c r="H13" s="465">
        <v>631</v>
      </c>
      <c r="I13" s="466">
        <v>752</v>
      </c>
      <c r="J13" s="464">
        <v>427</v>
      </c>
      <c r="K13" s="467">
        <v>253</v>
      </c>
      <c r="L13" s="467"/>
      <c r="M13" s="468">
        <v>136</v>
      </c>
      <c r="N13" s="469">
        <f t="shared" si="6"/>
        <v>3214</v>
      </c>
      <c r="O13" s="47"/>
      <c r="P13" s="470" t="s">
        <v>158</v>
      </c>
      <c r="Q13" s="471">
        <v>7</v>
      </c>
      <c r="R13" s="471">
        <v>7</v>
      </c>
      <c r="S13" s="472">
        <v>13</v>
      </c>
      <c r="T13" s="472">
        <v>3</v>
      </c>
      <c r="U13" s="472">
        <v>8</v>
      </c>
      <c r="V13" s="472">
        <v>11</v>
      </c>
      <c r="W13" s="471">
        <v>5</v>
      </c>
      <c r="X13" s="472">
        <v>11</v>
      </c>
      <c r="Y13" s="472">
        <v>9</v>
      </c>
      <c r="Z13" s="472">
        <v>9</v>
      </c>
      <c r="AA13" s="473">
        <v>20</v>
      </c>
      <c r="AB13" s="473">
        <v>37</v>
      </c>
      <c r="AC13" s="460">
        <f t="shared" si="7"/>
        <v>140</v>
      </c>
    </row>
    <row r="14" spans="1:31" ht="18" hidden="1" customHeight="1">
      <c r="A14" s="461" t="s">
        <v>159</v>
      </c>
      <c r="B14" s="472">
        <v>41</v>
      </c>
      <c r="C14" s="472">
        <v>44</v>
      </c>
      <c r="D14" s="472">
        <v>67</v>
      </c>
      <c r="E14" s="472">
        <v>103</v>
      </c>
      <c r="F14" s="458">
        <v>311</v>
      </c>
      <c r="G14" s="472">
        <v>415</v>
      </c>
      <c r="H14" s="472">
        <v>539</v>
      </c>
      <c r="I14" s="459">
        <v>1165</v>
      </c>
      <c r="J14" s="472">
        <v>297</v>
      </c>
      <c r="K14" s="471">
        <v>205</v>
      </c>
      <c r="L14" s="471"/>
      <c r="M14" s="474">
        <v>92</v>
      </c>
      <c r="N14" s="460">
        <f t="shared" si="6"/>
        <v>3279</v>
      </c>
      <c r="O14" s="47"/>
      <c r="P14" s="475" t="s">
        <v>159</v>
      </c>
      <c r="Q14" s="472">
        <v>9</v>
      </c>
      <c r="R14" s="472">
        <v>22</v>
      </c>
      <c r="S14" s="471">
        <v>18</v>
      </c>
      <c r="T14" s="472">
        <v>9</v>
      </c>
      <c r="U14" s="476">
        <v>21</v>
      </c>
      <c r="V14" s="472">
        <v>14</v>
      </c>
      <c r="W14" s="472">
        <v>6</v>
      </c>
      <c r="X14" s="472">
        <v>13</v>
      </c>
      <c r="Y14" s="472">
        <v>7</v>
      </c>
      <c r="Z14" s="477">
        <v>81</v>
      </c>
      <c r="AA14" s="476">
        <v>31</v>
      </c>
      <c r="AB14" s="477">
        <v>37</v>
      </c>
      <c r="AC14" s="460">
        <f t="shared" si="7"/>
        <v>268</v>
      </c>
    </row>
    <row r="15" spans="1:31" ht="18" hidden="1" customHeight="1">
      <c r="A15" s="461" t="s">
        <v>160</v>
      </c>
      <c r="B15" s="472">
        <v>57</v>
      </c>
      <c r="C15" s="471">
        <v>35</v>
      </c>
      <c r="D15" s="472">
        <v>95</v>
      </c>
      <c r="E15" s="471">
        <v>112</v>
      </c>
      <c r="F15" s="472">
        <v>131</v>
      </c>
      <c r="G15" s="478">
        <v>340</v>
      </c>
      <c r="H15" s="478">
        <v>483</v>
      </c>
      <c r="I15" s="479">
        <v>1339</v>
      </c>
      <c r="J15" s="478">
        <v>349</v>
      </c>
      <c r="K15" s="478">
        <v>236</v>
      </c>
      <c r="L15" s="478"/>
      <c r="M15" s="480">
        <v>68</v>
      </c>
      <c r="N15" s="469">
        <f t="shared" si="6"/>
        <v>3245</v>
      </c>
      <c r="O15" s="47"/>
      <c r="P15" s="475" t="s">
        <v>160</v>
      </c>
      <c r="Q15" s="472">
        <v>19</v>
      </c>
      <c r="R15" s="472">
        <v>12</v>
      </c>
      <c r="S15" s="472">
        <v>8</v>
      </c>
      <c r="T15" s="471">
        <v>12</v>
      </c>
      <c r="U15" s="472">
        <v>7</v>
      </c>
      <c r="V15" s="472">
        <v>15</v>
      </c>
      <c r="W15" s="478">
        <v>16</v>
      </c>
      <c r="X15" s="480">
        <v>12</v>
      </c>
      <c r="Y15" s="471">
        <v>16</v>
      </c>
      <c r="Z15" s="472">
        <v>6</v>
      </c>
      <c r="AA15" s="471">
        <v>12</v>
      </c>
      <c r="AB15" s="471">
        <v>6</v>
      </c>
      <c r="AC15" s="460">
        <f t="shared" si="7"/>
        <v>141</v>
      </c>
    </row>
    <row r="16" spans="1:31" ht="18" hidden="1" customHeight="1">
      <c r="A16" s="461" t="s">
        <v>161</v>
      </c>
      <c r="B16" s="481">
        <v>68</v>
      </c>
      <c r="C16" s="472">
        <v>42</v>
      </c>
      <c r="D16" s="472">
        <v>44</v>
      </c>
      <c r="E16" s="471">
        <v>75</v>
      </c>
      <c r="F16" s="471">
        <v>135</v>
      </c>
      <c r="G16" s="471">
        <v>448</v>
      </c>
      <c r="H16" s="472">
        <v>507</v>
      </c>
      <c r="I16" s="472">
        <v>808</v>
      </c>
      <c r="J16" s="471">
        <v>313</v>
      </c>
      <c r="K16" s="471">
        <v>246</v>
      </c>
      <c r="L16" s="471"/>
      <c r="M16" s="471">
        <v>143</v>
      </c>
      <c r="N16" s="482">
        <f t="shared" si="6"/>
        <v>2829</v>
      </c>
      <c r="O16" s="47"/>
      <c r="P16" s="475" t="s">
        <v>161</v>
      </c>
      <c r="Q16" s="483">
        <v>9</v>
      </c>
      <c r="R16" s="472">
        <v>16</v>
      </c>
      <c r="S16" s="472">
        <v>12</v>
      </c>
      <c r="T16" s="471">
        <v>6</v>
      </c>
      <c r="U16" s="484">
        <v>7</v>
      </c>
      <c r="V16" s="484">
        <v>14</v>
      </c>
      <c r="W16" s="472">
        <v>9</v>
      </c>
      <c r="X16" s="472">
        <v>14</v>
      </c>
      <c r="Y16" s="472">
        <v>9</v>
      </c>
      <c r="Z16" s="472">
        <v>9</v>
      </c>
      <c r="AA16" s="484">
        <v>8</v>
      </c>
      <c r="AB16" s="484">
        <v>7</v>
      </c>
      <c r="AC16" s="485">
        <f t="shared" si="7"/>
        <v>120</v>
      </c>
    </row>
    <row r="17" spans="1:30" ht="18" hidden="1" customHeight="1">
      <c r="A17" s="486" t="s">
        <v>162</v>
      </c>
      <c r="B17" s="487">
        <v>71</v>
      </c>
      <c r="C17" s="487">
        <v>97</v>
      </c>
      <c r="D17" s="487">
        <v>61</v>
      </c>
      <c r="E17" s="488">
        <v>105</v>
      </c>
      <c r="F17" s="488">
        <v>198</v>
      </c>
      <c r="G17" s="488">
        <v>442</v>
      </c>
      <c r="H17" s="489">
        <v>790</v>
      </c>
      <c r="I17" s="490">
        <v>674</v>
      </c>
      <c r="J17" s="488">
        <v>275</v>
      </c>
      <c r="K17" s="488">
        <v>133</v>
      </c>
      <c r="L17" s="488"/>
      <c r="M17" s="488">
        <v>108</v>
      </c>
      <c r="N17" s="482">
        <f t="shared" si="6"/>
        <v>2954</v>
      </c>
      <c r="O17" s="4"/>
      <c r="P17" s="491" t="s">
        <v>162</v>
      </c>
      <c r="Q17" s="487">
        <v>7</v>
      </c>
      <c r="R17" s="487">
        <v>13</v>
      </c>
      <c r="S17" s="487">
        <v>12</v>
      </c>
      <c r="T17" s="488">
        <v>11</v>
      </c>
      <c r="U17" s="488">
        <v>12</v>
      </c>
      <c r="V17" s="488">
        <v>15</v>
      </c>
      <c r="W17" s="488">
        <v>20</v>
      </c>
      <c r="X17" s="488">
        <v>15</v>
      </c>
      <c r="Y17" s="488">
        <v>15</v>
      </c>
      <c r="Z17" s="488">
        <v>20</v>
      </c>
      <c r="AA17" s="488">
        <v>9</v>
      </c>
      <c r="AB17" s="488">
        <v>7</v>
      </c>
      <c r="AC17" s="492">
        <f t="shared" si="7"/>
        <v>156</v>
      </c>
    </row>
    <row r="18" spans="1:30" ht="13.8" hidden="1" thickBot="1">
      <c r="A18" s="493" t="s">
        <v>163</v>
      </c>
      <c r="B18" s="483">
        <v>38</v>
      </c>
      <c r="C18" s="488">
        <v>19</v>
      </c>
      <c r="D18" s="488">
        <v>38</v>
      </c>
      <c r="E18" s="488">
        <v>203</v>
      </c>
      <c r="F18" s="488">
        <v>146</v>
      </c>
      <c r="G18" s="488">
        <v>439</v>
      </c>
      <c r="H18" s="489">
        <v>964</v>
      </c>
      <c r="I18" s="489">
        <v>1154</v>
      </c>
      <c r="J18" s="488">
        <v>388</v>
      </c>
      <c r="K18" s="488">
        <v>176</v>
      </c>
      <c r="L18" s="488"/>
      <c r="M18" s="488">
        <v>143</v>
      </c>
      <c r="N18" s="494">
        <f t="shared" si="6"/>
        <v>3708</v>
      </c>
      <c r="O18" s="4"/>
      <c r="P18" s="495" t="s">
        <v>163</v>
      </c>
      <c r="Q18" s="488">
        <v>7</v>
      </c>
      <c r="R18" s="488">
        <v>7</v>
      </c>
      <c r="S18" s="488">
        <v>8</v>
      </c>
      <c r="T18" s="488">
        <v>12</v>
      </c>
      <c r="U18" s="488">
        <v>9</v>
      </c>
      <c r="V18" s="488">
        <v>6</v>
      </c>
      <c r="W18" s="488">
        <v>11</v>
      </c>
      <c r="X18" s="488">
        <v>8</v>
      </c>
      <c r="Y18" s="488">
        <v>16</v>
      </c>
      <c r="Z18" s="488">
        <v>40</v>
      </c>
      <c r="AA18" s="488">
        <v>17</v>
      </c>
      <c r="AB18" s="488">
        <v>16</v>
      </c>
      <c r="AC18" s="488">
        <f t="shared" si="7"/>
        <v>157</v>
      </c>
    </row>
    <row r="19" spans="1:30" ht="13.8" hidden="1" thickBot="1">
      <c r="A19" s="496" t="s">
        <v>164</v>
      </c>
      <c r="B19" s="490">
        <v>49</v>
      </c>
      <c r="C19" s="490">
        <v>63</v>
      </c>
      <c r="D19" s="490">
        <v>50</v>
      </c>
      <c r="E19" s="490">
        <v>71</v>
      </c>
      <c r="F19" s="490">
        <v>144</v>
      </c>
      <c r="G19" s="490">
        <v>374</v>
      </c>
      <c r="H19" s="497">
        <v>729</v>
      </c>
      <c r="I19" s="497">
        <v>1097</v>
      </c>
      <c r="J19" s="490">
        <v>397</v>
      </c>
      <c r="K19" s="490">
        <v>192</v>
      </c>
      <c r="L19" s="490"/>
      <c r="M19" s="490">
        <v>217</v>
      </c>
      <c r="N19" s="494">
        <f t="shared" si="6"/>
        <v>3383</v>
      </c>
      <c r="O19" s="4"/>
      <c r="P19" s="498" t="s">
        <v>164</v>
      </c>
      <c r="Q19" s="490">
        <v>10</v>
      </c>
      <c r="R19" s="490">
        <v>6</v>
      </c>
      <c r="S19" s="490">
        <v>14</v>
      </c>
      <c r="T19" s="490">
        <v>10</v>
      </c>
      <c r="U19" s="490">
        <v>10</v>
      </c>
      <c r="V19" s="490">
        <v>19</v>
      </c>
      <c r="W19" s="490">
        <v>11</v>
      </c>
      <c r="X19" s="490">
        <v>20</v>
      </c>
      <c r="Y19" s="490">
        <v>15</v>
      </c>
      <c r="Z19" s="490">
        <v>8</v>
      </c>
      <c r="AA19" s="490">
        <v>11</v>
      </c>
      <c r="AB19" s="490">
        <v>8</v>
      </c>
      <c r="AC19" s="488">
        <f t="shared" si="7"/>
        <v>142</v>
      </c>
    </row>
    <row r="20" spans="1:30" ht="13.8" hidden="1" thickBot="1">
      <c r="A20" s="493" t="s">
        <v>165</v>
      </c>
      <c r="B20" s="490">
        <v>53</v>
      </c>
      <c r="C20" s="490">
        <v>39</v>
      </c>
      <c r="D20" s="490">
        <v>74</v>
      </c>
      <c r="E20" s="490">
        <v>64</v>
      </c>
      <c r="F20" s="490">
        <v>208</v>
      </c>
      <c r="G20" s="490">
        <v>491</v>
      </c>
      <c r="H20" s="490">
        <v>454</v>
      </c>
      <c r="I20" s="497">
        <v>1068</v>
      </c>
      <c r="J20" s="490">
        <v>407</v>
      </c>
      <c r="K20" s="490">
        <v>228</v>
      </c>
      <c r="L20" s="490"/>
      <c r="M20" s="490">
        <v>81</v>
      </c>
      <c r="N20" s="499">
        <f t="shared" si="6"/>
        <v>3167</v>
      </c>
      <c r="O20" s="4"/>
      <c r="P20" s="495" t="s">
        <v>165</v>
      </c>
      <c r="Q20" s="490">
        <v>12</v>
      </c>
      <c r="R20" s="490">
        <v>13</v>
      </c>
      <c r="S20" s="490">
        <v>46</v>
      </c>
      <c r="T20" s="490">
        <v>9</v>
      </c>
      <c r="U20" s="490">
        <v>20</v>
      </c>
      <c r="V20" s="490">
        <v>4</v>
      </c>
      <c r="W20" s="490">
        <v>8</v>
      </c>
      <c r="X20" s="490">
        <v>30</v>
      </c>
      <c r="Y20" s="490">
        <v>22</v>
      </c>
      <c r="Z20" s="490">
        <v>20</v>
      </c>
      <c r="AA20" s="490">
        <v>16</v>
      </c>
      <c r="AB20" s="490">
        <v>12</v>
      </c>
      <c r="AC20" s="500">
        <f t="shared" si="7"/>
        <v>212</v>
      </c>
    </row>
    <row r="21" spans="1:30" ht="13.8" hidden="1" thickBot="1">
      <c r="A21" s="493" t="s">
        <v>166</v>
      </c>
      <c r="B21" s="501">
        <v>67</v>
      </c>
      <c r="C21" s="501">
        <v>62</v>
      </c>
      <c r="D21" s="501">
        <v>57</v>
      </c>
      <c r="E21" s="501">
        <v>77</v>
      </c>
      <c r="F21" s="501">
        <v>473</v>
      </c>
      <c r="G21" s="501">
        <v>468</v>
      </c>
      <c r="H21" s="502">
        <v>659</v>
      </c>
      <c r="I21" s="501">
        <v>851</v>
      </c>
      <c r="J21" s="501">
        <v>270</v>
      </c>
      <c r="K21" s="501">
        <v>208</v>
      </c>
      <c r="L21" s="501"/>
      <c r="M21" s="501">
        <v>174</v>
      </c>
      <c r="N21" s="503">
        <f t="shared" si="6"/>
        <v>3366</v>
      </c>
      <c r="O21" s="4" t="s">
        <v>3</v>
      </c>
      <c r="P21" s="498" t="s">
        <v>166</v>
      </c>
      <c r="Q21" s="490">
        <v>6</v>
      </c>
      <c r="R21" s="490">
        <v>25</v>
      </c>
      <c r="S21" s="490">
        <v>29</v>
      </c>
      <c r="T21" s="490">
        <v>4</v>
      </c>
      <c r="U21" s="490">
        <v>17</v>
      </c>
      <c r="V21" s="490">
        <v>19</v>
      </c>
      <c r="W21" s="490">
        <v>14</v>
      </c>
      <c r="X21" s="490">
        <v>37</v>
      </c>
      <c r="Y21" s="504">
        <v>76</v>
      </c>
      <c r="Z21" s="490">
        <v>34</v>
      </c>
      <c r="AA21" s="490">
        <v>17</v>
      </c>
      <c r="AB21" s="490">
        <v>18</v>
      </c>
      <c r="AC21" s="500">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98" t="s">
        <v>350</v>
      </c>
      <c r="B23" s="849"/>
      <c r="C23" s="849"/>
      <c r="D23" s="849"/>
      <c r="E23" s="849"/>
      <c r="F23" s="849"/>
      <c r="G23" s="849"/>
      <c r="H23" s="849"/>
      <c r="I23" s="849"/>
      <c r="J23" s="849"/>
      <c r="K23" s="849"/>
      <c r="L23" s="849"/>
      <c r="M23" s="849"/>
      <c r="N23" s="850"/>
      <c r="O23" s="4"/>
      <c r="P23" s="899" t="str">
        <f>+A23</f>
        <v>2025年 第30週（7/21～7/27）</v>
      </c>
      <c r="Q23" s="900"/>
      <c r="R23" s="900"/>
      <c r="S23" s="900"/>
      <c r="T23" s="900"/>
      <c r="U23" s="900"/>
      <c r="V23" s="900"/>
      <c r="W23" s="900"/>
      <c r="X23" s="900"/>
      <c r="Y23" s="900"/>
      <c r="Z23" s="900"/>
      <c r="AA23" s="900"/>
      <c r="AB23" s="900"/>
      <c r="AC23" s="901"/>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33" t="s">
        <v>167</v>
      </c>
      <c r="B25" s="834"/>
      <c r="C25" s="835"/>
      <c r="D25" s="836" t="s">
        <v>233</v>
      </c>
      <c r="E25" s="837"/>
      <c r="F25" s="4" t="s">
        <v>41</v>
      </c>
      <c r="G25" s="4" t="s">
        <v>17</v>
      </c>
      <c r="H25" s="4"/>
      <c r="I25" s="4"/>
      <c r="J25" s="4"/>
      <c r="K25" s="4"/>
      <c r="L25" s="4"/>
      <c r="M25" s="4"/>
      <c r="N25" s="10"/>
      <c r="O25" s="47" t="s">
        <v>17</v>
      </c>
      <c r="P25" s="67"/>
      <c r="Q25" s="505" t="s">
        <v>168</v>
      </c>
      <c r="R25" s="838" t="s">
        <v>349</v>
      </c>
      <c r="S25" s="839"/>
      <c r="T25" s="840"/>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06"/>
      <c r="B33" s="507"/>
      <c r="C33" s="507"/>
      <c r="D33" s="507"/>
      <c r="E33" s="507"/>
      <c r="F33" s="507"/>
      <c r="G33" s="507"/>
      <c r="H33" s="507"/>
      <c r="I33" s="507"/>
      <c r="J33" s="507"/>
      <c r="K33" s="507"/>
      <c r="L33" s="507"/>
      <c r="M33" s="507"/>
      <c r="N33" s="508"/>
      <c r="O33" s="4"/>
      <c r="P33" s="509"/>
      <c r="Q33" s="510"/>
      <c r="R33" s="510"/>
      <c r="S33" s="510"/>
      <c r="T33" s="510"/>
      <c r="U33" s="510"/>
      <c r="V33" s="510"/>
      <c r="W33" s="510"/>
      <c r="X33" s="510"/>
      <c r="Y33" s="510"/>
      <c r="Z33" s="510"/>
      <c r="AA33" s="510"/>
      <c r="AB33" s="510"/>
      <c r="AC33" s="511"/>
    </row>
    <row r="34" spans="1:29">
      <c r="A34" s="512"/>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C2" zoomScale="110" zoomScaleNormal="110" workbookViewId="0">
      <selection activeCell="U20" sqref="U20"/>
    </sheetView>
  </sheetViews>
  <sheetFormatPr defaultRowHeight="13.2"/>
  <cols>
    <col min="4" max="9" width="7.21875" customWidth="1"/>
    <col min="14" max="14" width="9.44140625" bestFit="1" customWidth="1"/>
  </cols>
  <sheetData>
    <row r="2" spans="1:26">
      <c r="A2" s="267"/>
      <c r="D2" t="s">
        <v>183</v>
      </c>
      <c r="E2" s="268" t="s">
        <v>184</v>
      </c>
      <c r="F2" t="s">
        <v>185</v>
      </c>
      <c r="G2" t="s">
        <v>186</v>
      </c>
      <c r="H2" t="s">
        <v>187</v>
      </c>
      <c r="I2" t="s">
        <v>188</v>
      </c>
      <c r="J2" t="s">
        <v>189</v>
      </c>
    </row>
    <row r="4" spans="1:26">
      <c r="D4" s="269">
        <v>12</v>
      </c>
      <c r="E4" s="269">
        <v>13</v>
      </c>
      <c r="F4" s="270">
        <v>1</v>
      </c>
      <c r="G4" s="271">
        <v>4</v>
      </c>
      <c r="H4" s="270">
        <v>0</v>
      </c>
      <c r="I4" s="270">
        <v>1</v>
      </c>
      <c r="J4" s="270">
        <v>2</v>
      </c>
      <c r="L4" s="272"/>
      <c r="M4">
        <f>SUM(D4:L4)</f>
        <v>33</v>
      </c>
    </row>
    <row r="5" spans="1:26">
      <c r="D5" s="273">
        <f>+D4/$M$4</f>
        <v>0.36363636363636365</v>
      </c>
      <c r="E5" s="273">
        <f t="shared" ref="E5:J5" si="0">+E4/$M$4</f>
        <v>0.39393939393939392</v>
      </c>
      <c r="F5" s="274">
        <f t="shared" si="0"/>
        <v>3.0303030303030304E-2</v>
      </c>
      <c r="G5" s="275">
        <f t="shared" si="0"/>
        <v>0.12121212121212122</v>
      </c>
      <c r="H5" s="274">
        <f t="shared" si="0"/>
        <v>0</v>
      </c>
      <c r="I5" s="274">
        <f t="shared" si="0"/>
        <v>3.0303030303030304E-2</v>
      </c>
      <c r="J5" s="274">
        <f t="shared" si="0"/>
        <v>6.0606060606060608E-2</v>
      </c>
    </row>
    <row r="8" spans="1:26" ht="13.8" thickBot="1"/>
    <row r="9" spans="1:26" ht="13.8" thickBot="1">
      <c r="J9" t="s">
        <v>41</v>
      </c>
      <c r="M9" t="s">
        <v>178</v>
      </c>
      <c r="N9" s="856" t="s">
        <v>360</v>
      </c>
      <c r="O9" s="857"/>
      <c r="P9" s="130"/>
      <c r="Q9" s="130"/>
      <c r="R9" s="130"/>
      <c r="S9" s="130"/>
    </row>
    <row r="10" spans="1:26" ht="13.8" thickBot="1">
      <c r="N10" s="858" t="s">
        <v>190</v>
      </c>
      <c r="O10" s="859"/>
      <c r="P10" s="860"/>
      <c r="Q10" s="861" t="s">
        <v>191</v>
      </c>
      <c r="R10" s="862"/>
      <c r="S10" s="863"/>
    </row>
    <row r="11" spans="1:26" ht="13.8" thickBot="1">
      <c r="N11" s="276" t="s">
        <v>192</v>
      </c>
      <c r="O11" s="277" t="s">
        <v>192</v>
      </c>
      <c r="P11" s="278" t="s">
        <v>192</v>
      </c>
      <c r="Q11" s="276" t="s">
        <v>192</v>
      </c>
      <c r="R11" s="277" t="s">
        <v>192</v>
      </c>
      <c r="S11" s="279" t="s">
        <v>192</v>
      </c>
    </row>
    <row r="12" spans="1:26" ht="13.8" thickTop="1">
      <c r="N12" s="280" t="s">
        <v>193</v>
      </c>
      <c r="O12" s="281" t="s">
        <v>194</v>
      </c>
      <c r="P12" s="282" t="s">
        <v>195</v>
      </c>
      <c r="Q12" s="280" t="s">
        <v>193</v>
      </c>
      <c r="R12" s="281" t="s">
        <v>194</v>
      </c>
      <c r="S12" s="283" t="s">
        <v>195</v>
      </c>
    </row>
    <row r="13" spans="1:26" ht="13.8" thickBot="1">
      <c r="N13" s="284">
        <f>+U13</f>
        <v>956</v>
      </c>
      <c r="O13" s="285">
        <f t="shared" ref="O13:S13" si="1">+V13</f>
        <v>492</v>
      </c>
      <c r="P13" s="286">
        <f t="shared" si="1"/>
        <v>464</v>
      </c>
      <c r="Q13" s="287">
        <f t="shared" si="1"/>
        <v>9263</v>
      </c>
      <c r="R13" s="285">
        <f t="shared" si="1"/>
        <v>4341</v>
      </c>
      <c r="S13" s="288">
        <f t="shared" si="1"/>
        <v>4922</v>
      </c>
      <c r="U13">
        <v>956</v>
      </c>
      <c r="V13">
        <v>492</v>
      </c>
      <c r="W13">
        <v>464</v>
      </c>
      <c r="X13">
        <v>9263</v>
      </c>
      <c r="Y13">
        <v>4341</v>
      </c>
      <c r="Z13">
        <v>4922</v>
      </c>
    </row>
    <row r="15" spans="1:26" ht="13.8" thickBot="1"/>
    <row r="16" spans="1:26" ht="13.8" thickBot="1">
      <c r="N16" s="856" t="s">
        <v>361</v>
      </c>
      <c r="O16" s="857"/>
      <c r="P16" s="130"/>
      <c r="Q16" s="130"/>
      <c r="R16" s="130"/>
      <c r="S16" s="130"/>
    </row>
    <row r="17" spans="14:26" ht="13.8" thickBot="1">
      <c r="N17" s="858" t="s">
        <v>190</v>
      </c>
      <c r="O17" s="859"/>
      <c r="P17" s="860"/>
      <c r="Q17" s="861" t="s">
        <v>191</v>
      </c>
      <c r="R17" s="862"/>
      <c r="S17" s="863"/>
    </row>
    <row r="18" spans="14:26" ht="13.8" thickBot="1">
      <c r="N18" s="276" t="s">
        <v>192</v>
      </c>
      <c r="O18" s="277" t="s">
        <v>192</v>
      </c>
      <c r="P18" s="278" t="s">
        <v>192</v>
      </c>
      <c r="Q18" s="276" t="s">
        <v>192</v>
      </c>
      <c r="R18" s="277" t="s">
        <v>192</v>
      </c>
      <c r="S18" s="279" t="s">
        <v>192</v>
      </c>
    </row>
    <row r="19" spans="14:26" ht="13.8" thickTop="1">
      <c r="N19" s="280" t="s">
        <v>193</v>
      </c>
      <c r="O19" s="281" t="s">
        <v>194</v>
      </c>
      <c r="P19" s="282" t="s">
        <v>195</v>
      </c>
      <c r="Q19" s="280" t="s">
        <v>193</v>
      </c>
      <c r="R19" s="281" t="s">
        <v>194</v>
      </c>
      <c r="S19" s="283" t="s">
        <v>195</v>
      </c>
    </row>
    <row r="20" spans="14:26" ht="13.8" thickBot="1">
      <c r="N20" s="285">
        <f t="shared" ref="N20:S20" si="2">+U20</f>
        <v>1146</v>
      </c>
      <c r="O20" s="285">
        <f t="shared" si="2"/>
        <v>590</v>
      </c>
      <c r="P20" s="286">
        <f t="shared" si="2"/>
        <v>556</v>
      </c>
      <c r="Q20" s="287">
        <f t="shared" si="2"/>
        <v>12069</v>
      </c>
      <c r="R20" s="285">
        <f t="shared" si="2"/>
        <v>5647</v>
      </c>
      <c r="S20" s="288">
        <f t="shared" si="2"/>
        <v>6422</v>
      </c>
      <c r="U20">
        <v>1146</v>
      </c>
      <c r="V20">
        <v>590</v>
      </c>
      <c r="W20">
        <v>556</v>
      </c>
      <c r="X20">
        <v>12069</v>
      </c>
      <c r="Y20">
        <v>5647</v>
      </c>
      <c r="Z20">
        <v>6422</v>
      </c>
    </row>
    <row r="22" spans="14:26" ht="13.8" thickBot="1"/>
    <row r="23" spans="14:26" ht="13.8" thickBot="1">
      <c r="N23" s="851" t="s">
        <v>190</v>
      </c>
      <c r="O23" s="852"/>
      <c r="P23" s="852"/>
      <c r="Q23" s="853" t="s">
        <v>191</v>
      </c>
      <c r="R23" s="854"/>
      <c r="S23" s="855"/>
    </row>
    <row r="24" spans="14:26">
      <c r="N24" s="289" t="s">
        <v>193</v>
      </c>
      <c r="O24" s="290" t="s">
        <v>194</v>
      </c>
      <c r="P24" s="291" t="s">
        <v>195</v>
      </c>
      <c r="Q24" s="289" t="s">
        <v>193</v>
      </c>
      <c r="R24" s="290" t="s">
        <v>194</v>
      </c>
      <c r="S24" s="292" t="s">
        <v>195</v>
      </c>
    </row>
    <row r="25" spans="14:26" ht="13.8" thickBot="1">
      <c r="N25" s="293">
        <f>(N20-N13)/N20</f>
        <v>0.16579406631762653</v>
      </c>
      <c r="O25" s="294">
        <f t="shared" ref="O25:S25" si="3">(O20-O13)/O20</f>
        <v>0.16610169491525423</v>
      </c>
      <c r="P25" s="295">
        <f t="shared" si="3"/>
        <v>0.16546762589928057</v>
      </c>
      <c r="Q25" s="293">
        <f>(Q20-Q13)/Q20</f>
        <v>0.23249647858148978</v>
      </c>
      <c r="R25" s="294">
        <f t="shared" si="3"/>
        <v>0.23127324242960864</v>
      </c>
      <c r="S25" s="296">
        <f t="shared" si="3"/>
        <v>0.23357209592027406</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1"/>
  <sheetViews>
    <sheetView view="pageBreakPreview" topLeftCell="A35" zoomScale="117" zoomScaleNormal="100" zoomScaleSheetLayoutView="117" workbookViewId="0">
      <selection activeCell="C3" sqref="C3"/>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563" t="s">
        <v>285</v>
      </c>
      <c r="B1" s="564" t="s">
        <v>176</v>
      </c>
      <c r="C1" s="565" t="s">
        <v>348</v>
      </c>
      <c r="D1" s="566" t="s">
        <v>172</v>
      </c>
      <c r="E1" s="567" t="s">
        <v>173</v>
      </c>
    </row>
    <row r="2" spans="1:5" s="45" customFormat="1" ht="25.2" customHeight="1" thickTop="1">
      <c r="A2" s="623" t="s">
        <v>260</v>
      </c>
      <c r="B2" s="624" t="s">
        <v>286</v>
      </c>
      <c r="C2" s="625" t="s">
        <v>328</v>
      </c>
      <c r="D2" s="626">
        <v>45870</v>
      </c>
      <c r="E2" s="627">
        <v>45870</v>
      </c>
    </row>
    <row r="3" spans="1:5" s="45" customFormat="1" ht="25.2" customHeight="1">
      <c r="A3" s="633" t="s">
        <v>260</v>
      </c>
      <c r="B3" s="634" t="s">
        <v>287</v>
      </c>
      <c r="C3" s="635" t="s">
        <v>459</v>
      </c>
      <c r="D3" s="636">
        <v>45869</v>
      </c>
      <c r="E3" s="637">
        <v>45870</v>
      </c>
    </row>
    <row r="4" spans="1:5" s="45" customFormat="1" ht="0.6" customHeight="1">
      <c r="A4" s="576" t="s">
        <v>262</v>
      </c>
      <c r="B4" s="577" t="s">
        <v>265</v>
      </c>
      <c r="C4" s="578" t="s">
        <v>329</v>
      </c>
      <c r="D4" s="579">
        <v>45869</v>
      </c>
      <c r="E4" s="580">
        <v>45870</v>
      </c>
    </row>
    <row r="5" spans="1:5" s="45" customFormat="1" ht="25.2" customHeight="1">
      <c r="A5" s="894" t="s">
        <v>260</v>
      </c>
      <c r="B5" s="895" t="s">
        <v>288</v>
      </c>
      <c r="C5" s="893" t="s">
        <v>330</v>
      </c>
      <c r="D5" s="896">
        <v>45866</v>
      </c>
      <c r="E5" s="897">
        <v>45870</v>
      </c>
    </row>
    <row r="6" spans="1:5" s="45" customFormat="1" ht="25.2" customHeight="1">
      <c r="A6" s="576" t="s">
        <v>260</v>
      </c>
      <c r="B6" s="577" t="s">
        <v>289</v>
      </c>
      <c r="C6" s="578" t="s">
        <v>331</v>
      </c>
      <c r="D6" s="579">
        <v>45866</v>
      </c>
      <c r="E6" s="580">
        <v>45870</v>
      </c>
    </row>
    <row r="7" spans="1:5" s="45" customFormat="1" ht="25.2" customHeight="1">
      <c r="A7" s="894" t="s">
        <v>261</v>
      </c>
      <c r="B7" s="895" t="s">
        <v>290</v>
      </c>
      <c r="C7" s="893" t="s">
        <v>347</v>
      </c>
      <c r="D7" s="896">
        <v>45869</v>
      </c>
      <c r="E7" s="897">
        <v>45869</v>
      </c>
    </row>
    <row r="8" spans="1:5" s="45" customFormat="1" ht="25.2" customHeight="1">
      <c r="A8" s="628" t="s">
        <v>260</v>
      </c>
      <c r="B8" s="629" t="s">
        <v>291</v>
      </c>
      <c r="C8" s="630" t="s">
        <v>332</v>
      </c>
      <c r="D8" s="631">
        <v>45869</v>
      </c>
      <c r="E8" s="632">
        <v>45869</v>
      </c>
    </row>
    <row r="9" spans="1:5" s="45" customFormat="1" ht="25.2" customHeight="1">
      <c r="A9" s="623" t="s">
        <v>260</v>
      </c>
      <c r="B9" s="624" t="s">
        <v>292</v>
      </c>
      <c r="C9" s="625" t="s">
        <v>333</v>
      </c>
      <c r="D9" s="626">
        <v>45869</v>
      </c>
      <c r="E9" s="627">
        <v>45869</v>
      </c>
    </row>
    <row r="10" spans="1:5" s="45" customFormat="1" ht="25.2" customHeight="1">
      <c r="A10" s="628" t="s">
        <v>260</v>
      </c>
      <c r="B10" s="629" t="s">
        <v>293</v>
      </c>
      <c r="C10" s="630" t="s">
        <v>334</v>
      </c>
      <c r="D10" s="631">
        <v>45869</v>
      </c>
      <c r="E10" s="632">
        <v>45869</v>
      </c>
    </row>
    <row r="11" spans="1:5" s="45" customFormat="1" ht="25.2" customHeight="1">
      <c r="A11" s="894" t="s">
        <v>260</v>
      </c>
      <c r="B11" s="895" t="s">
        <v>264</v>
      </c>
      <c r="C11" s="893" t="s">
        <v>335</v>
      </c>
      <c r="D11" s="896">
        <v>45869</v>
      </c>
      <c r="E11" s="897">
        <v>45869</v>
      </c>
    </row>
    <row r="12" spans="1:5" s="45" customFormat="1" ht="25.2" customHeight="1">
      <c r="A12" s="894" t="s">
        <v>260</v>
      </c>
      <c r="B12" s="895" t="s">
        <v>294</v>
      </c>
      <c r="C12" s="893" t="s">
        <v>336</v>
      </c>
      <c r="D12" s="896">
        <v>45868</v>
      </c>
      <c r="E12" s="897">
        <v>45869</v>
      </c>
    </row>
    <row r="13" spans="1:5" s="45" customFormat="1" ht="25.2" customHeight="1">
      <c r="A13" s="623" t="s">
        <v>260</v>
      </c>
      <c r="B13" s="624" t="s">
        <v>295</v>
      </c>
      <c r="C13" s="625" t="s">
        <v>337</v>
      </c>
      <c r="D13" s="626">
        <v>45868</v>
      </c>
      <c r="E13" s="627">
        <v>45869</v>
      </c>
    </row>
    <row r="14" spans="1:5" s="45" customFormat="1" ht="25.2" customHeight="1">
      <c r="A14" s="628" t="s">
        <v>261</v>
      </c>
      <c r="B14" s="629" t="s">
        <v>296</v>
      </c>
      <c r="C14" s="630" t="s">
        <v>338</v>
      </c>
      <c r="D14" s="631">
        <v>45868</v>
      </c>
      <c r="E14" s="632">
        <v>45869</v>
      </c>
    </row>
    <row r="15" spans="1:5" s="45" customFormat="1" ht="25.2" customHeight="1">
      <c r="A15" s="894" t="s">
        <v>260</v>
      </c>
      <c r="B15" s="895" t="s">
        <v>297</v>
      </c>
      <c r="C15" s="893" t="s">
        <v>339</v>
      </c>
      <c r="D15" s="896">
        <v>45868</v>
      </c>
      <c r="E15" s="897">
        <v>45869</v>
      </c>
    </row>
    <row r="16" spans="1:5" s="45" customFormat="1" ht="25.2" customHeight="1">
      <c r="A16" s="618" t="s">
        <v>260</v>
      </c>
      <c r="B16" s="619" t="s">
        <v>298</v>
      </c>
      <c r="C16" s="620" t="s">
        <v>340</v>
      </c>
      <c r="D16" s="621">
        <v>45868</v>
      </c>
      <c r="E16" s="622">
        <v>45869</v>
      </c>
    </row>
    <row r="17" spans="1:5" s="45" customFormat="1" ht="25.2" customHeight="1">
      <c r="A17" s="894" t="s">
        <v>260</v>
      </c>
      <c r="B17" s="895" t="s">
        <v>299</v>
      </c>
      <c r="C17" s="893" t="s">
        <v>341</v>
      </c>
      <c r="D17" s="896">
        <v>45868</v>
      </c>
      <c r="E17" s="897">
        <v>45869</v>
      </c>
    </row>
    <row r="18" spans="1:5" s="45" customFormat="1" ht="25.2" customHeight="1">
      <c r="A18" s="638" t="s">
        <v>260</v>
      </c>
      <c r="B18" s="639" t="s">
        <v>300</v>
      </c>
      <c r="C18" s="640" t="s">
        <v>342</v>
      </c>
      <c r="D18" s="641">
        <v>45868</v>
      </c>
      <c r="E18" s="642">
        <v>45869</v>
      </c>
    </row>
    <row r="19" spans="1:5" s="45" customFormat="1" ht="25.2" customHeight="1">
      <c r="A19" s="894" t="s">
        <v>260</v>
      </c>
      <c r="B19" s="895" t="s">
        <v>301</v>
      </c>
      <c r="C19" s="893" t="s">
        <v>343</v>
      </c>
      <c r="D19" s="896">
        <v>45868</v>
      </c>
      <c r="E19" s="897">
        <v>45869</v>
      </c>
    </row>
    <row r="20" spans="1:5" s="45" customFormat="1" ht="25.2" customHeight="1">
      <c r="A20" s="623" t="s">
        <v>260</v>
      </c>
      <c r="B20" s="624" t="s">
        <v>263</v>
      </c>
      <c r="C20" s="625" t="s">
        <v>344</v>
      </c>
      <c r="D20" s="626">
        <v>45868</v>
      </c>
      <c r="E20" s="627">
        <v>45869</v>
      </c>
    </row>
    <row r="21" spans="1:5" s="45" customFormat="1" ht="25.2" customHeight="1">
      <c r="A21" s="894" t="s">
        <v>260</v>
      </c>
      <c r="B21" s="895" t="s">
        <v>302</v>
      </c>
      <c r="C21" s="893" t="s">
        <v>345</v>
      </c>
      <c r="D21" s="896">
        <v>45868</v>
      </c>
      <c r="E21" s="897">
        <v>45869</v>
      </c>
    </row>
    <row r="22" spans="1:5" s="45" customFormat="1" ht="25.2" customHeight="1">
      <c r="A22" s="628" t="s">
        <v>260</v>
      </c>
      <c r="B22" s="629" t="s">
        <v>303</v>
      </c>
      <c r="C22" s="630" t="s">
        <v>346</v>
      </c>
      <c r="D22" s="631">
        <v>45868</v>
      </c>
      <c r="E22" s="632">
        <v>45869</v>
      </c>
    </row>
    <row r="23" spans="1:5" s="45" customFormat="1" ht="25.2" customHeight="1">
      <c r="A23" s="623" t="s">
        <v>260</v>
      </c>
      <c r="B23" s="624" t="s">
        <v>304</v>
      </c>
      <c r="C23" s="625" t="s">
        <v>305</v>
      </c>
      <c r="D23" s="626">
        <v>45868</v>
      </c>
      <c r="E23" s="627">
        <v>45868</v>
      </c>
    </row>
    <row r="24" spans="1:5" s="45" customFormat="1" ht="25.2" customHeight="1">
      <c r="A24" s="894" t="s">
        <v>262</v>
      </c>
      <c r="B24" s="895" t="s">
        <v>306</v>
      </c>
      <c r="C24" s="893" t="s">
        <v>307</v>
      </c>
      <c r="D24" s="896">
        <v>45867</v>
      </c>
      <c r="E24" s="897">
        <v>45868</v>
      </c>
    </row>
    <row r="25" spans="1:5" s="45" customFormat="1" ht="25.2" customHeight="1">
      <c r="A25" s="623" t="s">
        <v>260</v>
      </c>
      <c r="B25" s="624" t="s">
        <v>308</v>
      </c>
      <c r="C25" s="625" t="s">
        <v>309</v>
      </c>
      <c r="D25" s="626">
        <v>45867</v>
      </c>
      <c r="E25" s="627">
        <v>45868</v>
      </c>
    </row>
    <row r="26" spans="1:5" s="45" customFormat="1" ht="25.2" customHeight="1">
      <c r="A26" s="623" t="s">
        <v>260</v>
      </c>
      <c r="B26" s="624" t="s">
        <v>310</v>
      </c>
      <c r="C26" s="625" t="s">
        <v>311</v>
      </c>
      <c r="D26" s="626">
        <v>45867</v>
      </c>
      <c r="E26" s="627">
        <v>45868</v>
      </c>
    </row>
    <row r="27" spans="1:5" s="45" customFormat="1" ht="25.2" customHeight="1">
      <c r="A27" s="623" t="s">
        <v>260</v>
      </c>
      <c r="B27" s="624" t="s">
        <v>263</v>
      </c>
      <c r="C27" s="625" t="s">
        <v>312</v>
      </c>
      <c r="D27" s="626">
        <v>45867</v>
      </c>
      <c r="E27" s="627">
        <v>45868</v>
      </c>
    </row>
    <row r="28" spans="1:5" s="45" customFormat="1" ht="25.2" customHeight="1">
      <c r="A28" s="623" t="s">
        <v>260</v>
      </c>
      <c r="B28" s="624" t="s">
        <v>313</v>
      </c>
      <c r="C28" s="625" t="s">
        <v>314</v>
      </c>
      <c r="D28" s="626">
        <v>45867</v>
      </c>
      <c r="E28" s="627">
        <v>45867</v>
      </c>
    </row>
    <row r="29" spans="1:5" s="45" customFormat="1" ht="25.2" customHeight="1">
      <c r="A29" s="623" t="s">
        <v>260</v>
      </c>
      <c r="B29" s="624" t="s">
        <v>315</v>
      </c>
      <c r="C29" s="625" t="s">
        <v>316</v>
      </c>
      <c r="D29" s="626">
        <v>45866</v>
      </c>
      <c r="E29" s="627">
        <v>45867</v>
      </c>
    </row>
    <row r="30" spans="1:5" s="45" customFormat="1" ht="25.2" customHeight="1">
      <c r="A30" s="623" t="s">
        <v>260</v>
      </c>
      <c r="B30" s="624" t="s">
        <v>317</v>
      </c>
      <c r="C30" s="625" t="s">
        <v>318</v>
      </c>
      <c r="D30" s="626">
        <v>45866</v>
      </c>
      <c r="E30" s="627">
        <v>45867</v>
      </c>
    </row>
    <row r="31" spans="1:5" s="45" customFormat="1" ht="25.2" customHeight="1">
      <c r="A31" s="894" t="s">
        <v>260</v>
      </c>
      <c r="B31" s="895" t="s">
        <v>319</v>
      </c>
      <c r="C31" s="893" t="s">
        <v>320</v>
      </c>
      <c r="D31" s="896">
        <v>45866</v>
      </c>
      <c r="E31" s="897">
        <v>45867</v>
      </c>
    </row>
    <row r="32" spans="1:5" s="45" customFormat="1" ht="25.2" customHeight="1">
      <c r="A32" s="623" t="s">
        <v>260</v>
      </c>
      <c r="B32" s="624" t="s">
        <v>266</v>
      </c>
      <c r="C32" s="625" t="s">
        <v>321</v>
      </c>
      <c r="D32" s="626">
        <v>45866</v>
      </c>
      <c r="E32" s="627">
        <v>45866</v>
      </c>
    </row>
    <row r="33" spans="1:5" s="45" customFormat="1" ht="25.2" customHeight="1">
      <c r="A33" s="576" t="s">
        <v>260</v>
      </c>
      <c r="B33" s="577" t="s">
        <v>322</v>
      </c>
      <c r="C33" s="578" t="s">
        <v>323</v>
      </c>
      <c r="D33" s="579">
        <v>45866</v>
      </c>
      <c r="E33" s="580">
        <v>45866</v>
      </c>
    </row>
    <row r="34" spans="1:5" s="45" customFormat="1" ht="25.2" customHeight="1">
      <c r="A34" s="894" t="s">
        <v>261</v>
      </c>
      <c r="B34" s="895" t="s">
        <v>324</v>
      </c>
      <c r="C34" s="893" t="s">
        <v>325</v>
      </c>
      <c r="D34" s="896">
        <v>45863</v>
      </c>
      <c r="E34" s="897">
        <v>45866</v>
      </c>
    </row>
    <row r="35" spans="1:5" s="45" customFormat="1" ht="25.2" customHeight="1">
      <c r="A35" s="894" t="s">
        <v>260</v>
      </c>
      <c r="B35" s="895" t="s">
        <v>326</v>
      </c>
      <c r="C35" s="893" t="s">
        <v>327</v>
      </c>
      <c r="D35" s="896">
        <v>45863</v>
      </c>
      <c r="E35" s="897">
        <v>45866</v>
      </c>
    </row>
    <row r="36" spans="1:5" s="45" customFormat="1" ht="25.2" customHeight="1">
      <c r="A36" s="576"/>
      <c r="B36" s="577"/>
      <c r="C36" s="578"/>
      <c r="D36" s="579"/>
      <c r="E36" s="580"/>
    </row>
    <row r="37" spans="1:5" ht="27.6" customHeight="1">
      <c r="A37" s="194" t="s">
        <v>202</v>
      </c>
      <c r="B37" s="195">
        <v>33</v>
      </c>
      <c r="C37" s="198"/>
      <c r="D37" s="133"/>
      <c r="E37" s="133"/>
    </row>
    <row r="38" spans="1:5" ht="19.2" customHeight="1">
      <c r="B38" s="344" t="s">
        <v>198</v>
      </c>
      <c r="D38" s="134"/>
      <c r="E38" s="134"/>
    </row>
    <row r="39" spans="1:5" ht="30" customHeight="1">
      <c r="B39" s="369"/>
      <c r="D39" s="134"/>
      <c r="E39" s="134"/>
    </row>
    <row r="40" spans="1:5" ht="30" customHeight="1">
      <c r="B40" s="369"/>
      <c r="D40" s="134"/>
      <c r="E40" s="134"/>
    </row>
    <row r="41" spans="1:5" ht="16.95" customHeight="1">
      <c r="A41" s="116" t="s">
        <v>174</v>
      </c>
    </row>
    <row r="42" spans="1:5" ht="16.95" customHeight="1">
      <c r="A42" s="864" t="s">
        <v>175</v>
      </c>
      <c r="B42" s="864"/>
      <c r="C42" s="864"/>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1" customFormat="1"/>
    <row r="50" s="1" customFormat="1"/>
    <row r="51" s="1" customFormat="1"/>
  </sheetData>
  <autoFilter ref="A1:E38" xr:uid="{00000000-0001-0000-0800-000000000000}"/>
  <mergeCells count="1">
    <mergeCell ref="A42:C42"/>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topLeftCell="C17" zoomScale="80" zoomScaleNormal="75" zoomScaleSheetLayoutView="80" workbookViewId="0">
      <selection activeCell="D17" sqref="D17"/>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0" t="s">
        <v>283</v>
      </c>
      <c r="B1" s="260" t="s">
        <v>203</v>
      </c>
      <c r="C1" s="312" t="s">
        <v>204</v>
      </c>
    </row>
    <row r="2" spans="1:3" ht="46.95" customHeight="1">
      <c r="A2" s="175" t="s">
        <v>441</v>
      </c>
      <c r="B2" s="248"/>
      <c r="C2" s="865">
        <v>45871</v>
      </c>
    </row>
    <row r="3" spans="1:3" ht="142.80000000000001" customHeight="1">
      <c r="A3" s="644" t="s">
        <v>442</v>
      </c>
      <c r="B3" s="249"/>
      <c r="C3" s="866"/>
    </row>
    <row r="4" spans="1:3" ht="37.799999999999997" customHeight="1" thickBot="1">
      <c r="A4" s="374" t="s">
        <v>443</v>
      </c>
      <c r="B4" s="1"/>
      <c r="C4" s="313"/>
    </row>
    <row r="5" spans="1:3" ht="43.2" customHeight="1">
      <c r="A5" s="916" t="s">
        <v>444</v>
      </c>
      <c r="B5" s="1"/>
      <c r="C5" s="391"/>
    </row>
    <row r="6" spans="1:3" ht="249.6" customHeight="1">
      <c r="A6" s="559" t="s">
        <v>445</v>
      </c>
      <c r="B6" s="1"/>
      <c r="C6" s="359">
        <v>45870</v>
      </c>
    </row>
    <row r="7" spans="1:3" ht="34.950000000000003" customHeight="1" thickBot="1">
      <c r="A7" s="405" t="s">
        <v>446</v>
      </c>
      <c r="B7" s="1"/>
      <c r="C7" s="391"/>
    </row>
    <row r="8" spans="1:3" ht="44.4" customHeight="1">
      <c r="A8" s="915" t="s">
        <v>447</v>
      </c>
      <c r="B8" s="1"/>
      <c r="C8" s="396"/>
    </row>
    <row r="9" spans="1:3" ht="327.60000000000002" customHeight="1">
      <c r="A9" s="560" t="s">
        <v>448</v>
      </c>
      <c r="B9" s="1"/>
      <c r="C9" s="359">
        <v>45870</v>
      </c>
    </row>
    <row r="10" spans="1:3" ht="34.950000000000003" customHeight="1" thickBot="1">
      <c r="A10" s="556" t="s">
        <v>449</v>
      </c>
      <c r="B10" s="1"/>
      <c r="C10" s="397"/>
    </row>
    <row r="11" spans="1:3" ht="45.6" customHeight="1">
      <c r="A11" s="406" t="s">
        <v>450</v>
      </c>
      <c r="B11" s="248"/>
      <c r="C11" s="370"/>
    </row>
    <row r="12" spans="1:3" ht="298.8" customHeight="1">
      <c r="A12" s="616" t="s">
        <v>451</v>
      </c>
      <c r="B12" s="249"/>
      <c r="C12" s="373">
        <v>45869</v>
      </c>
    </row>
    <row r="13" spans="1:3" ht="39" customHeight="1" thickBot="1">
      <c r="A13" s="317" t="s">
        <v>452</v>
      </c>
      <c r="B13" s="318"/>
      <c r="C13" s="319"/>
    </row>
    <row r="14" spans="1:3" ht="49.2" customHeight="1">
      <c r="A14" s="175" t="s">
        <v>453</v>
      </c>
      <c r="B14" s="248"/>
      <c r="C14" s="865">
        <v>45869</v>
      </c>
    </row>
    <row r="15" spans="1:3" ht="142.80000000000001" customHeight="1" thickBot="1">
      <c r="A15" s="561" t="s">
        <v>454</v>
      </c>
      <c r="B15" s="249"/>
      <c r="C15" s="866"/>
    </row>
    <row r="16" spans="1:3" ht="39" customHeight="1" thickBot="1">
      <c r="A16" s="513" t="s">
        <v>455</v>
      </c>
      <c r="B16" s="1"/>
      <c r="C16" s="313"/>
    </row>
    <row r="17" spans="1:3" ht="43.95" customHeight="1">
      <c r="A17" s="259" t="s">
        <v>456</v>
      </c>
      <c r="B17" s="250"/>
      <c r="C17" s="868">
        <v>45868</v>
      </c>
    </row>
    <row r="18" spans="1:3" ht="409.2" customHeight="1">
      <c r="A18" s="562" t="s">
        <v>457</v>
      </c>
      <c r="B18" s="251"/>
      <c r="C18" s="865"/>
    </row>
    <row r="19" spans="1:3" ht="46.2" customHeight="1" thickBot="1">
      <c r="A19" s="254" t="s">
        <v>458</v>
      </c>
      <c r="B19" s="255"/>
      <c r="C19" s="314"/>
    </row>
    <row r="20" spans="1:3" s="142" customFormat="1" ht="46.2" hidden="1" customHeight="1">
      <c r="A20" s="336"/>
      <c r="B20" s="253"/>
      <c r="C20" s="865"/>
    </row>
    <row r="21" spans="1:3" ht="273" hidden="1" customHeight="1" thickBot="1">
      <c r="A21" s="320"/>
      <c r="B21" s="246"/>
      <c r="C21" s="866"/>
    </row>
    <row r="22" spans="1:3" s="143" customFormat="1" ht="38.4" hidden="1" customHeight="1" thickBot="1">
      <c r="A22" s="329"/>
      <c r="B22" s="202"/>
      <c r="C22" s="313"/>
    </row>
    <row r="23" spans="1:3" ht="46.2" hidden="1" customHeight="1">
      <c r="A23" s="535"/>
      <c r="B23" s="248"/>
      <c r="C23" s="868"/>
    </row>
    <row r="24" spans="1:3" ht="392.4" hidden="1" customHeight="1">
      <c r="A24" s="389"/>
      <c r="B24" s="249"/>
      <c r="C24" s="866"/>
    </row>
    <row r="25" spans="1:3" ht="46.2" hidden="1" customHeight="1" thickBot="1">
      <c r="A25" s="245"/>
      <c r="B25" s="1"/>
      <c r="C25" s="311"/>
    </row>
    <row r="26" spans="1:3" ht="46.2" hidden="1" customHeight="1">
      <c r="A26" s="398"/>
      <c r="B26" s="1"/>
      <c r="C26" s="315"/>
    </row>
    <row r="27" spans="1:3" ht="97.2" hidden="1" customHeight="1" thickBot="1">
      <c r="A27" s="390"/>
      <c r="B27" s="1"/>
      <c r="C27" s="865"/>
    </row>
    <row r="28" spans="1:3" ht="46.2" hidden="1" customHeight="1" thickBot="1">
      <c r="A28" s="257"/>
      <c r="B28" s="258"/>
      <c r="C28" s="867"/>
    </row>
    <row r="29" spans="1:3" ht="46.2" hidden="1" customHeight="1">
      <c r="A29" s="184"/>
      <c r="B29" s="1"/>
      <c r="C29" s="315"/>
    </row>
    <row r="30" spans="1:3" ht="46.2" hidden="1" customHeight="1" thickBot="1">
      <c r="A30" s="321"/>
      <c r="B30" s="1"/>
      <c r="C30" s="865"/>
    </row>
    <row r="31" spans="1:3" ht="46.2" hidden="1" customHeight="1" thickBot="1">
      <c r="A31" s="257"/>
      <c r="B31" s="258"/>
      <c r="C31" s="867"/>
    </row>
    <row r="32" spans="1:3" ht="46.2" customHeight="1">
      <c r="A32" s="1" t="s">
        <v>17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7" r:id="rId1" xr:uid="{111739B5-9A6B-4FBE-BB70-539043ABF735}"/>
    <hyperlink ref="A13" r:id="rId2" xr:uid="{98D5DF12-00C0-4895-AF0D-D0A47F7C506F}"/>
    <hyperlink ref="A16" r:id="rId3" xr:uid="{44C67CC3-B476-4F5B-BB3F-E44511F5AED3}"/>
    <hyperlink ref="A19" r:id="rId4" xr:uid="{0CC6D9B0-2CBB-47DE-896A-05D236539966}"/>
  </hyperlinks>
  <pageMargins left="0" right="0" top="0.19685039370078741" bottom="0.39370078740157483" header="0" footer="0.19685039370078741"/>
  <pageSetup paperSize="9" scale="25"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8"/>
  <sheetViews>
    <sheetView view="pageBreakPreview" topLeftCell="A2" zoomScale="86" zoomScaleNormal="100" zoomScaleSheetLayoutView="86" workbookViewId="0">
      <selection activeCell="A5" sqref="A5:XFD18"/>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79" t="s">
        <v>284</v>
      </c>
      <c r="B1" s="880"/>
      <c r="C1" s="880"/>
      <c r="D1" s="880"/>
      <c r="E1" s="880"/>
      <c r="F1" s="880"/>
      <c r="G1" s="880"/>
      <c r="H1" s="880"/>
      <c r="I1" s="880"/>
      <c r="J1" s="880"/>
      <c r="K1" s="880"/>
      <c r="L1" s="880"/>
      <c r="M1" s="880"/>
      <c r="N1" s="881"/>
    </row>
    <row r="2" spans="1:14" ht="46.95" customHeight="1">
      <c r="A2" s="882" t="s">
        <v>460</v>
      </c>
      <c r="B2" s="883"/>
      <c r="C2" s="883"/>
      <c r="D2" s="883"/>
      <c r="E2" s="883"/>
      <c r="F2" s="883"/>
      <c r="G2" s="883"/>
      <c r="H2" s="883"/>
      <c r="I2" s="883"/>
      <c r="J2" s="883"/>
      <c r="K2" s="883"/>
      <c r="L2" s="883"/>
      <c r="M2" s="883"/>
      <c r="N2" s="884"/>
    </row>
    <row r="3" spans="1:14" s="407" customFormat="1" ht="127.2" customHeight="1">
      <c r="A3" s="869" t="s">
        <v>461</v>
      </c>
      <c r="B3" s="870"/>
      <c r="C3" s="870"/>
      <c r="D3" s="870"/>
      <c r="E3" s="870"/>
      <c r="F3" s="870"/>
      <c r="G3" s="870"/>
      <c r="H3" s="870"/>
      <c r="I3" s="870"/>
      <c r="J3" s="870"/>
      <c r="K3" s="870"/>
      <c r="L3" s="870"/>
      <c r="M3" s="870"/>
      <c r="N3" s="871"/>
    </row>
    <row r="4" spans="1:14" s="407" customFormat="1" ht="36.6" customHeight="1">
      <c r="A4" s="885" t="s">
        <v>462</v>
      </c>
      <c r="B4" s="886"/>
      <c r="C4" s="886"/>
      <c r="D4" s="886"/>
      <c r="E4" s="886"/>
      <c r="F4" s="886"/>
      <c r="G4" s="886"/>
      <c r="H4" s="886"/>
      <c r="I4" s="886"/>
      <c r="J4" s="886"/>
      <c r="K4" s="886"/>
      <c r="L4" s="886"/>
      <c r="M4" s="886"/>
      <c r="N4" s="886"/>
    </row>
    <row r="5" spans="1:14" s="407" customFormat="1" ht="44.4" hidden="1" customHeight="1">
      <c r="A5" s="882"/>
      <c r="B5" s="883"/>
      <c r="C5" s="883"/>
      <c r="D5" s="883"/>
      <c r="E5" s="883"/>
      <c r="F5" s="883"/>
      <c r="G5" s="883"/>
      <c r="H5" s="883"/>
      <c r="I5" s="883"/>
      <c r="J5" s="883"/>
      <c r="K5" s="883"/>
      <c r="L5" s="883"/>
      <c r="M5" s="883"/>
      <c r="N5" s="884"/>
    </row>
    <row r="6" spans="1:14" s="407" customFormat="1" ht="228.6" hidden="1" customHeight="1" thickBot="1">
      <c r="A6" s="887"/>
      <c r="B6" s="887"/>
      <c r="C6" s="887"/>
      <c r="D6" s="887"/>
      <c r="E6" s="887"/>
      <c r="F6" s="887"/>
      <c r="G6" s="887"/>
      <c r="H6" s="887"/>
      <c r="I6" s="887"/>
      <c r="J6" s="887"/>
      <c r="K6" s="887"/>
      <c r="L6" s="887"/>
      <c r="M6" s="887"/>
      <c r="N6" s="887"/>
    </row>
    <row r="7" spans="1:14" s="407" customFormat="1" ht="37.200000000000003" hidden="1" customHeight="1" thickBot="1">
      <c r="A7" s="888"/>
      <c r="B7" s="889"/>
      <c r="C7" s="889"/>
      <c r="D7" s="889"/>
      <c r="E7" s="889"/>
      <c r="F7" s="889"/>
      <c r="G7" s="889"/>
      <c r="H7" s="889"/>
      <c r="I7" s="889"/>
      <c r="J7" s="889"/>
      <c r="K7" s="889"/>
      <c r="L7" s="889"/>
      <c r="M7" s="889"/>
      <c r="N7" s="889"/>
    </row>
    <row r="8" spans="1:14" s="407" customFormat="1" ht="46.8" hidden="1" customHeight="1">
      <c r="A8" s="882"/>
      <c r="B8" s="883"/>
      <c r="C8" s="883"/>
      <c r="D8" s="883"/>
      <c r="E8" s="883"/>
      <c r="F8" s="883"/>
      <c r="G8" s="883"/>
      <c r="H8" s="883"/>
      <c r="I8" s="883"/>
      <c r="J8" s="883"/>
      <c r="K8" s="883"/>
      <c r="L8" s="883"/>
      <c r="M8" s="883"/>
      <c r="N8" s="884"/>
    </row>
    <row r="9" spans="1:14" s="407" customFormat="1" ht="120.6" hidden="1" customHeight="1">
      <c r="A9" s="869"/>
      <c r="B9" s="870"/>
      <c r="C9" s="870"/>
      <c r="D9" s="870"/>
      <c r="E9" s="870"/>
      <c r="F9" s="870"/>
      <c r="G9" s="870"/>
      <c r="H9" s="870"/>
      <c r="I9" s="870"/>
      <c r="J9" s="870"/>
      <c r="K9" s="870"/>
      <c r="L9" s="870"/>
      <c r="M9" s="870"/>
      <c r="N9" s="871"/>
    </row>
    <row r="10" spans="1:14" s="407" customFormat="1" ht="42" hidden="1" customHeight="1" thickBot="1">
      <c r="A10" s="890"/>
      <c r="B10" s="891"/>
      <c r="C10" s="891"/>
      <c r="D10" s="891"/>
      <c r="E10" s="891"/>
      <c r="F10" s="891"/>
      <c r="G10" s="891"/>
      <c r="H10" s="891"/>
      <c r="I10" s="891"/>
      <c r="J10" s="891"/>
      <c r="K10" s="891"/>
      <c r="L10" s="891"/>
      <c r="M10" s="891"/>
      <c r="N10" s="892"/>
    </row>
    <row r="11" spans="1:14" s="407" customFormat="1" ht="43.8" hidden="1" customHeight="1">
      <c r="A11" s="875"/>
      <c r="B11" s="876"/>
      <c r="C11" s="876"/>
      <c r="D11" s="876"/>
      <c r="E11" s="876"/>
      <c r="F11" s="876"/>
      <c r="G11" s="876"/>
      <c r="H11" s="876"/>
      <c r="I11" s="876"/>
      <c r="J11" s="876"/>
      <c r="K11" s="876"/>
      <c r="L11" s="876"/>
      <c r="M11" s="876"/>
      <c r="N11" s="877"/>
    </row>
    <row r="12" spans="1:14" s="407" customFormat="1" ht="164.4" hidden="1" customHeight="1">
      <c r="A12" s="869"/>
      <c r="B12" s="870"/>
      <c r="C12" s="870"/>
      <c r="D12" s="870"/>
      <c r="E12" s="870"/>
      <c r="F12" s="870"/>
      <c r="G12" s="870"/>
      <c r="H12" s="870"/>
      <c r="I12" s="870"/>
      <c r="J12" s="870"/>
      <c r="K12" s="870"/>
      <c r="L12" s="870"/>
      <c r="M12" s="870"/>
      <c r="N12" s="871"/>
    </row>
    <row r="13" spans="1:14" s="407" customFormat="1" ht="41.4" hidden="1" customHeight="1">
      <c r="A13" s="878"/>
      <c r="B13" s="876"/>
      <c r="C13" s="876"/>
      <c r="D13" s="876"/>
      <c r="E13" s="876"/>
      <c r="F13" s="876"/>
      <c r="G13" s="876"/>
      <c r="H13" s="876"/>
      <c r="I13" s="876"/>
      <c r="J13" s="876"/>
      <c r="K13" s="876"/>
      <c r="L13" s="876"/>
      <c r="M13" s="876"/>
      <c r="N13" s="877"/>
    </row>
    <row r="14" spans="1:14" s="407" customFormat="1" ht="75" hidden="1" customHeight="1">
      <c r="A14" s="869"/>
      <c r="B14" s="870"/>
      <c r="C14" s="870"/>
      <c r="D14" s="870"/>
      <c r="E14" s="870"/>
      <c r="F14" s="870"/>
      <c r="G14" s="870"/>
      <c r="H14" s="870"/>
      <c r="I14" s="870"/>
      <c r="J14" s="870"/>
      <c r="K14" s="870"/>
      <c r="L14" s="870"/>
      <c r="M14" s="870"/>
      <c r="N14" s="871"/>
    </row>
    <row r="15" spans="1:14" s="407" customFormat="1" ht="36" hidden="1" customHeight="1" thickBot="1">
      <c r="A15" s="872"/>
      <c r="B15" s="873"/>
      <c r="C15" s="873"/>
      <c r="D15" s="873"/>
      <c r="E15" s="873"/>
      <c r="F15" s="873"/>
      <c r="G15" s="873"/>
      <c r="H15" s="873"/>
      <c r="I15" s="873"/>
      <c r="J15" s="873"/>
      <c r="K15" s="873"/>
      <c r="L15" s="873"/>
      <c r="M15" s="873"/>
      <c r="N15" s="874"/>
    </row>
    <row r="16" spans="1:14" s="407" customFormat="1" ht="45" hidden="1" customHeight="1">
      <c r="A16" s="875"/>
      <c r="B16" s="876"/>
      <c r="C16" s="876"/>
      <c r="D16" s="876"/>
      <c r="E16" s="876"/>
      <c r="F16" s="876"/>
      <c r="G16" s="876"/>
      <c r="H16" s="876"/>
      <c r="I16" s="876"/>
      <c r="J16" s="876"/>
      <c r="K16" s="876"/>
      <c r="L16" s="876"/>
      <c r="M16" s="876"/>
      <c r="N16" s="877"/>
    </row>
    <row r="17" spans="1:14" ht="189" hidden="1" customHeight="1">
      <c r="A17" s="869"/>
      <c r="B17" s="870"/>
      <c r="C17" s="870"/>
      <c r="D17" s="870"/>
      <c r="E17" s="870"/>
      <c r="F17" s="870"/>
      <c r="G17" s="870"/>
      <c r="H17" s="870"/>
      <c r="I17" s="870"/>
      <c r="J17" s="870"/>
      <c r="K17" s="870"/>
      <c r="L17" s="870"/>
      <c r="M17" s="870"/>
      <c r="N17" s="871"/>
    </row>
    <row r="18" spans="1:14" ht="36" hidden="1" customHeight="1" thickBot="1">
      <c r="A18" s="872"/>
      <c r="B18" s="873"/>
      <c r="C18" s="873"/>
      <c r="D18" s="873"/>
      <c r="E18" s="873"/>
      <c r="F18" s="873"/>
      <c r="G18" s="873"/>
      <c r="H18" s="873"/>
      <c r="I18" s="873"/>
      <c r="J18" s="873"/>
      <c r="K18" s="873"/>
      <c r="L18" s="873"/>
      <c r="M18" s="873"/>
      <c r="N18" s="874"/>
    </row>
  </sheetData>
  <mergeCells count="18">
    <mergeCell ref="A6:N6"/>
    <mergeCell ref="A8:N8"/>
    <mergeCell ref="A7:N7"/>
    <mergeCell ref="A12:N12"/>
    <mergeCell ref="A9:N9"/>
    <mergeCell ref="A10:N10"/>
    <mergeCell ref="A11:N11"/>
    <mergeCell ref="A1:N1"/>
    <mergeCell ref="A2:N2"/>
    <mergeCell ref="A3:N3"/>
    <mergeCell ref="A5:N5"/>
    <mergeCell ref="A4:N4"/>
    <mergeCell ref="A17:N17"/>
    <mergeCell ref="A18:N18"/>
    <mergeCell ref="A16:N16"/>
    <mergeCell ref="A13:N13"/>
    <mergeCell ref="A14:N14"/>
    <mergeCell ref="A15:N15"/>
  </mergeCells>
  <phoneticPr fontId="15"/>
  <hyperlinks>
    <hyperlink ref="A4" r:id="rId1" xr:uid="{290B3BC6-CDD7-44F5-A097-8CA59B1033E2}"/>
  </hyperlinks>
  <pageMargins left="0.7" right="0.7" top="0.75" bottom="0.75" header="0.3" footer="0.3"/>
  <pageSetup paperSize="9" scale="37"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212</v>
      </c>
      <c r="E4" t="s">
        <v>213</v>
      </c>
      <c r="F4" t="s">
        <v>214</v>
      </c>
    </row>
    <row r="7" spans="3:12" ht="18">
      <c r="C7" t="s">
        <v>227</v>
      </c>
      <c r="D7" t="s">
        <v>215</v>
      </c>
      <c r="E7" s="548">
        <v>45819</v>
      </c>
      <c r="F7" t="s">
        <v>216</v>
      </c>
      <c r="G7" t="s">
        <v>217</v>
      </c>
      <c r="H7" t="s">
        <v>218</v>
      </c>
      <c r="I7" t="s">
        <v>224</v>
      </c>
      <c r="J7" t="s">
        <v>218</v>
      </c>
      <c r="K7" s="549" t="s">
        <v>221</v>
      </c>
      <c r="L7" t="s">
        <v>222</v>
      </c>
    </row>
    <row r="8" spans="3:12" ht="18">
      <c r="C8" t="s">
        <v>228</v>
      </c>
      <c r="D8" t="s">
        <v>215</v>
      </c>
      <c r="E8" s="548">
        <v>45826</v>
      </c>
      <c r="F8" t="s">
        <v>219</v>
      </c>
      <c r="G8" t="s">
        <v>217</v>
      </c>
      <c r="H8" t="s">
        <v>220</v>
      </c>
      <c r="I8" t="s">
        <v>225</v>
      </c>
      <c r="J8" t="s">
        <v>226</v>
      </c>
      <c r="K8" s="549" t="s">
        <v>221</v>
      </c>
      <c r="L8" t="s">
        <v>223</v>
      </c>
    </row>
    <row r="11" spans="3:12">
      <c r="J11" s="550" t="s">
        <v>218</v>
      </c>
      <c r="K11" t="s">
        <v>229</v>
      </c>
      <c r="L11" t="s">
        <v>230</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30　ノロウイルス関連情報 </vt:lpstr>
      <vt:lpstr>30  衛生訓話</vt:lpstr>
      <vt:lpstr>30　食中毒記事等 </vt:lpstr>
      <vt:lpstr>30 海外情報</vt:lpstr>
      <vt:lpstr>29　国内感染症情報</vt:lpstr>
      <vt:lpstr>30　感染症統計</vt:lpstr>
      <vt:lpstr>Sheet1</vt:lpstr>
      <vt:lpstr>30食品回収</vt:lpstr>
      <vt:lpstr>30　食品表示</vt:lpstr>
      <vt:lpstr>30　残留農薬など</vt:lpstr>
      <vt:lpstr>Sheet3</vt:lpstr>
      <vt:lpstr>'29　国内感染症情報'!Print_Area</vt:lpstr>
      <vt:lpstr>'30  衛生訓話'!Print_Area</vt:lpstr>
      <vt:lpstr>'30　ノロウイルス関連情報 '!Print_Area</vt:lpstr>
      <vt:lpstr>'30 海外情報'!Print_Area</vt:lpstr>
      <vt:lpstr>'30　感染症統計'!Print_Area</vt:lpstr>
      <vt:lpstr>'30　残留農薬など'!Print_Area</vt:lpstr>
      <vt:lpstr>'30　食中毒記事等 '!Print_Area</vt:lpstr>
      <vt:lpstr>'30　食品表示'!Print_Area</vt:lpstr>
      <vt:lpstr>'30食品回収'!Print_Area</vt:lpstr>
      <vt:lpstr>'スポンサー公告 '!Print_Area</vt:lpstr>
      <vt:lpstr>'30　食中毒記事等 '!Print_Titles</vt:lpstr>
      <vt:lpstr>'30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2025-08-03T01:22:40Z</dcterms:modified>
  <cp:category/>
  <cp:contentStatus/>
</cp:coreProperties>
</file>