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hidePivotFieldList="1"/>
  <xr:revisionPtr revIDLastSave="0" documentId="13_ncr:1_{F6DB7D71-5D2C-48CF-A2EC-A848D3E28B97}" xr6:coauthVersionLast="47" xr6:coauthVersionMax="47" xr10:uidLastSave="{00000000-0000-0000-0000-000000000000}"/>
  <bookViews>
    <workbookView xWindow="-108" yWindow="-108" windowWidth="23256" windowHeight="12456" tabRatio="615" xr2:uid="{00000000-000D-0000-FFFF-FFFF00000000}"/>
  </bookViews>
  <sheets>
    <sheet name="ヘッドライン" sheetId="78" r:id="rId1"/>
    <sheet name="スポンサー公告 " sheetId="252" r:id="rId2"/>
    <sheet name="29　ノロウイルス関連情報 " sheetId="101" r:id="rId3"/>
    <sheet name="29  衛生訓話" sheetId="262" r:id="rId4"/>
    <sheet name="29　食中毒記事等 " sheetId="29" r:id="rId5"/>
    <sheet name="29 海外情報" sheetId="123" r:id="rId6"/>
    <sheet name="27　国内感染症情報" sheetId="124" r:id="rId7"/>
    <sheet name="29　感染症統計" sheetId="240" r:id="rId8"/>
    <sheet name="Sheet1" sheetId="209" state="hidden" r:id="rId9"/>
    <sheet name="29食品回収" sheetId="60" r:id="rId10"/>
    <sheet name="29　食品表示" sheetId="156" r:id="rId11"/>
    <sheet name="29　残留農薬など" sheetId="34" r:id="rId12"/>
    <sheet name="Sheet3" sheetId="254" state="hidden" r:id="rId13"/>
  </sheets>
  <definedNames>
    <definedName name="_xlnm._FilterDatabase" localSheetId="2" hidden="1">'29　ノロウイルス関連情報 '!$A$22:$G$75</definedName>
    <definedName name="_xlnm._FilterDatabase" localSheetId="4" hidden="1">'29　食中毒記事等 '!$A$11:$D$11</definedName>
    <definedName name="_xlnm._FilterDatabase" localSheetId="10" hidden="1">'29　食品表示'!$A$1:$C$1</definedName>
    <definedName name="_xlnm._FilterDatabase" localSheetId="9" hidden="1">'29食品回収'!$A$1:$E$29</definedName>
    <definedName name="_xlnm.Print_Area" localSheetId="6">'27　国内感染症情報'!$A$1:$D$34</definedName>
    <definedName name="_xlnm.Print_Area" localSheetId="3">'29  衛生訓話'!$A$1:$M$27</definedName>
    <definedName name="_xlnm.Print_Area" localSheetId="2">'29　ノロウイルス関連情報 '!$A$19:$N$84</definedName>
    <definedName name="_xlnm.Print_Area" localSheetId="5">'29 海外情報'!$A$1:$C$63</definedName>
    <definedName name="_xlnm.Print_Area" localSheetId="7">'29　感染症統計'!$A$1:$AC$39</definedName>
    <definedName name="_xlnm.Print_Area" localSheetId="11">'29　残留農薬など'!$A$1:$N$18</definedName>
    <definedName name="_xlnm.Print_Area" localSheetId="4">'29　食中毒記事等 '!$A$1:$D$52</definedName>
    <definedName name="_xlnm.Print_Area" localSheetId="10">'29　食品表示'!$A$1:$C$33</definedName>
    <definedName name="_xlnm.Print_Area" localSheetId="9">'29食品回収'!$A$1:$E$33</definedName>
    <definedName name="_xlnm.Print_Area" localSheetId="1">'スポンサー公告 '!$A$1:$AB$32</definedName>
    <definedName name="_xlnm.Print_Titles" localSheetId="4">'29　食中毒記事等 '!$11:$11</definedName>
    <definedName name="_xlnm.Print_Titles" localSheetId="10">'29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G23" i="101" l="1"/>
  <c r="G24" i="101"/>
  <c r="B10" i="78"/>
  <c r="V4" i="240" l="1"/>
  <c r="G4" i="240"/>
  <c r="H4" i="240"/>
  <c r="W4" i="240"/>
  <c r="B15" i="78" l="1"/>
  <c r="B14" i="78"/>
  <c r="F4" i="240"/>
  <c r="U4" i="240"/>
  <c r="N20" i="209"/>
  <c r="N13" i="209"/>
  <c r="B13" i="78" l="1"/>
  <c r="B16" i="78"/>
  <c r="L4" i="240"/>
  <c r="G52" i="101" l="1"/>
  <c r="B52" i="101" s="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Y4" i="240"/>
  <c r="X4" i="240"/>
  <c r="T4" i="240"/>
  <c r="S4" i="240"/>
  <c r="R4" i="240"/>
  <c r="Q4" i="240"/>
  <c r="P4" i="240"/>
  <c r="M4" i="240"/>
  <c r="K4" i="240"/>
  <c r="J4" i="240"/>
  <c r="I4" i="240"/>
  <c r="E4" i="240"/>
  <c r="D4" i="240"/>
  <c r="C4" i="240"/>
  <c r="B4" i="240"/>
  <c r="N4" i="240" l="1"/>
  <c r="AC4" i="240"/>
  <c r="M4" i="209" l="1"/>
  <c r="S13" i="209" l="1"/>
  <c r="R13" i="209"/>
  <c r="Q13" i="209"/>
  <c r="P13" i="209"/>
  <c r="O13" i="209"/>
  <c r="S20" i="209"/>
  <c r="R20" i="209"/>
  <c r="Q20" i="209"/>
  <c r="P20" i="209"/>
  <c r="O20" i="209"/>
  <c r="G25" i="101"/>
  <c r="B25" i="101" s="1"/>
  <c r="G26" i="101"/>
  <c r="B26" i="101" s="1"/>
  <c r="G70" i="101" l="1"/>
  <c r="B70" i="101" s="1"/>
  <c r="Q25" i="209" l="1"/>
  <c r="N25" i="209"/>
  <c r="R25" i="209"/>
  <c r="O25" i="209"/>
  <c r="D5" i="209"/>
  <c r="G5" i="209"/>
  <c r="P25" i="209"/>
  <c r="S25" i="209"/>
  <c r="E5" i="209"/>
  <c r="F5" i="209"/>
  <c r="H5" i="209"/>
  <c r="I5" i="209"/>
  <c r="J5" i="209"/>
  <c r="D2" i="124" l="1"/>
  <c r="B12" i="78"/>
  <c r="G27" i="101" l="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3" i="101"/>
  <c r="B53" i="101" s="1"/>
  <c r="G54" i="101"/>
  <c r="B54" i="101" s="1"/>
  <c r="G55" i="101"/>
  <c r="G56" i="101"/>
  <c r="B56" i="101" s="1"/>
  <c r="G57" i="10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B23" i="101"/>
  <c r="M71" i="101"/>
  <c r="N71" i="101"/>
  <c r="G75" i="101"/>
  <c r="G74" i="101"/>
  <c r="G73" i="101"/>
  <c r="M75" i="101" l="1"/>
  <c r="B17" i="78"/>
  <c r="B11" i="78" l="1"/>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<sst xmlns="http://schemas.openxmlformats.org/spreadsheetml/2006/main" count="702" uniqueCount="494">
  <si>
    <t>皆様  週刊情報2024-10(9)を配信いたします</t>
    <phoneticPr fontId="5"/>
  </si>
  <si>
    <t>l</t>
    <phoneticPr fontId="29"/>
  </si>
  <si>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</si>
  <si>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</si>
  <si>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</si>
  <si>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</si>
  <si>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</si>
  <si>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</si>
  <si>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29"/>
  </si>
  <si>
    <t>2.　ノロウイルス</t>
    <phoneticPr fontId="29"/>
  </si>
  <si>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</si>
  <si>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</si>
  <si>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</si>
  <si>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</si>
  <si>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</si>
  <si>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29"/>
  </si>
  <si>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</si>
  <si>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</si>
  <si>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</si>
  <si>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</si>
  <si>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</si>
  <si>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</si>
  <si>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</si>
  <si>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29"/>
  </si>
  <si>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</si>
  <si>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</si>
  <si>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</si>
  <si>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29"/>
  </si>
  <si>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</si>
  <si>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</si>
  <si>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</si>
  <si>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29"/>
  </si>
  <si>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</si>
  <si>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29"/>
  </si>
  <si>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</si>
  <si>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</si>
  <si>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29"/>
  </si>
  <si>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</si>
  <si>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29"/>
  </si>
  <si>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</si>
  <si>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</si>
  <si>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1"/>
  </si>
  <si>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</si>
  <si>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</si>
  <si>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</si>
  <si>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</si>
  <si>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</si>
  <si>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</si>
  <si>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</si>
  <si>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</si>
  <si>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</si>
  <si>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</si>
  <si>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</si>
  <si>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</si>
  <si>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</si>
  <si>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</si>
  <si>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</si>
  <si>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</si>
  <si>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</si>
  <si>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</si>
  <si>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</si>
  <si>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</si>
  <si>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</si>
  <si>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</si>
  <si>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</si>
  <si>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</si>
  <si>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</si>
  <si>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</si>
  <si>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</si>
  <si>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</si>
  <si>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</si>
  <si>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</si>
  <si>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</si>
  <si>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</si>
  <si>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</si>
  <si>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</si>
  <si>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</si>
  <si>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</si>
  <si>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</si>
  <si>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</si>
  <si>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</si>
  <si>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</si>
  <si>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</si>
  <si>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</si>
  <si>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</si>
  <si>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</si>
  <si>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</si>
  <si>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</si>
  <si>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</si>
  <si>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</si>
  <si>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</si>
  <si>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</si>
  <si>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</si>
  <si>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</si>
  <si>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</si>
  <si>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</si>
  <si>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</si>
  <si>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</si>
  <si>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</si>
  <si>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</si>
  <si>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</si>
  <si>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</si>
  <si>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</si>
  <si>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</si>
  <si>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</si>
  <si>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</si>
  <si>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</si>
  <si>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</si>
  <si>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</si>
  <si>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</si>
  <si>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</si>
  <si>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</si>
  <si>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</si>
  <si>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</si>
  <si>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</si>
  <si>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</si>
  <si>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</si>
  <si>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</si>
  <si>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</si>
  <si>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</si>
  <si>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</si>
  <si>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</si>
  <si>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</si>
  <si>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</si>
  <si>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</si>
  <si>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</si>
  <si>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1"/>
  </si>
  <si>
    <t>https://www.mhlw.go.jp/stf/covid-19/kokunainohasseijoukyou.html#h2_1</t>
    <phoneticPr fontId="81"/>
  </si>
  <si>
    <t>厚生労働省：データからわかる－新型コロナウイルス感染症情報－</t>
    <phoneticPr fontId="81"/>
  </si>
  <si>
    <t>https：//covid19.mhlw.go.jp/</t>
    <phoneticPr fontId="81"/>
  </si>
  <si>
    <t>腸管出血性大腸菌感染症</t>
    <phoneticPr fontId="5"/>
  </si>
  <si>
    <t>4類感染症</t>
    <phoneticPr fontId="81"/>
  </si>
  <si>
    <t>インフルエンザ
と
新型コロナ</t>
    <rPh sb="10" eb="12">
      <t>シンガタ</t>
    </rPh>
    <phoneticPr fontId="81"/>
  </si>
  <si>
    <t>注意</t>
    <rPh sb="0" eb="2">
      <t>チュウイ</t>
    </rPh>
    <phoneticPr fontId="81"/>
  </si>
  <si>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</si>
  <si>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</si>
  <si>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</si>
  <si>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1"/>
  </si>
  <si>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</si>
  <si>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</si>
  <si>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</si>
  <si>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</si>
  <si>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</si>
  <si>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</si>
  <si>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</si>
  <si>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</si>
  <si>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</si>
  <si>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</si>
  <si>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</si>
  <si>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</si>
  <si>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</si>
  <si>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1"/>
  </si>
  <si>
    <t>2024年</t>
    <rPh sb="4" eb="5">
      <t>ネン</t>
    </rPh>
    <phoneticPr fontId="81"/>
  </si>
  <si>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</si>
  <si>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</si>
  <si>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</si>
  <si>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</si>
  <si>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</si>
  <si>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</si>
  <si>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</si>
  <si>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</si>
  <si>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</si>
  <si>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</si>
  <si>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</si>
  <si>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</si>
  <si>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</si>
  <si>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</si>
  <si>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</si>
  <si>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</si>
  <si>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1"/>
  </si>
  <si>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</si>
  <si>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</si>
  <si>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</si>
  <si>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</si>
  <si>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</si>
  <si>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</si>
  <si>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業者
 </t>
    <rPh sb="0" eb="2">
      <t>ギョウシャ</t>
    </rPh>
    <phoneticPr fontId="5"/>
  </si>
  <si>
    <t>★数年間では、平均的比率でノロウイルス継続</t>
    <rPh sb="0" eb="21">
      <t>ヘイキンテキヒリツケイゾク</t>
    </rPh>
    <phoneticPr fontId="5"/>
  </si>
  <si>
    <t>　</t>
    <phoneticPr fontId="81"/>
  </si>
  <si>
    <t>静岡県</t>
    <phoneticPr fontId="81"/>
  </si>
  <si>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</si>
  <si>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</si>
  <si>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1"/>
  </si>
  <si>
    <t>賞味</t>
    <rPh sb="0" eb="2">
      <t>ショウミ</t>
    </rPh>
    <phoneticPr fontId="81"/>
  </si>
  <si>
    <t>アレルゲン</t>
    <phoneticPr fontId="81"/>
  </si>
  <si>
    <t>残留</t>
    <rPh sb="0" eb="2">
      <t>ザンリュウ</t>
    </rPh>
    <phoneticPr fontId="81"/>
  </si>
  <si>
    <t>異物</t>
    <rPh sb="0" eb="2">
      <t>イブツ</t>
    </rPh>
    <phoneticPr fontId="81"/>
  </si>
  <si>
    <t>細菌</t>
    <rPh sb="0" eb="2">
      <t>サイキン</t>
    </rPh>
    <phoneticPr fontId="81"/>
  </si>
  <si>
    <t>表示</t>
    <rPh sb="0" eb="2">
      <t>ヒョウジ</t>
    </rPh>
    <phoneticPr fontId="81"/>
  </si>
  <si>
    <t>その他</t>
    <rPh sb="2" eb="3">
      <t>タ</t>
    </rPh>
    <phoneticPr fontId="81"/>
  </si>
  <si>
    <t>インフルエンザ新型</t>
    <rPh sb="7" eb="9">
      <t>シンガタ</t>
    </rPh>
    <phoneticPr fontId="81"/>
  </si>
  <si>
    <t>コロナウイルス感染症</t>
    <rPh sb="7" eb="10">
      <t>カンセンショウ</t>
    </rPh>
    <phoneticPr fontId="81"/>
  </si>
  <si>
    <t>報告数</t>
    <rPh sb="0" eb="3">
      <t>ホウコクスウ</t>
    </rPh>
    <phoneticPr fontId="81"/>
  </si>
  <si>
    <t>総数</t>
    <rPh sb="0" eb="2">
      <t>ソウスウ</t>
    </rPh>
    <phoneticPr fontId="81"/>
  </si>
  <si>
    <t>男性</t>
    <rPh sb="0" eb="2">
      <t>ダンセイ</t>
    </rPh>
    <phoneticPr fontId="81"/>
  </si>
  <si>
    <t>女性</t>
    <rPh sb="0" eb="2">
      <t>ジョセイ</t>
    </rPh>
    <phoneticPr fontId="81"/>
  </si>
  <si>
    <t>　　　特設コーナー　ノロウイルス対策 - YouTube 　　　　</t>
    <rPh sb="3" eb="5">
      <t>トクセツ</t>
    </rPh>
    <rPh sb="16" eb="18">
      <t>タイサク</t>
    </rPh>
    <phoneticPr fontId="15"/>
  </si>
  <si>
    <t>https://www.youtube.com/playlist?list=PLqFOooexXuozcltx57lJL4rtmXtKYHjdv</t>
    <phoneticPr fontId="15"/>
  </si>
  <si>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</si>
  <si>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</si>
  <si>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</si>
  <si>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2025年</t>
    <phoneticPr fontId="5"/>
  </si>
  <si>
    <t>計</t>
    <rPh sb="0" eb="1">
      <t>ケイ</t>
    </rPh>
    <phoneticPr fontId="5"/>
  </si>
  <si>
    <t>管理レベル「3」　</t>
    <phoneticPr fontId="5"/>
  </si>
  <si>
    <t>全国的に猛威</t>
    <rPh sb="0" eb="3">
      <t>ゼンコクテキ</t>
    </rPh>
    <rPh sb="4" eb="6">
      <t>モウイ</t>
    </rPh>
    <phoneticPr fontId="81"/>
  </si>
  <si>
    <t>食品表示 (2/17-2/24)</t>
  </si>
  <si>
    <t>日付</t>
    <rPh sb="0" eb="2">
      <t>ヒヅケ</t>
    </rPh>
    <phoneticPr fontId="81"/>
  </si>
  <si>
    <t>.</t>
    <phoneticPr fontId="81"/>
  </si>
  <si>
    <t>-</t>
    <phoneticPr fontId="81"/>
  </si>
  <si>
    <t>　</t>
    <phoneticPr fontId="15"/>
  </si>
  <si>
    <t xml:space="preserve"> 5類感染症</t>
    <phoneticPr fontId="5"/>
  </si>
  <si>
    <t xml:space="preserve">
3類感染症
細菌性赤痢</t>
    <phoneticPr fontId="5"/>
  </si>
  <si>
    <t xml:space="preserve">腸チフス
</t>
    <rPh sb="0" eb="1">
      <t>チョウ</t>
    </rPh>
    <phoneticPr fontId="81"/>
  </si>
  <si>
    <t>11月ー
施設の所在市町村で流行・食中毒が複数件報告される
定点観測値が5.00～10.00</t>
    <phoneticPr fontId="81"/>
  </si>
  <si>
    <t>　【情報共有】業界・地域のニュースを掲示して、注意を促す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
　待機指示
　【訓練】嘔吐物処理の実施訓練
　【お客様・パートナー】客、納品業者に体調不良者がある場合には日報に記録</t>
    <phoneticPr fontId="81"/>
  </si>
  <si>
    <t>細菌性赤痢1例‌
菌種：S. flexneri（B群）＿感染地域：インドネシア</t>
    <phoneticPr fontId="81"/>
  </si>
  <si>
    <t>名前</t>
    <rPh sb="0" eb="2">
      <t>ナマエ</t>
    </rPh>
    <phoneticPr fontId="81"/>
  </si>
  <si>
    <t>矢島秀章</t>
    <rPh sb="0" eb="4">
      <t>ヤジマヒデアキ</t>
    </rPh>
    <phoneticPr fontId="81"/>
  </si>
  <si>
    <t>やじまひであき</t>
    <phoneticPr fontId="81"/>
  </si>
  <si>
    <t>GAMMA</t>
    <phoneticPr fontId="81"/>
  </si>
  <si>
    <t>Plus会員</t>
    <rPh sb="4" eb="6">
      <t>カイイン</t>
    </rPh>
    <phoneticPr fontId="81"/>
  </si>
  <si>
    <t>支払い</t>
    <rPh sb="0" eb="2">
      <t>シハラ</t>
    </rPh>
    <phoneticPr fontId="81"/>
  </si>
  <si>
    <t>14400円</t>
    <rPh sb="5" eb="6">
      <t>エン</t>
    </rPh>
    <phoneticPr fontId="81"/>
  </si>
  <si>
    <t>Pro会員</t>
    <rPh sb="3" eb="5">
      <t>カイイン</t>
    </rPh>
    <phoneticPr fontId="81"/>
  </si>
  <si>
    <t>27000円</t>
    <rPh sb="5" eb="6">
      <t>エン</t>
    </rPh>
    <phoneticPr fontId="81"/>
  </si>
  <si>
    <t>りそなビジネスデビットカード</t>
  </si>
  <si>
    <t>承認番号：837424</t>
    <phoneticPr fontId="81"/>
  </si>
  <si>
    <t>承認番号：955915</t>
    <phoneticPr fontId="81"/>
  </si>
  <si>
    <t>問題なし</t>
    <rPh sb="0" eb="2">
      <t>モンダイ</t>
    </rPh>
    <phoneticPr fontId="81"/>
  </si>
  <si>
    <t>過剰</t>
    <rPh sb="0" eb="2">
      <t>カジョウ</t>
    </rPh>
    <phoneticPr fontId="81"/>
  </si>
  <si>
    <t>正しくは　12600円</t>
    <rPh sb="0" eb="1">
      <t>タダ</t>
    </rPh>
    <rPh sb="10" eb="11">
      <t>エン</t>
    </rPh>
    <phoneticPr fontId="81"/>
  </si>
  <si>
    <t>〇</t>
    <phoneticPr fontId="81"/>
  </si>
  <si>
    <t>✕</t>
    <phoneticPr fontId="81"/>
  </si>
  <si>
    <t>GAMMA社からりそな銀行に返却</t>
    <rPh sb="5" eb="6">
      <t>シャ</t>
    </rPh>
    <rPh sb="11" eb="13">
      <t>ギンコウ</t>
    </rPh>
    <rPh sb="14" eb="16">
      <t>ヘンキャク</t>
    </rPh>
    <phoneticPr fontId="81"/>
  </si>
  <si>
    <t>マイナス請求してください</t>
    <rPh sb="4" eb="6">
      <t>セイキュウ</t>
    </rPh>
    <phoneticPr fontId="81"/>
  </si>
  <si>
    <t>　↓　職場の先輩は以下のことを理解して　わかり易く　指導しましょう　↓</t>
    <phoneticPr fontId="5"/>
  </si>
  <si>
    <t>福島県</t>
    <rPh sb="0" eb="2">
      <t>フクシマ</t>
    </rPh>
    <phoneticPr fontId="81"/>
  </si>
  <si>
    <t>平年並み</t>
    <rPh sb="0" eb="3">
      <t>ヘイネンナ</t>
    </rPh>
    <phoneticPr fontId="81"/>
  </si>
  <si>
    <t xml:space="preserve"> </t>
    <phoneticPr fontId="81"/>
  </si>
  <si>
    <t>2025年第26週</t>
    <rPh sb="4" eb="5">
      <t>ネン</t>
    </rPh>
    <rPh sb="5" eb="6">
      <t>ダイ</t>
    </rPh>
    <rPh sb="8" eb="9">
      <t>シュウ</t>
    </rPh>
    <phoneticPr fontId="81"/>
  </si>
  <si>
    <t>-</t>
    <phoneticPr fontId="81"/>
  </si>
  <si>
    <t>福山市生活衛生課によりますと、10日午後、市内の飲食店から「店の利用者が体調不良を訴えている」と連絡がありました。保健所が調査したところ、8日にこの飲食店が提供した刺身や揚げ物などの料理を食べた1グループ14人のうち7人が、下痢や腹痛などの症状を訴えました。いずれも軽症ということです</t>
    <phoneticPr fontId="81"/>
  </si>
  <si>
    <t>RCC中国放送</t>
    <rPh sb="3" eb="7">
      <t>チュウゴクホウソウ</t>
    </rPh>
    <phoneticPr fontId="81"/>
  </si>
  <si>
    <t>　　　　応接室、社員食堂、談話室に設置すれば最適空間になります。</t>
  </si>
  <si>
    <t xml:space="preserve">　　　 </t>
  </si>
  <si>
    <r>
      <t>           </t>
    </r>
    <r>
      <rPr>
        <b/>
        <sz val="11"/>
        <color theme="1"/>
        <rFont val="游ゴシック"/>
        <family val="3"/>
        <charset val="128"/>
      </rPr>
      <t>他社との販売価格比較表</t>
    </r>
  </si>
  <si>
    <t>　　　</t>
  </si>
  <si>
    <t>　　　　7月末日までに毎注文いただいたお客様に　60,000円　</t>
  </si>
  <si>
    <t>　　　　先着優先で　在庫30台までで終了</t>
  </si>
  <si>
    <t>　　　　「15日の朝刊食品ニュースで見た」とお伝えください。</t>
  </si>
  <si>
    <r>
      <t xml:space="preserve">　　　　*複数台ご検討のお客様には、更にお値段相談に乗ります。 </t>
    </r>
    <r>
      <rPr>
        <b/>
        <sz val="11"/>
        <color rgb="FF000000"/>
        <rFont val="游ゴシック"/>
        <family val="3"/>
        <charset val="128"/>
      </rPr>
      <t>Food-Safety限定</t>
    </r>
  </si>
  <si>
    <r>
      <rPr>
        <b/>
        <sz val="20"/>
        <color rgb="FF002060"/>
        <rFont val="Courier New"/>
        <family val="3"/>
      </rPr>
      <t> </t>
    </r>
    <r>
      <rPr>
        <b/>
        <sz val="20"/>
        <color rgb="FF002060"/>
        <rFont val="游ゴシック"/>
        <family val="3"/>
        <charset val="128"/>
      </rPr>
      <t>期間限定取扱商品</t>
    </r>
    <rPh sb="1" eb="3">
      <t>キカン</t>
    </rPh>
    <phoneticPr fontId="81"/>
  </si>
  <si>
    <r>
      <t>　　　</t>
    </r>
    <r>
      <rPr>
        <b/>
        <sz val="16"/>
        <color rgb="FF7030A0"/>
        <rFont val="Courier New"/>
        <family val="3"/>
      </rPr>
      <t>   </t>
    </r>
    <r>
      <rPr>
        <b/>
        <sz val="16"/>
        <color rgb="FF7030A0"/>
        <rFont val="游ゴシック"/>
        <family val="3"/>
        <charset val="128"/>
      </rPr>
      <t xml:space="preserve"> 　あなたの会社にはもう置いてありますか?</t>
    </r>
  </si>
  <si>
    <t xml:space="preserve"> Food-Safety限定</t>
    <phoneticPr fontId="81"/>
  </si>
  <si>
    <t>7月末日までに毎注文いただいたお客様に　60,000円　</t>
    <phoneticPr fontId="81"/>
  </si>
  <si>
    <t>先着優先で　在庫30台までで終了</t>
    <phoneticPr fontId="81"/>
  </si>
  <si>
    <t>「15日の朝刊食品ニュースで見た」とお伝えください。</t>
    <phoneticPr fontId="81"/>
  </si>
  <si>
    <t>*複数台ご検討のお客様には、更にお値段相談に乗ります。</t>
    <phoneticPr fontId="81"/>
  </si>
  <si>
    <t>６周年記念感謝祭　</t>
    <rPh sb="1" eb="5">
      <t>シュウネンキネン</t>
    </rPh>
    <rPh sb="5" eb="8">
      <t>カンシャサイ</t>
    </rPh>
    <phoneticPr fontId="81"/>
  </si>
  <si>
    <t>結核例　239例</t>
    <rPh sb="7" eb="8">
      <t>レイ</t>
    </rPh>
    <phoneticPr fontId="5"/>
  </si>
  <si>
    <t>細菌性赤痢1例‌
菌種：S. sonnei（D群）＿感染地域：東京都</t>
    <rPh sb="0" eb="3">
      <t>サイキンセイ</t>
    </rPh>
    <rPh sb="3" eb="5">
      <t>セキリ</t>
    </rPh>
    <rPh sb="6" eb="7">
      <t>レイ</t>
    </rPh>
    <rPh sb="9" eb="11">
      <t>キンシュ</t>
    </rPh>
    <rPh sb="23" eb="24">
      <t>グン</t>
    </rPh>
    <rPh sb="26" eb="28">
      <t>カンセン</t>
    </rPh>
    <rPh sb="28" eb="30">
      <t>チイキ</t>
    </rPh>
    <rPh sb="31" eb="33">
      <t>トウキョウ</t>
    </rPh>
    <rPh sb="33" eb="34">
      <t>ト</t>
    </rPh>
    <phoneticPr fontId="81"/>
  </si>
  <si>
    <t>１例　　感染地域：フィリピン</t>
    <rPh sb="1" eb="2">
      <t>レイ</t>
    </rPh>
    <phoneticPr fontId="81"/>
  </si>
  <si>
    <t xml:space="preserve">腸管出血性大腸菌感染症91例（有症者62例、うちHUS‌3例）
‌　感染地域：‌ ‌国内61例、神奈川県/国外（国不明）1例、韓国3例、ベトナム2例、フィリピン1例、国内・国外不明23例
　国内の感染地域：‌‌東京都9例、神奈川県5例、茨城県3例、栃木県3例、千葉県3例、長野県3例、愛知県3例、福岡県3例、秋田県2例、群馬県2例、新潟県2例、北海道1例、青森県1例、埼玉県1例、石川県1例、
　山梨県1例、三重県1例、滋賀県1例、京都府1例、大阪府1例、兵庫県1例、山口県1例、香川県1例、長崎県1例、宮崎県1例、国内（都道府県不明）9例
</t>
    <phoneticPr fontId="81"/>
  </si>
  <si>
    <t xml:space="preserve">年齢群：‌‌1歳（ 1 例 ）、 2歳（ 1 例 ）、 3歳（ 1 例 ）、 5歳（ 2 例 ）、 10代（6例）、
20代（28例）、30代（12例）、40代（12例）、50代（10例）、60 代（8 例 ）、70 代（4 例 ）、
80代（6例）
</t>
    <phoneticPr fontId="81"/>
  </si>
  <si>
    <t>血清群・毒素型：‌‌O157‌VT2（26例）、O157‌VT1・VT2（16例）、O103‌VT1（5例）、O111‌VT1・VT2（3例）、O146‌VT2（3例）、
O26‌VT1（3例）、O145‌ VT2（2例）、O157‌VT1（2例）、O166‌VT2‌（2例）、O111‌VT2（1例）、O146‌VT1（1例）、
O168‌VT2（1例）、O55‌VT1（1例）、O6‌ VT1（1例）、O91‌VT1（1例）、その他・不明（23例）
累積報告数：1,027例（有症者489例、うちHUS‌8例．死亡1例）</t>
    <phoneticPr fontId="81"/>
  </si>
  <si>
    <t>E型肝炎12例‌
　　感染地域（感染源）：‌北海道2例（不明2例）、千葉県2例（不明2 例）、東京都1例
　（バーベキュー）、京都府1例（ 鹿 肉 ）、 奈 良 県 1 例（ シ カ ）、 
　国 内（ 都 道府県不明）3例（猪のソーセージ1例、不明2例）、
　国内・国外不明2例（不明2例）
A型肝炎2例‌
　感染地域：岐阜県1例、大阪府1例</t>
    <phoneticPr fontId="81"/>
  </si>
  <si>
    <t>レジオネラ症45例（肺炎型39例、ポンティアック熱型5例、無症状病原体保有者1例）‌
感染地域：愛知県4例、千葉県3例、京都府3例、奈良県3例、茨城県2例、東京都2例、富山県2例、石川県2例、岡山県2例、
北海道1例、群馬県1例、埼玉県1例、神奈川県1例、福井県1例、岐阜県1例、静岡県1例、大阪府1例、広島県1例、山口県1例、香川県1例、高知県1例、福岡県1例、大分県1例、宮崎県1例、国内・国外不明7例
‌ ‌
年齢群：10代（1例）、20代（1例）、40代（2例）、50代（6例）、60代（8例）、70代（15例）、80代（7例）、90代以上（5例）
累積報告数：1,125例</t>
    <phoneticPr fontId="81"/>
  </si>
  <si>
    <t>アメーバ赤痢6例（腸管アメーバ症5例、腸管外アメーバ症1例）
‌　　感染地域：‌栃木県1例、国内（ 都 道 府 県 不 明 ）3例、国内・国外不明2例
‌　　感染経路：性的 接 触 1 例（ 異 性 間 ）、経口感染1例、その他・不明4例
　　ウイルス性肝炎2例‌ B型肝炎ウイルス1例＿感染経路：性的 接 触（ 同 性 間 ）
‌ C型肝炎ウイルス1例＿感染経路：輸血・血液製剤</t>
    <phoneticPr fontId="81"/>
  </si>
  <si>
    <t>2025年第27週</t>
    <rPh sb="4" eb="5">
      <t>ネン</t>
    </rPh>
    <rPh sb="5" eb="6">
      <t>ダイ</t>
    </rPh>
    <rPh sb="8" eb="9">
      <t>シュウ</t>
    </rPh>
    <phoneticPr fontId="81"/>
  </si>
  <si>
    <r>
      <t xml:space="preserve">対前週
</t>
    </r>
    <r>
      <rPr>
        <b/>
        <sz val="14"/>
        <color rgb="FFFF0000"/>
        <rFont val="ＭＳ Ｐゴシック"/>
        <family val="3"/>
        <charset val="128"/>
      </rPr>
      <t>インフルエンザ 　　     　       　 7%    増加</t>
    </r>
    <r>
      <rPr>
        <b/>
        <sz val="11"/>
        <color rgb="FF002060"/>
        <rFont val="ＭＳ Ｐゴシック"/>
        <family val="3"/>
        <charset val="128"/>
      </rPr>
      <t xml:space="preserve">
</t>
    </r>
    <r>
      <rPr>
        <b/>
        <sz val="14"/>
        <color rgb="FFEE0000"/>
        <rFont val="ＭＳ Ｐゴシック"/>
        <family val="3"/>
        <charset val="128"/>
      </rPr>
      <t>新型コロナウイルス          　 　29% 　 増加</t>
    </r>
    <rPh sb="0" eb="3">
      <t>タイゼンシュウゾウカゾウカゲンショウ</t>
    </rPh>
    <rPh sb="35" eb="37">
      <t>ゾウカ</t>
    </rPh>
    <rPh sb="66" eb="68">
      <t>ゾウカ</t>
    </rPh>
    <phoneticPr fontId="81"/>
  </si>
  <si>
    <t>鎌倉市小町の「sushi bistro zen」で食中毒が発生し、鎌倉保健福祉事務所は2025年7月14日、営業禁止処分を行った。同店を利用した5名のうち4名が食事後に体調不良を訴え、患者の便からノロウイルスが検出された。患者からは嘔吐、下痢などの症状が報告されている</t>
    <phoneticPr fontId="81"/>
  </si>
  <si>
    <t>湘南人</t>
    <rPh sb="0" eb="3">
      <t>ショウナンヒト</t>
    </rPh>
    <phoneticPr fontId="81"/>
  </si>
  <si>
    <t>期間限定　紫外線殺菌空気清浄機</t>
    <rPh sb="0" eb="4">
      <t>キカンゲンテイ</t>
    </rPh>
    <rPh sb="5" eb="10">
      <t>シガイセンサッキン</t>
    </rPh>
    <rPh sb="10" eb="15">
      <t>クウキセイジョウキ</t>
    </rPh>
    <phoneticPr fontId="29"/>
  </si>
  <si>
    <t xml:space="preserve"> GⅡ　28週   0例</t>
    <rPh sb="6" eb="7">
      <t>シュウ</t>
    </rPh>
    <phoneticPr fontId="5"/>
  </si>
  <si>
    <t xml:space="preserve"> GⅡ29週　0例</t>
    <rPh sb="8" eb="9">
      <t>レイ</t>
    </rPh>
    <phoneticPr fontId="5"/>
  </si>
  <si>
    <t>今週のニュース（Noroｖｉｒｕｓ） (7/21-7/27)</t>
    <rPh sb="0" eb="2">
      <t>コンシュウ</t>
    </rPh>
    <phoneticPr fontId="5"/>
  </si>
  <si>
    <t>食中毒情報 (7/21-7/27)</t>
    <rPh sb="0" eb="3">
      <t>ショクチュウドク</t>
    </rPh>
    <rPh sb="3" eb="5">
      <t>ジョウホウ</t>
    </rPh>
    <phoneticPr fontId="5"/>
  </si>
  <si>
    <t>海外情報 (7/21-7/27)</t>
    <rPh sb="0" eb="4">
      <t>カイガイジョウホウ</t>
    </rPh>
    <phoneticPr fontId="5"/>
  </si>
  <si>
    <t>食品表示
 (7/21-7/27)</t>
    <rPh sb="0" eb="2">
      <t>ショクヒン</t>
    </rPh>
    <rPh sb="2" eb="4">
      <t>ヒョウジ</t>
    </rPh>
    <phoneticPr fontId="5"/>
  </si>
  <si>
    <t>食品表示 (7/21-7/27)</t>
    <phoneticPr fontId="5"/>
  </si>
  <si>
    <t>残留 (7/21-7/27)</t>
    <phoneticPr fontId="5"/>
  </si>
  <si>
    <t>…................................................................................................................................................................</t>
    <phoneticPr fontId="81"/>
  </si>
  <si>
    <t>静岡県浜松市のステーキ店「ポワル」で7月19日夜に食事をした5人（35～55歳）のうち男女4人が下痢や吐き気、腹痛を訴え、浜松市保健所の調査で患者便からノロウイルスG型が検出された。患者らは生ガキ、スモークサーモン、ゆでエビ、白身魚のポワレ、パン、ステーキ、デザートを食べていたが、検査した生ガキやエビ、サーモン、チーズケーキからはノロウイルスが検出されず原因食品は特定できなかった。</t>
    <phoneticPr fontId="81"/>
  </si>
  <si>
    <t>楽天</t>
    <rPh sb="0" eb="2">
      <t>ラクテン</t>
    </rPh>
    <phoneticPr fontId="81"/>
  </si>
  <si>
    <t>2025/28週</t>
    <phoneticPr fontId="81"/>
  </si>
  <si>
    <t>2025/29週</t>
    <phoneticPr fontId="81"/>
  </si>
  <si>
    <t>夏の屋台の「定番メニュー」で500人が食中毒…付着していた危険な菌の正体とは？〈注目記事〉</t>
    <phoneticPr fontId="15"/>
  </si>
  <si>
    <t xml:space="preserve">   人参、じゃがいも、玉ねぎの危ない共通点とは？　カレーの扱いも気をつけたい。
「カレーには人参、じゃがいも、玉ねぎなど土に埋まって成長する野菜が多く入りますよね。土の中に食中毒菌が多くいるので、こういった野菜を大量に使うカレーは食中毒を発生しやすいのです。熱に強くて1時間加熱しても生き残る、ウェルシュ菌の芽胞を作るといわれています」（望月氏）　“常温で一晩寝かせるとおいしい”といわれるが、それはウェルシュ菌をすくすくと育てる行為。とんでもなく危険なのである。「加熱調理したカレーを放置すると、ウェルシュ菌が繁殖し、エンテロトキシンという毒素を作る恐れがあります。2000年に起きた雪印集団食中毒事件も、脱脂粉乳内にエンテロトキシンが発生したことが原因でした。
　食品中だけでなく体内に入ったウェルシュ菌も腸管内で増殖して芽胞を作り、エンテロトキシンを作ってしまいます。ですからウェルシュ菌を増やさないことが何より重要。カレーは粗熱が取れたら、素早く冷蔵庫に入れるのが得策です」（同）
水菜、キュウリ、トマト…生野菜から菌が検出　さて、穀物とともに食中毒とは無縁そうに感じる「野菜」。
　実は「みずみずしいものが傷みやすい」と望月氏。実際に練馬区内で流通している農産物のうち、生で食べるもの9種類（水菜、キャベツ、ネギ、キュウリ、トマト、イチゴ、ブルーベリーなど）について細菌検査をしたところ、約20％から食中毒の原因となる菌などが確認されたそうだ。図表：生で食べる農産物の細菌検査結果
出所＝ねりま食品衛生だより第73号　調査ではそのほとんどがセレウス菌で、水菜が最も多かった。確かにみずみずしい。葉物以外ではキュウリからもセレウス菌が、トマトからは大腸菌が確認されたという。</t>
    <phoneticPr fontId="15"/>
  </si>
  <si>
    <t>-</t>
    <phoneticPr fontId="15"/>
  </si>
  <si>
    <t>DAIYAMONDO</t>
    <phoneticPr fontId="15"/>
  </si>
  <si>
    <t>https://diamond.jp/articles/-/369258?page=2</t>
    <phoneticPr fontId="15"/>
  </si>
  <si>
    <t xml:space="preserve">西日本新聞 </t>
    <phoneticPr fontId="15"/>
  </si>
  <si>
    <t>「満天の湯」レジオネラ菌検出及び営業停止について</t>
    <phoneticPr fontId="15"/>
  </si>
  <si>
    <t>　総合保健福祉センターあすてらす「満天の湯」の一部にて、基準値を超えるレジオネラ菌が検出されました。
これに伴い、7月25日（金）18時から営業停止とさせていただきます。再開時期は未定です。お客さまには大変ご迷惑をおかけして、申し訳ございません。
利用された方で、体調に不安のある方はすぐに病院で診察を受けてください。
診察の結果、レジオネラ症であった場合は、小郡市健康課総務係（0942-72-6666）までご連絡ください。</t>
    <phoneticPr fontId="15"/>
  </si>
  <si>
    <t>福岡県</t>
    <rPh sb="0" eb="3">
      <t>フクオカケン</t>
    </rPh>
    <phoneticPr fontId="15"/>
  </si>
  <si>
    <t>https://www.city.ogori.fukuoka.jp/202/207/864</t>
    <phoneticPr fontId="15"/>
  </si>
  <si>
    <t>加熱不十分な鳥刺しなどの料理が原因の食中毒　患者9人からカンピロバクター　飲食店利用したグループの18人に症状　</t>
    <phoneticPr fontId="15"/>
  </si>
  <si>
    <t>岩手県</t>
    <rPh sb="0" eb="3">
      <t>イワテケン</t>
    </rPh>
    <phoneticPr fontId="15"/>
  </si>
  <si>
    <t>　岩手県宮古市の飲食店で、鳥刺しなど加熱の不十分な鶏肉を含む料理を原因とする食中毒が発生したとして、県は25日、この飲食店を食品衛生法に基づき3日間の営業停止処分としました。営業停止の行政処分を受けたのは、宮古市の飲食店「鳥もと」です。
県によりますと、7月19日に宮古市内のこの飲食店を利用したグループから、複数の利用者が吐き気や腹痛、発熱などの食中毒症状を訴えていると、県に連絡がありました。
宮古保健所が調査した結果、利用した全25人のうち20、30代の男女18人に症状が確認され、このうち11人が病院を受診しました。患者9人を調べたところ、食中毒の原因となるカンピロバクターが検出されたことから、この飲食店で提供された料理を原因とする食中毒と断定しました。症状のあった18人はいずれも回復傾向にあるということです。7月19日に提供された料理は鳥刺しや焼き鳥、串揚げ、サラダ、カレーなどで、このうち鶏肉を使った鳥刺しと焼き鳥は加熱が不十分なものがあったということです。
これを踏まえて県は、この店を食品衛生法に基づき25日から27日までの3日間、営業停止処分としました。
　カンピロバクター食中毒は鶏肉を中心とした肉類の他、レバーなどの内臓を生で食べたり加熱が不足していたりするのが原因です。調理器具からの二次感染も発生します。子どもや高齢者などは食中毒にかかりやすく、重症化する危険性があります。県は予防法として、75度以上で1分間以上の十分な加熱調理や、食肉に触れた手はしっかりと洗ってから他の食品を調理することなどを呼びかけています。</t>
    <phoneticPr fontId="15"/>
  </si>
  <si>
    <t>IBC岩手放送</t>
    <rPh sb="3" eb="7">
      <t>イワテホウソウ</t>
    </rPh>
    <phoneticPr fontId="15"/>
  </si>
  <si>
    <t>https://newsdig.tbs.co.jp/articles/-/2069138?display=1</t>
    <phoneticPr fontId="15"/>
  </si>
  <si>
    <t xml:space="preserve">１９人がサルモネラ菌食中毒 松山のテイクアウト店のサンドイッチ食べて発症 営業停止 ３日間に ... </t>
    <phoneticPr fontId="15"/>
  </si>
  <si>
    <t>愛媛県</t>
    <rPh sb="0" eb="3">
      <t>エヒメケン</t>
    </rPh>
    <phoneticPr fontId="15"/>
  </si>
  <si>
    <t>　愛媛県松山市のテイクアウト店のサンドイッチを食べた１９人が、発熱な下痢などの症状を訴え、保健所が検査でサルモネラ菌による食中毒と断定しました。この店を２５日から営業停止３日間の処分にしています。営業停止３日間の処分になったのは、松山市平井町のテイクアウト専門店「サンドウィッチショップ２６９」です。松山市保健所によりますと、「サンドウィッチショップ２６９」は７月１８日、商品のサンドイッチを５８人に販売し、このうち１９人が翌日以降に発熱や下痢などの症状を訴えました。１２人が医療機関を受診し、このうち２人が入院したとしています。保健所が関係者から相談を受けた検査したところ、発症した人からサルモネラ菌が検出されたことや、全員に共通するのがこの店のサンドイッチしかないことから食中毒と断定。この店を２５日から２７日まで営業停止３日間の処分にしました。発症した人はおおむね回復に向かっているということです。</t>
    <phoneticPr fontId="15"/>
  </si>
  <si>
    <t>https://news.yahoo.co.jp/articles/ee7d747ab84f6504f38f0ba795e2b0cd65740e77</t>
    <phoneticPr fontId="15"/>
  </si>
  <si>
    <t>テレビ愛媛</t>
    <rPh sb="3" eb="5">
      <t>エヒメ</t>
    </rPh>
    <phoneticPr fontId="15"/>
  </si>
  <si>
    <t>営業再開もまた休止に…　志摩観光ホテルのレストラン利用客から再び嘔吐など体調不良の訴え</t>
    <phoneticPr fontId="15"/>
  </si>
  <si>
    <t>　先月、食中毒の疑いがあるとしてレストランなどの営業を休止していた三重県の志摩観光ホテルで、今月１９日にレストランを利用した宿泊客が再び体調不良を訴えていたことが分かりました。伊勢志摩サミットの会場としても知られる三重県の「志摩観光ホテル ザ ベイスイート」で、先月６日から８日の間にレストランで食事をした客２２人が体調不良を訴えましたが、保健所の調査の結果、食中毒とは断定されませんでした。このため、ホテルは休止していたレストランなどの営業を今月３日から再開していましたが、今月１９日、ホテル内のフレンチレストランで食事をした宿泊客４人が嘔吐や下痢などの体調不良を訴えていたことが分かりました。志摩観光ホテルはすぐに保健所に届け出るとともに、レストランなどの飲食施設を休止した上で、新規の予約の受付を停止しています。ホテル側は、７月中はレストランなどの営業を休止するということで、保健所の検査結果を待って今後の対応を決めたいとしています。</t>
    <phoneticPr fontId="15"/>
  </si>
  <si>
    <t>三重県</t>
    <rPh sb="0" eb="3">
      <t>ミエケン</t>
    </rPh>
    <phoneticPr fontId="15"/>
  </si>
  <si>
    <t>東海テレビ</t>
    <rPh sb="0" eb="2">
      <t>トウカイ</t>
    </rPh>
    <phoneticPr fontId="15"/>
  </si>
  <si>
    <t>https://locipo.jp/article/aa26d3d0-3b4c-451d-b513-9718f40f74d4</t>
    <phoneticPr fontId="15"/>
  </si>
  <si>
    <t>食中毒（疑い）が発生しました</t>
    <phoneticPr fontId="15"/>
  </si>
  <si>
    <r>
      <t>　　令和７年７月２５日（金）、飯塚市内の住民から、同市内の飲食店を利用したところ食中毒様症状を呈し、医療機関を受診した旨、嘉穂・鞍手保健福祉環境事務所に連絡があった。　同事務所が調査したところ、７月１８日（金）１９時００分頃に同市内の飲食店を、同日２１時００分頃に同市内の別の飲食店を利用した友人グループ７名中３名が、腹痛、下痢、発熱等の症状を呈していることが判明した。　現在、同事務所において、食中毒疑いとして調査を進めている。
３　発生日時　調査中　判明分：和７年７月２０日（日）１８時００分頃
４　摂食者数　</t>
    </r>
    <r>
      <rPr>
        <b/>
        <sz val="14"/>
        <rFont val="游ゴシック"/>
        <family val="1"/>
        <charset val="128"/>
      </rPr>
      <t>​</t>
    </r>
    <r>
      <rPr>
        <b/>
        <sz val="14"/>
        <rFont val="游ゴシック"/>
        <family val="3"/>
        <charset val="128"/>
      </rPr>
      <t>　調査中　判明分：３名５　症状</t>
    </r>
    <r>
      <rPr>
        <b/>
        <sz val="14"/>
        <rFont val="游ゴシック"/>
        <family val="1"/>
        <charset val="128"/>
      </rPr>
      <t>​</t>
    </r>
    <r>
      <rPr>
        <b/>
        <sz val="14"/>
        <rFont val="游ゴシック"/>
        <family val="3"/>
        <charset val="128"/>
      </rPr>
      <t>　判明分：腹痛、下痢、発熱等
６　有症者数　　調査中　判明分：３名（２０代男性）　３名とも医療機関を受診しているが、入院はしていない。</t>
    </r>
    <r>
      <rPr>
        <b/>
        <sz val="14"/>
        <rFont val="游ゴシック"/>
        <family val="1"/>
        <charset val="128"/>
      </rPr>
      <t>​</t>
    </r>
    <r>
      <rPr>
        <b/>
        <sz val="14"/>
        <rFont val="游ゴシック"/>
        <family val="3"/>
        <charset val="128"/>
      </rPr>
      <t>　重篤な症状は呈しておらず、快方に向かっている。
７　原因施設、原因食品、病因物質　（１）原因施設：調査中（２）原因食品：調査中（３）病因物質：調査中
８　検査　福岡県保健環境研究所で有症者及び従事者の便等を検査予定。</t>
    </r>
    <phoneticPr fontId="15"/>
  </si>
  <si>
    <t>https://www.pref.fukuoka.lg.jp/press-release/shokuchudoku-20250725-01.html</t>
    <phoneticPr fontId="15"/>
  </si>
  <si>
    <t>福岡県公表</t>
    <rPh sb="0" eb="3">
      <t>フクオカケン</t>
    </rPh>
    <rPh sb="3" eb="5">
      <t>コウヒョウ</t>
    </rPh>
    <phoneticPr fontId="15"/>
  </si>
  <si>
    <t xml:space="preserve">アニサキス…回転寿司店の男性客、腹痛が襲う 夕方に4人で来店、ホタテ・アジ・ブリ ... - 埼玉新聞  </t>
    <phoneticPr fontId="15"/>
  </si>
  <si>
    <t>埼玉新聞</t>
    <rPh sb="0" eb="4">
      <t>サイタマシンブン</t>
    </rPh>
    <phoneticPr fontId="15"/>
  </si>
  <si>
    <t>埼玉県</t>
    <rPh sb="0" eb="3">
      <t>サイタマケン</t>
    </rPh>
    <phoneticPr fontId="15"/>
  </si>
  <si>
    <t>　さいたま市は23日、同市浦和区東高砂町のすし店「佐渡廻転寿司　弁慶　浦和パルコ店」で食事をした、さいたま市の30代男性からアニサキスが検出されたと発表した。市はアニサキスによる食中毒と断定して、食品衛生法に基づき、同店を同日の1日間、営業停止処分にした。
　市生活衛生課によると、男性は今月20日に4人で来店。午後5時半ごろ、ホタテやアジ、ブリなどのにぎりずしを食べ、翌21日午前4時ごろ、腹痛の症状を訴えて、22日にさいたま市内の医療機関を受診した。同日、医療機関から市保健所に男性に関して「診察したところ胃からアニサキスが摘出された」と通報があった。一緒に食事した他の3人に症状はなかったという。アニサキスはサバやサンマ、アジなどにいる寄生虫で加熱や冷凍により死滅する。</t>
    <phoneticPr fontId="15"/>
  </si>
  <si>
    <t>https://www.saitama-np.co.jp/articles/149976/postDetail</t>
    <phoneticPr fontId="15"/>
  </si>
  <si>
    <t xml:space="preserve">【報道資料】熊本市内の飲食店での食中毒発生に伴う営業停止処分について </t>
    <phoneticPr fontId="15"/>
  </si>
  <si>
    <t>熊本県</t>
    <rPh sb="0" eb="3">
      <t>クマモトケン</t>
    </rPh>
    <phoneticPr fontId="15"/>
  </si>
  <si>
    <t>令和7年（2025年）7月16日（水）、熊本市内在住の方から熊本市保健所に「7月11日（金）に市内の飲食店を2名で利用し、2名とも体調異常を呈している。」との連絡がありました。有症者2名は、7月11日（金）20時頃から当該飲食店で食事をしており、7月13日（日）夜から翌日にかけて2名とも下痢、発熱などを発症し、医療機関を受診していることが確認できたため、食中毒の調査を実施しました。有症者2名の共通食は当該飲食店での食事のみであり、有症者の検便結果、喫食状況や発症状況、さらに当該飲食店での調理状況から、当該飲食店の食事を原因とする食中毒と断定し、当該飲食店に対して営業停止を命じました。
（1）発症日時　　令和7年（2025年）7月13日（日）20時頃（初発）
（2）主な症状　　下痢、発熱
（3）喫食者数　　2名
（4）有症者数　　2名（男性2名、年齢20歳代）
（5）その他　　　医療機関受診者2名（入院者0名）2名とも現在は回復しています。
3　原因食品　　7月11日（金）に当該飲食店で提供された食事（20時頃喫食）　4　病因物質　　カンピロバクター
（2）業種　　　　　　　　飲食店営業
（3）営業者氏名　　　　　合同会社三馬の将(みつまのしょう)
6　措置等　　営業停止　令和7年（2025年）7月23日（水）から7月24日（木）までの2日間
《カンピロバクターによる食中毒について》
〔特徴〕　家畜、家きん類の腸管内に生息し、食肉（特に鶏肉）、臓器や飲料水を汚染する。乾燥に極めて弱く、また、通常の加熱処理で死滅する。
〔症状〕　潜伏期は2～5日とやや長い。発熱・倦怠感・頭痛・吐き気・腹痛・下痢など。少ない菌量（100個程度）でも発症。
〔過去の原因食品〕　食肉（特に鶏肉）、飲料水、生野菜など。</t>
    <phoneticPr fontId="15"/>
  </si>
  <si>
    <t>熊本市公表</t>
    <rPh sb="0" eb="3">
      <t>クマモトシ</t>
    </rPh>
    <rPh sb="3" eb="5">
      <t>コウヒョウ</t>
    </rPh>
    <phoneticPr fontId="15"/>
  </si>
  <si>
    <t>https://www.city.kumamoto.jp/kiji00365470/index.html</t>
    <phoneticPr fontId="15"/>
  </si>
  <si>
    <t xml:space="preserve">那覇の飲食店で食中毒 5日間営業停止 利用客からカンピロバクター検出 沖縄 </t>
    <phoneticPr fontId="15"/>
  </si>
  <si>
    <t>沖縄県</t>
    <rPh sb="0" eb="3">
      <t>オキナワケン</t>
    </rPh>
    <phoneticPr fontId="15"/>
  </si>
  <si>
    <t>https://news.yahoo.co.jp/articles/4631382a2bd3cfe43486f8a53499bc254581cb12</t>
    <phoneticPr fontId="15"/>
  </si>
  <si>
    <t>　那覇市保健所は22日、那覇市楚辺の飲食店で、7日から8日にかけて同店の弁当を食べた男女11人が、8日から9日にかけて下痢や発熱などの症状を発症し、うち7人からノロウイルスが検出されたと発表した。調理した飲食店従業員2人からもノロウイルスが検出された。同市保健所は、食中毒が発生したとし、22日から23日まで2日間の営業停止の行政処分を出した。</t>
    <phoneticPr fontId="15"/>
  </si>
  <si>
    <t>琉球新報</t>
    <rPh sb="0" eb="4">
      <t>リュウキュウシンポウ</t>
    </rPh>
    <phoneticPr fontId="15"/>
  </si>
  <si>
    <t>すし店で16人食中毒、下痢・吐き気など訴え</t>
    <phoneticPr fontId="15"/>
  </si>
  <si>
    <t>　兵庫県洲本健康福祉事務所は25日、淡路市大磯のすし店「 鮓（すし）大磯」で20日に食事をした16人が、下痢や腹痛、吐き気の症状を訴えたと発表した。
　全員が快方に向かっているという。同事務所は同店が原因の食中毒と断定。同店を26日まで2日間の営業停止とした。</t>
    <phoneticPr fontId="15"/>
  </si>
  <si>
    <t>兵庫県</t>
    <rPh sb="0" eb="2">
      <t>ヒョウゴ</t>
    </rPh>
    <rPh sb="2" eb="3">
      <t>ケン</t>
    </rPh>
    <phoneticPr fontId="15"/>
  </si>
  <si>
    <t>讀賣新聞</t>
    <rPh sb="0" eb="4">
      <t>ヨミウリシンブン</t>
    </rPh>
    <phoneticPr fontId="15"/>
  </si>
  <si>
    <t>https://news.yahoo.co.jp/articles/c5a5f9b4337655058356420de6e4c2a4fe0b4b7b</t>
    <phoneticPr fontId="15"/>
  </si>
  <si>
    <t>東京都足立区介護施設食中毒</t>
    <phoneticPr fontId="15"/>
  </si>
  <si>
    <t>　東京都足立区の通所介護事業所では、7月11日の昼食にイベント食の牛丼を提供した後、利用者14人と職員3人の計17人が11日夕から13日にかけて下痢や腹痛などを訴えた。1人が入院し、保健所は直ちに調査を実施。患者全員が牛丼を食べており、患者便や残品、キッチンの拭き取りからウエルシュ菌（クロストリジウム・パーフリンゲンス）が検出され、症状と潜伏時間も一致したことから牛丼が原因と断定した。牛丼の具は前日に調理・保存されており、常温管理が長かったことが要因とみられる。
施設内で感染症の流行は確認されず、医師から食中毒届出があった。</t>
    <phoneticPr fontId="15"/>
  </si>
  <si>
    <t>東京都</t>
    <rPh sb="0" eb="3">
      <t>トウキョウト</t>
    </rPh>
    <phoneticPr fontId="15"/>
  </si>
  <si>
    <t>https://www.rakuten.co.jp/netking/contents/virus-148/</t>
    <phoneticPr fontId="15"/>
  </si>
  <si>
    <t>楽天</t>
    <rPh sb="0" eb="2">
      <t>ラクテン</t>
    </rPh>
    <phoneticPr fontId="15"/>
  </si>
  <si>
    <t>　和歌山県那智勝浦町の旅館で集団食中毒が発生し、9人が体調不良を訴えました。全員快方に向かっています。和歌山県生活衛生課によりますと、7月14日、消防から「旅館で夕食を食べた宿泊客1名が下痢や嘔吐の症状を訴え、病院に搬送した」と新宮保健所に連絡がありました。旅館は那智勝浦町の「万清楼」で、新宮保健所の調査の結果、前日の13日にこの旅館で食事をした5グループ・14人のうち9人が同様の症状を訴えたということです。旅館の食事では、▽マグロや鯛、ブリの造り ▽アワビの陶板焼き ▽揚げ鱧南蛮 ▽熊野牛やきしゃぶ ▽抹茶ババロア杏仁などが提供されていたということですが、原因となった菌や食材については分かっていないということです。
新宮保健所はこれを集団食中毒と断定し、旅館に対し、7月22日の1日間の営業停止を命じました。旅館は15日から営業を自粛していて、保健所が館内の消毒作業などを実施したということですが、営業再開のメドは立っていないということです。</t>
    <phoneticPr fontId="15"/>
  </si>
  <si>
    <t>和歌山県</t>
    <rPh sb="0" eb="4">
      <t>ワカヤマケン</t>
    </rPh>
    <phoneticPr fontId="15"/>
  </si>
  <si>
    <t>和歌山・那智勝浦町の旅館で集団食中毒 9人が下痢や嘔吐 全員快方に向かう 営業再開のメド立たず</t>
    <phoneticPr fontId="15"/>
  </si>
  <si>
    <t>MBSニュース</t>
    <phoneticPr fontId="15"/>
  </si>
  <si>
    <t>https://www.msn.com/ja-jp/news/other/%E9%80%9F%E5%A0%B1-%E5%92%8C%E6%AD%8C%E5%B1%B1-%E9%82%A3%E6%99%BA%E5%8B%9D%E6%B5%A6%E7%94%BA%E3%81%AE%E6%97%85%E9%A4%A8%E3%81%A7%E9%9B%86%E5%9B%A3%E9%A3%9F%E4%B8%AD%E6%AF%92-9%E4%BA%BA%E3%81%8C%E4%B8%8B%E7%97%A2%E3%82%84%E5%98%94%E5%90%90-%E5%85%A8%E5%93%A1%E5%BF%AB%E6%96%B9%E3%81%AB%E5%90%91%E3%81%8B%E3%81%86-%E5%96%B6%E6%A5%AD%E5%86%8D%E9%96%8B%E3%81%AE%E3%83%A1%E3%83%89%E7%AB%8B%E3%81%9F%E3%81%9A/ar-AA1J37Ns</t>
    <phoneticPr fontId="15"/>
  </si>
  <si>
    <t>回収＆返金</t>
  </si>
  <si>
    <t>サンエー</t>
  </si>
  <si>
    <t>小田急商事</t>
  </si>
  <si>
    <t>亀井製菓</t>
  </si>
  <si>
    <t>綿半ホームエイド...</t>
  </si>
  <si>
    <t>回収＆交換</t>
  </si>
  <si>
    <t>北海道ミルク工房...</t>
  </si>
  <si>
    <t>回収＆返金/交換</t>
  </si>
  <si>
    <t>ケイオーホテル企...</t>
  </si>
  <si>
    <t>清川屋</t>
  </si>
  <si>
    <t>綿半パートナーズ...</t>
  </si>
  <si>
    <t>回収</t>
  </si>
  <si>
    <t>大正製薬</t>
  </si>
  <si>
    <t>チェリオコーポレ...</t>
  </si>
  <si>
    <t>戸田屋</t>
  </si>
  <si>
    <t>天恵製菓</t>
  </si>
  <si>
    <t>イオンリテール</t>
  </si>
  <si>
    <t>あいち食研</t>
  </si>
  <si>
    <t>大黒天物産</t>
  </si>
  <si>
    <t>サクラみそ食品</t>
  </si>
  <si>
    <t>ツルヤ</t>
  </si>
  <si>
    <t>野沢店 鹿児島純粋黒豚とんちゃん 一部(乳成分,鶏肉)表示欠落</t>
  </si>
  <si>
    <t>八社会</t>
  </si>
  <si>
    <t>ひとくちのおいしさ 和菓子茶房 一部異物混入(樹脂)の恐れコメントあり</t>
  </si>
  <si>
    <t>伍魚福</t>
  </si>
  <si>
    <t>北海道焼ほたて 一部包装不良</t>
  </si>
  <si>
    <t>PLANT</t>
  </si>
  <si>
    <t>斐川店 幕の内お弁当 一部(魚介類)表示欠落</t>
  </si>
  <si>
    <t>フジ</t>
  </si>
  <si>
    <t>おろしソースハンバーグ弁当他 一部(えび)表示欠落</t>
  </si>
  <si>
    <t>日本百貨店</t>
  </si>
  <si>
    <t>TONOWA瀬戸内レモン 一部賞味期限誤記</t>
  </si>
  <si>
    <t>フルーツリパブリ...</t>
  </si>
  <si>
    <t>生鮮ぶどう 一部残留農薬基準超過</t>
  </si>
  <si>
    <t>遠州夢咲農業協同...</t>
  </si>
  <si>
    <t>苦瓜（ゴーヤ）一部残留農薬基準超過</t>
  </si>
  <si>
    <t>松浦漬本舗</t>
  </si>
  <si>
    <t>酒粕ピーナッツ 一部異物混入(昆虫)の恐れ</t>
  </si>
  <si>
    <t>古謝店 ゴーヤー＆チキン南蛮丼 一部(乳成分,豚肉)表示欠落</t>
  </si>
  <si>
    <t>OX生田店 メバチマグロ切り落とし 一部保存温度逸脱</t>
  </si>
  <si>
    <t>港北東急SC サンドイッチ他 一部消費期限誤記</t>
  </si>
  <si>
    <t>清須店 極旨仕込みのお造りしめさば 一部保存温度表示欠落</t>
  </si>
  <si>
    <t>北からの贈り物 金雪の赤肉メロンアイス 一部乳脂肪分不足</t>
  </si>
  <si>
    <t>農園ジェラート(抹茶) 一部大腸菌群陽性</t>
  </si>
  <si>
    <t>鶴岡本店 由兵衛さんちの孟宗汁 一部表皮ブドウ球菌等検出</t>
  </si>
  <si>
    <t>ほし芋のはじっこ 一部カビ発生の恐れ</t>
  </si>
  <si>
    <t>食後の血糖値が気になる方のタブレット 一部原材料に医薬品成分混入</t>
  </si>
  <si>
    <t>喫茶店の味 ミックスフルーツオレ 一部キャップにカビ発生コメントあり</t>
  </si>
  <si>
    <t>10種の和菓子ミックス他 一部異物混入の恐れ</t>
  </si>
  <si>
    <t>ミニどら焼詰め合わせ商品 一部異物混入の恐れ</t>
  </si>
  <si>
    <t>土浦店 おにぎり しゃけ 一部(さけ)表示欠落</t>
  </si>
  <si>
    <t>野菜たっぷり白あんかけ他 一部容器膨張</t>
  </si>
  <si>
    <t>稲沢店 タルタルチキンバーガー 一部商品名間違い</t>
  </si>
  <si>
    <t>博多めんたいみそ他 一部(小麦)表示欠落</t>
  </si>
  <si>
    <t>　上位2種目(賞味期限・アレルギー表記ミス)で全体の　(32%)</t>
    <rPh sb="1" eb="3">
      <t>ジョウイ</t>
    </rPh>
    <rPh sb="4" eb="6">
      <t>シュモク</t>
    </rPh>
    <rPh sb="7" eb="11">
      <t>ショウミキゲン</t>
    </rPh>
    <rPh sb="17" eb="19">
      <t>ヒョウキ</t>
    </rPh>
    <rPh sb="23" eb="25">
      <t>ゼンタイ</t>
    </rPh>
    <phoneticPr fontId="5"/>
  </si>
  <si>
    <t>やや少ない</t>
    <rPh sb="2" eb="3">
      <t>スク</t>
    </rPh>
    <phoneticPr fontId="81"/>
  </si>
  <si>
    <t xml:space="preserve">2025年 第29週（7/14～7/20） </t>
    <phoneticPr fontId="5"/>
  </si>
  <si>
    <r>
      <t>2025年第27週（6月30日〜7月6日）</t>
    </r>
    <r>
      <rPr>
        <sz val="11"/>
        <color rgb="FFFF0000"/>
        <rFont val="ＭＳ Ｐゴシック"/>
        <family val="3"/>
        <charset val="128"/>
        <scheme val="minor"/>
      </rPr>
      <t>次回は７月２９日台２８号</t>
    </r>
    <rPh sb="21" eb="23">
      <t>ジカイ</t>
    </rPh>
    <rPh sb="25" eb="26">
      <t>ガツ</t>
    </rPh>
    <rPh sb="28" eb="29">
      <t>ヒ</t>
    </rPh>
    <rPh sb="29" eb="30">
      <t>ダイ</t>
    </rPh>
    <rPh sb="32" eb="33">
      <t>ゴウ</t>
    </rPh>
    <phoneticPr fontId="81"/>
  </si>
  <si>
    <t>https://news.yahoo.co.jp/articles/6c89b3910bbd4d7f8fb6f4c2ed7114284d382c33</t>
    <phoneticPr fontId="81"/>
  </si>
  <si>
    <t>　サイゼリヤはこのほど、2024年9月〜25年5月期の連結決算を発表した。売上高と利益はいずれも過去最高を記録したが、主要財務指標の多くで成長率が前年同期を下回った。売上高は前年同期比15.4％増の1883億3900万円（前年同期は23.6％増）、純利益は50.4％増の77億8400万円（前年同期は94.9％増）、営業利益は前年同期比5.4％増106億800万円（前年同期は182.0%増）だった。サイゼリヤは中国を最大の海外市場としている。現地法人、広州薩莉亜餐飲（広州サイゼリヤ）の宮本徳明社長は6月にメディアの取材に応じた際、現時点でサイゼリヤは中国本土に約500店舗を展開していると説明した。
中国ではコストパフォーマンスの高さを売りに店舗網を拡大してきたが、収益性には課題が残る。新店舗の開設を進めた結果、中国を中心とするアジア事業の24年9月〜25年5月期の売上高は、前年同期比10.5％増の630億5800万円となったが、営業利益は5.4％減の77億9900万円に落ち込んだ。サイゼリヤはたびたび「値上げはしない」と表明してきたが、この状況を受けて中国でメニュー価格の引き上げに踏み切った。サイゼリヤは中国市場で1000店舗の出店を目標としており、すでにその半数を達成している。今後は、出店範囲を地方の中・小規模都市にも広げていくという。</t>
    <phoneticPr fontId="81"/>
  </si>
  <si>
    <t>中国</t>
    <rPh sb="0" eb="2">
      <t>チュウゴク</t>
    </rPh>
    <phoneticPr fontId="81"/>
  </si>
  <si>
    <t>https://www.jetro.go.jp/biznews/2025/07/43253e33097cc5f1.html</t>
    <phoneticPr fontId="81"/>
  </si>
  <si>
    <t>　タイ保健省食品・医薬品局（FDA）は新たな保健省告示2本を公布した。主な内容は次のとおりで、いずれも7月の施行だ。
1.保健省告示459号「BSEリスクを伴う食品の輸入原則および条件の規定PDFファイル(外部サイトへ、新しいウィンドウで開きます)」（日本語仮訳は添付資料参照）
現行の保健省告示377号「BSEリスクを伴う食品の輸入規定および条件外部サイトへ、新しいウィンドウで開きます」（英語仮訳PDFファイル(外部サイトへ、新しいウィンドウで開きます)、日本語仮訳PDFファイル(283KB)）を廃止する。国際獣疫事務局（WOAH）の2023年陸生動物衛生基準（The Terrestrial Animal Code）第11.4章PDFファイル(外部サイトへ、新しいウィンドウで開きます)のガイドラインに基づき、告示の内容やBSEリスクステータスの国または地域リストを改定。
タイ国内消費者の安全保護とトレーサビリティーを考慮し、輸入に必要な書類を改定。この告示は7月7日から施行。
2.保健省告示460号「残留有害物質を含有する食品PDFファイル(外部サイトへ、新しいウィンドウで開きます)」
残留有害物質を含有する食品に関連する4本の告示を廃止し、この告示に統合する（2025年6月24日記事参照）。これまでの告示では、検出される残留有害物質の最大値（Maximum Residue Limit：MRL値）、外因性最大残留基準値（Extraneous Maximum Residue Limit：EMRL値）が定められていない場合は、コーデックス委員会の規定を超えないこととしているが、新告示では新たにASEAN MRLs/EMRLsの規定を追加する。現行の付表2の食品の種類を59種類から88種類に増加し、MRL値を改定する。現行の付表3の動植物に関する一律基準（default limit）を改定し、新告示の一律基準に置き換える。この告示は7月22日から施行。</t>
    <phoneticPr fontId="81"/>
  </si>
  <si>
    <t>タイ</t>
    <phoneticPr fontId="81"/>
  </si>
  <si>
    <t>https://www.jetro.go.jp/biznews/2025/07/d07bb6cdb787ad75.html</t>
    <phoneticPr fontId="81"/>
  </si>
  <si>
    <t>　米国のトランプ政権は米国時間7月23日、日本との関税協議の合意に関するファクトシートを公表外部サイトへ、新しいウィンドウで開きますした。ドナルド・トランプ大統領は22日、日本と合意に至ったと明らかにし、日本政府も日本時間23日、合意を発表していた（2025年7月24日記事参照）。合意が発表されてから、米国政府が関連文書を公表するのは初めてとなる。ファクトシートでは、日本による5,500億ドルの投資は「外国による過去最大の投資コミットメント」とし、何十万人もの米国人の雇用を創出し、国内製造を拡大すると指摘した。投資分野として、液化天然ガス（LNG）や送電網を含むエネルギーインフラ、半導体製造・研究開発、重要鉱物の採掘・加工・精製、医薬品・医療機器、造船を列挙した。これらの投資から生まれる利益の90％を米国が保持するとした。合意の一環として、日本からの輸入品に「15％のベースライン関税」を適用すると記した。日本に課す予定の相互関税率を25％から15％に引き下げることを指すとみられる。ファクトシートでは、米国の対日輸出と日本の対米投資の拡大とあわせて、新たな関税枠組みは日米貿易に均衡をもたらすのに役立つと評価した。1962年通商拡大法232条に基づく自動車・同部品に対する追加関税の扱いには触れていない。日本市場へのアクセスに関しては、農業・食品、エネルギー、製造・航空宇宙、自動車・工業品の4分野で、日本による輸入拡大や非関税障壁の撤廃を強調した。農業・食品では、コメ（注）やトウモロコシ、大豆、バイオエタノールなどを日本が購入するとした。
　日本による対米投資について、日本政府は政府系金融機関が最大5,500億ドル規模の出資、融資、融資保証を提供可能にすることで合意したとしている。日本との協議を率いたスコット・ベッセント財務長官は7月23日、ブルームバーグのプログラムで「この革新的な資金メカニズム」が合意を可能にしたと説明した。
（注）日本政府の説明によると、今回の合意には、農産品を含めて日本側の関税率引き下げは含まれておらず、コメについては、年間77万トン程度を無税で輸入する現行のミニマムアクセス（最低輸入量）の枠内で、米国からの調達を増やす。</t>
    <phoneticPr fontId="81"/>
  </si>
  <si>
    <t>米国</t>
    <rPh sb="0" eb="2">
      <t>ベイコク</t>
    </rPh>
    <phoneticPr fontId="81"/>
  </si>
  <si>
    <t>https://www.afpbb.com/articles/-/3589189?act=all</t>
    <phoneticPr fontId="81"/>
  </si>
  <si>
    <t>　People’s Daily】浙江省（Zhejiang）義烏市（Yiwu）の「義烏国際商貿城」は「世界のスーパーマーケット」と呼ばれ、7万5000軒が店を開き、1日平均客数は延べ22万人に達する。最近、記者がここを訪れてみると、外国人バイヤーが続々と訪れ、商談・契約が活発に行われている様子が見られた。「長年経験を積んできたので、市場の変化に適応できている。困難に直面しても、『解決策は常に困難よりも多い』ということわざを信じている」、マーケットに店舗を構える多くの店主がこのように話している。午後3時、マーケットの2区5階にある店舗で「柯南五金工具商行」の汪楠（Wang Nan）総経理は昼食を取る暇もなく、客の対応に追われていた。「今日はこれで4組目の客だ。オンラインの方でも多くの客が発注を待っている」とのことだ。汪さんの会社は今年に入り売上高が約20%増加したという。
汪さんが経営する会社は、手動工具や電動工具などを取り扱い、千種類を超す品ぞろえを誇っている。現在、同社は江蘇省（Jiangsu）丹陽市（Danyang）などの産業基地にある複数のメーカーと提携し、代理店を通じてグローバル市場にビジネス展開を果たし、100以上の国と地域に商品を輸出している。豊富な商品ラインナップ、きれいな包装、優れた商品性能が、柯南商行の商品が世界中の消費者から愛されている理由だ。「米国への輸出比率は約10%だが、現在の米国向け商品の出荷遅延は当社全体の経営に大きな影響はない。良い商品さえあれば、新しい顧客は必ず増える」と、汪さんは自信をのぞかせた。義烏マーケットの商品は品ぞろえが豊富で、品質も優れ、日常生活に欠かせない需要性の高い商品が多い。データによると、義烏マーケットには210万点を超えるSKU（在庫管理上の最小単位）があり、日用品分野の全サプライチェーンをカバーしている。こうした競争力の高い主力製品が、義烏の商人たちに困難に打ち勝つ自信を与えている。
　「近年、我々はアフリカ市場の開拓に注力し、毎年20%以上の成長を遂げている。対米貿易の比率は2018年の60%から現在は5%にまで減少した」「浙江麗芙秀化粧品」の販売責任者・劉健豪（Liu Jianhao）さんは米国の関税措置への対応についてこのように冷静に説明した。同社は昨年10月、アフリカや中東市場をターゲットにした香水シリーズを開発した。最初は30品目だけの計画だったが、今年2月に発売してみると、すぐに品薄状態となり、地域別の販売状況に応じて、このシリーズの新商品を36種類急ぎ追加したという。劉さんは「わずか2か月余りで、このシリーズは50万本以上を販売した」と言い、「思いついたらすぐに実行でき、しかも迅速で高品質だ。中国のサプライチェーンの力は、義烏の商人が多元的で多様な海外市場を開拓するための基盤となっている」と強調した。「義烏国際商貿城」には、様々な肌色の外国人商人が行き交っている。義烏はまるで終わりのない商品博覧会のようだ。世界中の商人を歓迎している。義烏税関の統計によると、今年の第1四半期、義烏と「一帯一路（Belt and Road）」協力国との輸出入貿易総額は、1118億5000万元（約2兆2549億円）に達し、前年同期比11.7%増となり、同期の義烏全体の貿易額の66.8%を占めた。</t>
    <phoneticPr fontId="81"/>
  </si>
  <si>
    <t>https://news.yahoo.co.jp/articles/6747fbfb767c208ad6ed6da5554f2127d229df9f?page=2</t>
    <phoneticPr fontId="81"/>
  </si>
  <si>
    <t>　それでも、一部の米国企業にとって経済的な打撃は限定的かもしれない。ロート・キャピタル・パートナーズのアナリスト、ビル・キルク氏によると、主要な米酒類メーカーの売上高に占めるカナダの割合はわずかに過ぎない。例えば、「ジャック・ダニエル」を製造するブラウン・フォーマンでは、カナダは年間売上高の約1％だと同氏は述べた。「理想的な状況ではなく、追加関税が課されるだけの場合より悪いが、対応可能な範囲だ」とキルク氏は語った。カナダ政府の措置を超えて、多くの消費者が自主的に米国製品をボイコットしている。カナダ銀行（中央銀行）の調査によると、貿易摩擦と愛国的感情の高まりを背景に、カナダ世帯の60％余りがアルコール飲料だけでなく、米国製製品への支出を削減している。
原題:Canada’s Boycott of US Liquor Hits Domestic Alcohol Sales（抜粋）</t>
    <phoneticPr fontId="81"/>
  </si>
  <si>
    <t>カナダ</t>
    <phoneticPr fontId="81"/>
  </si>
  <si>
    <t>https://news.nissyoku.co.jp/news/omuram20250715094226694</t>
    <phoneticPr fontId="81"/>
  </si>
  <si>
    <t>　ロッテは8日、グループ会社のPT.LOTTE INDONESIA（ロッテインドネシア）のブカシ工場内に建設していた「チョコパイ」の第二の製造工場の竣工式を実施したと発表した。新工場は、延床面積2万2408平方m（6780坪）、投資額約78億円で8月に稼働予定。新工場によって生産能力は最大で約2倍となる見込みで、インドネシア国内でソフトケーキのシェア第1位の同品をさらに成長させる。
　ロッテインドネシアは1993年に設立し、ガム製造販売を開始。2007・・・以下有料</t>
    <rPh sb="231" eb="235">
      <t>イカユウリョウ</t>
    </rPh>
    <phoneticPr fontId="81"/>
  </si>
  <si>
    <t>インドネシア</t>
    <phoneticPr fontId="81"/>
  </si>
  <si>
    <t>https://www.bloomberg.co.jp/news/articles/2025-07-22/SZSV9HGPL44N00</t>
    <phoneticPr fontId="81"/>
  </si>
  <si>
    <t>　米清涼飲料大手コカ・コーラは、米国産のサトウキビ糖（ケーンシュガー）を使用した新しいコーラ製品を今秋に発売する予定だと発表した。
　　トランプ米大統領は約１週間前、コカ・コーラが米国内で販売するコーラにケーンシュガーを使用することに合意したと、自身のソーシャルメディア「トゥルース・ソーシャル」に投稿していた。関連記事：コカ・コーラ、米国内向けコーラでサトウキビ糖使用へ－トランプ氏
　　コカ・コーラが22日に発表した４－６月（第２四半期）決算では、売上高の伸びと利益が市場予想を上回った。値上げをよそに、消費者の需要は堅調に推移した。通期の１株当たり利益の伸びについては約３％と予想。従来は２ー３％と予想していた。関連記事：コカ・コーラ:２Ｑ比較可能な１株利益87セント：スナップショット
　　コカ・コーラは長年にわたり米国において、より安価な高果糖コーンシロップ（トウモロコシから作られる異性化糖）を使用してきた。だが甘味料としてケーンシュガーが使用され、米国に輸入されたメキシコ産のコーラは価格がより高いものの、一部消費者の間で強い支持を受けている。
　　ＣＦＲＡのアナリスト、アルン・スンダラム氏は、コカ・コーラが製品群全体からコーンシロップを完全に排除する「可能性は極めて低い」と分析。「ケーンシュガーを使用した新たな製品ラインを投入するというのが、より現実的なシナリオだろう。コストと小売価格は上昇する可能性が高い」と付け加えた。米農務省によると、2025－26年シーズンの米国内のケーンシュガー生産量は、同国の砂糖供給全体の約30％を占める見通し。それ以外の砂糖はビート由来のほか、メキシコなど他国からの輸入に依存している。コカ・コーラの世界全体の販売数量は１％減となったが、より小容量の製品導入により売上高全体の成長を維持している。一例としてジュース事業では、「中南米やインドなど手頃な価格の飲料を求める消費者が多い市場」で低価格の飲み切りサイズ製品を販売することにより、今年に入り取引が１億3000万件余り増加したと、同社は説明した。コカ・コーラはまた、製品の多様化にも注力している。今回の決算は、そうした戦略が奏功していることを示している。本業ベースの売上高は５％増と、アナリスト予想を上回った。
原題：Coca-Cola Says US Cane Sugar Soda Is Coming After Trump Post (1)（抜粋）</t>
    <phoneticPr fontId="81"/>
  </si>
  <si>
    <t>https://news.yahoo.co.jp/articles/88e988b81d13ae521e9b50551b425359686b7148</t>
    <phoneticPr fontId="81"/>
  </si>
  <si>
    <t>　中国の幼稚園で発生した集団鉛中毒事件は、給食写真の見映えが良ければ園児募集に役立つと考えた園長の宣伝目的による指示が原因だったと、中国中央テレビ（ＣＣＴＶ）など国営メディアが２１日、報じた。報道によると、園長自身も提供された給食を食べ、血中鉛濃度が基準値を超える診断を受けており、地域の病院などはこれを隠蔽するために検査結果を改ざんしていた。中国公安当局の報告書によると、中国西北部・甘粛省天水市にある「褐石培心幼稚園」は、昨年４月と今年２月の２回にわたり、オンラインで食用不可の三色の絵の具計３．１キロを購入し、小麦粉の生地に混ぜていた。こうして作られたトウモロコシソーセージパンや三色ナツメ蒸しパンが定期給食として提供された。昨年から異常症状を示した多くの園児の血中鉛濃度は１リットル当たり２００～５００マイクログラムに達していた。園長も１６９．３マイクログラムの鉛中毒と診断された。調査の結果、これは天水市ではなく隣接する陝西省の西安中央病院で検査した数値であり、地元の天水市第２人民病院では血中鉛濃度が基準値を超えていたにもかかわらず、問題がないように改ざんしていたことが判明した。中国の基準は１リットル当たり１００マイクログラム以下で、米国疾病対策センター（ＣＤＣ）は５０マイクログラムを超えると鉛中毒と見なす。鉛中毒は脳や中枢神経系に不可逆的な損傷を引き起こし、子供の場合は認知力や注意力の低下、発達遅延などの症状をもたらす。問題となった給食メニューからは、トウモロコシソーセージパン１キロ当たり１３４０ミリグラム、三色ナツメ蒸しパン１キロ当たり１０５２ミリグラムの鉛が検出され、中国国家食品安全規定の基準値を数千倍も超えていた。園長は民間営利幼稚園である同園の投資家の同意を得て、調理師に「給食写真の色味を良く見せるため」として絵の具の購入を指示したという。中国国内では民間幼稚園が急増し、園児募集の競争が過熱していることも今回の事件の背景として指摘されている。事件が発覚すると、保護者や中国ネットユーザーの間で天水市当局が事件を組織的に隠蔽・矮小化したとの疑惑が広がった。
　また、天水市では１９年前にも集団鉛中毒が発生していたことが明らかになり、今回の事件も地域内の工場からの汚染物質が原因ではないかとの指摘もあった。しかし当局は幼稚園周辺の環境調査を行った結果、大気、地表水、地下水、土壌すべてが環境基準を満たしていたと発表した。現在、園長、投資家、調理師など６人が逮捕され、合計１７人が調査を受けている。幼稚園の園児２５１人と職員３４人全員を検査した結果、園児２４７人と職員２８人が異常判定を受けた。このうち２３５人が入院治療を受け、現在２３４人が退院、血中鉛濃度は平均４０％減少したと当局は説明した。</t>
    <phoneticPr fontId="81"/>
  </si>
  <si>
    <t>https://www.arabnews.jp/article/arts-culture/article_154114/</t>
    <phoneticPr fontId="81"/>
  </si>
  <si>
    <t>　ドバイ：アラブ首長国連邦（UAE）最大級のアジア系スーパーマーケット「1004 Gourmet」は、土曜日にドバイのアル・グレア・センターに新店舗をオープンし、UAE在住者向けに本場仕込みの日本食食と韓国食品、スキンケア製品など多様な商品を提供開始した。「グリーンズとパームに店舗をオープンしましたが、オールドドバイエリアの人々に当社の製品を紹介したいと思った」と、1004 Gourmet の会長、ドン・チョル・シン氏はアラブニュース・ジャパンに語った。「当社はあらゆるアジアの製品を取り扱っています。アジアの食品といえば、1004 Gourmet を思い浮かべてほしい」と彼は付け加えた。アル・グレア・センター店は、冷凍肉や新鮮な野菜から、日本のアルフォートチョコレートのようなスナックまで、ゲストが必要とするアジアの食材をすべて揃えたワンストップショップとして機能している。
店舗では、ハラルと非ハラル製品を組み合わせた商品を、手頃な価格で提供している。食品や飲料のほか、韓国のスキンケアやメイクアップブランドを取り扱う美容コーナー、コーヒーやキンパなどの軽食を楽しめる小さなカフェも併設されている。土曜日のグランドオープンには、アジア製品への関心の高さを反映して、開店前から何時間も前から客が列を作った。グランドオープンには、今西淳日本総領事、ニパ・ニラヌートタイ総領事も出席した。
「1004 Gourmet は、ドバイの店舗、ホテル、レストランに、和菓子、調味料、米、果物など、日本の食材や食品を提供しています。ドバイの活気あるアル・グレア・センターで、多くの人々に日本食を楽しんでいただけることを大変嬉しく思います」と、日本総領事はアラブニュース・ジャパンに語った。</t>
    <phoneticPr fontId="81"/>
  </si>
  <si>
    <t>ドバイ</t>
    <phoneticPr fontId="81"/>
  </si>
  <si>
    <t>https://www.vietnam.vn/ja/qua-vai-viet-nam-lan-dau-len-ke-sieu-thi-lon-nhat-nuoc-my</t>
    <phoneticPr fontId="81"/>
  </si>
  <si>
    <t>　ベトナム産ライチが米国最大の小売業者コストコの店頭に初めて並んだ。これを受けて、米国有数の農産物輸入業者であるドラゴンベリープロデュース社は、セーフウェイスーパーマーケットチェーンを通じて米国市場でベトナムのバクニン産ライチを流通させる計画を継続している。それと同時に、この輸入業者は、米国とカナダに635のスーパーマーケットを展開する米国最大の小売業者、小売スーパーマーケットチェーン「コストコ」の棚に初めてベトナム産ライチを並べた。
ドラゴンベリーがこの特産フルーツを米国に持ち込むのは3年連続で、国際市場でのこの製品の着実な発展を示しています。
ベトナム産ライチのブランド名は「ゴールデンライチ」。GlobalG.AP認証プロセスに基づいて栽培されたこのライチは、ピンクがかった赤色、甘い味わい、そして独特の歯ごたえが際立つだけでなく、米国の厳格な植物検疫基準も満たしています。ベトナムで放射線照射されたライチは、鮮度と品質を保ったまま海路で米国へ輸送されます。
　ベトナム産ライチがセーフウェイやコストコといった大手小売チェーンに導入されたことは、商業的な成功であるだけでなく、ベトナムの高級農産物輸出の潜在力を証明するものでもあります。アメリカの消費者は、ベトナム産ライチの独特の風味をますます好んでいます。ベトナムのドラゴンベリーとライチの栽培地域間の協力は、売買という単純な側面に留まらず、栽培技術、加工、保存から市場とのコミュニケーションに至るまでのつながりの連鎖を構築しています。ドラゴンベリーは現在、ベトナムの協同組合や企業と直接協力し、生産工程の標準化、そして果物輸出量と持続可能な開発の向上の基盤として、ロンガン、ドラゴンフルーツ、パッションフルーツなど他の果物への展開に取り組んでいます。
　ライチがセーフウェイやコストコなどの大手スーパーマーケットチェーンで販売されているという事実は、輸出額の増加だけでなく、生産者と販売業者の効果的な協力を反映して、ベトナムの農産物のイメージを世界の食の地図上に位置付けることにも貢献しています。サンフランシスコのベトナム貿易事務所は、今後も企業の製品と市場の拡大に同行し支援を続け、今後さらに多くのベトナムの農産物を米国市場に投入していくと述べた。
出典: https://hanoimoi.vn/qua-vai-viet-nam-lan-dau-len-ke-sieu-thi-lon-nhat-nuoc-my-709871.html</t>
    <phoneticPr fontId="81"/>
  </si>
  <si>
    <t>ベトナム</t>
    <phoneticPr fontId="81"/>
  </si>
  <si>
    <t>https://www.vietnam.vn/ja/vu-ngo-doc-thuc-pham-sau-khi-an-gio-o-hue-them-10-benh-nhan-cap-cuu</t>
    <phoneticPr fontId="81"/>
  </si>
  <si>
    <t>　フエ市フォンディン区で命日を記念する食事を食べた後に食中毒の疑いがあり、現在19人がフエ中央病院に入院している。7月20日夕方、フエ中央病院第2分院の責任者は、さらに10人が救急室に搬送されたばかりで、フエ市フォンディン区での命日パーティーでの食事による食中毒の疑いのある症例は合計19人になったと述べた。
現在、フエ中央病院第2分院の救急科および熱帯病科では、急性胃腸炎と診断され、新たに入院した35歳から76歳までの患者10人が治療を受けている。
同日、フエ市保健局は作業部会を派遣し、フエ中央病院第2分院と連携し、患者の状況把握、疫学調査、関連内容の検証を行った。そのため、7月19日午前11時、フォンディン区ミースエン住宅街の墓前広場で、患者全員が命日パーティーに出席しました。メニューには、クラゲサラダ、エビ、蒸しイカ、焼き鳥、ハタの鍋、ヨーグルトなどが含まれていました。同日午後6時頃、食事を温め直して2度目の食事をした人もいました。食事は約6皿に盛り付けられ、約50名が参加しました。ほとんどの患者さんが食事の料理を全て完食しました。料理はフォンディン区のX.Dレストランが用意しました。7月20日午前2時から午前5時までの約15時間後、多くの人が発熱や腹部の痛み、軟便、嘔吐などの症状を示した。フエ市保健局長のトラン・キエム・ハオ准教授は、規則に従って適切な介入措置を継続するため、フエ中央病院第2分院と連携し、事件に関連した患者の状況の最新情報の収集と監視を続けていると述べた。ヴァン・タン
出典: https://www.sggp.org.vn/vu-ngo-doc-thuc-pham-sau-khi-an-gio-o-hue-them-10-benh-nhan-cap-cuu-post804628.html</t>
    <phoneticPr fontId="81"/>
  </si>
  <si>
    <t>https://www.vietnam.vn/ja/thu-tuong-israel-netanyahu-bi-ngo-doc-thuc-pham</t>
    <phoneticPr fontId="81"/>
  </si>
  <si>
    <t xml:space="preserve">　タイムズ・オブ・イスラエルによると、イスラエル首相府は7月20日、ベンヤミン・ネタニヤフ首相が食中毒にかかっており、今後3日間は自宅で仕事をすると発表した。「ネタニヤフ首相は7月19日の夜に体調不良を感じ始め、エルサレムのハダッサ・アイン・ケレム病院の内科部長、アロン・ヘルシュコ医師の自宅で診察を受けた」とネタニヤフ首相官邸は声明で述べた。アロン・ヘルシュコ医師はネタニヤフ首相が腐った食物を摂取したことによる腸炎であると診断した。
ネタニヤフ首相の事務所は、首相の現在の健康状態は安定していると付け加えた。首相は脱水症状を起こしたため、点滴を受けている。首相官邸は「ネタニヤフ首相は今後3日間自宅で療養し、リモートで職務を遂行する」と発表した。75歳のネタニヤフ首相は近年、健康問題を抱えている。12月下旬に前立腺摘出手術を受け、3月にはヘルニアの手術を受けた。同月にはインフルエンザにかかり、数日間公務を休んだ。2023年にはペースメーカー設置手術を受けた。その1週間前、ネタニヤフ首相は脱水症状とみられる症状で入院していた。
ビデオソース: VTV　　出典: https://khoahocdoisong.vn/thu-tuong-israel-netanyahu-bi-ngo-doc-thuc-pham-post1556148.html
</t>
    <phoneticPr fontId="81"/>
  </si>
  <si>
    <t>イスラエル</t>
    <phoneticPr fontId="81"/>
  </si>
  <si>
    <t>https://www.jetro.go.jp/biznews/2025/07/237715d81860bf58.html</t>
    <phoneticPr fontId="81"/>
  </si>
  <si>
    <t>　米国司法省は7月9日、カリフォルニア州のギャビン・ニューサム知事（民主党）、同州のロブ・ボンタ司法長官などに対して、卵および家禽（かきん）製品の生産に煩雑な規制を課す州法を理由に訴訟を提起したことを発表外部サイトへ、新しいウィンドウで開きますした。連邦政府では、卵および卵製品の商品表示や包装方法の適正性を確保するための基準を定める卵製品検査法を制定しており、これが卵価格を安価に保つ効果があるとしているが、カリフォルニア州の、ケージ飼いされた鶏から産まれた卵の州内での販売を禁止するなどの規制の影響で、全米の農家が卵製品検査法に基づく生産ができなくなっていると主張している。　
　司法省は、「カリフォルニア州が施行した官僚主義的で不必要な規制により、卵などの日用品の価格が高騰し米国民にとって手が出にくくなっている」「トランプ大統領のリーダーシップの下、連邦法を最大限に活用し、米国の家庭が抑圧的な規制の負担から解放され、米国の繁栄を取り戻せるよう尽力する」とコメントしている。訴訟の対象となったのは、カリフォルニア州法AB1437（2010年）、提案2（2008年）、および提案12（2018年）の3つの法令。動物愛護の観点から鶏のケージ飼いを禁止する規制は国際的な潮流であり、マサチューセッツ州やオレゴン州など9州が立法化済みで、7州では既にケージ飼いの鶏から生まれた卵の販売を禁止している。企業の中にも、マクドナルドなど、ケージフリーの卵しか使わないと宣言した企業もある。しかし、今回の司法省の訴状では動物愛護という背景は一切触れていない。
他方、「デーリー・ブリーズ」紙（電子版7月11日）によると、過去1年間の卵価格の記録的高騰は主に鳥インフルエンザによるものとされ、米国卵協会は「カリフォルニアでも同様で2024年後半から2025年初頭にかけて約1,200万羽が失われたことで、同州の卵生産は壊滅的な打撃を受け、卵の供給が枯渇した」とのコメントを同紙に寄せている。こうした中で、ニューサム知事はSNSで「すべてをカリフォルニアのせいにするお気に入りの趣味にトランプ氏は戻っている」と発信している。</t>
    <phoneticPr fontId="81"/>
  </si>
  <si>
    <t>https://news.yahoo.co.jp/articles/6530c71ceb2e0653bb33a49b6e2d84cfcaa2d54e</t>
    <phoneticPr fontId="81"/>
  </si>
  <si>
    <t>　放牧牛に柳の葉を食べさせると、尿由来のアンモニアガスや亜酸化窒素の排出を減らせることを、ドイツなどの国際研究グループが確かめた。これらのガスは土壌や大気に悪影響を及ぼすが、放牧で排出を減らすのは難しいとされていた。牛や羊など反すう動物は、摂取した窒素成分の6割以上をふん尿として出す。尿には尿素が含まれるが、土壌中で分解されアンモニアになり、多いと土壌が酸性化する。アンモニアの酸化で温室効果ガスである亜酸化窒素も生じる。農業全体で排出される窒素成分のうち、放牧は26％を占めるとされる。試験では、柳の葉に含まれるサリチル酸などの成分により、土壌からのアンモニアガスの排出が14％減、亜酸化窒素の排出が81％減った。柳を葉を食べさせると尿中の尿素が少なくなったのに加え、サリチル酸自体が土壌からの亜酸化窒素の排出を減らす。柳の葉は、牧草主体の飼料で5分の1ほどを置き換えた。アルファルファとの比較。牛の生育は同等だった。サリチル酸だけでなく、柳の他の成分も影響するとみている。異なる土壌条件や、他のサリチル酸を含む植物でも検証する。研究成果は国際学術誌「アグリカルチャー・エコシステムズ・アンド・エンバイロメント」に掲載された。</t>
    <phoneticPr fontId="81"/>
  </si>
  <si>
    <t>ドイツ</t>
    <phoneticPr fontId="81"/>
  </si>
  <si>
    <t>https://www.vietnam.vn/ja/10-nguoi-nhap-vien-nghi-ngo-doc-thuc-pham-sau-khi-an-dam-gio</t>
    <phoneticPr fontId="81"/>
  </si>
  <si>
    <t>　10人に中毒症状を引き起こした宴には、フォンディン区のレストランで調理された、クラゲサラダ、エビ、蒸しイカ、焼き鳥、ハタ鍋、ヨーグルトなどの料理が含まれていた。7月20日午後、 フエ中央病院の責任者は、同部署の第2施設が、 フエ市フォンディン区の葬儀で食事をし、食中毒の疑いのある患者10人を受け入れ、治療したと述べた。当初の情報によると、上記の患者10人全員が7月19日正午、フォンディン区ミースエン住宅団地で行われた追悼式で同じ料理を食べたという。
　食中毒の疑いのある人のうち５人は同日午後６時に再度（再加熱して）食べた。フエ市保健局の疫学調査によると、宴会にはフォンディン区のレストランが用意したクラゲサラダ、エビ、蒸しイカ、焼き鳥、ハタ鍋、ヨーグルトなど6品の料理が並べられたが、出席したのは約50人だけだった。食中毒の疑いのある症例の多くは、様々な食品を摂取しています。食後約15時間で、発熱、腹部のけいれん、軟便、嘔吐などの症状が現れる人もいます。フエ中央病院の責任者によると、7月20日午後1時30分までに、同病院の第2施設では食中毒患者10人が受け入れらており、そのうち1人は集中治療室で監視下に置かれ、残りは熱帯病科で治療中だという。10症例すべての健康状態は改善しています。特に、集中治療室で治療を受けていたNTLさん（84歳）は意識があり、血行動態指数も改善しています。フエ市保健局は、中央病院第2分院と連携し、食中毒の疑いのある患者の状況の最新情報の収集と監視を行い、適切な介入措置を講じます。フエ市保健局はまた、食品安全部、疾病管理センター、フォンディエン医療センターに対し、食中毒が発生した地域の関連環境の調査、検証、対応を指示した。
出典: https://dantri.com.vn/suc-khoe/10-nguoi-nhap-vien-nghi-ngo-doc-thuc-pham-sau-khi-an-dam-gio-20250720172041208.htm</t>
    <phoneticPr fontId="81"/>
  </si>
  <si>
    <t>https://www.msn.com/ja-jp/news/opinion/%E7%B1%B3%EF%BD%8C%EF%BD%81%E5%87%BA%E8%88%AA%E3%81%AE%E3%82%AF%E3%83%AB%E3%83%BC%E3%82%BA%E8%88%B9-%EF%BC%91%EF%BC%93%EF%BC%94%E4%BA%BA%E3%81%8C%E8%83%83%E8%85%B8%E3%81%AE%E4%B8%8D%E8%AA%BF%E8%A8%B4%E3%81%88-%E5%8E%9F%E5%9B%A0%E4%B8%8D%E6%98%8E/ar-AA1ITgam</t>
    <phoneticPr fontId="81"/>
  </si>
  <si>
    <t>　 今月４日に米ロサンゼルスを出航したロイヤル・カリビアンのクルーズ船「ナビゲーター・オブ・ザ・シーズ」で、１３０人を超える乗客が胃腸の不調を訴えたことが分かった。現時点で原因は特定されていない。米疾病対策センター（ＣＤＣ）によると、体調不良を訴えたのは１３４人。これは乗客名簿に記載された全３９００人の３．４％に当たる。乗員全１２６６人のうち７人も体調を崩したという。今回の集団発症については１１日、クルーズ船が１週間の航海を終えてロサンゼルスに戻った際、ＣＤＣの船舶衛生プログラム（ＶＳＰ）に報告された。ＶＳＰがまとめた記録によれば、プログラムの対象となるクルーズ船では今年これまでに、胃腸疾患の集団発生が１８件確認されており、大半はノロウイルスに関連している。ＣＤＣの記録によると、これは昨年１年間を通じて報告された集団発症の件数と同数。
今回のクルーズ船で集団発症が起きた原因は不明だが、ＣＤＣは今週、乗客が下痢や嘔吐（おうと）、腹痛を訴えたことを明らかにした。４月には別の客船「クイーン・メリー２」で、乗客およそ２５０人が感染力の強いノロウイルスへの罹患を報告していた。米バンダービルト大学医療センターの感染症専門家ウィリアム・シャフナー氏は今年、ＣＮＮ Ｔｒａｖｅｌの取材に対し、ノロウイルスは「クルーズ船ウイルス」として知られていると説明した。ノロウイルスは容易に拡散し、クルーズ船のような閉鎖空間では特に感染しやすいためだ。こうした集団感染は学校や刑務所など、大勢の人が密集する場所ならどこでも頻繁に発生する。ただ、ＣＤＣはこれまでのところ、ナビゲーター・オブ・ザ・シーズで起きた集団発症の原因がノロウイルスかどうか特定していない。
ロイヤル・カリビアン・グループの広報はＣＮＮ Ｔｒａｖｅｌに「乗客や乗員、寄港地のコミュニティーの健康と安全が我々の最優先事項だ」と説明。「船内での最高水準の健康と安全を支える環境を維持するため、我々は厳格な清掃手順を実施しており、その多くは公衆衛生ガイドラインを優にクリアしている」と述べた。
ＣＤＣによれば、ロイヤル・カリビアンからは、発症者の隔離後に清掃と消毒の手順を強化し、感染者から検体を採取したとの報告があったという。</t>
    <phoneticPr fontId="81"/>
  </si>
  <si>
    <t>保健省、BSEリスク伴う食品の輸入規定など2本の新告示公布(タイ) ｜ ビジネス短信 ―ジェトロ</t>
  </si>
  <si>
    <t>トランプ米政権、日本との関税協議の合意に関するファクトシート公表(日本、米国) ｜ ビジネス短信 ―ジェトロ</t>
  </si>
  <si>
    <t>「世界のスーパーマーケット」義烏の最前線レポート・中国 - 国際ニュース：</t>
  </si>
  <si>
    <t xml:space="preserve">カナダで進む米国産スピリッツ不買、国内の酒類市場全体に打撃 - Yahoo!ニュース </t>
  </si>
  <si>
    <t>ロッテ、インドネシア新工場竣工　「チョコパイ」生産能力2倍に - 日本食糧新聞・電子版</t>
  </si>
  <si>
    <t>コカ・コーラ、サトウキビ糖使用の新たな飲料発売へ－決算好調 - Bloomberg</t>
  </si>
  <si>
    <t xml:space="preserve">中国幼稚園で集団「鉛中毒」…「給食写真で見映えを良くするため」園長の指示が原因（中央日報日本語版） </t>
  </si>
  <si>
    <t xml:space="preserve">アラブ首長国連邦のアジア系スーパーマーケット「1004 Gourmet」がドバイに新店舗をオープン 　ARAB NEWS </t>
  </si>
  <si>
    <t xml:space="preserve">ベトナム産ライチがアメリカ最大のスーパーマーケットの棚に初めて登場 - Vietnam.vn </t>
  </si>
  <si>
    <t xml:space="preserve">フエで命日食事後に食中毒発生、新たに10人が救急搬送 - Vietnam.vn </t>
  </si>
  <si>
    <t xml:space="preserve">イスラエルのネタニヤフ首相が食中毒に - Vietnam.vn </t>
  </si>
  <si>
    <t xml:space="preserve">米トランプ政権、卵価格高騰はカリフォルニア州法に起因するとして提訴(米国) ｜ ビジネス短信 ―ジェトロの海外ニュース </t>
  </si>
  <si>
    <t>放牧牛に柳の葉与えると有毒ガス減　国際研究グループ確認（日本農業新聞） - Yahoo!ニュース</t>
  </si>
  <si>
    <t xml:space="preserve">葬儀で食事をした後、食中毒の疑いで10人が入院 - Vietnam.vn </t>
  </si>
  <si>
    <t xml:space="preserve">米ＬＡ出航のクルーズ船、１３４人が胃腸の不調訴え 原因不明 - MSN </t>
  </si>
  <si>
    <t>サイゼリヤ、中国事業が成長鈍化　苦渋のメニュー値上げで収益性改善へ（36Kr Japan） - Yahoo!ニュース</t>
  </si>
  <si>
    <t>東京都、「食べきりキャンペーン」実施へ　飲食店での食品ロス削減に向け</t>
    <phoneticPr fontId="81"/>
  </si>
  <si>
    <t xml:space="preserve">　東京都は、食品ロスの削減に向けた取り組みの一環として、飲食店での「食べきりキャンペーン」を10月下旬から12月頃まで実施する予定。これに先立ち、キャンペーンに参加・協力する飲食店の募集を開始した。　東京都では、2000年度比で30年に60％減、35年に65％減という食品ロス削減目標を掲げており、外食産業における削減が重要課題となっている。都内の食品ロスのおよそ3分の1以上が外食産業由来であり、特に利用者の「食べ残し」対策が不可欠とされる。
キャンペーンの目的と内容
　同キャンペーンは、消費者による「食べきり」のライフスタイルを普及・定着させることを目的とし、参加店舗には「キャンペーン啓発グッズ（ポスター、卓上ポップ、ステッカー等）の掲示」、「来店客へのアンケート協力（二次元コードの提示）」、「来店客の希望があった場合の持ち帰り容器の提供」などが求められる。なお、食べ残しの持ち帰りに関しては、消費者庁および厚生労働省が策定した「食べ残し持ち帰り促進ガイドライン」に沿うこととされる。　キャンペーンに参加すると、東京都の公式ホームページ上で店舗情報が掲載され、PRにつながるメリットがある。申込方法など詳細はこちらから（東京都HPより）
</t>
    <phoneticPr fontId="81"/>
  </si>
  <si>
    <t>https://wellness-news.co.jp/posts/%E6%9D%B1%E4%BA%AC%E9%83%BD%E3%80%81%E3%80%8C%E9%A3%9F%E3%81%B9%E3%81%8D%E3%82%8A%E3%82%AD%E3%83%A3%E3%83%B3%E3%83%9A%E3%83%BC%E3%83%B3%E3%80%8D%E5%AE%9F%E6%96%BD%E3%81%B8%E3%80%80%E9%A3%B2%E9%A3%9F/</t>
    <phoneticPr fontId="81"/>
  </si>
  <si>
    <t>https://wellness-news.co.jp/posts/250723-6/</t>
    <phoneticPr fontId="81"/>
  </si>
  <si>
    <t>森下仁丹、摂南大学らと共同研究　学生アスリートの腸内環境が機能性食品で改善</t>
    <phoneticPr fontId="81"/>
  </si>
  <si>
    <t>　森下仁丹㈱（大阪市中央区、森下雄司社長）はこのほど、機能性食品（グアー豆食物繊維およびカシス抽出物）の摂取によって腸内環境が改善することを明らかにしたと発表した。摂南大学（久保康之学長）農学部応用生物科学科、動物機能科学研究室の井上亮教授、三浦広卓招聘研究員、農学部食品栄養学科の藤林真美教授、織田奈央子助教、スポーツ振興センターの瀬川智広准教授の研究チーム、京都府立医科大学大学院医学研究科、消化器内科学の高木智久准教授、生体免疫栄養学講座の内藤裕二教授、栄養・病理学研究所、太陽化学㈱（三重県四日市市、山崎長宣社長）との共同研究。　摂南大学ラグビー部員を対象に食事介入試験を行った。水溶性食物繊維「グアー豆食物繊維」と、抗酸化物質を豊富に含む「カシス抽出物」を4週間摂取することで、腸内環境にどのような変化が起こるかを検証した。また、同研究では、腸内環境への効果をより厳密に評価するため二重盲検試験を採用。　実験の結果、グアー豆食物繊維またはカシス抽出物、あるいはその両方を摂取した被験者では、ビフィズス菌（Bifidobacterium属細菌）や酪酸を産生するMegasphaera属細菌が有意に増加するなど、腸内環境の改善を示す結果が見られた。また、試験開始時に腸内環境が悪かった被験者に絞った層別解析では、より顕著な改善効果が確認された。これらの被験者では、機能性食品の摂取により、Faecalibacterium属細菌やPhascolarctobacterium属細菌といった有用菌が増加。加えて、短鎖脂肪酸の総量も有意に増加したという。
　今回の結果は、グアー豆食物繊維およびカシス抽出物が、特に腸内環境が乱れている学生アスリートの腸内環境を改善し、腸の健康を促進する有効な機能性素材となりうることを示している。また、井上教授の別の先行研究では、長距離ランナーでも同様の腸内環境の悪化が報告されており、同研究の成果はラグビー選手だけでなく、高強度のトレーニングを行う幅広いアスリートに応用できる可能性があるとしている。</t>
    <phoneticPr fontId="81"/>
  </si>
  <si>
    <t xml:space="preserve">第4回「食品寄附等に関する官民協議会」 【7/25】オンライン「Microsoft Teams」で傍聴可能 </t>
    <phoneticPr fontId="81"/>
  </si>
  <si>
    <t>　　消費者庁は本日25日午前、「食品寄附等に関する官民協議会」を開催する。同会合は昨年5月9日、9月5日、12月4日に続き4度目。会議の模様はMicrosoft Teams（マイクロソフト・チームス）で同時配信する。消費者庁は、食品ロス削減の取組を推進する一環として2024年5月、「食品寄附等に関する官民協議会」を設立した。これは23年12月22日に関係省庁により取りまとめられた「食品ロス削減目標達成に向けた施策パッケージ」に基づくもの。さらに昨年12月に「食品寄附ガイドライン～食品寄附の信頼性向上に向けて」を策定。ガイドラインでは、一定の管理責任を果たすことができる食品寄附関係者が遵守すべき事項を明示しており、今後はこのガイドラインに基づき、フードバンクの認証制度の構築に向けた準備を進める。
＜開催概要＞
日　時：7月25日（金）午前10時～午後0時
会　場：中央合同庁舎第4号館4階 共用第4特別会議室
（東京都千代田区霞が関3-1-1）
議　事：①フードバンク認証制度実施要綱案について
②フードバンク認証実証事業の内容についての説明
③今後のスケジュール
視聴方法など詳細はこちら（消費者庁HPより）</t>
    <phoneticPr fontId="81"/>
  </si>
  <si>
    <t>https://wellness-news.co.jp/posts/%E7%AC%AC4%E5%9B%9E%E3%80%8C%E9%A3%9F%E5%93%81%E5%AF%84%E9%99%84%E7%AD%89%E3%81%AB%E9%96%A2%E3%81%99%E3%82%8B%E5%AE%98%E6%B0%91%E5%8D%94%E8%AD%B0%E4%BC%9A%E3%80%8D%E3%80%80%E3%82%AA%E3%83%B3%E3%83%A9/</t>
    <phoneticPr fontId="81"/>
  </si>
  <si>
    <t xml:space="preserve">消費者委へ諮問、食品表示基準一部改正 「含まない」「添加していない」が使用可能に </t>
    <phoneticPr fontId="81"/>
  </si>
  <si>
    <t xml:space="preserve">　消費者庁は22日、食品表示法第4条第1項に基づく食品表示基準の一部改正について、消費者委員会へ諮問したと発表した。今回の諮問は、機能性表示食品に関する表示の見直しを目的としている。機能性表示食品については、消費者庁長官に届け出られた機能性関与成分およびその機能が正確に消費者に伝わることが重要であることから、他の一般食品とは異なり、成分の強調表示について厳格な規制が設けられてきた。現行では、機能性関与成分以外の成分について「含む」、「含まない」、「添加していない」などの強調表示が一部を除き禁止されている。
　しかし今回、機能性表示食品においても、成分を「添加していない」、「含まない」などの否定的な表示については、一般食品と同じように容器包装上に表示することができるように改正する方針が示された。一方で、届け出た機能性関与成分以外の成分（栄養成分表の別表第9に掲げる成分を除く）について「含む」ことを強調する表示は、引き続き禁止事項として維持される。同改正は消費者委員会における食品表示部会における答申を経た後に公布し、公布と同時に施行される。消費者庁は「公布時期については今のところ未定」としている。関連記事：機能性表示食品、表示基準また改正へ　消費者庁が改正案、表示禁止事項を一部見直し
</t>
    <phoneticPr fontId="81"/>
  </si>
  <si>
    <t>https://wellness-news.co.jp/posts/250723-6-2/</t>
    <phoneticPr fontId="81"/>
  </si>
  <si>
    <t xml:space="preserve">食料システム法に関する地方説明会 農水省、今月から全国9地域で開催へ </t>
    <phoneticPr fontId="81"/>
  </si>
  <si>
    <t>　農林水産省は、6月11日に成立・18日に公布された「食品等の持続的な供給を実現するための食品等事業者による事業活動の促進及び食品等の取引の適正化に関する法律」（食料システム法）について、全国9ブロックで方説明会を開催する。食料システム法は、合理的な費用を考慮した価格形成を通じて、食品産業の持続的な発展を図り、持続可能な食料供給体制の確立を目的とするもの。食料システム全体の中での食品事業者の役割を明記している。説明会では、生産・加工・流通・販売といった食料システムに関わる事業者等を対象に法制度の趣旨を説明するとともに、今後の施策検討に資する意見聴取も行う。
＜開催日程（令和7年7月11日時点）＞
ブロック 開催地 日時
北海道 札幌市 　　　8月5日（火）14:00～16:30　　　　　　　東　北 仙台市 　　　7月24日（木）13:30～16:00　　　　関　東 さいたま市 　8月1日（金）午後（調整中）
北　陸 金沢市 　　 8月5日（火）13:30～16:00　　　　　   　　東　海 名古屋市　　 8月6日（水）13:30～16:00　　　　  近　畿 京都市 　　 8月7日（木）午前（調整中）
中四国 岡山市 　　 7月31日（木）午後（調整中）                      九　州 熊本市 　　 8月7日（木）午後（調整中）                沖　縄 那覇市 　　 7月30日（水）13:30～16:00
※時間等は一部未定であり、詳細は順次更新される。</t>
    <phoneticPr fontId="81"/>
  </si>
  <si>
    <t>https://wellness-news.co.jp/posts/250714-1/</t>
    <phoneticPr fontId="81"/>
  </si>
  <si>
    <t>センセーショナルなPFAS報道、混沌とした世界のPFAS規制</t>
    <phoneticPr fontId="15"/>
  </si>
  <si>
    <r>
      <t xml:space="preserve">   2025年7月11日(金）、東京農業大学世田谷キャンパスアカデミアセンター 横井講堂で、学校法人東京農業大学食品安全研究センター研究会による講演会が開催。昨今マスコミを賑わしているPFASについて、山﨑 由貴氏（国立医薬品食品衛生研究所 食品部主任研究官）が「有機フッ素化合物（PFAS）とは～食品安全分野における国際動向～ 」と題して講演を行った。
山崎氏は、食品中の残留農薬汚染に関する試験法の開発や実態調査の研究など幅広い分野で活躍している。冒頭、山崎氏は、本講演の内容については個人の見解であり、自身の所属する国立衛研の公式見解ではないとし、「PFASに関する報道が絶えない。その多くが水道水が安全でないといったことだが、一部のデータが一人歩きし、センセーショナルな記事になりすぎてないか」と指摘した。
   PFASとは 一体どのような化学物質なのか
PFASは 炭素-フッ素結合を持つ有機化合物のうち、ペルフルオロアルキル化合物及びポリフルオロアルキル化合物の総称で、定義が国や組織で異なる。この定義の違いにより、対象物質数も変わり、700万以上の物質が対象になることもある。こうした非常に多くの化合物を含むグループのことをPFASと呼ぶ。 代表的なPFASに、ペルフルオロオクタンスルホン酸（PFOS）がある。
   1960年代に、PFASの難分解性・生物蓄積性が問題視
</t>
    </r>
    <r>
      <rPr>
        <b/>
        <sz val="13.5"/>
        <color rgb="FF000000"/>
        <rFont val="游ゴシック"/>
        <family val="3"/>
        <charset val="128"/>
      </rPr>
      <t>PFASは強く安定した炭素-フッ素結合で、物理的科学的に安定し、過水分解、光分解、微生物分解、代謝に対する耐性があり、撥水性・撥油性を有する。こうした特性から産業用途として非常に使いやすく、溶剤、界面活性剤、繊維・紙・プラスチック等の表面処理剤、潤滑剤、泡消火薬剤、半導体原料などに幅広く使われてきた。PFASの歴史は、1938年にデュポン（Du Pont）社によるPTFE（いわゆるテフロン）の開発から始まる。1940年代にはPFOS、PFOAが開発され、商業生産が開始される。PFASの代表的な製造会社は3M社、デュポン社だが、1960年代に、米国を中心にPFASの難分解性・生物蓄積性が指摘されるようになり、両社はPFOSとPFOAの動物実験、疫学研究を実施。1999年に米国で、環境中へのPFAS汚染の問題が認知され始め、2000年に米国環境保護庁（EPA）が3M社と協議、同社はPFOS関連製品の生産を段階的に中止するとした。2002年には、EPAはPFOSの使用・製造の制限についての規制を行い、さらに2006年には、PFOAの自主管理規制を求めた。2020年には長鎖PFCAの使用・製造についても制限し、米国でさらに規制が強まっていく。こうした規制強化から、3M社は2025年末までに全てのPFAS製造から撤退することを発表した。</t>
    </r>
    <phoneticPr fontId="15"/>
  </si>
  <si>
    <t>https://health-station.com/new284.html</t>
    <phoneticPr fontId="15"/>
  </si>
  <si>
    <t>ケイオーホテル企画「農園ジェラート（抹茶）」（農園ガーデン空　ここマルシェで販売） - 返金／回収</t>
    <phoneticPr fontId="15"/>
  </si>
  <si>
    <t xml:space="preserve">   平素より農園ガーデン空をご愛顧いただき、誠にありがとうございます。
このたび、当園にて製造・販売いたしました「抹茶ジェラート（製造日：2025年4月21日）」につきまして、出水保健所による食品衛生法に基づく検査において、販売した一部製品に成分規格不適合（大腸菌群陽性）が判明し、自主回収することといたしました。これを受け、当園ではお客様の安全を最優先に考え、該当ロットの商品について自主回収を実施いたします。
ご購入いただきましたお客様およびお取引先の皆さまには、深くお詫び申し上げます。現時点で健康被害の報告は確認されておりませんが、今回の判定を真摯に受け止め、速やかに対応を進めてまいります。発生原因につきまして調査を実施した結果、原料投入後の加熱工程において十分な殺菌がなされていなかった可能性を識別しております。
該当レシピと製造工程を見直し、再発防止策を策定しております。 また、万全を期すため、抹茶以外の全フレーバーについて再検査を実施し、いずれも「陰性」の判定結果を得ております。
■【対象商品】 商品名：抹茶ジェラート
製造日：2025年4月21日
販売場所：農園ガーデン空 ここマルシェ販売分
販売期間：2025年4月21日〜7月2日</t>
    <phoneticPr fontId="15"/>
  </si>
  <si>
    <t>https://www.gardensora.com/news/detail.php?id=363</t>
    <phoneticPr fontId="15"/>
  </si>
  <si>
    <t>チェリオコーポレーション「喫茶店の味　ミックスフルーツオレ」 - 返金／回収</t>
    <phoneticPr fontId="15"/>
  </si>
  <si>
    <t xml:space="preserve">    これまでの製品調査では、当該商品を摂取した場合の健康上の懸念を示す兆候は確認されておりません。また、当該商品については、製造を中止し原因を調査究明中でございますが、お客様への安全性を最優先に考え、万全を期して当該商品全てについて自主回収をさせて頂きたく存じます。お手元に下記に該当する商品がございましたら、回収と返金にご協力頂きますようお願い申し上げます。お客様には大変なご心配とご迷惑をお掛けしまして、心よりお詫び申し上げます。原因究明と再発防止に取り組み、お客様の安心・安全を第一に、品質管理の強化に努めて参ります。
何卒ご理解とご協力を賜りますようお願い申し上げます。
対象の商品と対応につきましては下記をご覧下さい。</t>
    <phoneticPr fontId="15"/>
  </si>
  <si>
    <t>https://www.cheerio.co.jp/%e8%b2%a9%e5%a3%b2%e5%81%9c%e6%ad%a2%e3%81%a8%e8%87%aa%e4%b8%bb%e5%9b%9e%e5%8f%8e%e3%81%ab%e9%96%a2%e3%81%99%e3%82%8b%e3%81%8a%e8%a9%ab%e3%81%b3%e3%81%a8%e3%81%8a%e7%9f%a5%e3%82%89%e3%81%9b/</t>
    <phoneticPr fontId="15"/>
  </si>
  <si>
    <t>綿半パートナーズ「ほしいものはじっこ」 - 返金／回収</t>
    <phoneticPr fontId="15"/>
  </si>
  <si>
    <t xml:space="preserve">   弊社で販売しております「PBほしいものはじっこ」においてカビが発生している可能性が判明致しました。つきましては、該当商品をお買上のお客様には返金をさせていただきます。
恐れ入りますが、レシートをご持参のうえ、サービスカウンターまでお申し出いただきますようお願い申し上げます。お買い求めいただきましたお客様へは、ご心配とご迷惑をおかけします事を深くお詫び申し上げます。</t>
    <phoneticPr fontId="15"/>
  </si>
  <si>
    <t xml:space="preserve"> https://watahan.jp/news/2025/06/28ff5f1af5b01e6a481c87b0ddaef4fae6ae875e.html</t>
    <phoneticPr fontId="15"/>
  </si>
  <si>
    <t>生鮮ブルーベリー 一部残留農薬基準超過</t>
    <phoneticPr fontId="15"/>
  </si>
  <si>
    <t xml:space="preserve">   7月4日通関分、ユニオンで販売した「生鮮ブルーベリー」の残留農薬自主検査において、一部の商品で基準値0.01ppmを超えるイプロジオン(0.09ppm)が検出されたため、リコール(自主回収)する。これまで健康被害の報告はない。(リコールプラス編集部)(リコールプラス)
   商品名:ブルーベリー(HOMEGROWN)
   形　態:段ボール箱、フードパック
【JANコード】828904002087
【輸入食品か否か】輸入食品:はい　輸入国:アメリカ
  販売店 下記参照  https://ifas.mhlw.go.jp/faspub/_link.do?i=IO_S020502&amp;p=RCL202501597
  対象貨物:7月4日通関分、384カートン(1カートン12パック入り)内、62カートンを販売済み</t>
    <phoneticPr fontId="15"/>
  </si>
  <si>
    <t>https://foods-ch.infomart.co.jp/anzen/recall/184849</t>
    <phoneticPr fontId="15"/>
  </si>
  <si>
    <t>　　　　　今週のお題　(調理室や製造室の天井から水滴が落ちていませんか？)</t>
    <rPh sb="12" eb="14">
      <t>チョウリ</t>
    </rPh>
    <rPh sb="14" eb="15">
      <t>シツ</t>
    </rPh>
    <rPh sb="16" eb="18">
      <t>セイゾウ</t>
    </rPh>
    <rPh sb="18" eb="19">
      <t>シツ</t>
    </rPh>
    <rPh sb="20" eb="22">
      <t>テンジョウ</t>
    </rPh>
    <rPh sb="24" eb="26">
      <t>スイテキ</t>
    </rPh>
    <rPh sb="27" eb="28">
      <t>オ</t>
    </rPh>
    <phoneticPr fontId="5"/>
  </si>
  <si>
    <t>せっかくの調理品や製造食品が汚染されていませんか !　天井は意外に汚れています。</t>
    <rPh sb="5" eb="7">
      <t>チョウリ</t>
    </rPh>
    <rPh sb="7" eb="8">
      <t>ヒン</t>
    </rPh>
    <rPh sb="9" eb="11">
      <t>セイゾウ</t>
    </rPh>
    <rPh sb="11" eb="13">
      <t>ショクヒン</t>
    </rPh>
    <rPh sb="14" eb="16">
      <t>オセン</t>
    </rPh>
    <rPh sb="27" eb="29">
      <t>テンジョウ</t>
    </rPh>
    <rPh sb="30" eb="32">
      <t>イガイ</t>
    </rPh>
    <rPh sb="33" eb="34">
      <t>ヨゴ</t>
    </rPh>
    <phoneticPr fontId="5"/>
  </si>
  <si>
    <r>
      <rPr>
        <sz val="12"/>
        <color indexed="27"/>
        <rFont val="HGP創英ﾌﾟﾚｾﾞﾝｽEB"/>
        <family val="1"/>
        <charset val="128"/>
      </rPr>
      <t>★</t>
    </r>
    <r>
      <rPr>
        <sz val="12"/>
        <color indexed="18"/>
        <rFont val="HGP創英ﾌﾟﾚｾﾞﾝｽEB"/>
        <family val="1"/>
        <charset val="128"/>
      </rPr>
      <t xml:space="preserve">天井や壁に水滴が付くことには原因があります。
</t>
    </r>
    <r>
      <rPr>
        <sz val="12"/>
        <color indexed="30"/>
        <rFont val="HGP創英ﾌﾟﾚｾﾞﾝｽEB"/>
        <family val="1"/>
        <charset val="128"/>
      </rPr>
      <t xml:space="preserve">空気中に飽和状態以上の水分がある場合には、結露(水滴)となります。
</t>
    </r>
    <r>
      <rPr>
        <sz val="12"/>
        <color indexed="20"/>
        <rFont val="HGP創英ﾌﾟﾚｾﾞﾝｽEB"/>
        <family val="1"/>
        <charset val="128"/>
      </rPr>
      <t>★</t>
    </r>
    <r>
      <rPr>
        <sz val="12"/>
        <color indexed="60"/>
        <rFont val="HGP創英ﾌﾟﾚｾﾞﾝｽEB"/>
        <family val="1"/>
        <charset val="128"/>
      </rPr>
      <t xml:space="preserve">必要以上に水を使っていませんか。
・床には洗い水が常時流されていませんか?   ・蒸したり湯煎した水蒸気を、そのまま部屋に放出していませんか? 
・冷房を循環させずに特定の場所に当てていませんか?  ・冷やされた場所に暖かい蒸気が立ち上っていませんか? </t>
    </r>
    <r>
      <rPr>
        <sz val="12"/>
        <color indexed="10"/>
        <rFont val="HGP創英ﾌﾟﾚｾﾞﾝｽEB"/>
        <family val="1"/>
        <charset val="128"/>
      </rPr>
      <t xml:space="preserve">
★機械や床を洗浄したら、早めに除湿器や扇風機で乾燥させてください。
★慢性的な水滴には、カバーの設置、換気扇の能力増強、傾斜型天井、結露防止断熱材などの採用を検討してください。</t>
    </r>
    <rPh sb="1" eb="3">
      <t>テンジョウ</t>
    </rPh>
    <rPh sb="4" eb="5">
      <t>カベ</t>
    </rPh>
    <rPh sb="6" eb="8">
      <t>スイテキ</t>
    </rPh>
    <rPh sb="9" eb="10">
      <t>ツ</t>
    </rPh>
    <rPh sb="15" eb="17">
      <t>ゲンイン</t>
    </rPh>
    <rPh sb="24" eb="27">
      <t>クウキチュウ</t>
    </rPh>
    <rPh sb="28" eb="30">
      <t>ホウワ</t>
    </rPh>
    <rPh sb="30" eb="32">
      <t>ジョウタイ</t>
    </rPh>
    <rPh sb="32" eb="34">
      <t>イジョウ</t>
    </rPh>
    <rPh sb="35" eb="37">
      <t>スイブン</t>
    </rPh>
    <rPh sb="40" eb="42">
      <t>バアイ</t>
    </rPh>
    <rPh sb="45" eb="47">
      <t>ケツロ</t>
    </rPh>
    <rPh sb="48" eb="50">
      <t>スイテキ</t>
    </rPh>
    <rPh sb="59" eb="61">
      <t>ヒツヨウ</t>
    </rPh>
    <rPh sb="61" eb="63">
      <t>イジョウ</t>
    </rPh>
    <rPh sb="64" eb="65">
      <t>ミズ</t>
    </rPh>
    <rPh sb="66" eb="67">
      <t>ツカ</t>
    </rPh>
    <rPh sb="77" eb="78">
      <t>ユカ</t>
    </rPh>
    <rPh sb="80" eb="81">
      <t>アラ</t>
    </rPh>
    <rPh sb="82" eb="83">
      <t>ミズ</t>
    </rPh>
    <rPh sb="84" eb="86">
      <t>ジョウジ</t>
    </rPh>
    <rPh sb="86" eb="87">
      <t>ナガ</t>
    </rPh>
    <rPh sb="100" eb="101">
      <t>ム</t>
    </rPh>
    <rPh sb="104" eb="106">
      <t>ユセン</t>
    </rPh>
    <rPh sb="108" eb="111">
      <t>スイジョウキ</t>
    </rPh>
    <rPh sb="117" eb="119">
      <t>ヘヤ</t>
    </rPh>
    <rPh sb="120" eb="122">
      <t>ホウシュツ</t>
    </rPh>
    <rPh sb="133" eb="135">
      <t>レイボウ</t>
    </rPh>
    <rPh sb="136" eb="138">
      <t>ジュンカン</t>
    </rPh>
    <rPh sb="142" eb="144">
      <t>トクテイ</t>
    </rPh>
    <rPh sb="145" eb="147">
      <t>バショ</t>
    </rPh>
    <rPh sb="148" eb="149">
      <t>ア</t>
    </rPh>
    <rPh sb="160" eb="161">
      <t>ヒ</t>
    </rPh>
    <rPh sb="165" eb="167">
      <t>バショ</t>
    </rPh>
    <rPh sb="168" eb="169">
      <t>アタタ</t>
    </rPh>
    <rPh sb="171" eb="173">
      <t>ジョウキ</t>
    </rPh>
    <rPh sb="174" eb="175">
      <t>タ</t>
    </rPh>
    <rPh sb="176" eb="177">
      <t>ノボ</t>
    </rPh>
    <rPh sb="188" eb="190">
      <t>キカイ</t>
    </rPh>
    <rPh sb="191" eb="192">
      <t>ユカ</t>
    </rPh>
    <rPh sb="193" eb="195">
      <t>センジョウ</t>
    </rPh>
    <rPh sb="199" eb="200">
      <t>ハヤ</t>
    </rPh>
    <rPh sb="202" eb="205">
      <t>ジョシツキ</t>
    </rPh>
    <rPh sb="206" eb="209">
      <t>センプウキ</t>
    </rPh>
    <rPh sb="210" eb="212">
      <t>カンソウ</t>
    </rPh>
    <rPh sb="222" eb="225">
      <t>マンセイテキ</t>
    </rPh>
    <rPh sb="226" eb="228">
      <t>スイテキ</t>
    </rPh>
    <rPh sb="235" eb="237">
      <t>セッチ</t>
    </rPh>
    <rPh sb="238" eb="241">
      <t>カンキセン</t>
    </rPh>
    <rPh sb="242" eb="244">
      <t>ノウリョク</t>
    </rPh>
    <rPh sb="244" eb="246">
      <t>ゾウキョウ</t>
    </rPh>
    <rPh sb="247" eb="250">
      <t>ケイシャガタ</t>
    </rPh>
    <rPh sb="250" eb="252">
      <t>テンジョウ</t>
    </rPh>
    <rPh sb="253" eb="255">
      <t>ケツロ</t>
    </rPh>
    <rPh sb="255" eb="257">
      <t>ボウシ</t>
    </rPh>
    <rPh sb="257" eb="259">
      <t>ダンネツ</t>
    </rPh>
    <rPh sb="259" eb="260">
      <t>ザイ</t>
    </rPh>
    <rPh sb="263" eb="265">
      <t>サイヨウ</t>
    </rPh>
    <rPh sb="266" eb="268">
      <t>ケントウ</t>
    </rPh>
    <phoneticPr fontId="5"/>
  </si>
  <si>
    <r>
      <rPr>
        <b/>
        <sz val="12"/>
        <color rgb="FFFFC000"/>
        <rFont val="HG創英ﾌﾟﾚｾﾞﾝｽEB"/>
        <family val="1"/>
        <charset val="128"/>
      </rPr>
      <t>★天井からの水滴は、環境中の埃や汚れを含んでいます。ただこうした調査結果は、ほとんど報告されていません。たまたま全国食品衛生監視員研修会発表資料を見ていたら目に留まったので紹介します。</t>
    </r>
    <r>
      <rPr>
        <b/>
        <sz val="12"/>
        <color indexed="9"/>
        <rFont val="HG創英ﾌﾟﾚｾﾞﾝｽEB"/>
        <family val="1"/>
        <charset val="128"/>
      </rPr>
      <t xml:space="preserve">
</t>
    </r>
    <r>
      <rPr>
        <b/>
        <sz val="12"/>
        <color theme="0"/>
        <rFont val="HG創英ﾌﾟﾚｾﾞﾝｽEB"/>
        <family val="1"/>
        <charset val="128"/>
      </rPr>
      <t>★調査した製麺室の天井水滴から一般生菌数1.1×10</t>
    </r>
    <r>
      <rPr>
        <b/>
        <vertAlign val="superscript"/>
        <sz val="12"/>
        <color theme="0"/>
        <rFont val="HG創英ﾌﾟﾚｾﾞﾝｽEB"/>
        <family val="1"/>
        <charset val="128"/>
      </rPr>
      <t>6</t>
    </r>
    <r>
      <rPr>
        <b/>
        <sz val="12"/>
        <color theme="0"/>
        <rFont val="HG創英ﾌﾟﾚｾﾞﾝｽEB"/>
        <family val="1"/>
        <charset val="128"/>
      </rPr>
      <t>個/ml、他に大腸菌群も確認されました。別の例でも一般生菌数　
10</t>
    </r>
    <r>
      <rPr>
        <b/>
        <vertAlign val="superscript"/>
        <sz val="12"/>
        <color theme="0"/>
        <rFont val="HG創英ﾌﾟﾚｾﾞﾝｽEB"/>
        <family val="1"/>
        <charset val="128"/>
      </rPr>
      <t>2</t>
    </r>
    <r>
      <rPr>
        <b/>
        <sz val="12"/>
        <color theme="0"/>
        <rFont val="HG創英ﾌﾟﾚｾﾞﾝｽEB"/>
        <family val="1"/>
        <charset val="128"/>
      </rPr>
      <t>-10</t>
    </r>
    <r>
      <rPr>
        <b/>
        <vertAlign val="superscript"/>
        <sz val="12"/>
        <color theme="0"/>
        <rFont val="HG創英ﾌﾟﾚｾﾞﾝｽEB"/>
        <family val="1"/>
        <charset val="128"/>
      </rPr>
      <t>4</t>
    </r>
    <r>
      <rPr>
        <b/>
        <sz val="12"/>
        <color theme="0"/>
        <rFont val="HG創英ﾌﾟﾚｾﾞﾝｽEB"/>
        <family val="1"/>
        <charset val="128"/>
      </rPr>
      <t>個/mlが確認されました。ただ食中毒菌や感染性の強い病原菌は認められませんでした。</t>
    </r>
    <r>
      <rPr>
        <b/>
        <sz val="12"/>
        <color indexed="9"/>
        <rFont val="HG創英ﾌﾟﾚｾﾞﾝｽEB"/>
        <family val="1"/>
        <charset val="128"/>
      </rPr>
      <t xml:space="preserve">
</t>
    </r>
    <r>
      <rPr>
        <b/>
        <sz val="12"/>
        <color rgb="FFFFC000"/>
        <rFont val="HG創英ﾌﾟﾚｾﾞﾝｽEB"/>
        <family val="1"/>
        <charset val="128"/>
      </rPr>
      <t>★せっかく製造した調理、加工品に汚れを含んだ水滴を付けてはいけません。
★慢性的に天井に水滴が付くということはカビの発生にもつながります。各衛生規範、衛生マニュアルにも施設の天井清掃　(定期的、月一回以上など)が求められています。</t>
    </r>
    <rPh sb="1" eb="3">
      <t>テンジョウ</t>
    </rPh>
    <rPh sb="6" eb="8">
      <t>スイテキ</t>
    </rPh>
    <rPh sb="10" eb="12">
      <t>カンキョウ</t>
    </rPh>
    <rPh sb="12" eb="13">
      <t>チュウ</t>
    </rPh>
    <rPh sb="14" eb="15">
      <t>ホコリ</t>
    </rPh>
    <rPh sb="16" eb="17">
      <t>ヨゴ</t>
    </rPh>
    <rPh sb="19" eb="20">
      <t>フク</t>
    </rPh>
    <rPh sb="32" eb="34">
      <t>チョウサ</t>
    </rPh>
    <rPh sb="34" eb="36">
      <t>ケッカ</t>
    </rPh>
    <rPh sb="42" eb="44">
      <t>ホウコク</t>
    </rPh>
    <rPh sb="56" eb="58">
      <t>ゼンコク</t>
    </rPh>
    <rPh sb="58" eb="60">
      <t>ショクヒン</t>
    </rPh>
    <rPh sb="60" eb="62">
      <t>エイセイ</t>
    </rPh>
    <rPh sb="62" eb="65">
      <t>カンシイン</t>
    </rPh>
    <rPh sb="65" eb="68">
      <t>ケンシュウカイ</t>
    </rPh>
    <rPh sb="68" eb="70">
      <t>ハッピョウ</t>
    </rPh>
    <rPh sb="70" eb="72">
      <t>シリョウ</t>
    </rPh>
    <rPh sb="73" eb="74">
      <t>ミ</t>
    </rPh>
    <rPh sb="78" eb="79">
      <t>メ</t>
    </rPh>
    <rPh sb="80" eb="81">
      <t>ト</t>
    </rPh>
    <rPh sb="86" eb="88">
      <t>ショウカイ</t>
    </rPh>
    <rPh sb="94" eb="96">
      <t>チョウサ</t>
    </rPh>
    <rPh sb="98" eb="100">
      <t>セイメン</t>
    </rPh>
    <rPh sb="100" eb="101">
      <t>シツ</t>
    </rPh>
    <rPh sb="102" eb="104">
      <t>テンジョウ</t>
    </rPh>
    <rPh sb="104" eb="106">
      <t>スイテキ</t>
    </rPh>
    <rPh sb="108" eb="110">
      <t>イッパン</t>
    </rPh>
    <rPh sb="110" eb="112">
      <t>セイキン</t>
    </rPh>
    <rPh sb="112" eb="113">
      <t>スウ</t>
    </rPh>
    <rPh sb="125" eb="126">
      <t>タ</t>
    </rPh>
    <rPh sb="140" eb="141">
      <t>ベツ</t>
    </rPh>
    <rPh sb="142" eb="143">
      <t>レイ</t>
    </rPh>
    <rPh sb="159" eb="160">
      <t>コ</t>
    </rPh>
    <rPh sb="164" eb="166">
      <t>カクニン</t>
    </rPh>
    <rPh sb="174" eb="177">
      <t>ショクチュウドク</t>
    </rPh>
    <rPh sb="177" eb="178">
      <t>キン</t>
    </rPh>
    <rPh sb="179" eb="182">
      <t>カンセンセイ</t>
    </rPh>
    <rPh sb="183" eb="184">
      <t>ツヨ</t>
    </rPh>
    <rPh sb="185" eb="188">
      <t>ビョウゲンキン</t>
    </rPh>
    <rPh sb="189" eb="190">
      <t>ミト</t>
    </rPh>
    <rPh sb="206" eb="208">
      <t>セイゾウ</t>
    </rPh>
    <rPh sb="210" eb="212">
      <t>チョウリ</t>
    </rPh>
    <rPh sb="213" eb="216">
      <t>カコウヒン</t>
    </rPh>
    <rPh sb="217" eb="218">
      <t>ヨゴ</t>
    </rPh>
    <rPh sb="220" eb="221">
      <t>フク</t>
    </rPh>
    <rPh sb="223" eb="225">
      <t>スイテキ</t>
    </rPh>
    <rPh sb="226" eb="227">
      <t>ツ</t>
    </rPh>
    <rPh sb="238" eb="241">
      <t>マンセイテキ</t>
    </rPh>
    <rPh sb="242" eb="244">
      <t>テンジョウ</t>
    </rPh>
    <rPh sb="245" eb="247">
      <t>スイテキ</t>
    </rPh>
    <rPh sb="248" eb="249">
      <t>ツ</t>
    </rPh>
    <rPh sb="259" eb="261">
      <t>ハッセイ</t>
    </rPh>
    <rPh sb="276" eb="278">
      <t>エイセイ</t>
    </rPh>
    <rPh sb="285" eb="287">
      <t>シセツ</t>
    </rPh>
    <rPh sb="288" eb="290">
      <t>テンジョウ</t>
    </rPh>
    <rPh sb="290" eb="292">
      <t>セイソウ</t>
    </rPh>
    <rPh sb="307" eb="308">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</si>
</sst>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22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7"/>
      <name val="Microsoft YaHei"/>
      <family val="2"/>
      <charset val="134"/>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b/>
      <sz val="14"/>
      <color rgb="FF333333"/>
      <name val="游ゴシック"/>
      <family val="3"/>
      <charset val="128"/>
    </font>
    <font>
      <sz val="14"/>
      <color indexed="63"/>
      <name val="Arial"/>
      <family val="2"/>
    </font>
    <font>
      <b/>
      <sz val="20"/>
      <color theme="1"/>
      <name val="ＭＳ Ｐゴシック"/>
      <family val="3"/>
      <charset val="128"/>
    </font>
    <font>
      <sz val="11"/>
      <color theme="1"/>
      <name val="Noto Sans JP"/>
      <family val="3"/>
      <charset val="128"/>
    </font>
    <font>
      <b/>
      <sz val="10"/>
      <color indexed="62"/>
      <name val="ＭＳ Ｐゴシック"/>
      <family val="3"/>
      <charset val="128"/>
    </font>
    <font>
      <sz val="10"/>
      <color indexed="62"/>
      <name val="ＭＳ Ｐゴシック"/>
      <family val="3"/>
      <charset val="128"/>
    </font>
    <font>
      <sz val="22"/>
      <color theme="1"/>
      <name val="AR Pゴシック体S"/>
      <family val="3"/>
      <charset val="128"/>
    </font>
    <font>
      <b/>
      <sz val="20"/>
      <color theme="0"/>
      <name val="ＭＳ Ｐゴシック"/>
      <family val="3"/>
      <charset val="128"/>
    </font>
    <font>
      <b/>
      <sz val="20"/>
      <color theme="1"/>
      <name val="ＭＳ Ｐゴシック"/>
      <family val="3"/>
      <charset val="128"/>
      <scheme val="minor"/>
    </font>
    <font>
      <b/>
      <i/>
      <sz val="14"/>
      <color indexed="10"/>
      <name val="ＭＳ Ｐゴシック"/>
      <family val="3"/>
      <charset val="128"/>
    </font>
    <font>
      <b/>
      <sz val="14"/>
      <color indexed="12"/>
      <name val="ＭＳ Ｐゴシック"/>
      <family val="3"/>
      <charset val="128"/>
    </font>
    <font>
      <sz val="22"/>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u/>
      <sz val="11"/>
      <color indexed="12"/>
      <name val="ＭＳ Ｐゴシック"/>
      <family val="3"/>
      <charset val="128"/>
    </font>
    <font>
      <b/>
      <sz val="11"/>
      <color rgb="FF002060"/>
      <name val="ＭＳ Ｐゴシック"/>
      <family val="3"/>
      <charset val="128"/>
    </font>
    <font>
      <sz val="14"/>
      <color theme="1"/>
      <name val="ＭＳ Ｐゴシック"/>
      <family val="3"/>
      <charset val="128"/>
      <scheme val="minor"/>
    </font>
    <font>
      <b/>
      <sz val="14"/>
      <color theme="1"/>
      <name val="メイリオ"/>
      <family val="3"/>
      <charset val="128"/>
    </font>
    <font>
      <b/>
      <sz val="18"/>
      <color theme="1"/>
      <name val="メイリオ"/>
      <family val="3"/>
      <charset val="128"/>
    </font>
    <font>
      <b/>
      <sz val="16"/>
      <color rgb="FFFFFF00"/>
      <name val="メイリオ"/>
      <family val="3"/>
      <charset val="128"/>
    </font>
    <font>
      <sz val="10.5"/>
      <color theme="1"/>
      <name val="游ゴシック"/>
      <family val="3"/>
      <charset val="128"/>
    </font>
    <font>
      <b/>
      <sz val="19"/>
      <name val="ＭＳ Ｐゴシック"/>
      <family val="3"/>
      <charset val="128"/>
    </font>
    <font>
      <sz val="16"/>
      <name val="Arial"/>
      <family val="2"/>
    </font>
    <font>
      <b/>
      <sz val="14"/>
      <color rgb="FFEE0000"/>
      <name val="ＭＳ Ｐゴシック"/>
      <family val="3"/>
      <charset val="128"/>
    </font>
    <font>
      <b/>
      <sz val="16"/>
      <color theme="1"/>
      <name val="游ゴシック"/>
      <family val="3"/>
      <charset val="128"/>
    </font>
    <font>
      <sz val="22"/>
      <color theme="1"/>
      <name val="メイリオ"/>
      <family val="3"/>
      <charset val="128"/>
    </font>
    <font>
      <b/>
      <sz val="16"/>
      <color theme="1"/>
      <name val="ＭＳ Ｐゴシック"/>
      <family val="3"/>
      <charset val="128"/>
      <scheme val="minor"/>
    </font>
    <font>
      <b/>
      <sz val="11"/>
      <color theme="1"/>
      <name val="Courier New"/>
      <family val="3"/>
    </font>
    <font>
      <b/>
      <sz val="11"/>
      <color rgb="FFFF0000"/>
      <name val="游ゴシック"/>
      <family val="3"/>
      <charset val="128"/>
    </font>
    <font>
      <b/>
      <sz val="11"/>
      <color rgb="FF000000"/>
      <name val="游ゴシック"/>
      <family val="3"/>
      <charset val="128"/>
    </font>
    <font>
      <b/>
      <sz val="20"/>
      <color rgb="FF002060"/>
      <name val="Courier New"/>
      <family val="3"/>
    </font>
    <font>
      <b/>
      <sz val="20"/>
      <color rgb="FF002060"/>
      <name val="游ゴシック"/>
      <family val="3"/>
      <charset val="128"/>
    </font>
    <font>
      <b/>
      <sz val="16"/>
      <color rgb="FF7030A0"/>
      <name val="游ゴシック"/>
      <family val="3"/>
      <charset val="128"/>
    </font>
    <font>
      <sz val="16"/>
      <color rgb="FF7030A0"/>
      <name val="ＭＳ Ｐゴシック"/>
      <family val="3"/>
      <charset val="128"/>
      <scheme val="minor"/>
    </font>
    <font>
      <b/>
      <sz val="16"/>
      <color rgb="FF7030A0"/>
      <name val="Courier New"/>
      <family val="3"/>
    </font>
    <font>
      <sz val="16"/>
      <color rgb="FF7030A0"/>
      <name val="AR Pゴシック体S"/>
      <family val="3"/>
      <charset val="128"/>
    </font>
    <font>
      <sz val="10"/>
      <color rgb="FF7030A0"/>
      <name val="メイリオ"/>
      <family val="3"/>
      <charset val="128"/>
    </font>
    <font>
      <sz val="10"/>
      <color rgb="FF7030A0"/>
      <name val="ＭＳ Ｐゴシック"/>
      <family val="3"/>
      <charset val="128"/>
      <scheme val="minor"/>
    </font>
    <font>
      <b/>
      <sz val="10"/>
      <color rgb="FF7030A0"/>
      <name val="メイリオ"/>
      <family val="3"/>
      <charset val="128"/>
    </font>
    <font>
      <b/>
      <sz val="16"/>
      <color rgb="FF7030A0"/>
      <name val="メイリオ"/>
      <family val="3"/>
      <charset val="128"/>
    </font>
    <font>
      <sz val="14"/>
      <color theme="1"/>
      <name val="メイリオ"/>
      <family val="3"/>
      <charset val="128"/>
    </font>
    <font>
      <b/>
      <sz val="14"/>
      <color rgb="FFFF0000"/>
      <name val="游ゴシック"/>
      <family val="3"/>
      <charset val="128"/>
    </font>
    <font>
      <b/>
      <sz val="24"/>
      <color theme="1"/>
      <name val="メイリオ"/>
      <family val="3"/>
      <charset val="128"/>
    </font>
    <font>
      <b/>
      <sz val="13"/>
      <color indexed="18"/>
      <name val="游ゴシック"/>
      <family val="3"/>
      <charset val="128"/>
    </font>
    <font>
      <b/>
      <sz val="16"/>
      <color rgb="FF454545"/>
      <name val="游ゴシック"/>
      <family val="3"/>
      <charset val="128"/>
    </font>
    <font>
      <b/>
      <sz val="14"/>
      <name val="游ゴシック"/>
      <family val="1"/>
      <charset val="128"/>
    </font>
    <font>
      <sz val="11"/>
      <color rgb="FFFF0000"/>
      <name val="ＭＳ Ｐゴシック"/>
      <family val="3"/>
      <charset val="128"/>
      <scheme val="minor"/>
    </font>
    <font>
      <b/>
      <sz val="13.5"/>
      <name val="游ゴシック"/>
      <family val="3"/>
      <charset val="128"/>
    </font>
    <font>
      <b/>
      <sz val="16"/>
      <name val="UD デジタル 教科書体 N"/>
      <family val="1"/>
      <charset val="128"/>
    </font>
    <font>
      <b/>
      <sz val="13.5"/>
      <color rgb="FF000000"/>
      <name val="游ゴシック"/>
      <family val="3"/>
      <charset val="128"/>
    </font>
    <font>
      <b/>
      <sz val="14"/>
      <color indexed="53"/>
      <name val="ＭＳ Ｐゴシック"/>
      <family val="3"/>
      <charset val="128"/>
    </font>
    <font>
      <sz val="14"/>
      <color indexed="63"/>
      <name val="ＭＳ Ｐゴシック"/>
      <family val="3"/>
      <charset val="128"/>
    </font>
    <font>
      <b/>
      <sz val="8"/>
      <color indexed="10"/>
      <name val="ＭＳ Ｐゴシック"/>
      <family val="3"/>
      <charset val="128"/>
    </font>
    <font>
      <sz val="12"/>
      <color indexed="10"/>
      <name val="HGP創英ﾌﾟﾚｾﾞﾝｽEB"/>
      <family val="1"/>
      <charset val="128"/>
    </font>
    <font>
      <sz val="12"/>
      <color indexed="27"/>
      <name val="HGP創英ﾌﾟﾚｾﾞﾝｽEB"/>
      <family val="1"/>
      <charset val="128"/>
    </font>
    <font>
      <sz val="12"/>
      <color indexed="18"/>
      <name val="HGP創英ﾌﾟﾚｾﾞﾝｽEB"/>
      <family val="1"/>
      <charset val="128"/>
    </font>
    <font>
      <sz val="12"/>
      <color indexed="30"/>
      <name val="HGP創英ﾌﾟﾚｾﾞﾝｽEB"/>
      <family val="1"/>
      <charset val="128"/>
    </font>
    <font>
      <sz val="12"/>
      <color indexed="20"/>
      <name val="HGP創英ﾌﾟﾚｾﾞﾝｽEB"/>
      <family val="1"/>
      <charset val="128"/>
    </font>
    <font>
      <sz val="12"/>
      <color indexed="60"/>
      <name val="HGP創英ﾌﾟﾚｾﾞﾝｽEB"/>
      <family val="1"/>
      <charset val="128"/>
    </font>
    <font>
      <sz val="12"/>
      <name val="HGP創英ﾌﾟﾚｾﾞﾝｽEB"/>
      <family val="1"/>
      <charset val="128"/>
    </font>
    <font>
      <b/>
      <sz val="12"/>
      <color indexed="9"/>
      <name val="HG創英ﾌﾟﾚｾﾞﾝｽEB"/>
      <family val="1"/>
      <charset val="128"/>
    </font>
    <font>
      <b/>
      <sz val="12"/>
      <color rgb="FFFFC000"/>
      <name val="HG創英ﾌﾟﾚｾﾞﾝｽEB"/>
      <family val="1"/>
      <charset val="128"/>
    </font>
    <font>
      <b/>
      <sz val="12"/>
      <color theme="0"/>
      <name val="HG創英ﾌﾟﾚｾﾞﾝｽEB"/>
      <family val="1"/>
      <charset val="128"/>
    </font>
    <font>
      <b/>
      <vertAlign val="superscript"/>
      <sz val="12"/>
      <color theme="0"/>
      <name val="HG創英ﾌﾟﾚｾﾞﾝｽEB"/>
      <family val="1"/>
      <charset val="128"/>
    </font>
    <font>
      <sz val="12"/>
      <color indexed="9"/>
      <name val="HG創英ﾌﾟﾚｾﾞﾝｽEB"/>
      <family val="1"/>
      <charset val="128"/>
    </font>
  </fonts>
  <fills count="50">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theme="6" tint="0.39997558519241921"/>
        <bgColor indexed="64"/>
      </patternFill>
    </fill>
    <fill>
      <patternFill patternType="solid">
        <fgColor rgb="FF6DDDF7"/>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rgb="FF00206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indexed="12"/>
        <bgColor indexed="64"/>
      </patternFill>
    </fill>
    <fill>
      <patternFill patternType="solid">
        <fgColor indexed="45"/>
        <bgColor indexed="64"/>
      </patternFill>
    </fill>
    <fill>
      <patternFill patternType="solid">
        <fgColor theme="6" tint="0.79998168889431442"/>
        <bgColor indexed="64"/>
      </patternFill>
    </fill>
    <fill>
      <patternFill patternType="solid">
        <fgColor theme="6"/>
        <bgColor indexed="64"/>
      </patternFill>
    </fill>
    <fill>
      <patternFill patternType="solid">
        <fgColor theme="1"/>
        <bgColor indexed="64"/>
      </patternFill>
    </fill>
  </fills>
  <borders count="314">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indexed="12"/>
      </right>
      <top style="thin">
        <color indexed="12"/>
      </top>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style="medium">
        <color theme="3"/>
      </left>
      <right style="medium">
        <color indexed="12"/>
      </right>
      <top style="medium">
        <color theme="3"/>
      </top>
      <bottom/>
      <diagonal/>
    </border>
    <border>
      <left/>
      <right/>
      <top style="thin">
        <color auto="1"/>
      </top>
      <bottom style="medium">
        <color auto="1"/>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auto="1"/>
      </left>
      <right/>
      <top/>
      <bottom/>
      <diagonal/>
    </border>
    <border>
      <left style="thin">
        <color indexed="12"/>
      </left>
      <right style="thin">
        <color indexed="12"/>
      </right>
      <top/>
      <bottom/>
      <diagonal/>
    </border>
    <border>
      <left/>
      <right style="medium">
        <color theme="3"/>
      </right>
      <top style="thin">
        <color theme="3"/>
      </top>
      <bottom/>
      <diagonal/>
    </border>
    <border>
      <left style="thin">
        <color theme="3"/>
      </left>
      <right style="medium">
        <color theme="3"/>
      </right>
      <top style="thin">
        <color theme="3"/>
      </top>
      <bottom/>
      <diagonal/>
    </border>
    <border>
      <left style="medium">
        <color auto="1"/>
      </left>
      <right/>
      <top style="medium">
        <color rgb="FF0070C0"/>
      </top>
      <bottom/>
      <diagonal/>
    </border>
    <border>
      <left/>
      <right style="thin">
        <color indexed="12"/>
      </right>
      <top style="thin">
        <color indexed="12"/>
      </top>
      <bottom/>
      <diagonal/>
    </border>
    <border>
      <left style="medium">
        <color rgb="FF0070C0"/>
      </left>
      <right style="medium">
        <color rgb="FF0070C0"/>
      </right>
      <top style="thin">
        <color rgb="FF0070C0"/>
      </top>
      <bottom style="thin">
        <color rgb="FF0070C0"/>
      </bottom>
      <diagonal/>
    </border>
    <border>
      <left/>
      <right style="medium">
        <color theme="3"/>
      </right>
      <top style="thin">
        <color indexed="12"/>
      </top>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thin">
        <color indexed="64"/>
      </right>
      <top style="thin">
        <color theme="3"/>
      </top>
      <bottom/>
      <diagonal/>
    </border>
    <border>
      <left/>
      <right style="medium">
        <color indexed="55"/>
      </right>
      <top style="medium">
        <color indexed="55"/>
      </top>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thin">
        <color indexed="64"/>
      </left>
      <right style="medium">
        <color theme="3"/>
      </right>
      <top/>
      <bottom style="medium">
        <color indexed="64"/>
      </bottom>
      <diagonal/>
    </border>
    <border>
      <left style="medium">
        <color theme="3"/>
      </left>
      <right style="medium">
        <color indexed="12"/>
      </right>
      <top/>
      <bottom style="medium">
        <color indexed="64"/>
      </bottom>
      <diagonal/>
    </border>
    <border>
      <left/>
      <right/>
      <top style="thin">
        <color indexed="12"/>
      </top>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medium">
        <color indexed="12"/>
      </top>
      <bottom style="thin">
        <color indexed="12"/>
      </bottom>
      <diagonal/>
    </border>
    <border>
      <left style="medium">
        <color indexed="12"/>
      </left>
      <right style="medium">
        <color indexed="12"/>
      </right>
      <top style="thin">
        <color indexed="12"/>
      </top>
      <bottom style="thin">
        <color indexed="12"/>
      </bottom>
      <diagonal/>
    </border>
    <border>
      <left/>
      <right/>
      <top style="thin">
        <color auto="1"/>
      </top>
      <bottom style="thin">
        <color auto="1"/>
      </bottom>
      <diagonal/>
    </border>
    <border>
      <left/>
      <right style="medium">
        <color indexed="12"/>
      </right>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style="medium">
        <color rgb="FF0070C0"/>
      </left>
      <right style="medium">
        <color rgb="FF0070C0"/>
      </right>
      <top style="medium">
        <color rgb="FF0070C0"/>
      </top>
      <bottom style="thin">
        <color rgb="FF0070C0"/>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right style="medium">
        <color rgb="FF0070C0"/>
      </right>
      <top style="thin">
        <color indexed="64"/>
      </top>
      <bottom style="medium">
        <color indexed="64"/>
      </bottom>
      <diagonal/>
    </border>
    <border>
      <left style="thin">
        <color indexed="64"/>
      </left>
      <right style="medium">
        <color indexed="64"/>
      </right>
      <top/>
      <bottom style="thin">
        <color indexed="64"/>
      </bottom>
      <diagonal/>
    </border>
    <border>
      <left/>
      <right style="medium">
        <color theme="3"/>
      </right>
      <top style="medium">
        <color theme="3"/>
      </top>
      <bottom/>
      <diagonal/>
    </border>
    <border>
      <left/>
      <right style="medium">
        <color auto="1"/>
      </right>
      <top/>
      <bottom/>
      <diagonal/>
    </border>
    <border>
      <left style="medium">
        <color auto="1"/>
      </left>
      <right style="medium">
        <color indexed="12"/>
      </right>
      <top/>
      <bottom/>
      <diagonal/>
    </border>
    <border>
      <left/>
      <right style="medium">
        <color auto="1"/>
      </right>
      <top/>
      <bottom style="medium">
        <color theme="3"/>
      </bottom>
      <diagonal/>
    </border>
    <border>
      <left style="medium">
        <color auto="1"/>
      </left>
      <right/>
      <top/>
      <bottom style="medium">
        <color auto="1"/>
      </bottom>
      <diagonal/>
    </border>
    <border>
      <left style="medium">
        <color indexed="12"/>
      </left>
      <right style="thin">
        <color indexed="12"/>
      </right>
      <top style="thick">
        <color indexed="12"/>
      </top>
      <bottom/>
      <diagonal/>
    </border>
    <border>
      <left style="medium">
        <color indexed="12"/>
      </left>
      <right style="thin">
        <color indexed="12"/>
      </right>
      <top/>
      <bottom/>
      <diagonal/>
    </border>
    <border>
      <left/>
      <right style="medium">
        <color theme="3"/>
      </right>
      <top/>
      <bottom style="medium">
        <color theme="3"/>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thin">
        <color theme="0"/>
      </left>
      <right style="thick">
        <color theme="0"/>
      </right>
      <top style="thick">
        <color theme="0"/>
      </top>
      <bottom style="thick">
        <color theme="0"/>
      </bottom>
      <diagonal/>
    </border>
    <border>
      <left style="medium">
        <color rgb="FF0070C0"/>
      </left>
      <right/>
      <top style="thick">
        <color indexed="12"/>
      </top>
      <bottom/>
      <diagonal/>
    </border>
    <border>
      <left style="medium">
        <color rgb="FF0070C0"/>
      </left>
      <right/>
      <top/>
      <bottom/>
      <diagonal/>
    </border>
    <border>
      <left style="medium">
        <color rgb="FF0070C0"/>
      </left>
      <right/>
      <top/>
      <bottom style="medium">
        <color rgb="FF0070C0"/>
      </bottom>
      <diagonal/>
    </border>
    <border>
      <left style="thick">
        <color indexed="64"/>
      </left>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style="thin">
        <color theme="3"/>
      </top>
      <bottom style="medium">
        <color theme="3"/>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5" fillId="0" borderId="0">
      <alignment vertical="center"/>
    </xf>
    <xf numFmtId="0" fontId="6" fillId="0" borderId="0"/>
    <xf numFmtId="0" fontId="65"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3" fillId="0" borderId="0">
      <alignment vertical="center"/>
    </xf>
    <xf numFmtId="0" fontId="4" fillId="0" borderId="0">
      <alignment vertical="center"/>
    </xf>
    <xf numFmtId="0" fontId="65"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3" fillId="0" borderId="0"/>
    <xf numFmtId="0" fontId="104" fillId="0" borderId="0" applyNumberFormat="0" applyFill="0" applyBorder="0" applyAlignment="0" applyProtection="0"/>
    <xf numFmtId="0" fontId="103" fillId="0" borderId="0"/>
    <xf numFmtId="0" fontId="138" fillId="0" borderId="0" applyNumberFormat="0" applyFill="0" applyBorder="0" applyAlignment="0" applyProtection="0">
      <alignment vertical="center"/>
    </xf>
  </cellStyleXfs>
  <cellXfs count="965">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0"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0"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2" fillId="0" borderId="0" xfId="2" applyFont="1">
      <alignment vertical="center"/>
    </xf>
    <xf numFmtId="0" fontId="6" fillId="0" borderId="0" xfId="2" applyAlignment="1">
      <alignment horizontal="center" vertical="center"/>
    </xf>
    <xf numFmtId="0" fontId="23" fillId="0" borderId="0" xfId="2" applyFont="1" applyAlignment="1">
      <alignment horizontal="center" vertical="center"/>
    </xf>
    <xf numFmtId="0" fontId="30" fillId="8" borderId="12" xfId="17" applyFont="1" applyFill="1" applyBorder="1" applyAlignment="1">
      <alignment horizontal="left" vertical="center"/>
    </xf>
    <xf numFmtId="0" fontId="30" fillId="8" borderId="13" xfId="17" applyFont="1" applyFill="1" applyBorder="1" applyAlignment="1">
      <alignment horizontal="center" vertical="center"/>
    </xf>
    <xf numFmtId="0" fontId="30" fillId="8" borderId="13" xfId="2" applyFont="1" applyFill="1" applyBorder="1" applyAlignment="1">
      <alignment horizontal="center" vertical="center"/>
    </xf>
    <xf numFmtId="0" fontId="31" fillId="8" borderId="13" xfId="2" applyFont="1" applyFill="1" applyBorder="1" applyAlignment="1">
      <alignment horizontal="center" vertical="center"/>
    </xf>
    <xf numFmtId="0" fontId="31" fillId="8" borderId="14" xfId="2" applyFont="1" applyFill="1" applyBorder="1" applyAlignment="1">
      <alignment horizontal="center" vertical="center"/>
    </xf>
    <xf numFmtId="0" fontId="1" fillId="0" borderId="0" xfId="17">
      <alignment vertical="center"/>
    </xf>
    <xf numFmtId="0" fontId="37" fillId="0" borderId="0" xfId="17" applyFont="1">
      <alignment vertical="center"/>
    </xf>
    <xf numFmtId="0" fontId="31" fillId="8" borderId="15" xfId="2" applyFont="1" applyFill="1" applyBorder="1" applyAlignment="1">
      <alignment horizontal="center" vertical="center"/>
    </xf>
    <xf numFmtId="0" fontId="31" fillId="8" borderId="16" xfId="2" applyFont="1" applyFill="1" applyBorder="1" applyAlignment="1">
      <alignment horizontal="center" vertical="center"/>
    </xf>
    <xf numFmtId="0" fontId="34" fillId="0" borderId="0" xfId="17" applyFont="1" applyAlignment="1">
      <alignment horizontal="center" vertical="center"/>
    </xf>
    <xf numFmtId="0" fontId="8" fillId="9" borderId="0" xfId="1" applyFill="1" applyBorder="1" applyAlignment="1" applyProtection="1">
      <alignment vertical="center" wrapText="1"/>
    </xf>
    <xf numFmtId="0" fontId="42" fillId="0" borderId="0" xfId="17" applyFont="1" applyAlignment="1">
      <alignment vertical="center" wrapText="1"/>
    </xf>
    <xf numFmtId="0" fontId="44" fillId="0" borderId="0" xfId="17" applyFont="1" applyAlignment="1">
      <alignment horizontal="left" vertical="center"/>
    </xf>
    <xf numFmtId="0" fontId="34"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5"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0" fillId="0" borderId="0" xfId="2" applyFont="1" applyAlignment="1">
      <alignment vertical="top" wrapText="1"/>
    </xf>
    <xf numFmtId="0" fontId="0" fillId="0" borderId="22" xfId="0" applyBorder="1">
      <alignment vertical="center"/>
    </xf>
    <xf numFmtId="0" fontId="14" fillId="0" borderId="22" xfId="0" applyFont="1" applyBorder="1">
      <alignment vertical="center"/>
    </xf>
    <xf numFmtId="0" fontId="0" fillId="0" borderId="23" xfId="0" applyBorder="1">
      <alignment vertical="center"/>
    </xf>
    <xf numFmtId="0" fontId="0" fillId="0" borderId="18"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2" xfId="0" applyBorder="1" applyAlignment="1">
      <alignment vertical="top"/>
    </xf>
    <xf numFmtId="0" fontId="0" fillId="0" borderId="0" xfId="0" applyAlignment="1">
      <alignment vertical="top"/>
    </xf>
    <xf numFmtId="0" fontId="0" fillId="0" borderId="0" xfId="0" applyAlignment="1">
      <alignment horizontal="left" vertical="center"/>
    </xf>
    <xf numFmtId="0" fontId="68"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left" vertical="center" wrapText="1"/>
    </xf>
    <xf numFmtId="0" fontId="79" fillId="0" borderId="0" xfId="17" applyFont="1">
      <alignment vertical="center"/>
    </xf>
    <xf numFmtId="0" fontId="78" fillId="0" borderId="0" xfId="2" applyFont="1">
      <alignment vertical="center"/>
    </xf>
    <xf numFmtId="0" fontId="87" fillId="0" borderId="0" xfId="2" applyFont="1" applyAlignment="1">
      <alignment horizontal="center" vertical="center"/>
    </xf>
    <xf numFmtId="14" fontId="86" fillId="0" borderId="0" xfId="2" applyNumberFormat="1" applyFont="1" applyAlignment="1">
      <alignment horizontal="center" vertical="center"/>
    </xf>
    <xf numFmtId="0" fontId="6" fillId="0" borderId="21" xfId="0" applyFont="1" applyBorder="1">
      <alignment vertical="center"/>
    </xf>
    <xf numFmtId="0" fontId="6" fillId="0" borderId="13" xfId="0" applyFont="1" applyBorder="1">
      <alignment vertical="center"/>
    </xf>
    <xf numFmtId="0" fontId="6" fillId="0" borderId="22" xfId="0" applyFont="1" applyBorder="1">
      <alignment vertical="center"/>
    </xf>
    <xf numFmtId="0" fontId="6" fillId="0" borderId="0" xfId="0" applyFont="1">
      <alignment vertical="center"/>
    </xf>
    <xf numFmtId="0" fontId="85" fillId="0" borderId="22" xfId="0" applyFont="1" applyBorder="1">
      <alignment vertical="center"/>
    </xf>
    <xf numFmtId="0" fontId="85" fillId="0" borderId="0" xfId="0" applyFont="1">
      <alignment vertical="center"/>
    </xf>
    <xf numFmtId="0" fontId="85" fillId="5" borderId="22" xfId="0" applyFont="1" applyFill="1" applyBorder="1">
      <alignment vertical="center"/>
    </xf>
    <xf numFmtId="0" fontId="85" fillId="5" borderId="0" xfId="0" applyFont="1" applyFill="1">
      <alignment vertical="center"/>
    </xf>
    <xf numFmtId="0" fontId="6" fillId="5" borderId="58" xfId="2" applyFill="1" applyBorder="1">
      <alignment vertical="center"/>
    </xf>
    <xf numFmtId="0" fontId="6" fillId="0" borderId="58" xfId="2" applyBorder="1">
      <alignment vertical="center"/>
    </xf>
    <xf numFmtId="0" fontId="6" fillId="0" borderId="0" xfId="2" applyAlignment="1">
      <alignment horizontal="left" vertical="top"/>
    </xf>
    <xf numFmtId="0" fontId="6" fillId="23" borderId="63" xfId="2" applyFill="1" applyBorder="1" applyAlignment="1">
      <alignment horizontal="left" vertical="top"/>
    </xf>
    <xf numFmtId="0" fontId="8" fillId="23" borderId="62" xfId="1" applyFill="1" applyBorder="1" applyAlignment="1" applyProtection="1">
      <alignment horizontal="left" vertical="top"/>
    </xf>
    <xf numFmtId="0" fontId="79" fillId="0" borderId="0" xfId="17" applyFont="1" applyAlignment="1">
      <alignment horizontal="left" vertical="center"/>
    </xf>
    <xf numFmtId="0" fontId="86" fillId="19" borderId="11" xfId="2" applyFont="1" applyFill="1" applyBorder="1" applyAlignment="1">
      <alignment horizontal="center" vertical="center"/>
    </xf>
    <xf numFmtId="0" fontId="6" fillId="0" borderId="0" xfId="2" applyAlignment="1">
      <alignment horizontal="left" vertical="center"/>
    </xf>
    <xf numFmtId="0" fontId="98" fillId="5" borderId="22" xfId="0" applyFont="1" applyFill="1" applyBorder="1">
      <alignment vertical="center"/>
    </xf>
    <xf numFmtId="0" fontId="98" fillId="5" borderId="0" xfId="0" applyFont="1" applyFill="1" applyAlignment="1">
      <alignment horizontal="left" vertical="center"/>
    </xf>
    <xf numFmtId="0" fontId="98" fillId="5" borderId="0" xfId="0" applyFont="1" applyFill="1">
      <alignment vertical="center"/>
    </xf>
    <xf numFmtId="176" fontId="98" fillId="5" borderId="0" xfId="0" applyNumberFormat="1" applyFont="1" applyFill="1" applyAlignment="1">
      <alignment horizontal="left" vertical="center"/>
    </xf>
    <xf numFmtId="182" fontId="98" fillId="5" borderId="0" xfId="0" applyNumberFormat="1" applyFont="1" applyFill="1" applyAlignment="1">
      <alignment horizontal="center" vertical="center"/>
    </xf>
    <xf numFmtId="0" fontId="98" fillId="5" borderId="22" xfId="0" applyFont="1" applyFill="1" applyBorder="1" applyAlignment="1">
      <alignment vertical="top"/>
    </xf>
    <xf numFmtId="0" fontId="98" fillId="5" borderId="0" xfId="0" applyFont="1" applyFill="1" applyAlignment="1">
      <alignment vertical="top"/>
    </xf>
    <xf numFmtId="14" fontId="98" fillId="5" borderId="0" xfId="0" applyNumberFormat="1" applyFont="1" applyFill="1" applyAlignment="1">
      <alignment horizontal="left" vertical="center"/>
    </xf>
    <xf numFmtId="14" fontId="98" fillId="0" borderId="0" xfId="0" applyNumberFormat="1" applyFont="1">
      <alignment vertical="center"/>
    </xf>
    <xf numFmtId="0" fontId="99" fillId="0" borderId="0" xfId="0" applyFont="1">
      <alignment vertical="center"/>
    </xf>
    <xf numFmtId="0" fontId="8" fillId="23" borderId="51" xfId="1" applyFill="1" applyBorder="1" applyAlignment="1" applyProtection="1">
      <alignment horizontal="left" vertical="top"/>
    </xf>
    <xf numFmtId="0" fontId="6" fillId="23" borderId="61" xfId="2" applyFill="1" applyBorder="1" applyAlignment="1">
      <alignment horizontal="left" vertical="top"/>
    </xf>
    <xf numFmtId="0" fontId="31"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5" fillId="0" borderId="0" xfId="17" applyFont="1" applyAlignment="1">
      <alignment horizontal="left" vertical="center"/>
    </xf>
    <xf numFmtId="0" fontId="46" fillId="0" borderId="18" xfId="17" applyFont="1" applyBorder="1">
      <alignment vertical="center"/>
    </xf>
    <xf numFmtId="0" fontId="46" fillId="0" borderId="18" xfId="17" applyFont="1" applyBorder="1" applyAlignment="1">
      <alignment horizontal="right" vertical="center"/>
    </xf>
    <xf numFmtId="0" fontId="34" fillId="0" borderId="20" xfId="17" applyFont="1" applyBorder="1" applyAlignment="1">
      <alignment horizontal="center" vertical="center"/>
    </xf>
    <xf numFmtId="0" fontId="48" fillId="0" borderId="0" xfId="17" applyFont="1" applyAlignment="1">
      <alignment horizontal="center" vertical="center"/>
    </xf>
    <xf numFmtId="0" fontId="49" fillId="0" borderId="0" xfId="17" applyFont="1" applyAlignment="1">
      <alignment horizontal="center" vertical="center" wrapText="1"/>
    </xf>
    <xf numFmtId="0" fontId="1" fillId="0" borderId="0" xfId="17" applyAlignment="1">
      <alignment vertical="center" shrinkToFit="1"/>
    </xf>
    <xf numFmtId="0" fontId="12" fillId="0" borderId="57"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5" fillId="3" borderId="0" xfId="17" applyFont="1" applyFill="1" applyAlignment="1">
      <alignment horizontal="center" vertical="center" wrapText="1"/>
    </xf>
    <xf numFmtId="0" fontId="1" fillId="5" borderId="0" xfId="2" applyFont="1" applyFill="1" applyAlignment="1">
      <alignment horizontal="center" vertical="center"/>
    </xf>
    <xf numFmtId="0" fontId="42" fillId="5" borderId="0" xfId="0" applyFont="1" applyFill="1" applyAlignment="1">
      <alignment horizontal="center" vertical="center" wrapText="1"/>
    </xf>
    <xf numFmtId="180" fontId="46"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6" fillId="17" borderId="68" xfId="16" applyFont="1" applyFill="1" applyBorder="1">
      <alignment vertical="center"/>
    </xf>
    <xf numFmtId="0" fontId="10" fillId="17" borderId="68" xfId="16" applyFont="1" applyFill="1" applyBorder="1">
      <alignment vertical="center"/>
    </xf>
    <xf numFmtId="0" fontId="33" fillId="0" borderId="0" xfId="17" applyFont="1" applyAlignment="1">
      <alignment horizontal="left" vertical="center" indent="2"/>
    </xf>
    <xf numFmtId="0" fontId="100" fillId="0" borderId="0" xfId="17" applyFont="1">
      <alignment vertical="center"/>
    </xf>
    <xf numFmtId="0" fontId="1" fillId="17" borderId="0" xfId="2" applyFont="1" applyFill="1">
      <alignment vertical="center"/>
    </xf>
    <xf numFmtId="0" fontId="23" fillId="17" borderId="0" xfId="19" applyFont="1" applyFill="1">
      <alignment vertical="center"/>
    </xf>
    <xf numFmtId="0" fontId="23" fillId="17" borderId="0" xfId="2" applyFont="1" applyFill="1" applyAlignment="1">
      <alignment horizontal="left" vertical="center"/>
    </xf>
    <xf numFmtId="0" fontId="37" fillId="17" borderId="0" xfId="17" applyFont="1" applyFill="1">
      <alignment vertical="center"/>
    </xf>
    <xf numFmtId="0" fontId="12" fillId="0" borderId="0" xfId="2" applyFont="1" applyAlignment="1">
      <alignment horizontal="center" vertical="center"/>
    </xf>
    <xf numFmtId="14" fontId="82" fillId="0" borderId="0" xfId="2" applyNumberFormat="1" applyFont="1" applyAlignment="1">
      <alignment horizontal="center" vertical="center"/>
    </xf>
    <xf numFmtId="0" fontId="12" fillId="0" borderId="0" xfId="2" applyFont="1" applyAlignment="1">
      <alignment vertical="top" wrapText="1"/>
    </xf>
    <xf numFmtId="0" fontId="37" fillId="0" borderId="0" xfId="17" applyFont="1" applyAlignment="1">
      <alignment horizontal="center" vertical="center"/>
    </xf>
    <xf numFmtId="0" fontId="105" fillId="17" borderId="0" xfId="17" applyFont="1" applyFill="1" applyAlignment="1">
      <alignment horizontal="left" vertical="center"/>
    </xf>
    <xf numFmtId="0" fontId="82" fillId="0" borderId="0" xfId="2" applyFont="1" applyAlignment="1">
      <alignment vertical="top" wrapText="1"/>
    </xf>
    <xf numFmtId="180" fontId="46" fillId="10" borderId="70" xfId="17" applyNumberFormat="1" applyFont="1" applyFill="1" applyBorder="1" applyAlignment="1">
      <alignment horizontal="center" vertical="center"/>
    </xf>
    <xf numFmtId="14" fontId="86" fillId="19" borderId="60" xfId="2" applyNumberFormat="1" applyFont="1" applyFill="1" applyBorder="1" applyAlignment="1">
      <alignment vertical="center" shrinkToFit="1"/>
    </xf>
    <xf numFmtId="14" fontId="25" fillId="19" borderId="71" xfId="2" applyNumberFormat="1" applyFont="1" applyFill="1" applyBorder="1" applyAlignment="1">
      <alignment horizontal="center" vertical="center" shrinkToFit="1"/>
    </xf>
    <xf numFmtId="14" fontId="82" fillId="19" borderId="74" xfId="1" applyNumberFormat="1" applyFont="1" applyFill="1" applyBorder="1" applyAlignment="1" applyProtection="1">
      <alignment vertical="center" wrapText="1"/>
    </xf>
    <xf numFmtId="14" fontId="82" fillId="19" borderId="72" xfId="2" applyNumberFormat="1" applyFont="1" applyFill="1" applyBorder="1">
      <alignment vertical="center"/>
    </xf>
    <xf numFmtId="0" fontId="66" fillId="0" borderId="0" xfId="0" applyFont="1">
      <alignment vertical="center"/>
    </xf>
    <xf numFmtId="0" fontId="110" fillId="5" borderId="3" xfId="2" applyFont="1" applyFill="1" applyBorder="1">
      <alignment vertical="center"/>
    </xf>
    <xf numFmtId="0" fontId="109" fillId="0" borderId="58" xfId="0" applyFont="1" applyBorder="1">
      <alignment vertical="center"/>
    </xf>
    <xf numFmtId="0" fontId="23" fillId="17" borderId="0" xfId="19" applyFont="1" applyFill="1" applyAlignment="1">
      <alignment horizontal="center" vertical="center"/>
    </xf>
    <xf numFmtId="0" fontId="23" fillId="17" borderId="0" xfId="19" applyFont="1" applyFill="1" applyAlignment="1">
      <alignment horizontal="center" vertical="center" wrapText="1"/>
    </xf>
    <xf numFmtId="0" fontId="100" fillId="0" borderId="0" xfId="17" applyFont="1" applyAlignment="1">
      <alignment horizontal="left" vertical="center"/>
    </xf>
    <xf numFmtId="177" fontId="1" fillId="17" borderId="75" xfId="2" applyNumberFormat="1" applyFont="1" applyFill="1" applyBorder="1" applyAlignment="1">
      <alignment horizontal="center" vertical="center" wrapText="1"/>
    </xf>
    <xf numFmtId="0" fontId="111" fillId="17" borderId="76" xfId="2" applyFont="1" applyFill="1" applyBorder="1" applyAlignment="1">
      <alignment horizontal="center" vertical="center"/>
    </xf>
    <xf numFmtId="177" fontId="111" fillId="17" borderId="76" xfId="2" applyNumberFormat="1" applyFont="1" applyFill="1" applyBorder="1" applyAlignment="1">
      <alignment horizontal="center" vertical="center" shrinkToFit="1"/>
    </xf>
    <xf numFmtId="0" fontId="112" fillId="0" borderId="76" xfId="0" applyFont="1" applyBorder="1" applyAlignment="1">
      <alignment horizontal="center" vertical="center" wrapText="1"/>
    </xf>
    <xf numFmtId="177" fontId="12" fillId="17" borderId="76" xfId="2" applyNumberFormat="1" applyFont="1" applyFill="1" applyBorder="1" applyAlignment="1">
      <alignment horizontal="center" vertical="center" wrapText="1"/>
    </xf>
    <xf numFmtId="0" fontId="116" fillId="0" borderId="0" xfId="0" applyFont="1">
      <alignment vertical="center"/>
    </xf>
    <xf numFmtId="0" fontId="6" fillId="0" borderId="36" xfId="2" applyBorder="1">
      <alignment vertical="center"/>
    </xf>
    <xf numFmtId="0" fontId="6" fillId="0" borderId="37" xfId="2" applyBorder="1">
      <alignment vertical="center"/>
    </xf>
    <xf numFmtId="0" fontId="98" fillId="5" borderId="22" xfId="0" applyFont="1" applyFill="1" applyBorder="1" applyAlignment="1">
      <alignment horizontal="left" vertical="top"/>
    </xf>
    <xf numFmtId="0" fontId="32" fillId="17" borderId="0" xfId="2" applyFont="1" applyFill="1">
      <alignment vertical="center"/>
    </xf>
    <xf numFmtId="0" fontId="33" fillId="17" borderId="0" xfId="17" applyFont="1" applyFill="1">
      <alignment vertical="center"/>
    </xf>
    <xf numFmtId="0" fontId="34" fillId="17" borderId="0" xfId="17" applyFont="1" applyFill="1" applyAlignment="1">
      <alignment vertical="top" wrapText="1"/>
    </xf>
    <xf numFmtId="0" fontId="35" fillId="17" borderId="0" xfId="2" applyFont="1" applyFill="1" applyAlignment="1">
      <alignment horizontal="center" vertical="center"/>
    </xf>
    <xf numFmtId="0" fontId="77" fillId="17" borderId="0" xfId="17" applyFont="1" applyFill="1" applyAlignment="1">
      <alignment horizontal="left" vertical="center"/>
    </xf>
    <xf numFmtId="0" fontId="36" fillId="17" borderId="0" xfId="2" applyFont="1" applyFill="1" applyAlignment="1">
      <alignment vertical="center" wrapText="1"/>
    </xf>
    <xf numFmtId="0" fontId="38" fillId="17" borderId="0" xfId="2" applyFont="1" applyFill="1" applyAlignment="1">
      <alignment vertical="center" wrapText="1"/>
    </xf>
    <xf numFmtId="0" fontId="40" fillId="17" borderId="0" xfId="2" applyFont="1" applyFill="1">
      <alignment vertical="center"/>
    </xf>
    <xf numFmtId="0" fontId="41" fillId="17" borderId="0" xfId="2" applyFont="1" applyFill="1" applyAlignment="1">
      <alignment horizontal="center" vertical="center"/>
    </xf>
    <xf numFmtId="0" fontId="34" fillId="17" borderId="0" xfId="17" applyFont="1" applyFill="1" applyAlignment="1">
      <alignment horizontal="center" vertical="center"/>
    </xf>
    <xf numFmtId="0" fontId="39" fillId="17" borderId="0" xfId="17" applyFont="1" applyFill="1" applyAlignment="1">
      <alignment vertical="top" wrapText="1"/>
    </xf>
    <xf numFmtId="0" fontId="1" fillId="17" borderId="0" xfId="17" applyFill="1" applyAlignment="1">
      <alignment horizontal="center" vertical="center"/>
    </xf>
    <xf numFmtId="0" fontId="42" fillId="17" borderId="0" xfId="2" applyFont="1" applyFill="1" applyAlignment="1">
      <alignment vertical="center" wrapText="1"/>
    </xf>
    <xf numFmtId="0" fontId="38" fillId="17" borderId="0" xfId="2" applyFont="1" applyFill="1">
      <alignment vertical="center"/>
    </xf>
    <xf numFmtId="0" fontId="34" fillId="17" borderId="0" xfId="17" applyFont="1" applyFill="1">
      <alignment vertical="center"/>
    </xf>
    <xf numFmtId="0" fontId="43" fillId="17" borderId="0" xfId="17" applyFont="1" applyFill="1" applyAlignment="1">
      <alignment horizontal="center" vertical="center" wrapText="1"/>
    </xf>
    <xf numFmtId="0" fontId="44" fillId="17" borderId="0" xfId="17" applyFont="1" applyFill="1">
      <alignment vertical="center"/>
    </xf>
    <xf numFmtId="0" fontId="6" fillId="17" borderId="0" xfId="2" applyFill="1" applyAlignment="1">
      <alignment horizontal="center" vertical="center"/>
    </xf>
    <xf numFmtId="0" fontId="42" fillId="17" borderId="0" xfId="17" applyFont="1" applyFill="1" applyAlignment="1">
      <alignment vertical="center" wrapText="1"/>
    </xf>
    <xf numFmtId="0" fontId="47" fillId="17" borderId="0" xfId="17" applyFont="1" applyFill="1" applyAlignment="1">
      <alignment horizontal="center" vertical="center"/>
    </xf>
    <xf numFmtId="0" fontId="8" fillId="17" borderId="0" xfId="1" applyFill="1" applyAlignment="1" applyProtection="1">
      <alignment horizontal="center" vertical="center"/>
    </xf>
    <xf numFmtId="0" fontId="50" fillId="17" borderId="0" xfId="17" applyFont="1" applyFill="1" applyAlignment="1">
      <alignment horizontal="center" vertical="center"/>
    </xf>
    <xf numFmtId="0" fontId="0" fillId="17" borderId="0" xfId="0" applyFill="1" applyAlignment="1">
      <alignment vertical="center" wrapText="1"/>
    </xf>
    <xf numFmtId="0" fontId="1" fillId="17" borderId="55" xfId="17" applyFill="1" applyBorder="1" applyAlignment="1">
      <alignment horizontal="center" vertical="center" wrapText="1"/>
    </xf>
    <xf numFmtId="0" fontId="1" fillId="17" borderId="0" xfId="17" applyFill="1">
      <alignment vertical="center"/>
    </xf>
    <xf numFmtId="0" fontId="1" fillId="17" borderId="56" xfId="17" applyFill="1" applyBorder="1" applyAlignment="1">
      <alignment horizontal="center" vertical="center"/>
    </xf>
    <xf numFmtId="182" fontId="98" fillId="5" borderId="0" xfId="0" applyNumberFormat="1" applyFont="1" applyFill="1" applyAlignment="1">
      <alignment horizontal="left" vertical="center"/>
    </xf>
    <xf numFmtId="14" fontId="86" fillId="19" borderId="78" xfId="2" applyNumberFormat="1" applyFont="1" applyFill="1" applyBorder="1" applyAlignment="1">
      <alignment horizontal="center" vertical="center"/>
    </xf>
    <xf numFmtId="14" fontId="86" fillId="19" borderId="79" xfId="2" applyNumberFormat="1" applyFont="1" applyFill="1" applyBorder="1" applyAlignment="1">
      <alignment horizontal="center" vertical="center"/>
    </xf>
    <xf numFmtId="14" fontId="86" fillId="19" borderId="80" xfId="2" applyNumberFormat="1" applyFont="1" applyFill="1" applyBorder="1" applyAlignment="1">
      <alignment horizontal="center" vertical="center"/>
    </xf>
    <xf numFmtId="0" fontId="121" fillId="30" borderId="0" xfId="0" applyFont="1" applyFill="1" applyAlignment="1">
      <alignment horizontal="center" vertical="center" wrapText="1"/>
    </xf>
    <xf numFmtId="0" fontId="12" fillId="0" borderId="84" xfId="2" applyFont="1" applyBorder="1" applyAlignment="1">
      <alignment horizontal="center" vertical="center" wrapText="1"/>
    </xf>
    <xf numFmtId="14" fontId="82" fillId="19" borderId="1" xfId="1" applyNumberFormat="1" applyFont="1" applyFill="1" applyBorder="1" applyAlignment="1" applyProtection="1">
      <alignment horizontal="center" vertical="center" shrinkToFit="1"/>
    </xf>
    <xf numFmtId="0" fontId="107" fillId="19" borderId="79" xfId="2" applyFont="1" applyFill="1" applyBorder="1" applyAlignment="1">
      <alignment horizontal="center" vertical="center" wrapText="1"/>
    </xf>
    <xf numFmtId="0" fontId="107" fillId="19" borderId="79" xfId="2" applyFont="1" applyFill="1" applyBorder="1" applyAlignment="1">
      <alignment horizontal="center" vertical="center"/>
    </xf>
    <xf numFmtId="0" fontId="107" fillId="19" borderId="78" xfId="2" applyFont="1" applyFill="1" applyBorder="1" applyAlignment="1">
      <alignment horizontal="center" vertical="center"/>
    </xf>
    <xf numFmtId="0" fontId="120" fillId="0" borderId="0" xfId="2" applyFont="1">
      <alignment vertical="center"/>
    </xf>
    <xf numFmtId="0" fontId="6" fillId="0" borderId="0" xfId="2" applyAlignment="1">
      <alignment horizontal="center" vertical="top"/>
    </xf>
    <xf numFmtId="14" fontId="82" fillId="19" borderId="73" xfId="1" applyNumberFormat="1" applyFont="1" applyFill="1" applyBorder="1" applyAlignment="1" applyProtection="1">
      <alignment horizontal="center" vertical="center" wrapText="1"/>
    </xf>
    <xf numFmtId="0" fontId="117" fillId="30" borderId="0" xfId="0" applyFont="1" applyFill="1" applyAlignment="1">
      <alignment horizontal="center" vertical="center" wrapText="1"/>
    </xf>
    <xf numFmtId="0" fontId="20" fillId="17" borderId="75" xfId="2" applyFont="1" applyFill="1" applyBorder="1" applyAlignment="1">
      <alignment horizontal="center" vertical="center" wrapText="1"/>
    </xf>
    <xf numFmtId="0" fontId="84" fillId="0" borderId="0" xfId="2" applyFont="1" applyAlignment="1">
      <alignment vertical="top" wrapText="1"/>
    </xf>
    <xf numFmtId="0" fontId="8" fillId="0" borderId="87" xfId="1" applyBorder="1" applyAlignment="1" applyProtection="1">
      <alignment horizontal="left" vertical="top" wrapText="1"/>
    </xf>
    <xf numFmtId="14" fontId="18" fillId="19" borderId="1" xfId="2" applyNumberFormat="1" applyFont="1" applyFill="1" applyBorder="1" applyAlignment="1">
      <alignment horizontal="center" vertical="center" wrapText="1" shrinkToFit="1"/>
    </xf>
    <xf numFmtId="0" fontId="42" fillId="5" borderId="0" xfId="17" applyFont="1" applyFill="1" applyAlignment="1">
      <alignment vertical="center" wrapText="1"/>
    </xf>
    <xf numFmtId="14" fontId="82" fillId="19" borderId="60" xfId="2" applyNumberFormat="1" applyFont="1" applyFill="1" applyBorder="1" applyAlignment="1">
      <alignment horizontal="center" vertical="center" wrapText="1" shrinkToFit="1"/>
    </xf>
    <xf numFmtId="14" fontId="86" fillId="19" borderId="90" xfId="2" applyNumberFormat="1" applyFont="1" applyFill="1" applyBorder="1" applyAlignment="1">
      <alignment vertical="center" shrinkToFit="1"/>
    </xf>
    <xf numFmtId="0" fontId="112" fillId="21" borderId="76" xfId="0" applyFont="1" applyFill="1" applyBorder="1" applyAlignment="1">
      <alignment horizontal="center" vertical="center" wrapText="1"/>
    </xf>
    <xf numFmtId="0" fontId="112" fillId="32" borderId="76" xfId="0" applyFont="1" applyFill="1" applyBorder="1" applyAlignment="1">
      <alignment horizontal="center" vertical="center" wrapText="1"/>
    </xf>
    <xf numFmtId="0" fontId="135" fillId="17" borderId="0" xfId="2" applyFont="1" applyFill="1" applyAlignment="1">
      <alignment horizontal="center" vertical="center" wrapText="1"/>
    </xf>
    <xf numFmtId="183" fontId="135" fillId="17" borderId="0" xfId="2" applyNumberFormat="1" applyFont="1" applyFill="1" applyAlignment="1">
      <alignment horizontal="center" vertical="center"/>
    </xf>
    <xf numFmtId="14" fontId="86" fillId="19" borderId="1" xfId="2" applyNumberFormat="1" applyFont="1" applyFill="1" applyBorder="1" applyAlignment="1">
      <alignment horizontal="center" vertical="center" wrapText="1" shrinkToFit="1"/>
    </xf>
    <xf numFmtId="0" fontId="8" fillId="0" borderId="87" xfId="1" applyBorder="1" applyAlignment="1" applyProtection="1">
      <alignment horizontal="left" vertical="center" wrapText="1"/>
    </xf>
    <xf numFmtId="0" fontId="23" fillId="17" borderId="0" xfId="19" applyFont="1" applyFill="1" applyAlignment="1">
      <alignment horizontal="left" vertical="center"/>
    </xf>
    <xf numFmtId="0" fontId="136" fillId="21" borderId="81" xfId="2" applyFont="1" applyFill="1" applyBorder="1" applyAlignment="1">
      <alignment horizontal="center" vertical="center" wrapText="1"/>
    </xf>
    <xf numFmtId="0" fontId="113" fillId="0" borderId="0" xfId="2" applyFont="1" applyAlignment="1">
      <alignment vertical="top" wrapText="1"/>
    </xf>
    <xf numFmtId="0" fontId="82" fillId="19" borderId="79" xfId="1" applyFont="1" applyFill="1" applyBorder="1" applyAlignment="1" applyProtection="1">
      <alignment horizontal="center" vertical="center"/>
    </xf>
    <xf numFmtId="0" fontId="6" fillId="0" borderId="89" xfId="2" applyBorder="1">
      <alignment vertical="center"/>
    </xf>
    <xf numFmtId="0" fontId="8" fillId="0" borderId="92" xfId="1" applyFill="1" applyBorder="1" applyAlignment="1" applyProtection="1">
      <alignment vertical="center" wrapText="1"/>
    </xf>
    <xf numFmtId="0" fontId="113" fillId="0" borderId="93" xfId="1" applyFont="1" applyFill="1" applyBorder="1" applyAlignment="1" applyProtection="1">
      <alignment horizontal="left" vertical="top" wrapText="1"/>
    </xf>
    <xf numFmtId="0" fontId="114" fillId="0" borderId="94" xfId="1" applyFont="1" applyFill="1" applyBorder="1" applyAlignment="1" applyProtection="1">
      <alignment horizontal="left" vertical="top" wrapText="1"/>
    </xf>
    <xf numFmtId="0" fontId="8" fillId="0" borderId="95" xfId="1" applyFill="1" applyBorder="1" applyAlignment="1" applyProtection="1">
      <alignment horizontal="left" vertical="center" wrapText="1"/>
    </xf>
    <xf numFmtId="0" fontId="11" fillId="0" borderId="98" xfId="17" applyFont="1" applyBorder="1" applyAlignment="1">
      <alignment horizontal="center" vertical="center" shrinkToFit="1"/>
    </xf>
    <xf numFmtId="0" fontId="46" fillId="0" borderId="99" xfId="17" applyFont="1" applyBorder="1" applyAlignment="1">
      <alignment vertical="center" shrinkToFit="1"/>
    </xf>
    <xf numFmtId="0" fontId="46" fillId="10" borderId="103" xfId="17" applyFont="1" applyFill="1" applyBorder="1" applyAlignment="1">
      <alignment horizontal="center" vertical="center"/>
    </xf>
    <xf numFmtId="0" fontId="46" fillId="0" borderId="99" xfId="17" applyFont="1" applyBorder="1" applyAlignment="1">
      <alignment horizontal="center" vertical="center"/>
    </xf>
    <xf numFmtId="0" fontId="88" fillId="17" borderId="106" xfId="17" applyFont="1" applyFill="1" applyBorder="1" applyAlignment="1">
      <alignment horizontal="center" vertical="center" wrapText="1"/>
    </xf>
    <xf numFmtId="14" fontId="88" fillId="17" borderId="107" xfId="17" applyNumberFormat="1" applyFont="1" applyFill="1" applyBorder="1" applyAlignment="1">
      <alignment horizontal="center" vertical="center"/>
    </xf>
    <xf numFmtId="0" fontId="12" fillId="0" borderId="109" xfId="2" applyFont="1" applyBorder="1" applyAlignment="1">
      <alignment horizontal="center" vertical="center" wrapText="1"/>
    </xf>
    <xf numFmtId="14" fontId="33" fillId="17" borderId="107" xfId="17" applyNumberFormat="1" applyFont="1" applyFill="1" applyBorder="1" applyAlignment="1">
      <alignment horizontal="center" vertical="center"/>
    </xf>
    <xf numFmtId="0" fontId="12" fillId="0" borderId="110" xfId="2" applyFont="1" applyBorder="1" applyAlignment="1">
      <alignment horizontal="center" vertical="center" wrapText="1"/>
    </xf>
    <xf numFmtId="0" fontId="12" fillId="0" borderId="111" xfId="2" applyFont="1" applyBorder="1" applyAlignment="1">
      <alignment horizontal="center" vertical="center" wrapText="1"/>
    </xf>
    <xf numFmtId="0" fontId="12" fillId="0" borderId="112" xfId="2" applyFont="1" applyBorder="1" applyAlignment="1">
      <alignment horizontal="center" vertical="center" wrapText="1"/>
    </xf>
    <xf numFmtId="0" fontId="12" fillId="0" borderId="109" xfId="2" applyFont="1" applyBorder="1" applyAlignment="1">
      <alignment horizontal="center" vertical="center"/>
    </xf>
    <xf numFmtId="0" fontId="12" fillId="5" borderId="112" xfId="2" applyFont="1" applyFill="1" applyBorder="1" applyAlignment="1">
      <alignment horizontal="center" vertical="center" wrapText="1"/>
    </xf>
    <xf numFmtId="0" fontId="1" fillId="17" borderId="113" xfId="17" applyFill="1" applyBorder="1" applyAlignment="1">
      <alignment horizontal="center" vertical="center" wrapText="1"/>
    </xf>
    <xf numFmtId="0" fontId="53" fillId="3" borderId="114" xfId="17" applyFont="1" applyFill="1" applyBorder="1" applyAlignment="1">
      <alignment horizontal="center" vertical="center" wrapText="1"/>
    </xf>
    <xf numFmtId="0" fontId="7" fillId="3" borderId="115" xfId="17" applyFont="1" applyFill="1" applyBorder="1" applyAlignment="1">
      <alignment horizontal="center" vertical="center" wrapText="1"/>
    </xf>
    <xf numFmtId="0" fontId="13" fillId="3" borderId="115" xfId="17" applyFont="1" applyFill="1" applyBorder="1" applyAlignment="1">
      <alignment horizontal="center" vertical="center" wrapText="1"/>
    </xf>
    <xf numFmtId="0" fontId="55" fillId="3" borderId="115" xfId="17" applyFont="1" applyFill="1" applyBorder="1" applyAlignment="1">
      <alignment horizontal="center" vertical="center" wrapText="1"/>
    </xf>
    <xf numFmtId="0" fontId="7" fillId="3" borderId="117" xfId="17" applyFont="1" applyFill="1" applyBorder="1" applyAlignment="1">
      <alignment horizontal="center" vertical="center" wrapText="1"/>
    </xf>
    <xf numFmtId="176" fontId="56" fillId="3" borderId="121" xfId="17" applyNumberFormat="1" applyFont="1" applyFill="1" applyBorder="1" applyAlignment="1">
      <alignment horizontal="center" vertical="center" wrapText="1"/>
    </xf>
    <xf numFmtId="0" fontId="56" fillId="3" borderId="121" xfId="17" applyFont="1" applyFill="1" applyBorder="1" applyAlignment="1">
      <alignment horizontal="left" vertical="center" wrapText="1"/>
    </xf>
    <xf numFmtId="176" fontId="56" fillId="11" borderId="122" xfId="17" applyNumberFormat="1" applyFont="1" applyFill="1" applyBorder="1" applyAlignment="1">
      <alignment horizontal="center" vertical="center" wrapText="1"/>
    </xf>
    <xf numFmtId="0" fontId="56" fillId="11" borderId="122" xfId="17" applyFont="1" applyFill="1" applyBorder="1" applyAlignment="1">
      <alignment horizontal="left" vertical="center" wrapText="1"/>
    </xf>
    <xf numFmtId="0" fontId="46" fillId="17" borderId="98" xfId="16" applyFont="1" applyFill="1" applyBorder="1">
      <alignment vertical="center"/>
    </xf>
    <xf numFmtId="0" fontId="60" fillId="12" borderId="123" xfId="17" applyFont="1" applyFill="1" applyBorder="1" applyAlignment="1">
      <alignment horizontal="center" vertical="center" wrapText="1"/>
    </xf>
    <xf numFmtId="176" fontId="58" fillId="12" borderId="123" xfId="17" applyNumberFormat="1" applyFont="1" applyFill="1" applyBorder="1" applyAlignment="1">
      <alignment horizontal="center" vertical="center" wrapText="1"/>
    </xf>
    <xf numFmtId="181" fontId="60" fillId="9" borderId="123" xfId="0" applyNumberFormat="1" applyFont="1" applyFill="1" applyBorder="1" applyAlignment="1">
      <alignment horizontal="center" vertical="center"/>
    </xf>
    <xf numFmtId="0" fontId="60" fillId="12" borderId="124" xfId="17" applyFont="1" applyFill="1" applyBorder="1" applyAlignment="1">
      <alignment horizontal="center" vertical="center" wrapText="1"/>
    </xf>
    <xf numFmtId="0" fontId="126" fillId="19" borderId="126" xfId="2" applyFont="1" applyFill="1" applyBorder="1" applyAlignment="1">
      <alignment horizontal="center" vertical="center" wrapText="1"/>
    </xf>
    <xf numFmtId="0" fontId="6" fillId="0" borderId="127" xfId="2" applyBorder="1" applyAlignment="1">
      <alignment vertical="top" wrapText="1"/>
    </xf>
    <xf numFmtId="0" fontId="6" fillId="0" borderId="128" xfId="2" applyBorder="1" applyAlignment="1">
      <alignment vertical="top" wrapText="1"/>
    </xf>
    <xf numFmtId="0" fontId="6" fillId="13" borderId="127" xfId="2" applyFill="1" applyBorder="1" applyAlignment="1">
      <alignment vertical="top" wrapText="1"/>
    </xf>
    <xf numFmtId="0" fontId="1" fillId="2" borderId="129" xfId="2" applyFont="1" applyFill="1" applyBorder="1" applyAlignment="1">
      <alignment vertical="top" wrapText="1"/>
    </xf>
    <xf numFmtId="0" fontId="95" fillId="2" borderId="132" xfId="2" applyFont="1" applyFill="1" applyBorder="1" applyAlignment="1">
      <alignment vertical="top" wrapText="1"/>
    </xf>
    <xf numFmtId="0" fontId="1" fillId="3" borderId="133" xfId="2" applyFont="1" applyFill="1" applyBorder="1" applyAlignment="1">
      <alignment vertical="top" wrapText="1"/>
    </xf>
    <xf numFmtId="0" fontId="0" fillId="19" borderId="127" xfId="0" applyFill="1" applyBorder="1" applyAlignment="1">
      <alignment vertical="top" wrapText="1"/>
    </xf>
    <xf numFmtId="0" fontId="17" fillId="3" borderId="134" xfId="2" applyFont="1" applyFill="1" applyBorder="1" applyAlignment="1">
      <alignment horizontal="center" vertical="center" wrapText="1"/>
    </xf>
    <xf numFmtId="0" fontId="86" fillId="19" borderId="135" xfId="2" applyFont="1" applyFill="1" applyBorder="1" applyAlignment="1">
      <alignment horizontal="center" vertical="center"/>
    </xf>
    <xf numFmtId="0" fontId="8" fillId="0" borderId="137" xfId="1" applyFill="1" applyBorder="1" applyAlignment="1" applyProtection="1">
      <alignment vertical="center" wrapText="1"/>
    </xf>
    <xf numFmtId="0" fontId="24" fillId="0" borderId="138" xfId="2" applyFont="1" applyBorder="1" applyAlignment="1">
      <alignment vertical="top" wrapText="1"/>
    </xf>
    <xf numFmtId="0" fontId="139" fillId="0" borderId="94" xfId="1" applyFont="1" applyFill="1" applyBorder="1" applyAlignment="1" applyProtection="1">
      <alignment horizontal="left" vertical="top" wrapText="1"/>
    </xf>
    <xf numFmtId="14" fontId="18" fillId="3" borderId="2" xfId="2" applyNumberFormat="1" applyFont="1" applyFill="1" applyBorder="1" applyAlignment="1">
      <alignment horizontal="center" vertical="center" shrinkToFit="1"/>
    </xf>
    <xf numFmtId="14" fontId="24"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4" fillId="3" borderId="0" xfId="1" applyNumberFormat="1" applyFont="1" applyFill="1" applyBorder="1" applyAlignment="1" applyProtection="1">
      <alignment horizontal="center" vertical="center" wrapText="1" shrinkToFit="1"/>
    </xf>
    <xf numFmtId="0" fontId="140" fillId="19" borderId="126" xfId="2" applyFont="1" applyFill="1" applyBorder="1" applyAlignment="1">
      <alignment horizontal="center" vertical="center" wrapText="1"/>
    </xf>
    <xf numFmtId="0" fontId="83" fillId="0" borderId="89" xfId="2" applyFont="1" applyBorder="1" applyAlignment="1">
      <alignment vertical="center" shrinkToFit="1"/>
    </xf>
    <xf numFmtId="0" fontId="8" fillId="0" borderId="149" xfId="1" applyBorder="1" applyAlignment="1" applyProtection="1">
      <alignment horizontal="left" vertical="center" wrapText="1"/>
    </xf>
    <xf numFmtId="0" fontId="6" fillId="0" borderId="149" xfId="2" applyBorder="1">
      <alignment vertical="center"/>
    </xf>
    <xf numFmtId="14" fontId="86" fillId="19" borderId="79" xfId="2" applyNumberFormat="1" applyFont="1" applyFill="1" applyBorder="1" applyAlignment="1">
      <alignment horizontal="center" vertical="center" wrapText="1"/>
    </xf>
    <xf numFmtId="0" fontId="8" fillId="0" borderId="153" xfId="1" applyFill="1" applyBorder="1" applyAlignment="1" applyProtection="1">
      <alignment horizontal="left" vertical="top" wrapText="1"/>
    </xf>
    <xf numFmtId="0" fontId="6" fillId="0" borderId="153" xfId="2" applyBorder="1">
      <alignment vertical="center"/>
    </xf>
    <xf numFmtId="0" fontId="141" fillId="30" borderId="64" xfId="0" applyFont="1" applyFill="1" applyBorder="1" applyAlignment="1">
      <alignment horizontal="center" vertical="center" wrapText="1"/>
    </xf>
    <xf numFmtId="0" fontId="84" fillId="19" borderId="136" xfId="2" applyFont="1" applyFill="1" applyBorder="1" applyAlignment="1">
      <alignment horizontal="center" vertical="center" wrapText="1"/>
    </xf>
    <xf numFmtId="0" fontId="113" fillId="0" borderId="155" xfId="1" applyFont="1" applyFill="1" applyBorder="1" applyAlignment="1" applyProtection="1">
      <alignment vertical="top" wrapText="1"/>
    </xf>
    <xf numFmtId="14" fontId="82" fillId="19" borderId="158" xfId="1" applyNumberFormat="1" applyFont="1" applyFill="1" applyBorder="1" applyAlignment="1" applyProtection="1">
      <alignment horizontal="center" vertical="center" shrinkToFit="1"/>
    </xf>
    <xf numFmtId="14" fontId="82" fillId="19" borderId="158" xfId="2" applyNumberFormat="1" applyFont="1" applyFill="1" applyBorder="1" applyAlignment="1">
      <alignment horizontal="center" vertical="center" wrapText="1" shrinkToFit="1"/>
    </xf>
    <xf numFmtId="14" fontId="82" fillId="19" borderId="158" xfId="1" applyNumberFormat="1" applyFont="1" applyFill="1" applyBorder="1" applyAlignment="1" applyProtection="1">
      <alignment horizontal="center" vertical="center" wrapText="1"/>
    </xf>
    <xf numFmtId="0" fontId="8" fillId="0" borderId="159" xfId="1" applyBorder="1" applyAlignment="1" applyProtection="1">
      <alignment vertical="center"/>
    </xf>
    <xf numFmtId="0" fontId="20" fillId="17" borderId="160" xfId="2" applyFont="1" applyFill="1" applyBorder="1" applyAlignment="1">
      <alignment horizontal="center" vertical="center" wrapText="1"/>
    </xf>
    <xf numFmtId="0" fontId="82" fillId="19" borderId="143" xfId="2" applyFont="1" applyFill="1" applyBorder="1" applyAlignment="1">
      <alignment horizontal="center" vertical="center"/>
    </xf>
    <xf numFmtId="0" fontId="82" fillId="19" borderId="0" xfId="2" applyFont="1" applyFill="1" applyAlignment="1">
      <alignment horizontal="center" vertical="center" wrapText="1"/>
    </xf>
    <xf numFmtId="0" fontId="144" fillId="0" borderId="0" xfId="0" applyFont="1">
      <alignment vertical="center"/>
    </xf>
    <xf numFmtId="0" fontId="127" fillId="0" borderId="0" xfId="0" applyFont="1">
      <alignment vertical="center"/>
    </xf>
    <xf numFmtId="0" fontId="0" fillId="19" borderId="151" xfId="0" applyFill="1" applyBorder="1" applyAlignment="1">
      <alignment horizontal="center" vertical="center"/>
    </xf>
    <xf numFmtId="0" fontId="0" fillId="0" borderId="151" xfId="0" applyBorder="1" applyAlignment="1">
      <alignment horizontal="center" vertical="center"/>
    </xf>
    <xf numFmtId="0" fontId="0" fillId="17" borderId="151" xfId="0" applyFill="1" applyBorder="1" applyAlignment="1">
      <alignment horizontal="center" vertical="center"/>
    </xf>
    <xf numFmtId="0" fontId="0" fillId="0" borderId="33" xfId="0" applyBorder="1" applyAlignment="1">
      <alignment horizontal="center" vertical="center"/>
    </xf>
    <xf numFmtId="9" fontId="0" fillId="19" borderId="151" xfId="0" applyNumberFormat="1" applyFill="1" applyBorder="1" applyAlignment="1">
      <alignment horizontal="center" vertical="center"/>
    </xf>
    <xf numFmtId="9" fontId="0" fillId="0" borderId="151" xfId="0" applyNumberFormat="1" applyBorder="1" applyAlignment="1">
      <alignment horizontal="center" vertical="center"/>
    </xf>
    <xf numFmtId="9" fontId="0" fillId="17" borderId="151" xfId="0" applyNumberFormat="1" applyFill="1" applyBorder="1" applyAlignment="1">
      <alignment horizontal="center" vertical="center"/>
    </xf>
    <xf numFmtId="0" fontId="145" fillId="0" borderId="166" xfId="0" applyFont="1" applyBorder="1" applyAlignment="1">
      <alignment horizontal="center" vertical="center"/>
    </xf>
    <xf numFmtId="0" fontId="145" fillId="0" borderId="167" xfId="0" applyFont="1" applyBorder="1" applyAlignment="1">
      <alignment horizontal="center" vertical="center"/>
    </xf>
    <xf numFmtId="0" fontId="145" fillId="0" borderId="168" xfId="0" applyFont="1" applyBorder="1" applyAlignment="1">
      <alignment horizontal="center" vertical="center"/>
    </xf>
    <xf numFmtId="0" fontId="145" fillId="0" borderId="169" xfId="0" applyFont="1" applyBorder="1" applyAlignment="1">
      <alignment horizontal="center" vertical="center"/>
    </xf>
    <xf numFmtId="0" fontId="145" fillId="0" borderId="170" xfId="0" applyFont="1" applyBorder="1" applyAlignment="1">
      <alignment horizontal="center" vertical="center"/>
    </xf>
    <xf numFmtId="0" fontId="145" fillId="0" borderId="171" xfId="0" applyFont="1" applyBorder="1" applyAlignment="1">
      <alignment horizontal="center" vertical="center"/>
    </xf>
    <xf numFmtId="0" fontId="145" fillId="0" borderId="172" xfId="0" applyFont="1" applyBorder="1" applyAlignment="1">
      <alignment horizontal="center" vertical="center"/>
    </xf>
    <xf numFmtId="0" fontId="145" fillId="0" borderId="173" xfId="0" applyFont="1" applyBorder="1" applyAlignment="1">
      <alignment horizontal="center" vertical="center"/>
    </xf>
    <xf numFmtId="0" fontId="0" fillId="0" borderId="174" xfId="0" applyBorder="1" applyAlignment="1">
      <alignment horizontal="center" vertical="center"/>
    </xf>
    <xf numFmtId="0" fontId="0" fillId="0" borderId="175" xfId="0" applyBorder="1" applyAlignment="1">
      <alignment horizontal="center" vertical="center"/>
    </xf>
    <xf numFmtId="0" fontId="0" fillId="0" borderId="176" xfId="0"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0" fontId="146" fillId="0" borderId="166" xfId="0" applyFont="1" applyBorder="1" applyAlignment="1">
      <alignment horizontal="center" vertical="center"/>
    </xf>
    <xf numFmtId="0" fontId="146" fillId="0" borderId="167" xfId="0" applyFont="1" applyBorder="1" applyAlignment="1">
      <alignment horizontal="center" vertical="center"/>
    </xf>
    <xf numFmtId="0" fontId="146" fillId="0" borderId="168" xfId="0" applyFont="1" applyBorder="1" applyAlignment="1">
      <alignment horizontal="center" vertical="center"/>
    </xf>
    <xf numFmtId="0" fontId="146" fillId="0" borderId="169" xfId="0" applyFont="1" applyBorder="1" applyAlignment="1">
      <alignment horizontal="center" vertical="center"/>
    </xf>
    <xf numFmtId="9" fontId="0" fillId="0" borderId="177" xfId="0" applyNumberFormat="1" applyBorder="1" applyAlignment="1">
      <alignment horizontal="center" vertical="center"/>
    </xf>
    <xf numFmtId="9" fontId="0" fillId="0" borderId="175" xfId="0" applyNumberFormat="1" applyBorder="1" applyAlignment="1">
      <alignment horizontal="center" vertical="center"/>
    </xf>
    <xf numFmtId="9" fontId="0" fillId="0" borderId="176" xfId="0" applyNumberFormat="1" applyBorder="1" applyAlignment="1">
      <alignment horizontal="center" vertical="center"/>
    </xf>
    <xf numFmtId="9" fontId="0" fillId="0" borderId="178" xfId="0" applyNumberFormat="1" applyBorder="1" applyAlignment="1">
      <alignment horizontal="center" vertical="center"/>
    </xf>
    <xf numFmtId="0" fontId="88" fillId="13" borderId="129" xfId="2" applyFont="1" applyFill="1" applyBorder="1" applyAlignment="1">
      <alignment vertical="top" wrapText="1"/>
    </xf>
    <xf numFmtId="14" fontId="86" fillId="19" borderId="182" xfId="2" applyNumberFormat="1" applyFont="1" applyFill="1" applyBorder="1" applyAlignment="1">
      <alignment horizontal="center" vertical="center"/>
    </xf>
    <xf numFmtId="14" fontId="86" fillId="19" borderId="181" xfId="2" applyNumberFormat="1" applyFont="1" applyFill="1" applyBorder="1" applyAlignment="1">
      <alignment horizontal="center" vertical="center"/>
    </xf>
    <xf numFmtId="0" fontId="87" fillId="19" borderId="183" xfId="2" applyFont="1" applyFill="1" applyBorder="1" applyAlignment="1">
      <alignment horizontal="center" vertical="center"/>
    </xf>
    <xf numFmtId="14" fontId="86" fillId="19" borderId="183" xfId="2" applyNumberFormat="1" applyFont="1" applyFill="1" applyBorder="1" applyAlignment="1">
      <alignment horizontal="center" vertical="center"/>
    </xf>
    <xf numFmtId="0" fontId="8" fillId="0" borderId="180" xfId="1" applyBorder="1" applyAlignment="1" applyProtection="1">
      <alignment vertical="top" wrapText="1"/>
    </xf>
    <xf numFmtId="0" fontId="113" fillId="0" borderId="82" xfId="2" applyFont="1" applyBorder="1" applyAlignment="1">
      <alignment horizontal="left" vertical="top" wrapText="1"/>
    </xf>
    <xf numFmtId="0" fontId="113" fillId="0" borderId="180" xfId="2" applyFont="1" applyBorder="1" applyAlignment="1">
      <alignment vertical="top" wrapText="1"/>
    </xf>
    <xf numFmtId="0" fontId="113" fillId="0" borderId="0" xfId="1" applyFont="1" applyAlignment="1" applyProtection="1">
      <alignment horizontal="left" vertical="top" wrapText="1"/>
    </xf>
    <xf numFmtId="0" fontId="82" fillId="19" borderId="64" xfId="2" applyFont="1" applyFill="1" applyBorder="1" applyAlignment="1">
      <alignment horizontal="center" vertical="center"/>
    </xf>
    <xf numFmtId="0" fontId="147" fillId="19" borderId="181" xfId="2" applyFont="1" applyFill="1" applyBorder="1" applyAlignment="1">
      <alignment horizontal="center" vertical="center"/>
    </xf>
    <xf numFmtId="0" fontId="147" fillId="19" borderId="182" xfId="2" applyFont="1" applyFill="1" applyBorder="1" applyAlignment="1">
      <alignment horizontal="center" vertical="center"/>
    </xf>
    <xf numFmtId="56" fontId="82" fillId="19" borderId="144" xfId="2" applyNumberFormat="1" applyFont="1" applyFill="1" applyBorder="1" applyAlignment="1">
      <alignment horizontal="center" vertical="center" wrapText="1"/>
    </xf>
    <xf numFmtId="14" fontId="86" fillId="19" borderId="184" xfId="2" applyNumberFormat="1" applyFont="1" applyFill="1" applyBorder="1" applyAlignment="1">
      <alignment horizontal="center" vertical="center"/>
    </xf>
    <xf numFmtId="0" fontId="12" fillId="36" borderId="0" xfId="2" applyFont="1" applyFill="1" applyAlignment="1">
      <alignment vertical="top" wrapText="1"/>
    </xf>
    <xf numFmtId="0" fontId="28" fillId="36" borderId="0" xfId="2" applyFont="1" applyFill="1" applyAlignment="1">
      <alignment vertical="top" wrapText="1"/>
    </xf>
    <xf numFmtId="0" fontId="8" fillId="36" borderId="0" xfId="1" applyFill="1" applyAlignment="1" applyProtection="1">
      <alignment horizontal="center" vertical="top" wrapText="1"/>
    </xf>
    <xf numFmtId="0" fontId="82" fillId="19" borderId="145" xfId="2" applyFont="1" applyFill="1" applyBorder="1">
      <alignment vertical="center"/>
    </xf>
    <xf numFmtId="14" fontId="82" fillId="2" borderId="142" xfId="2" applyNumberFormat="1" applyFont="1" applyFill="1" applyBorder="1" applyAlignment="1">
      <alignment horizontal="center" vertical="center"/>
    </xf>
    <xf numFmtId="14" fontId="82" fillId="19" borderId="145" xfId="2" applyNumberFormat="1" applyFont="1" applyFill="1" applyBorder="1">
      <alignment vertical="center"/>
    </xf>
    <xf numFmtId="14" fontId="82" fillId="19" borderId="150" xfId="2" applyNumberFormat="1" applyFont="1" applyFill="1" applyBorder="1">
      <alignment vertical="center"/>
    </xf>
    <xf numFmtId="0" fontId="82" fillId="19" borderId="0" xfId="2" applyFont="1" applyFill="1">
      <alignment vertical="center"/>
    </xf>
    <xf numFmtId="14" fontId="82" fillId="19" borderId="2" xfId="1" applyNumberFormat="1" applyFont="1" applyFill="1" applyBorder="1" applyAlignment="1" applyProtection="1">
      <alignment horizontal="center" vertical="center" shrinkToFit="1"/>
    </xf>
    <xf numFmtId="0" fontId="8" fillId="0" borderId="185" xfId="1" applyBorder="1" applyAlignment="1" applyProtection="1">
      <alignment horizontal="left" vertical="center" wrapText="1"/>
    </xf>
    <xf numFmtId="0" fontId="6" fillId="0" borderId="185" xfId="2" applyBorder="1">
      <alignment vertical="center"/>
    </xf>
    <xf numFmtId="56" fontId="82" fillId="19" borderId="154" xfId="2" applyNumberFormat="1" applyFont="1" applyFill="1" applyBorder="1">
      <alignment vertical="center"/>
    </xf>
    <xf numFmtId="0" fontId="8" fillId="0" borderId="0" xfId="1" applyAlignment="1" applyProtection="1">
      <alignment vertical="top" wrapText="1"/>
    </xf>
    <xf numFmtId="0" fontId="149" fillId="0" borderId="179" xfId="1" applyFont="1" applyBorder="1" applyAlignment="1" applyProtection="1">
      <alignment horizontal="left" vertical="top" wrapText="1"/>
    </xf>
    <xf numFmtId="0" fontId="150" fillId="0" borderId="152" xfId="1" applyFont="1" applyFill="1" applyBorder="1" applyAlignment="1" applyProtection="1">
      <alignment horizontal="left" vertical="top" wrapText="1"/>
    </xf>
    <xf numFmtId="0" fontId="7" fillId="37" borderId="115" xfId="17" applyFont="1" applyFill="1" applyBorder="1" applyAlignment="1">
      <alignment horizontal="center" vertical="center" wrapText="1"/>
    </xf>
    <xf numFmtId="0" fontId="87" fillId="19" borderId="190" xfId="2" applyFont="1" applyFill="1" applyBorder="1" applyAlignment="1">
      <alignment horizontal="center" vertical="center"/>
    </xf>
    <xf numFmtId="0" fontId="87" fillId="19" borderId="191" xfId="2" applyFont="1" applyFill="1" applyBorder="1" applyAlignment="1">
      <alignment horizontal="center" vertical="center"/>
    </xf>
    <xf numFmtId="0" fontId="87" fillId="19" borderId="192" xfId="2" applyFont="1" applyFill="1" applyBorder="1" applyAlignment="1">
      <alignment horizontal="center" vertical="center"/>
    </xf>
    <xf numFmtId="14" fontId="86" fillId="19" borderId="190" xfId="2" applyNumberFormat="1" applyFont="1" applyFill="1" applyBorder="1" applyAlignment="1">
      <alignment horizontal="center" vertical="center"/>
    </xf>
    <xf numFmtId="14" fontId="86" fillId="19" borderId="191" xfId="2" applyNumberFormat="1" applyFont="1" applyFill="1" applyBorder="1" applyAlignment="1">
      <alignment horizontal="center" vertical="center"/>
    </xf>
    <xf numFmtId="14" fontId="86" fillId="19" borderId="192" xfId="2" applyNumberFormat="1" applyFont="1" applyFill="1" applyBorder="1" applyAlignment="1">
      <alignment horizontal="center" vertical="center"/>
    </xf>
    <xf numFmtId="0" fontId="8" fillId="0" borderId="193" xfId="1" applyFill="1" applyBorder="1" applyAlignment="1" applyProtection="1">
      <alignment vertical="center" wrapText="1"/>
    </xf>
    <xf numFmtId="0" fontId="82" fillId="19" borderId="79" xfId="1" applyFont="1" applyFill="1" applyBorder="1" applyAlignment="1" applyProtection="1">
      <alignment horizontal="center" vertical="center" wrapText="1"/>
    </xf>
    <xf numFmtId="0" fontId="96" fillId="35" borderId="59" xfId="0" applyFont="1" applyFill="1" applyBorder="1" applyAlignment="1">
      <alignment horizontal="center" vertical="center" wrapText="1"/>
    </xf>
    <xf numFmtId="0" fontId="96" fillId="35" borderId="66" xfId="0" applyFont="1" applyFill="1" applyBorder="1" applyAlignment="1">
      <alignment horizontal="center" vertical="center" wrapText="1"/>
    </xf>
    <xf numFmtId="177" fontId="12" fillId="35" borderId="35" xfId="2" applyNumberFormat="1" applyFont="1" applyFill="1" applyBorder="1" applyAlignment="1">
      <alignment horizontal="center" vertical="center" wrapText="1"/>
    </xf>
    <xf numFmtId="0" fontId="28" fillId="21" borderId="180" xfId="2" applyFont="1" applyFill="1" applyBorder="1" applyAlignment="1">
      <alignment horizontal="center" vertical="center" wrapText="1"/>
    </xf>
    <xf numFmtId="0" fontId="28" fillId="21" borderId="187" xfId="2" applyFont="1" applyFill="1" applyBorder="1" applyAlignment="1">
      <alignment horizontal="center" vertical="center" wrapText="1"/>
    </xf>
    <xf numFmtId="0" fontId="152" fillId="26" borderId="77" xfId="1" applyFont="1" applyFill="1" applyBorder="1" applyAlignment="1" applyProtection="1">
      <alignment horizontal="center" vertical="center" wrapText="1" shrinkToFit="1"/>
    </xf>
    <xf numFmtId="0" fontId="21" fillId="17" borderId="194" xfId="2" applyFont="1" applyFill="1" applyBorder="1" applyAlignment="1">
      <alignment horizontal="center" vertical="center" wrapText="1"/>
    </xf>
    <xf numFmtId="0" fontId="21" fillId="17" borderId="195" xfId="2" applyFont="1" applyFill="1" applyBorder="1" applyAlignment="1">
      <alignment horizontal="center" vertical="center" wrapText="1"/>
    </xf>
    <xf numFmtId="0" fontId="107" fillId="19" borderId="78" xfId="2" applyFont="1" applyFill="1" applyBorder="1">
      <alignment vertical="center"/>
    </xf>
    <xf numFmtId="14" fontId="86" fillId="19" borderId="78" xfId="2" applyNumberFormat="1" applyFont="1" applyFill="1" applyBorder="1">
      <alignment vertical="center"/>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7" fillId="19" borderId="80" xfId="2" applyFont="1" applyFill="1" applyBorder="1" applyAlignment="1">
      <alignment horizontal="center" vertical="center"/>
    </xf>
    <xf numFmtId="14" fontId="106" fillId="17" borderId="36" xfId="2" applyNumberFormat="1" applyFont="1" applyFill="1" applyBorder="1" applyAlignment="1">
      <alignment horizontal="left" vertical="center"/>
    </xf>
    <xf numFmtId="0" fontId="155" fillId="0" borderId="67" xfId="17" applyFont="1" applyBorder="1" applyAlignment="1">
      <alignment horizontal="center" vertical="center" wrapText="1"/>
    </xf>
    <xf numFmtId="14" fontId="82" fillId="19" borderId="161" xfId="2" applyNumberFormat="1" applyFont="1" applyFill="1" applyBorder="1" applyAlignment="1">
      <alignment horizontal="center" vertical="center"/>
    </xf>
    <xf numFmtId="14" fontId="82" fillId="19" borderId="196" xfId="2" applyNumberFormat="1" applyFont="1" applyFill="1" applyBorder="1" applyAlignment="1">
      <alignment horizontal="center" vertical="center"/>
    </xf>
    <xf numFmtId="0" fontId="17" fillId="21" borderId="196" xfId="2" applyFont="1" applyFill="1" applyBorder="1" applyAlignment="1">
      <alignment horizontal="center" vertical="center" wrapText="1"/>
    </xf>
    <xf numFmtId="0" fontId="82" fillId="21" borderId="197" xfId="2" applyFont="1" applyFill="1" applyBorder="1" applyAlignment="1">
      <alignment horizontal="center" vertical="center"/>
    </xf>
    <xf numFmtId="0" fontId="82" fillId="21" borderId="0" xfId="2" applyFont="1" applyFill="1" applyAlignment="1">
      <alignment horizontal="center" vertical="center"/>
    </xf>
    <xf numFmtId="14" fontId="82" fillId="21" borderId="0" xfId="2" applyNumberFormat="1" applyFont="1" applyFill="1" applyAlignment="1">
      <alignment horizontal="center" vertical="center"/>
    </xf>
    <xf numFmtId="0" fontId="8" fillId="17" borderId="198" xfId="1" applyFill="1" applyBorder="1" applyAlignment="1" applyProtection="1">
      <alignment horizontal="left" vertical="center" wrapText="1"/>
    </xf>
    <xf numFmtId="0" fontId="82" fillId="19" borderId="0" xfId="2" applyFont="1" applyFill="1" applyAlignment="1">
      <alignment horizontal="center" vertical="center"/>
    </xf>
    <xf numFmtId="0" fontId="82" fillId="19" borderId="144" xfId="2" applyFont="1" applyFill="1" applyBorder="1" applyAlignment="1">
      <alignment horizontal="center" vertical="center"/>
    </xf>
    <xf numFmtId="0" fontId="113" fillId="17" borderId="199" xfId="2" applyFont="1" applyFill="1" applyBorder="1" applyAlignment="1">
      <alignment horizontal="left" vertical="top" wrapText="1"/>
    </xf>
    <xf numFmtId="14" fontId="82" fillId="19" borderId="157" xfId="1" applyNumberFormat="1" applyFont="1" applyFill="1" applyBorder="1" applyAlignment="1" applyProtection="1">
      <alignment vertical="center" shrinkToFit="1"/>
    </xf>
    <xf numFmtId="14" fontId="82" fillId="19" borderId="157" xfId="2" applyNumberFormat="1" applyFont="1" applyFill="1" applyBorder="1" applyAlignment="1">
      <alignment vertical="center" wrapText="1" shrinkToFit="1"/>
    </xf>
    <xf numFmtId="0" fontId="82" fillId="19" borderId="0" xfId="1" applyFont="1" applyFill="1" applyBorder="1" applyAlignment="1" applyProtection="1">
      <alignment horizontal="center" vertical="center" wrapText="1"/>
    </xf>
    <xf numFmtId="0" fontId="113" fillId="0" borderId="202" xfId="2" applyFont="1" applyBorder="1" applyAlignment="1">
      <alignment vertical="top" wrapText="1"/>
    </xf>
    <xf numFmtId="0" fontId="113" fillId="17" borderId="87" xfId="1" applyFont="1" applyFill="1" applyBorder="1" applyAlignment="1" applyProtection="1">
      <alignment vertical="top" wrapText="1"/>
    </xf>
    <xf numFmtId="14" fontId="82" fillId="19" borderId="204" xfId="2" applyNumberFormat="1" applyFont="1" applyFill="1" applyBorder="1" applyAlignment="1">
      <alignment horizontal="center" vertical="center"/>
    </xf>
    <xf numFmtId="0" fontId="28" fillId="21" borderId="190" xfId="2" applyFont="1" applyFill="1" applyBorder="1" applyAlignment="1">
      <alignment horizontal="center" vertical="center" wrapText="1"/>
    </xf>
    <xf numFmtId="14" fontId="82" fillId="19" borderId="144" xfId="2" applyNumberFormat="1" applyFont="1" applyFill="1" applyBorder="1" applyAlignment="1">
      <alignment horizontal="center" vertical="center"/>
    </xf>
    <xf numFmtId="0" fontId="66" fillId="21" borderId="0" xfId="0" applyFont="1" applyFill="1">
      <alignment vertical="center"/>
    </xf>
    <xf numFmtId="0" fontId="8" fillId="17" borderId="201" xfId="1" applyFill="1" applyBorder="1" applyAlignment="1" applyProtection="1">
      <alignment vertical="center" wrapText="1"/>
    </xf>
    <xf numFmtId="14" fontId="31" fillId="19" borderId="196" xfId="2" applyNumberFormat="1" applyFont="1" applyFill="1" applyBorder="1" applyAlignment="1">
      <alignment horizontal="center" vertical="center"/>
    </xf>
    <xf numFmtId="0" fontId="8" fillId="17" borderId="203" xfId="1" applyFill="1" applyBorder="1" applyAlignment="1" applyProtection="1">
      <alignment horizontal="left" vertical="center" wrapText="1"/>
    </xf>
    <xf numFmtId="0" fontId="17" fillId="19" borderId="78" xfId="2" applyFont="1" applyFill="1" applyBorder="1" applyAlignment="1">
      <alignment horizontal="center" vertical="center" wrapText="1"/>
    </xf>
    <xf numFmtId="0" fontId="17" fillId="19" borderId="200" xfId="2" applyFont="1" applyFill="1" applyBorder="1" applyAlignment="1">
      <alignment horizontal="center" vertical="center" wrapText="1"/>
    </xf>
    <xf numFmtId="0" fontId="17" fillId="19" borderId="81" xfId="1" applyFont="1" applyFill="1" applyBorder="1" applyAlignment="1" applyProtection="1">
      <alignment horizontal="center" vertical="center" wrapText="1"/>
    </xf>
    <xf numFmtId="0" fontId="113" fillId="17" borderId="186" xfId="1" applyFont="1" applyFill="1" applyBorder="1" applyAlignment="1" applyProtection="1">
      <alignment horizontal="left" vertical="top" wrapText="1"/>
    </xf>
    <xf numFmtId="0" fontId="113" fillId="17" borderId="0" xfId="2" applyFont="1" applyFill="1" applyAlignment="1">
      <alignment horizontal="left" vertical="top" wrapText="1"/>
    </xf>
    <xf numFmtId="0" fontId="6" fillId="21" borderId="0" xfId="2" applyFill="1">
      <alignment vertical="center"/>
    </xf>
    <xf numFmtId="14" fontId="106" fillId="17" borderId="0" xfId="2" applyNumberFormat="1" applyFont="1" applyFill="1" applyAlignment="1">
      <alignment horizontal="left" vertical="center"/>
    </xf>
    <xf numFmtId="178" fontId="82" fillId="3" borderId="143" xfId="2" applyNumberFormat="1" applyFont="1" applyFill="1" applyBorder="1">
      <alignment vertical="center"/>
    </xf>
    <xf numFmtId="0" fontId="147" fillId="19" borderId="191" xfId="2" applyFont="1" applyFill="1" applyBorder="1" applyAlignment="1">
      <alignment horizontal="center" vertical="center"/>
    </xf>
    <xf numFmtId="0" fontId="113" fillId="0" borderId="188" xfId="1" applyFont="1" applyBorder="1" applyAlignment="1" applyProtection="1">
      <alignment vertical="top" wrapText="1"/>
    </xf>
    <xf numFmtId="184" fontId="62" fillId="12" borderId="125" xfId="17" applyNumberFormat="1" applyFont="1" applyFill="1" applyBorder="1" applyAlignment="1">
      <alignment horizontal="center" vertical="center" wrapText="1"/>
    </xf>
    <xf numFmtId="178" fontId="82" fillId="3" borderId="144" xfId="0" applyNumberFormat="1" applyFont="1" applyFill="1" applyBorder="1" applyAlignment="1">
      <alignment horizontal="center" vertical="center"/>
    </xf>
    <xf numFmtId="0" fontId="8" fillId="0" borderId="36" xfId="1" applyBorder="1" applyAlignment="1" applyProtection="1">
      <alignment vertical="center" wrapText="1"/>
    </xf>
    <xf numFmtId="0" fontId="12" fillId="0" borderId="210" xfId="2" applyFont="1" applyBorder="1" applyAlignment="1">
      <alignment horizontal="center" vertical="center" wrapText="1"/>
    </xf>
    <xf numFmtId="180" fontId="46" fillId="10" borderId="211" xfId="17" applyNumberFormat="1" applyFont="1" applyFill="1" applyBorder="1" applyAlignment="1">
      <alignment horizontal="center" vertical="center"/>
    </xf>
    <xf numFmtId="14" fontId="88" fillId="17" borderId="215" xfId="17" applyNumberFormat="1" applyFont="1" applyFill="1" applyBorder="1" applyAlignment="1">
      <alignment horizontal="center" vertical="center"/>
    </xf>
    <xf numFmtId="0" fontId="157" fillId="17" borderId="0" xfId="0" applyFont="1" applyFill="1" applyAlignment="1">
      <alignment horizontal="left" vertical="top" wrapText="1"/>
    </xf>
    <xf numFmtId="0" fontId="107" fillId="19" borderId="216" xfId="2" applyFont="1" applyFill="1" applyBorder="1" applyAlignment="1">
      <alignment horizontal="center" vertical="center"/>
    </xf>
    <xf numFmtId="14" fontId="86" fillId="19" borderId="217" xfId="2" applyNumberFormat="1" applyFont="1" applyFill="1" applyBorder="1" applyAlignment="1">
      <alignment horizontal="center" vertical="center"/>
    </xf>
    <xf numFmtId="14" fontId="82" fillId="19" borderId="8" xfId="2" applyNumberFormat="1" applyFont="1" applyFill="1" applyBorder="1" applyAlignment="1">
      <alignment horizontal="center" vertical="center"/>
    </xf>
    <xf numFmtId="0" fontId="123" fillId="17" borderId="0" xfId="0" applyFont="1" applyFill="1" applyAlignment="1">
      <alignment horizontal="center" vertical="center" wrapText="1"/>
    </xf>
    <xf numFmtId="14" fontId="88" fillId="17" borderId="107" xfId="17" applyNumberFormat="1" applyFont="1" applyFill="1" applyBorder="1" applyAlignment="1">
      <alignment horizontal="center" vertical="center" wrapText="1"/>
    </xf>
    <xf numFmtId="0" fontId="113" fillId="17" borderId="0" xfId="1" applyFont="1" applyFill="1" applyAlignment="1" applyProtection="1">
      <alignment vertical="top" wrapText="1"/>
    </xf>
    <xf numFmtId="14" fontId="86" fillId="19" borderId="0" xfId="2" applyNumberFormat="1" applyFont="1" applyFill="1" applyAlignment="1">
      <alignment horizontal="center" vertical="center"/>
    </xf>
    <xf numFmtId="0" fontId="20" fillId="17" borderId="219" xfId="2" applyFont="1" applyFill="1" applyBorder="1" applyAlignment="1">
      <alignment horizontal="center" vertical="center" wrapText="1"/>
    </xf>
    <xf numFmtId="0" fontId="6" fillId="0" borderId="0" xfId="4"/>
    <xf numFmtId="0" fontId="158" fillId="0" borderId="0" xfId="2" applyFont="1">
      <alignment vertical="center"/>
    </xf>
    <xf numFmtId="0" fontId="87" fillId="19" borderId="191" xfId="2" applyFont="1" applyFill="1" applyBorder="1" applyAlignment="1">
      <alignment horizontal="center" vertical="center" wrapText="1"/>
    </xf>
    <xf numFmtId="0" fontId="113" fillId="0" borderId="218" xfId="1" applyFont="1" applyBorder="1" applyAlignment="1" applyProtection="1">
      <alignment horizontal="left" vertical="top" wrapText="1"/>
    </xf>
    <xf numFmtId="0" fontId="115" fillId="0" borderId="152" xfId="1" applyFont="1" applyFill="1" applyBorder="1" applyAlignment="1" applyProtection="1">
      <alignment horizontal="left" vertical="top" wrapText="1"/>
    </xf>
    <xf numFmtId="14" fontId="82" fillId="19" borderId="144" xfId="2" applyNumberFormat="1" applyFont="1" applyFill="1" applyBorder="1">
      <alignment vertical="center"/>
    </xf>
    <xf numFmtId="0" fontId="159" fillId="23" borderId="220" xfId="1" applyFont="1" applyFill="1" applyBorder="1" applyAlignment="1" applyProtection="1">
      <alignment horizontal="center" vertical="center" wrapText="1"/>
    </xf>
    <xf numFmtId="0" fontId="159" fillId="23" borderId="221" xfId="1" applyFont="1" applyFill="1" applyBorder="1" applyAlignment="1" applyProtection="1">
      <alignment horizontal="center" vertical="center" wrapText="1"/>
    </xf>
    <xf numFmtId="0" fontId="28" fillId="21" borderId="0" xfId="2" applyFont="1" applyFill="1" applyAlignment="1">
      <alignment horizontal="center" vertical="center" wrapText="1"/>
    </xf>
    <xf numFmtId="0" fontId="156" fillId="17" borderId="0" xfId="0" applyFont="1" applyFill="1" applyAlignment="1">
      <alignment horizontal="center" vertical="center" wrapText="1"/>
    </xf>
    <xf numFmtId="0" fontId="160" fillId="18" borderId="50" xfId="0" applyFont="1" applyFill="1" applyBorder="1" applyAlignment="1">
      <alignment horizontal="center" vertical="center" wrapText="1"/>
    </xf>
    <xf numFmtId="0" fontId="160" fillId="31" borderId="50" xfId="0" applyFont="1" applyFill="1" applyBorder="1" applyAlignment="1">
      <alignment horizontal="center" vertical="center" wrapText="1"/>
    </xf>
    <xf numFmtId="14" fontId="82" fillId="19" borderId="143" xfId="2" applyNumberFormat="1" applyFont="1" applyFill="1" applyBorder="1">
      <alignment vertical="center"/>
    </xf>
    <xf numFmtId="14" fontId="82" fillId="19" borderId="154" xfId="2" applyNumberFormat="1" applyFont="1" applyFill="1" applyBorder="1">
      <alignment vertical="center"/>
    </xf>
    <xf numFmtId="46" fontId="117" fillId="30" borderId="0" xfId="0" applyNumberFormat="1" applyFont="1" applyFill="1" applyAlignment="1">
      <alignment horizontal="center" vertical="center" wrapText="1"/>
    </xf>
    <xf numFmtId="0" fontId="0" fillId="40" borderId="0" xfId="0" applyFill="1">
      <alignment vertical="center"/>
    </xf>
    <xf numFmtId="0" fontId="33" fillId="17" borderId="106" xfId="17" applyFont="1" applyFill="1" applyBorder="1" applyAlignment="1">
      <alignment horizontal="center" vertical="center" wrapText="1"/>
    </xf>
    <xf numFmtId="0" fontId="8" fillId="17" borderId="206" xfId="1" applyFill="1" applyBorder="1" applyAlignment="1" applyProtection="1">
      <alignment vertical="center" wrapText="1"/>
    </xf>
    <xf numFmtId="0" fontId="83" fillId="19" borderId="0" xfId="2" applyFont="1" applyFill="1" applyAlignment="1">
      <alignment horizontal="center" vertical="center" wrapText="1"/>
    </xf>
    <xf numFmtId="0" fontId="113" fillId="0" borderId="91" xfId="1" applyFont="1" applyFill="1" applyBorder="1" applyAlignment="1" applyProtection="1">
      <alignment vertical="top" wrapText="1"/>
    </xf>
    <xf numFmtId="0" fontId="0" fillId="32" borderId="0" xfId="0" applyFill="1">
      <alignment vertical="center"/>
    </xf>
    <xf numFmtId="0" fontId="8" fillId="0" borderId="221" xfId="1" applyBorder="1" applyAlignment="1" applyProtection="1">
      <alignment horizontal="left" vertical="center" wrapText="1"/>
    </xf>
    <xf numFmtId="0" fontId="121" fillId="30" borderId="223" xfId="0" applyFont="1" applyFill="1" applyBorder="1" applyAlignment="1">
      <alignment horizontal="center" vertical="center" wrapText="1"/>
    </xf>
    <xf numFmtId="0" fontId="115" fillId="17" borderId="0" xfId="1" applyFont="1" applyFill="1" applyBorder="1" applyAlignment="1" applyProtection="1">
      <alignment vertical="top" wrapText="1"/>
    </xf>
    <xf numFmtId="0" fontId="160" fillId="18" borderId="59" xfId="0" applyFont="1" applyFill="1" applyBorder="1" applyAlignment="1">
      <alignment horizontal="center" vertical="center" wrapText="1"/>
    </xf>
    <xf numFmtId="0" fontId="20" fillId="4" borderId="239" xfId="2" applyFont="1" applyFill="1" applyBorder="1" applyAlignment="1">
      <alignment horizontal="center" vertical="center" wrapText="1"/>
    </xf>
    <xf numFmtId="0" fontId="20" fillId="39" borderId="240" xfId="2" applyFont="1" applyFill="1" applyBorder="1" applyAlignment="1">
      <alignment horizontal="center" vertical="center" wrapText="1"/>
    </xf>
    <xf numFmtId="0" fontId="20" fillId="19" borderId="240" xfId="2" applyFont="1" applyFill="1" applyBorder="1" applyAlignment="1">
      <alignment horizontal="center" vertical="center" wrapText="1"/>
    </xf>
    <xf numFmtId="0" fontId="20" fillId="4" borderId="240" xfId="2" applyFont="1" applyFill="1" applyBorder="1" applyAlignment="1">
      <alignment horizontal="center" vertical="center" wrapText="1"/>
    </xf>
    <xf numFmtId="0" fontId="20" fillId="4" borderId="241" xfId="2" applyFont="1" applyFill="1" applyBorder="1" applyAlignment="1">
      <alignment horizontal="center" vertical="center" wrapText="1"/>
    </xf>
    <xf numFmtId="0" fontId="20" fillId="4" borderId="242" xfId="2" applyFont="1" applyFill="1" applyBorder="1" applyAlignment="1">
      <alignment horizontal="center" vertical="center" wrapText="1"/>
    </xf>
    <xf numFmtId="0" fontId="21" fillId="21" borderId="243" xfId="2" applyFont="1" applyFill="1" applyBorder="1" applyAlignment="1">
      <alignment horizontal="center" vertical="top" wrapText="1"/>
    </xf>
    <xf numFmtId="177" fontId="1" fillId="21" borderId="244" xfId="2" applyNumberFormat="1" applyFont="1" applyFill="1" applyBorder="1" applyAlignment="1">
      <alignment horizontal="center" vertical="center" wrapText="1"/>
    </xf>
    <xf numFmtId="0" fontId="21" fillId="21" borderId="243" xfId="2" applyFont="1" applyFill="1" applyBorder="1" applyAlignment="1">
      <alignment horizontal="center" vertical="center" wrapText="1"/>
    </xf>
    <xf numFmtId="0" fontId="21" fillId="17" borderId="244" xfId="2" applyFont="1" applyFill="1" applyBorder="1" applyAlignment="1">
      <alignment horizontal="center" vertical="top" wrapText="1"/>
    </xf>
    <xf numFmtId="177" fontId="20" fillId="19" borderId="194" xfId="2" applyNumberFormat="1" applyFont="1" applyFill="1" applyBorder="1" applyAlignment="1">
      <alignment horizontal="center" vertical="center" shrinkToFit="1"/>
    </xf>
    <xf numFmtId="177" fontId="1" fillId="17" borderId="244" xfId="2" applyNumberFormat="1" applyFont="1" applyFill="1" applyBorder="1" applyAlignment="1">
      <alignment horizontal="center" vertical="center" wrapText="1"/>
    </xf>
    <xf numFmtId="0" fontId="20" fillId="17" borderId="210" xfId="2" applyFont="1" applyFill="1" applyBorder="1" applyAlignment="1">
      <alignment horizontal="left" vertical="center"/>
    </xf>
    <xf numFmtId="177" fontId="20" fillId="17" borderId="194" xfId="2" applyNumberFormat="1" applyFont="1" applyFill="1" applyBorder="1" applyAlignment="1">
      <alignment horizontal="center" vertical="center" shrinkToFit="1"/>
    </xf>
    <xf numFmtId="177" fontId="33" fillId="38" borderId="194" xfId="2" applyNumberFormat="1" applyFont="1" applyFill="1" applyBorder="1" applyAlignment="1">
      <alignment horizontal="center" vertical="center" wrapText="1"/>
    </xf>
    <xf numFmtId="177" fontId="46" fillId="38" borderId="194" xfId="2" applyNumberFormat="1" applyFont="1" applyFill="1" applyBorder="1" applyAlignment="1">
      <alignment horizontal="center" vertical="center" wrapText="1"/>
    </xf>
    <xf numFmtId="0" fontId="80" fillId="0" borderId="245" xfId="0" applyFont="1" applyBorder="1" applyAlignment="1">
      <alignment horizontal="center" vertical="center" wrapText="1"/>
    </xf>
    <xf numFmtId="0" fontId="80" fillId="0" borderId="195" xfId="0" applyFont="1" applyBorder="1" applyAlignment="1">
      <alignment horizontal="center" vertical="center" wrapText="1"/>
    </xf>
    <xf numFmtId="0" fontId="80" fillId="21" borderId="195" xfId="0" applyFont="1" applyFill="1" applyBorder="1" applyAlignment="1">
      <alignment horizontal="center" vertical="center" wrapText="1"/>
    </xf>
    <xf numFmtId="0" fontId="80" fillId="17" borderId="195" xfId="0" applyFont="1" applyFill="1" applyBorder="1" applyAlignment="1">
      <alignment horizontal="center" vertical="center" wrapText="1"/>
    </xf>
    <xf numFmtId="0" fontId="80" fillId="32" borderId="195" xfId="0" applyFont="1" applyFill="1" applyBorder="1" applyAlignment="1">
      <alignment horizontal="center" vertical="center" wrapText="1"/>
    </xf>
    <xf numFmtId="0" fontId="20" fillId="17" borderId="195" xfId="2" applyFont="1" applyFill="1" applyBorder="1" applyAlignment="1">
      <alignment horizontal="center" vertical="center" wrapText="1"/>
    </xf>
    <xf numFmtId="0" fontId="20" fillId="27" borderId="195" xfId="2" applyFont="1" applyFill="1" applyBorder="1" applyAlignment="1">
      <alignment horizontal="center" vertical="center" wrapText="1"/>
    </xf>
    <xf numFmtId="0" fontId="20" fillId="33" borderId="195" xfId="2" applyFont="1" applyFill="1" applyBorder="1" applyAlignment="1">
      <alignment horizontal="center" vertical="center" wrapText="1"/>
    </xf>
    <xf numFmtId="0" fontId="20" fillId="34" borderId="195" xfId="2" applyFont="1" applyFill="1" applyBorder="1" applyAlignment="1">
      <alignment horizontal="center" vertical="center" wrapText="1"/>
    </xf>
    <xf numFmtId="0" fontId="20" fillId="17" borderId="246" xfId="2" applyFont="1" applyFill="1" applyBorder="1" applyAlignment="1">
      <alignment horizontal="center" vertical="center" wrapText="1"/>
    </xf>
    <xf numFmtId="177" fontId="20" fillId="17" borderId="246" xfId="2" applyNumberFormat="1" applyFont="1" applyFill="1" applyBorder="1" applyAlignment="1">
      <alignment horizontal="center" vertical="center" shrinkToFit="1"/>
    </xf>
    <xf numFmtId="0" fontId="0" fillId="0" borderId="247" xfId="0" applyBorder="1" applyAlignment="1">
      <alignment horizontal="center" vertical="center" wrapText="1"/>
    </xf>
    <xf numFmtId="177" fontId="20" fillId="21" borderId="247" xfId="2" applyNumberFormat="1" applyFont="1" applyFill="1" applyBorder="1" applyAlignment="1">
      <alignment horizontal="center" vertical="center" shrinkToFit="1"/>
    </xf>
    <xf numFmtId="177" fontId="20" fillId="17" borderId="247" xfId="2" applyNumberFormat="1" applyFont="1" applyFill="1" applyBorder="1" applyAlignment="1">
      <alignment horizontal="center" vertical="center" shrinkToFit="1"/>
    </xf>
    <xf numFmtId="0" fontId="20" fillId="0" borderId="246" xfId="2" applyFont="1" applyBorder="1" applyAlignment="1">
      <alignment horizontal="center" vertical="center"/>
    </xf>
    <xf numFmtId="177" fontId="33" fillId="17" borderId="246" xfId="2" applyNumberFormat="1" applyFont="1" applyFill="1" applyBorder="1" applyAlignment="1">
      <alignment horizontal="center" vertical="center" wrapText="1"/>
    </xf>
    <xf numFmtId="0" fontId="20" fillId="17" borderId="248" xfId="2" applyFont="1" applyFill="1" applyBorder="1" applyAlignment="1">
      <alignment horizontal="left" vertical="center"/>
    </xf>
    <xf numFmtId="0" fontId="20" fillId="29" borderId="246" xfId="2" applyFont="1" applyFill="1" applyBorder="1" applyAlignment="1">
      <alignment horizontal="center" vertical="center" wrapText="1"/>
    </xf>
    <xf numFmtId="177" fontId="20" fillId="29" borderId="246" xfId="2" applyNumberFormat="1" applyFont="1" applyFill="1" applyBorder="1" applyAlignment="1">
      <alignment horizontal="center" vertical="center" shrinkToFit="1"/>
    </xf>
    <xf numFmtId="177" fontId="20" fillId="27" borderId="246" xfId="2" applyNumberFormat="1" applyFont="1" applyFill="1" applyBorder="1" applyAlignment="1">
      <alignment horizontal="center" vertical="center" shrinkToFit="1"/>
    </xf>
    <xf numFmtId="0" fontId="6" fillId="27" borderId="246" xfId="2" applyFill="1" applyBorder="1" applyAlignment="1">
      <alignment horizontal="center" vertical="center"/>
    </xf>
    <xf numFmtId="177" fontId="1" fillId="17" borderId="246" xfId="2" applyNumberFormat="1" applyFont="1" applyFill="1" applyBorder="1" applyAlignment="1">
      <alignment horizontal="center" vertical="center" wrapText="1"/>
    </xf>
    <xf numFmtId="0" fontId="20" fillId="17" borderId="195" xfId="2" applyFont="1" applyFill="1" applyBorder="1" applyAlignment="1">
      <alignment horizontal="left" vertical="center"/>
    </xf>
    <xf numFmtId="0" fontId="20" fillId="29" borderId="195" xfId="2" applyFont="1" applyFill="1" applyBorder="1" applyAlignment="1">
      <alignment horizontal="left" vertical="center"/>
    </xf>
    <xf numFmtId="0" fontId="85" fillId="29" borderId="245" xfId="2" applyFont="1" applyFill="1" applyBorder="1" applyAlignment="1">
      <alignment horizontal="center" vertical="center"/>
    </xf>
    <xf numFmtId="177" fontId="85" fillId="29" borderId="245" xfId="2" applyNumberFormat="1" applyFont="1" applyFill="1" applyBorder="1" applyAlignment="1">
      <alignment horizontal="center" vertical="center" shrinkToFit="1"/>
    </xf>
    <xf numFmtId="177" fontId="10" fillId="29" borderId="245" xfId="2" applyNumberFormat="1" applyFont="1" applyFill="1" applyBorder="1" applyAlignment="1">
      <alignment horizontal="center" vertical="center" wrapText="1"/>
    </xf>
    <xf numFmtId="177" fontId="12" fillId="35" borderId="249" xfId="2" applyNumberFormat="1" applyFont="1" applyFill="1" applyBorder="1" applyAlignment="1">
      <alignment horizontal="center" vertical="center" wrapText="1"/>
    </xf>
    <xf numFmtId="177" fontId="85" fillId="29" borderId="195" xfId="2" applyNumberFormat="1" applyFont="1" applyFill="1" applyBorder="1" applyAlignment="1">
      <alignment horizontal="center" vertical="center" shrinkToFit="1"/>
    </xf>
    <xf numFmtId="177" fontId="122" fillId="29" borderId="195" xfId="2" applyNumberFormat="1" applyFont="1" applyFill="1" applyBorder="1" applyAlignment="1">
      <alignment horizontal="center" vertical="center" wrapText="1"/>
    </xf>
    <xf numFmtId="0" fontId="20" fillId="17" borderId="250" xfId="2" applyFont="1" applyFill="1" applyBorder="1" applyAlignment="1">
      <alignment horizontal="left" vertical="center"/>
    </xf>
    <xf numFmtId="0" fontId="96" fillId="35" borderId="195" xfId="0" applyFont="1" applyFill="1" applyBorder="1" applyAlignment="1">
      <alignment horizontal="center" vertical="center" wrapText="1"/>
    </xf>
    <xf numFmtId="177" fontId="97" fillId="35" borderId="195" xfId="2" applyNumberFormat="1" applyFont="1" applyFill="1" applyBorder="1" applyAlignment="1">
      <alignment horizontal="center" vertical="center" shrinkToFit="1"/>
    </xf>
    <xf numFmtId="177" fontId="6" fillId="17" borderId="195" xfId="2" applyNumberFormat="1" applyFill="1" applyBorder="1" applyAlignment="1">
      <alignment horizontal="center" vertical="center" shrinkToFit="1"/>
    </xf>
    <xf numFmtId="177" fontId="6" fillId="21" borderId="195" xfId="2" applyNumberFormat="1" applyFill="1" applyBorder="1" applyAlignment="1">
      <alignment horizontal="center" vertical="center" shrinkToFit="1"/>
    </xf>
    <xf numFmtId="177" fontId="12" fillId="38" borderId="195" xfId="2" applyNumberFormat="1" applyFont="1" applyFill="1" applyBorder="1" applyAlignment="1">
      <alignment horizontal="center" vertical="center" shrinkToFit="1"/>
    </xf>
    <xf numFmtId="0" fontId="20" fillId="5" borderId="250" xfId="2" applyFont="1" applyFill="1" applyBorder="1" applyAlignment="1">
      <alignment horizontal="left" vertical="center"/>
    </xf>
    <xf numFmtId="177" fontId="6" fillId="6" borderId="245" xfId="2" applyNumberFormat="1" applyFill="1" applyBorder="1" applyAlignment="1">
      <alignment horizontal="center" vertical="center" shrinkToFit="1"/>
    </xf>
    <xf numFmtId="177" fontId="6" fillId="5" borderId="245" xfId="2" applyNumberFormat="1" applyFill="1" applyBorder="1" applyAlignment="1">
      <alignment horizontal="center" vertical="center" shrinkToFit="1"/>
    </xf>
    <xf numFmtId="0" fontId="0" fillId="0" borderId="245" xfId="0" applyBorder="1" applyAlignment="1">
      <alignment horizontal="center" vertical="center" wrapText="1"/>
    </xf>
    <xf numFmtId="0" fontId="27" fillId="0" borderId="245" xfId="0" applyFont="1" applyBorder="1" applyAlignment="1">
      <alignment horizontal="center" vertical="center" wrapText="1"/>
    </xf>
    <xf numFmtId="0" fontId="0" fillId="21" borderId="245" xfId="0" applyFill="1" applyBorder="1" applyAlignment="1">
      <alignment horizontal="center" vertical="center" wrapText="1"/>
    </xf>
    <xf numFmtId="0" fontId="1" fillId="0" borderId="245" xfId="0" applyFont="1" applyBorder="1" applyAlignment="1">
      <alignment horizontal="center" vertical="center" wrapText="1"/>
    </xf>
    <xf numFmtId="177" fontId="6" fillId="0" borderId="245" xfId="2" applyNumberFormat="1" applyBorder="1" applyAlignment="1">
      <alignment horizontal="center" vertical="center" shrinkToFit="1"/>
    </xf>
    <xf numFmtId="177" fontId="12" fillId="38" borderId="251" xfId="2" applyNumberFormat="1" applyFont="1" applyFill="1" applyBorder="1" applyAlignment="1">
      <alignment horizontal="center" vertical="center" wrapText="1"/>
    </xf>
    <xf numFmtId="0" fontId="20" fillId="0" borderId="195" xfId="2" applyFont="1" applyBorder="1" applyAlignment="1">
      <alignment horizontal="left" vertical="center"/>
    </xf>
    <xf numFmtId="177" fontId="6" fillId="0" borderId="195" xfId="2" applyNumberFormat="1" applyBorder="1" applyAlignment="1">
      <alignment horizontal="center" vertical="center" shrinkToFit="1"/>
    </xf>
    <xf numFmtId="177" fontId="6" fillId="5" borderId="195" xfId="2" applyNumberFormat="1" applyFill="1" applyBorder="1" applyAlignment="1">
      <alignment horizontal="center" vertical="center" shrinkToFit="1"/>
    </xf>
    <xf numFmtId="177" fontId="6" fillId="20" borderId="195" xfId="2" applyNumberFormat="1" applyFill="1" applyBorder="1" applyAlignment="1">
      <alignment horizontal="center" vertical="center" shrinkToFit="1"/>
    </xf>
    <xf numFmtId="177" fontId="10" fillId="0" borderId="195" xfId="2" applyNumberFormat="1" applyFont="1" applyBorder="1" applyAlignment="1">
      <alignment horizontal="center" vertical="center" shrinkToFit="1"/>
    </xf>
    <xf numFmtId="0" fontId="20" fillId="5" borderId="195" xfId="2" applyFont="1" applyFill="1" applyBorder="1" applyAlignment="1">
      <alignment horizontal="left" vertical="center"/>
    </xf>
    <xf numFmtId="177" fontId="6" fillId="6" borderId="195" xfId="2" applyNumberFormat="1" applyFill="1" applyBorder="1" applyAlignment="1">
      <alignment horizontal="center" vertical="center" shrinkToFit="1"/>
    </xf>
    <xf numFmtId="177" fontId="6" fillId="2" borderId="195" xfId="2" applyNumberFormat="1" applyFill="1" applyBorder="1" applyAlignment="1">
      <alignment horizontal="center" vertical="center" shrinkToFit="1"/>
    </xf>
    <xf numFmtId="0" fontId="0" fillId="0" borderId="195" xfId="0" applyBorder="1" applyAlignment="1">
      <alignment horizontal="center" vertical="center" wrapText="1"/>
    </xf>
    <xf numFmtId="0" fontId="0" fillId="2" borderId="195" xfId="0" applyFill="1" applyBorder="1" applyAlignment="1">
      <alignment horizontal="center" vertical="center" wrapText="1"/>
    </xf>
    <xf numFmtId="0" fontId="1" fillId="0" borderId="195" xfId="0" applyFont="1" applyBorder="1" applyAlignment="1">
      <alignment horizontal="center" vertical="center" wrapText="1"/>
    </xf>
    <xf numFmtId="0" fontId="6" fillId="5" borderId="195" xfId="2" applyFill="1" applyBorder="1" applyAlignment="1">
      <alignment horizontal="center" vertical="center" wrapText="1"/>
    </xf>
    <xf numFmtId="177" fontId="12" fillId="25" borderId="251" xfId="2" applyNumberFormat="1" applyFont="1" applyFill="1" applyBorder="1" applyAlignment="1">
      <alignment horizontal="center" vertical="center" wrapText="1"/>
    </xf>
    <xf numFmtId="0" fontId="6" fillId="0" borderId="195" xfId="2" applyBorder="1" applyAlignment="1">
      <alignment horizontal="center" vertical="center"/>
    </xf>
    <xf numFmtId="177" fontId="1" fillId="0" borderId="195" xfId="2" applyNumberFormat="1" applyFont="1" applyBorder="1" applyAlignment="1">
      <alignment horizontal="center" vertical="center" shrinkToFit="1"/>
    </xf>
    <xf numFmtId="177" fontId="12" fillId="0" borderId="195" xfId="2" applyNumberFormat="1" applyFont="1" applyBorder="1" applyAlignment="1">
      <alignment horizontal="center" vertical="center" shrinkToFit="1"/>
    </xf>
    <xf numFmtId="0" fontId="20" fillId="5" borderId="250" xfId="2" applyFont="1" applyFill="1" applyBorder="1" applyAlignment="1">
      <alignment horizontal="center" vertical="center"/>
    </xf>
    <xf numFmtId="177" fontId="6" fillId="5" borderId="195" xfId="2" applyNumberFormat="1" applyFill="1" applyBorder="1" applyAlignment="1">
      <alignment horizontal="center" vertical="center" wrapText="1"/>
    </xf>
    <xf numFmtId="177" fontId="6" fillId="0" borderId="195" xfId="2" applyNumberFormat="1" applyBorder="1" applyAlignment="1">
      <alignment horizontal="center" vertical="center" wrapText="1"/>
    </xf>
    <xf numFmtId="177" fontId="6" fillId="6" borderId="195" xfId="2" applyNumberFormat="1" applyFill="1" applyBorder="1" applyAlignment="1">
      <alignment horizontal="center" vertical="center" wrapText="1"/>
    </xf>
    <xf numFmtId="0" fontId="6" fillId="0" borderId="195" xfId="2" applyBorder="1" applyAlignment="1">
      <alignment horizontal="center" vertical="center" wrapText="1"/>
    </xf>
    <xf numFmtId="0" fontId="20" fillId="5" borderId="252" xfId="2" applyFont="1" applyFill="1" applyBorder="1" applyAlignment="1">
      <alignment horizontal="left" vertical="center"/>
    </xf>
    <xf numFmtId="177" fontId="12" fillId="0" borderId="195" xfId="2" applyNumberFormat="1" applyFont="1" applyBorder="1" applyAlignment="1">
      <alignment horizontal="center" vertical="center" wrapText="1"/>
    </xf>
    <xf numFmtId="0" fontId="20" fillId="5" borderId="243" xfId="2" applyFont="1" applyFill="1" applyBorder="1" applyAlignment="1">
      <alignment horizontal="center" vertical="center"/>
    </xf>
    <xf numFmtId="177" fontId="6" fillId="7" borderId="251" xfId="2" applyNumberFormat="1" applyFill="1" applyBorder="1" applyAlignment="1">
      <alignment horizontal="center" vertical="center" wrapText="1"/>
    </xf>
    <xf numFmtId="0" fontId="20" fillId="5" borderId="252" xfId="2" applyFont="1" applyFill="1" applyBorder="1" applyAlignment="1">
      <alignment horizontal="center" vertical="center"/>
    </xf>
    <xf numFmtId="0" fontId="20" fillId="0" borderId="243" xfId="2" applyFont="1" applyBorder="1" applyAlignment="1">
      <alignment horizontal="center" vertical="center"/>
    </xf>
    <xf numFmtId="0" fontId="6" fillId="6" borderId="195" xfId="2" applyFill="1" applyBorder="1" applyAlignment="1">
      <alignment horizontal="center" vertical="center" wrapText="1"/>
    </xf>
    <xf numFmtId="0" fontId="20" fillId="0" borderId="252" xfId="2" applyFont="1" applyBorder="1" applyAlignment="1">
      <alignment horizontal="center" vertical="center"/>
    </xf>
    <xf numFmtId="177" fontId="6" fillId="0" borderId="251" xfId="2" applyNumberFormat="1" applyBorder="1" applyAlignment="1">
      <alignment horizontal="center" vertical="center" wrapText="1"/>
    </xf>
    <xf numFmtId="177" fontId="6" fillId="7" borderId="195" xfId="2" applyNumberFormat="1" applyFill="1" applyBorder="1" applyAlignment="1">
      <alignment horizontal="center" vertical="center" wrapText="1"/>
    </xf>
    <xf numFmtId="0" fontId="6" fillId="0" borderId="253" xfId="2" applyBorder="1" applyAlignment="1">
      <alignment horizontal="center" vertical="center" wrapText="1"/>
    </xf>
    <xf numFmtId="0" fontId="6" fillId="6" borderId="253" xfId="2" applyFill="1" applyBorder="1" applyAlignment="1">
      <alignment horizontal="center" vertical="center" wrapText="1"/>
    </xf>
    <xf numFmtId="177" fontId="6" fillId="0" borderId="254" xfId="2" applyNumberFormat="1" applyBorder="1" applyAlignment="1">
      <alignment horizontal="center" vertical="center" wrapText="1"/>
    </xf>
    <xf numFmtId="0" fontId="6" fillId="2" borderId="195" xfId="2" applyFill="1" applyBorder="1" applyAlignment="1">
      <alignment horizontal="center" vertical="center" wrapText="1"/>
    </xf>
    <xf numFmtId="0" fontId="67" fillId="5" borderId="259" xfId="2" applyFont="1" applyFill="1" applyBorder="1" applyAlignment="1">
      <alignment horizontal="center" vertical="center"/>
    </xf>
    <xf numFmtId="0" fontId="6" fillId="5" borderId="263" xfId="2" applyFill="1" applyBorder="1">
      <alignment vertical="center"/>
    </xf>
    <xf numFmtId="0" fontId="6" fillId="5" borderId="264" xfId="2" applyFill="1" applyBorder="1">
      <alignment vertical="center"/>
    </xf>
    <xf numFmtId="0" fontId="6" fillId="5" borderId="265" xfId="2" applyFill="1" applyBorder="1">
      <alignment vertical="center"/>
    </xf>
    <xf numFmtId="0" fontId="6" fillId="0" borderId="266" xfId="2" applyBorder="1">
      <alignment vertical="center"/>
    </xf>
    <xf numFmtId="0" fontId="6" fillId="0" borderId="267" xfId="2" applyBorder="1">
      <alignment vertical="center"/>
    </xf>
    <xf numFmtId="0" fontId="6" fillId="0" borderId="268" xfId="2" applyBorder="1">
      <alignment vertical="center"/>
    </xf>
    <xf numFmtId="0" fontId="6" fillId="0" borderId="269" xfId="2" applyBorder="1">
      <alignment vertical="center"/>
    </xf>
    <xf numFmtId="0" fontId="8" fillId="0" borderId="246" xfId="1" applyBorder="1" applyAlignment="1" applyProtection="1">
      <alignment vertical="center" wrapText="1"/>
    </xf>
    <xf numFmtId="0" fontId="89" fillId="17" borderId="0" xfId="0" applyFont="1" applyFill="1" applyAlignment="1">
      <alignment horizontal="center" vertical="center" wrapText="1"/>
    </xf>
    <xf numFmtId="0" fontId="88" fillId="17" borderId="273" xfId="17" applyFont="1" applyFill="1" applyBorder="1" applyAlignment="1">
      <alignment horizontal="center" vertical="center" wrapText="1"/>
    </xf>
    <xf numFmtId="14" fontId="88" fillId="17" borderId="274" xfId="17" applyNumberFormat="1" applyFont="1" applyFill="1" applyBorder="1" applyAlignment="1">
      <alignment horizontal="center" vertical="center"/>
    </xf>
    <xf numFmtId="0" fontId="160" fillId="0" borderId="50" xfId="0" applyFont="1" applyBorder="1" applyAlignment="1">
      <alignment horizontal="center" vertical="center" wrapText="1"/>
    </xf>
    <xf numFmtId="0" fontId="160" fillId="0" borderId="59" xfId="0" applyFont="1" applyBorder="1" applyAlignment="1">
      <alignment horizontal="center" vertical="center" wrapText="1"/>
    </xf>
    <xf numFmtId="0" fontId="88" fillId="17" borderId="280" xfId="17" applyFont="1" applyFill="1" applyBorder="1" applyAlignment="1">
      <alignment horizontal="center" vertical="center" wrapText="1"/>
    </xf>
    <xf numFmtId="14" fontId="88" fillId="17" borderId="278" xfId="17" applyNumberFormat="1" applyFont="1" applyFill="1" applyBorder="1" applyAlignment="1">
      <alignment horizontal="center" vertical="center"/>
    </xf>
    <xf numFmtId="0" fontId="33" fillId="17" borderId="280" xfId="17" applyFont="1" applyFill="1" applyBorder="1" applyAlignment="1">
      <alignment horizontal="center" vertical="center" wrapText="1"/>
    </xf>
    <xf numFmtId="14" fontId="12" fillId="17" borderId="278" xfId="17" applyNumberFormat="1" applyFont="1" applyFill="1" applyBorder="1" applyAlignment="1">
      <alignment horizontal="center" vertical="center"/>
    </xf>
    <xf numFmtId="0" fontId="106" fillId="17" borderId="0" xfId="0" applyFont="1" applyFill="1">
      <alignment vertical="center"/>
    </xf>
    <xf numFmtId="0" fontId="96" fillId="35" borderId="282" xfId="0" applyFont="1" applyFill="1" applyBorder="1" applyAlignment="1">
      <alignment horizontal="center" vertical="center" wrapText="1"/>
    </xf>
    <xf numFmtId="0" fontId="160" fillId="0" borderId="195" xfId="0" applyFont="1" applyBorder="1" applyAlignment="1">
      <alignment horizontal="center" vertical="center" wrapText="1"/>
    </xf>
    <xf numFmtId="0" fontId="160" fillId="0" borderId="283" xfId="0" applyFont="1" applyBorder="1" applyAlignment="1">
      <alignment horizontal="center" vertical="center" wrapText="1"/>
    </xf>
    <xf numFmtId="0" fontId="160" fillId="19" borderId="283" xfId="0" applyFont="1" applyFill="1" applyBorder="1" applyAlignment="1">
      <alignment horizontal="center" vertical="center" wrapText="1"/>
    </xf>
    <xf numFmtId="0" fontId="8" fillId="0" borderId="205" xfId="1" applyBorder="1" applyAlignment="1" applyProtection="1">
      <alignment vertical="center" wrapText="1"/>
    </xf>
    <xf numFmtId="0" fontId="8" fillId="0" borderId="202" xfId="1" applyBorder="1" applyAlignment="1" applyProtection="1">
      <alignment vertical="center" wrapText="1"/>
    </xf>
    <xf numFmtId="0" fontId="8" fillId="0" borderId="189" xfId="1" applyBorder="1" applyAlignment="1" applyProtection="1">
      <alignment vertical="center" wrapText="1"/>
    </xf>
    <xf numFmtId="0" fontId="8" fillId="0" borderId="192" xfId="1" applyBorder="1" applyAlignment="1" applyProtection="1">
      <alignment vertical="center" wrapText="1"/>
    </xf>
    <xf numFmtId="0" fontId="28" fillId="21" borderId="284" xfId="2" applyFont="1" applyFill="1" applyBorder="1" applyAlignment="1">
      <alignment horizontal="center" vertical="center" wrapText="1"/>
    </xf>
    <xf numFmtId="0" fontId="28" fillId="21" borderId="202" xfId="2" applyFont="1" applyFill="1" applyBorder="1" applyAlignment="1">
      <alignment horizontal="center" vertical="center" wrapText="1"/>
    </xf>
    <xf numFmtId="0" fontId="113" fillId="0" borderId="285" xfId="2" applyFont="1" applyBorder="1" applyAlignment="1">
      <alignment vertical="top" wrapText="1"/>
    </xf>
    <xf numFmtId="14" fontId="86" fillId="19" borderId="286" xfId="2" applyNumberFormat="1" applyFont="1" applyFill="1" applyBorder="1" applyAlignment="1">
      <alignment horizontal="center" vertical="center"/>
    </xf>
    <xf numFmtId="0" fontId="166" fillId="3" borderId="0" xfId="17" applyFont="1" applyFill="1" applyAlignment="1">
      <alignment horizontal="center" vertical="center" wrapText="1"/>
    </xf>
    <xf numFmtId="0" fontId="17" fillId="19" borderId="126" xfId="2" applyFont="1" applyFill="1" applyBorder="1" applyAlignment="1">
      <alignment horizontal="center" vertical="center" wrapText="1"/>
    </xf>
    <xf numFmtId="0" fontId="168" fillId="26" borderId="0" xfId="0" applyFont="1" applyFill="1" applyAlignment="1">
      <alignment horizontal="center" vertical="center" wrapText="1"/>
    </xf>
    <xf numFmtId="0" fontId="6" fillId="2" borderId="127" xfId="2" applyFill="1" applyBorder="1" applyAlignment="1">
      <alignment horizontal="center" vertical="center" wrapText="1"/>
    </xf>
    <xf numFmtId="0" fontId="6" fillId="3" borderId="127" xfId="2" applyFill="1" applyBorder="1" applyAlignment="1">
      <alignment horizontal="center" vertical="center"/>
    </xf>
    <xf numFmtId="0" fontId="6" fillId="14" borderId="127" xfId="2" applyFill="1" applyBorder="1" applyAlignment="1">
      <alignment horizontal="center" vertical="center"/>
    </xf>
    <xf numFmtId="0" fontId="8" fillId="0" borderId="289" xfId="1" applyBorder="1" applyAlignment="1" applyProtection="1">
      <alignment vertical="center" wrapText="1"/>
    </xf>
    <xf numFmtId="0" fontId="113" fillId="0" borderId="82" xfId="1" applyFont="1" applyBorder="1" applyAlignment="1" applyProtection="1">
      <alignment horizontal="left" vertical="top" wrapText="1"/>
    </xf>
    <xf numFmtId="0" fontId="94" fillId="17" borderId="280" xfId="17" applyFont="1" applyFill="1" applyBorder="1" applyAlignment="1">
      <alignment horizontal="center" vertical="center" wrapText="1"/>
    </xf>
    <xf numFmtId="0" fontId="170" fillId="0" borderId="0" xfId="0" applyFont="1">
      <alignment vertical="center"/>
    </xf>
    <xf numFmtId="0" fontId="177" fillId="0" borderId="0" xfId="0" applyFont="1">
      <alignment vertical="center"/>
    </xf>
    <xf numFmtId="0" fontId="174" fillId="0" borderId="0" xfId="0" applyFont="1">
      <alignment vertical="center"/>
    </xf>
    <xf numFmtId="0" fontId="175" fillId="0" borderId="0" xfId="0" applyFont="1">
      <alignment vertical="center"/>
    </xf>
    <xf numFmtId="0" fontId="169" fillId="0" borderId="0" xfId="0" applyFont="1">
      <alignment vertical="center"/>
    </xf>
    <xf numFmtId="0" fontId="8" fillId="0" borderId="291" xfId="1" applyBorder="1" applyAlignment="1" applyProtection="1">
      <alignment vertical="center"/>
    </xf>
    <xf numFmtId="56" fontId="0" fillId="0" borderId="0" xfId="0" applyNumberFormat="1">
      <alignment vertical="center"/>
    </xf>
    <xf numFmtId="0" fontId="178" fillId="0" borderId="0" xfId="0" applyFont="1">
      <alignment vertical="center"/>
    </xf>
    <xf numFmtId="0" fontId="0" fillId="0" borderId="0" xfId="0" applyAlignment="1">
      <alignment horizontal="center" vertical="center"/>
    </xf>
    <xf numFmtId="0" fontId="8" fillId="17" borderId="218" xfId="1" applyFill="1" applyBorder="1" applyAlignment="1" applyProtection="1">
      <alignment vertical="center" wrapText="1"/>
    </xf>
    <xf numFmtId="14" fontId="82" fillId="19" borderId="293" xfId="1" applyNumberFormat="1" applyFont="1" applyFill="1" applyBorder="1" applyAlignment="1" applyProtection="1">
      <alignment vertical="center" shrinkToFit="1"/>
    </xf>
    <xf numFmtId="0" fontId="179" fillId="19" borderId="81" xfId="2" applyFont="1" applyFill="1" applyBorder="1" applyAlignment="1">
      <alignment horizontal="center" vertical="center" wrapText="1"/>
    </xf>
    <xf numFmtId="0" fontId="17" fillId="21" borderId="126" xfId="2" applyFont="1" applyFill="1" applyBorder="1" applyAlignment="1">
      <alignment horizontal="center" vertical="center" wrapText="1"/>
    </xf>
    <xf numFmtId="0" fontId="137" fillId="21" borderId="126" xfId="2" applyFont="1" applyFill="1" applyBorder="1" applyAlignment="1">
      <alignment horizontal="center" vertical="center" wrapText="1"/>
    </xf>
    <xf numFmtId="0" fontId="8" fillId="0" borderId="0" xfId="1" applyAlignment="1" applyProtection="1">
      <alignment vertical="center"/>
    </xf>
    <xf numFmtId="14" fontId="86" fillId="19" borderId="291" xfId="2" applyNumberFormat="1" applyFont="1" applyFill="1" applyBorder="1">
      <alignment vertical="center"/>
    </xf>
    <xf numFmtId="14" fontId="86" fillId="19" borderId="298" xfId="2" applyNumberFormat="1" applyFont="1" applyFill="1" applyBorder="1" applyAlignment="1">
      <alignment horizontal="center" vertical="center"/>
    </xf>
    <xf numFmtId="0" fontId="149" fillId="0" borderId="221" xfId="2" applyFont="1" applyBorder="1" applyAlignment="1">
      <alignment horizontal="left" vertical="top" wrapText="1"/>
    </xf>
    <xf numFmtId="0" fontId="182" fillId="0" borderId="221" xfId="1" applyFont="1" applyBorder="1" applyAlignment="1" applyProtection="1">
      <alignment horizontal="left" vertical="top" wrapText="1"/>
    </xf>
    <xf numFmtId="0" fontId="149" fillId="0" borderId="0" xfId="2" applyFont="1" applyAlignment="1">
      <alignment vertical="top" wrapText="1"/>
    </xf>
    <xf numFmtId="0" fontId="150" fillId="0" borderId="0" xfId="0" applyFont="1" applyAlignment="1">
      <alignment horizontal="left" vertical="top" wrapText="1"/>
    </xf>
    <xf numFmtId="0" fontId="92" fillId="42" borderId="299" xfId="2" applyFont="1" applyFill="1" applyBorder="1" applyAlignment="1">
      <alignment horizontal="center" vertical="center" wrapText="1"/>
    </xf>
    <xf numFmtId="0" fontId="91" fillId="42" borderId="300" xfId="2" applyFont="1" applyFill="1" applyBorder="1" applyAlignment="1">
      <alignment horizontal="center" vertical="center" wrapText="1"/>
    </xf>
    <xf numFmtId="0" fontId="101" fillId="42" borderId="300" xfId="2" applyFont="1" applyFill="1" applyBorder="1" applyAlignment="1">
      <alignment horizontal="left" vertical="center" shrinkToFit="1"/>
    </xf>
    <xf numFmtId="0" fontId="91" fillId="42" borderId="300" xfId="2" applyFont="1" applyFill="1" applyBorder="1" applyAlignment="1">
      <alignment horizontal="center" vertical="center"/>
    </xf>
    <xf numFmtId="0" fontId="91" fillId="42" borderId="301" xfId="2" applyFont="1" applyFill="1" applyBorder="1" applyAlignment="1">
      <alignment horizontal="center" vertical="center"/>
    </xf>
    <xf numFmtId="0" fontId="163" fillId="0" borderId="0" xfId="0" applyFont="1" applyAlignment="1">
      <alignment vertical="center" wrapText="1"/>
    </xf>
    <xf numFmtId="0" fontId="66" fillId="17" borderId="280" xfId="0" applyFont="1" applyFill="1" applyBorder="1" applyAlignment="1">
      <alignment horizontal="center" vertical="center" wrapText="1"/>
    </xf>
    <xf numFmtId="14" fontId="94" fillId="17" borderId="278" xfId="17" applyNumberFormat="1" applyFont="1" applyFill="1" applyBorder="1" applyAlignment="1">
      <alignment horizontal="center" vertical="center" wrapText="1"/>
    </xf>
    <xf numFmtId="0" fontId="93" fillId="17" borderId="0" xfId="0" applyFont="1" applyFill="1" applyAlignment="1">
      <alignment horizontal="center" vertical="center" wrapText="1"/>
    </xf>
    <xf numFmtId="14" fontId="12" fillId="17" borderId="107" xfId="17" applyNumberFormat="1" applyFont="1" applyFill="1" applyBorder="1" applyAlignment="1">
      <alignment horizontal="center" vertical="center" wrapText="1"/>
    </xf>
    <xf numFmtId="0" fontId="17" fillId="19" borderId="79" xfId="2" applyFont="1" applyFill="1" applyBorder="1" applyAlignment="1">
      <alignment horizontal="center" vertical="center" wrapText="1"/>
    </xf>
    <xf numFmtId="0" fontId="160" fillId="17" borderId="283" xfId="0" applyFont="1" applyFill="1" applyBorder="1" applyAlignment="1">
      <alignment horizontal="center" vertical="center" wrapText="1"/>
    </xf>
    <xf numFmtId="14" fontId="20" fillId="17" borderId="278" xfId="17" applyNumberFormat="1" applyFont="1" applyFill="1" applyBorder="1" applyAlignment="1">
      <alignment horizontal="center" vertical="center"/>
    </xf>
    <xf numFmtId="0" fontId="153" fillId="17" borderId="20" xfId="2" applyFont="1" applyFill="1" applyBorder="1" applyAlignment="1">
      <alignment horizontal="center" vertical="center" wrapText="1"/>
    </xf>
    <xf numFmtId="0" fontId="125" fillId="17" borderId="20" xfId="2" applyFont="1" applyFill="1" applyBorder="1" applyAlignment="1">
      <alignment horizontal="center" vertical="center" wrapText="1"/>
    </xf>
    <xf numFmtId="0" fontId="20" fillId="17" borderId="20" xfId="2" applyFont="1" applyFill="1" applyBorder="1" applyAlignment="1">
      <alignment horizontal="left" vertical="center" shrinkToFit="1"/>
    </xf>
    <xf numFmtId="14" fontId="20" fillId="17" borderId="20" xfId="2" applyNumberFormat="1" applyFont="1" applyFill="1" applyBorder="1" applyAlignment="1">
      <alignment horizontal="center" vertical="center"/>
    </xf>
    <xf numFmtId="14" fontId="20" fillId="17" borderId="290" xfId="2" applyNumberFormat="1" applyFont="1" applyFill="1" applyBorder="1" applyAlignment="1">
      <alignment horizontal="center" vertical="center"/>
    </xf>
    <xf numFmtId="0" fontId="185" fillId="0" borderId="0" xfId="0" applyFont="1">
      <alignment vertical="center"/>
    </xf>
    <xf numFmtId="0" fontId="186" fillId="0" borderId="0" xfId="0" applyFont="1">
      <alignment vertical="center"/>
    </xf>
    <xf numFmtId="0" fontId="188" fillId="37" borderId="0" xfId="0" applyFont="1" applyFill="1">
      <alignment vertical="center"/>
    </xf>
    <xf numFmtId="0" fontId="0" fillId="37" borderId="0" xfId="0" applyFill="1">
      <alignment vertical="center"/>
    </xf>
    <xf numFmtId="0" fontId="163" fillId="37" borderId="0" xfId="0" applyFont="1" applyFill="1" applyAlignment="1">
      <alignment vertical="center" wrapText="1"/>
    </xf>
    <xf numFmtId="0" fontId="190" fillId="37" borderId="0" xfId="0" applyFont="1" applyFill="1">
      <alignment vertical="center"/>
    </xf>
    <xf numFmtId="0" fontId="191" fillId="37" borderId="0" xfId="0" applyFont="1" applyFill="1">
      <alignment vertical="center"/>
    </xf>
    <xf numFmtId="0" fontId="193" fillId="37" borderId="0" xfId="0" applyFont="1" applyFill="1" applyAlignment="1">
      <alignment vertical="center" wrapText="1"/>
    </xf>
    <xf numFmtId="0" fontId="0" fillId="35" borderId="0" xfId="0" applyFill="1">
      <alignment vertical="center"/>
    </xf>
    <xf numFmtId="0" fontId="183" fillId="35" borderId="0" xfId="0" applyFont="1" applyFill="1" applyAlignment="1">
      <alignment vertical="top" wrapText="1"/>
    </xf>
    <xf numFmtId="0" fontId="0" fillId="38" borderId="0" xfId="0" applyFill="1">
      <alignment vertical="center"/>
    </xf>
    <xf numFmtId="0" fontId="99" fillId="38" borderId="0" xfId="0" applyFont="1" applyFill="1">
      <alignment vertical="center"/>
    </xf>
    <xf numFmtId="0" fontId="165" fillId="38" borderId="0" xfId="0" applyFont="1" applyFill="1">
      <alignment vertical="center"/>
    </xf>
    <xf numFmtId="0" fontId="171" fillId="38" borderId="0" xfId="0" applyFont="1" applyFill="1">
      <alignment vertical="center"/>
    </xf>
    <xf numFmtId="0" fontId="163" fillId="38" borderId="0" xfId="0" applyFont="1" applyFill="1" applyAlignment="1">
      <alignment vertical="center" wrapText="1"/>
    </xf>
    <xf numFmtId="0" fontId="0" fillId="38" borderId="0" xfId="0" applyFill="1" applyAlignment="1">
      <alignment vertical="center" wrapText="1"/>
    </xf>
    <xf numFmtId="0" fontId="170" fillId="38" borderId="0" xfId="0" applyFont="1" applyFill="1">
      <alignment vertical="center"/>
    </xf>
    <xf numFmtId="0" fontId="184" fillId="38" borderId="0" xfId="0" applyFont="1" applyFill="1" applyAlignment="1">
      <alignment vertical="center" wrapText="1"/>
    </xf>
    <xf numFmtId="0" fontId="183" fillId="38" borderId="0" xfId="0" applyFont="1" applyFill="1" applyAlignment="1">
      <alignment vertical="top" wrapText="1"/>
    </xf>
    <xf numFmtId="0" fontId="66" fillId="38" borderId="0" xfId="0" applyFont="1" applyFill="1" applyAlignment="1">
      <alignment vertical="center" wrapText="1"/>
    </xf>
    <xf numFmtId="0" fontId="196" fillId="37" borderId="0" xfId="0" applyFont="1" applyFill="1" applyAlignment="1">
      <alignment vertical="top" wrapText="1"/>
    </xf>
    <xf numFmtId="0" fontId="195" fillId="37" borderId="0" xfId="0" applyFont="1" applyFill="1">
      <alignment vertical="center"/>
    </xf>
    <xf numFmtId="0" fontId="176" fillId="37" borderId="0" xfId="0" applyFont="1" applyFill="1" applyAlignment="1">
      <alignment vertical="top" wrapText="1"/>
    </xf>
    <xf numFmtId="0" fontId="194" fillId="37" borderId="0" xfId="0" applyFont="1" applyFill="1" applyAlignment="1">
      <alignment vertical="top" wrapText="1"/>
    </xf>
    <xf numFmtId="0" fontId="170" fillId="35" borderId="0" xfId="0" applyFont="1" applyFill="1">
      <alignment vertical="center"/>
    </xf>
    <xf numFmtId="0" fontId="194" fillId="35" borderId="0" xfId="0" applyFont="1" applyFill="1" applyAlignment="1">
      <alignment vertical="top" wrapText="1"/>
    </xf>
    <xf numFmtId="0" fontId="195" fillId="35" borderId="0" xfId="0" applyFont="1" applyFill="1">
      <alignment vertical="center"/>
    </xf>
    <xf numFmtId="0" fontId="176" fillId="35" borderId="0" xfId="0" applyFont="1" applyFill="1" applyAlignment="1">
      <alignment vertical="top" wrapText="1"/>
    </xf>
    <xf numFmtId="0" fontId="196" fillId="35" borderId="0" xfId="0" applyFont="1" applyFill="1" applyAlignment="1">
      <alignment vertical="top" wrapText="1"/>
    </xf>
    <xf numFmtId="0" fontId="199" fillId="33" borderId="0" xfId="0" applyFont="1" applyFill="1" applyAlignment="1">
      <alignment horizontal="left" vertical="center"/>
    </xf>
    <xf numFmtId="0" fontId="99" fillId="33" borderId="0" xfId="0" applyFont="1" applyFill="1">
      <alignment vertical="center"/>
    </xf>
    <xf numFmtId="0" fontId="198" fillId="33" borderId="0" xfId="0" applyFont="1" applyFill="1" applyAlignment="1">
      <alignment horizontal="left" vertical="top" wrapText="1"/>
    </xf>
    <xf numFmtId="0" fontId="174" fillId="33" borderId="0" xfId="0" applyFont="1" applyFill="1" applyAlignment="1">
      <alignment horizontal="left" vertical="center"/>
    </xf>
    <xf numFmtId="14" fontId="87" fillId="19" borderId="191" xfId="2" applyNumberFormat="1" applyFont="1" applyFill="1" applyBorder="1" applyAlignment="1">
      <alignment horizontal="center" vertical="center"/>
    </xf>
    <xf numFmtId="0" fontId="201" fillId="19" borderId="191" xfId="2" applyFont="1" applyFill="1" applyBorder="1" applyAlignment="1">
      <alignment horizontal="center" vertical="center"/>
    </xf>
    <xf numFmtId="0" fontId="8" fillId="0" borderId="309" xfId="1" applyBorder="1" applyAlignment="1" applyProtection="1">
      <alignment vertical="center"/>
    </xf>
    <xf numFmtId="0" fontId="202" fillId="0" borderId="0" xfId="0" applyFont="1" applyAlignment="1">
      <alignment horizontal="left" vertical="top" wrapText="1"/>
    </xf>
    <xf numFmtId="14" fontId="33" fillId="17" borderId="278" xfId="17" applyNumberFormat="1" applyFont="1" applyFill="1" applyBorder="1" applyAlignment="1">
      <alignment horizontal="center" vertical="center"/>
    </xf>
    <xf numFmtId="0" fontId="66" fillId="19" borderId="0" xfId="0" applyFont="1" applyFill="1" applyAlignment="1">
      <alignment horizontal="center" vertical="center" wrapText="1"/>
    </xf>
    <xf numFmtId="14" fontId="88" fillId="19" borderId="278" xfId="17" applyNumberFormat="1" applyFont="1" applyFill="1" applyBorder="1" applyAlignment="1">
      <alignment horizontal="center" vertical="center"/>
    </xf>
    <xf numFmtId="0" fontId="6" fillId="0" borderId="22" xfId="0" applyFont="1" applyBorder="1" applyAlignment="1">
      <alignment horizontal="left" vertical="center"/>
    </xf>
    <xf numFmtId="0" fontId="6" fillId="0" borderId="0" xfId="0" applyFont="1" applyAlignment="1">
      <alignment horizontal="left" vertical="center"/>
    </xf>
    <xf numFmtId="0" fontId="6" fillId="0" borderId="24" xfId="0" applyFont="1" applyBorder="1" applyAlignment="1">
      <alignment horizontal="left" vertical="center"/>
    </xf>
    <xf numFmtId="0" fontId="98" fillId="5" borderId="0" xfId="0" applyFont="1" applyFill="1" applyAlignment="1">
      <alignment horizontal="left" vertical="center" wrapText="1"/>
    </xf>
    <xf numFmtId="0" fontId="98" fillId="5" borderId="24" xfId="0" applyFont="1" applyFill="1" applyBorder="1" applyAlignment="1">
      <alignment horizontal="left" vertical="center" wrapText="1"/>
    </xf>
    <xf numFmtId="0" fontId="98" fillId="5" borderId="0" xfId="0" applyFont="1" applyFill="1" applyAlignment="1">
      <alignment horizontal="left" vertical="center"/>
    </xf>
    <xf numFmtId="0" fontId="98" fillId="5" borderId="0" xfId="0" applyFont="1" applyFill="1" applyAlignment="1">
      <alignment horizontal="left" vertical="top" wrapText="1"/>
    </xf>
    <xf numFmtId="0" fontId="8" fillId="0" borderId="0" xfId="1" applyAlignment="1" applyProtection="1">
      <alignment horizontal="center" vertical="center" wrapText="1"/>
    </xf>
    <xf numFmtId="0" fontId="73" fillId="0" borderId="0" xfId="0" applyFont="1" applyAlignment="1">
      <alignment horizontal="left" vertical="center" wrapText="1"/>
    </xf>
    <xf numFmtId="0" fontId="69" fillId="0" borderId="0" xfId="0" applyFont="1" applyAlignment="1">
      <alignment horizontal="left" vertical="center" wrapText="1"/>
    </xf>
    <xf numFmtId="0" fontId="72" fillId="0" borderId="0" xfId="0" applyFont="1" applyAlignment="1">
      <alignment horizontal="left" vertical="center" wrapText="1"/>
    </xf>
    <xf numFmtId="0" fontId="70" fillId="0" borderId="0" xfId="0" applyFont="1" applyAlignment="1">
      <alignment horizontal="left" vertical="center" wrapText="1"/>
    </xf>
    <xf numFmtId="0" fontId="73" fillId="0" borderId="0" xfId="0" applyFont="1" applyAlignment="1">
      <alignment horizontal="left" vertical="top" wrapText="1"/>
    </xf>
    <xf numFmtId="0" fontId="69" fillId="0" borderId="0" xfId="0" applyFont="1" applyAlignment="1">
      <alignment horizontal="left" vertical="top" wrapText="1"/>
    </xf>
    <xf numFmtId="0" fontId="197" fillId="37" borderId="0" xfId="0" applyFont="1" applyFill="1" applyAlignment="1">
      <alignment horizontal="center" vertical="center" wrapText="1"/>
    </xf>
    <xf numFmtId="0" fontId="200" fillId="37" borderId="0" xfId="0" applyFont="1" applyFill="1" applyAlignment="1">
      <alignment horizontal="center" vertical="center"/>
    </xf>
    <xf numFmtId="0" fontId="176" fillId="0" borderId="0" xfId="0" applyFont="1" applyAlignment="1">
      <alignment horizontal="center" vertical="center"/>
    </xf>
    <xf numFmtId="0" fontId="175" fillId="0" borderId="0" xfId="0" applyFont="1" applyAlignment="1">
      <alignment horizontal="center" vertical="center"/>
    </xf>
    <xf numFmtId="0" fontId="175" fillId="0" borderId="0" xfId="0" applyFont="1" applyAlignment="1">
      <alignment horizontal="left" vertical="center"/>
    </xf>
    <xf numFmtId="0" fontId="170" fillId="35" borderId="0" xfId="0" applyFont="1" applyFill="1" applyAlignment="1">
      <alignment horizontal="center" vertical="center"/>
    </xf>
    <xf numFmtId="0" fontId="197" fillId="35" borderId="0" xfId="0" applyFont="1" applyFill="1" applyAlignment="1">
      <alignment horizontal="center" vertical="center" wrapText="1"/>
    </xf>
    <xf numFmtId="0" fontId="200" fillId="35" borderId="0" xfId="0" applyFont="1" applyFill="1" applyAlignment="1">
      <alignment horizontal="center" vertical="center"/>
    </xf>
    <xf numFmtId="0" fontId="172" fillId="0" borderId="0" xfId="1" applyFont="1" applyFill="1" applyAlignment="1" applyProtection="1">
      <alignment horizontal="center" vertical="center"/>
    </xf>
    <xf numFmtId="0" fontId="10" fillId="6" borderId="85" xfId="17" applyFont="1" applyFill="1" applyBorder="1" applyAlignment="1">
      <alignment horizontal="center" vertical="center" wrapText="1"/>
    </xf>
    <xf numFmtId="0" fontId="10" fillId="6" borderId="83" xfId="17" applyFont="1" applyFill="1" applyBorder="1" applyAlignment="1">
      <alignment horizontal="center" vertical="center" wrapText="1"/>
    </xf>
    <xf numFmtId="0" fontId="10" fillId="6" borderId="86" xfId="17" applyFont="1" applyFill="1" applyBorder="1" applyAlignment="1">
      <alignment horizontal="center" vertical="center" wrapText="1"/>
    </xf>
    <xf numFmtId="0" fontId="154" fillId="17" borderId="108" xfId="17" applyFont="1" applyFill="1" applyBorder="1" applyAlignment="1">
      <alignment horizontal="left" vertical="top" wrapText="1"/>
    </xf>
    <xf numFmtId="0" fontId="33" fillId="17" borderId="104" xfId="17" applyFont="1" applyFill="1" applyBorder="1" applyAlignment="1">
      <alignment horizontal="left" vertical="top" wrapText="1"/>
    </xf>
    <xf numFmtId="0" fontId="33" fillId="17" borderId="105" xfId="17" applyFont="1" applyFill="1" applyBorder="1" applyAlignment="1">
      <alignment horizontal="left" vertical="top" wrapText="1"/>
    </xf>
    <xf numFmtId="0" fontId="33" fillId="17" borderId="108" xfId="17" applyFont="1" applyFill="1" applyBorder="1" applyAlignment="1">
      <alignment horizontal="left" vertical="top" wrapText="1"/>
    </xf>
    <xf numFmtId="0" fontId="20" fillId="17" borderId="108" xfId="2" applyFont="1" applyFill="1" applyBorder="1" applyAlignment="1">
      <alignment horizontal="left" vertical="top" wrapText="1"/>
    </xf>
    <xf numFmtId="0" fontId="20" fillId="17" borderId="104" xfId="2" applyFont="1" applyFill="1" applyBorder="1" applyAlignment="1">
      <alignment horizontal="left" vertical="top" wrapText="1"/>
    </xf>
    <xf numFmtId="0" fontId="20" fillId="17" borderId="105" xfId="2" applyFont="1" applyFill="1" applyBorder="1" applyAlignment="1">
      <alignment horizontal="left" vertical="top" wrapText="1"/>
    </xf>
    <xf numFmtId="0" fontId="90" fillId="17" borderId="275" xfId="2" applyFont="1" applyFill="1" applyBorder="1" applyAlignment="1">
      <alignment horizontal="left" vertical="top" wrapText="1"/>
    </xf>
    <xf numFmtId="0" fontId="90" fillId="17" borderId="276" xfId="2" applyFont="1" applyFill="1" applyBorder="1" applyAlignment="1">
      <alignment horizontal="left" vertical="top" wrapText="1"/>
    </xf>
    <xf numFmtId="0" fontId="90" fillId="17" borderId="277" xfId="2" applyFont="1" applyFill="1" applyBorder="1" applyAlignment="1">
      <alignment horizontal="left" vertical="top" wrapText="1"/>
    </xf>
    <xf numFmtId="0" fontId="20" fillId="17" borderId="275" xfId="2" applyFont="1" applyFill="1" applyBorder="1" applyAlignment="1">
      <alignment horizontal="left" vertical="top" wrapText="1"/>
    </xf>
    <xf numFmtId="0" fontId="20" fillId="17" borderId="276" xfId="2" applyFont="1" applyFill="1" applyBorder="1" applyAlignment="1">
      <alignment horizontal="left" vertical="top" wrapText="1"/>
    </xf>
    <xf numFmtId="0" fontId="20" fillId="17" borderId="277" xfId="2" applyFont="1" applyFill="1" applyBorder="1" applyAlignment="1">
      <alignment horizontal="left" vertical="top" wrapText="1"/>
    </xf>
    <xf numFmtId="0" fontId="33" fillId="17" borderId="270" xfId="17" applyFont="1" applyFill="1" applyBorder="1" applyAlignment="1">
      <alignment horizontal="left" vertical="top" wrapText="1"/>
    </xf>
    <xf numFmtId="0" fontId="33" fillId="17" borderId="271" xfId="17" applyFont="1" applyFill="1" applyBorder="1" applyAlignment="1">
      <alignment horizontal="left" vertical="top" wrapText="1"/>
    </xf>
    <xf numFmtId="0" fontId="33" fillId="17" borderId="272" xfId="17" applyFont="1" applyFill="1" applyBorder="1" applyAlignment="1">
      <alignment horizontal="left" vertical="top" wrapText="1"/>
    </xf>
    <xf numFmtId="0" fontId="20" fillId="17" borderId="275" xfId="17" applyFont="1" applyFill="1" applyBorder="1" applyAlignment="1">
      <alignment horizontal="left" vertical="top" wrapText="1"/>
    </xf>
    <xf numFmtId="0" fontId="12" fillId="17" borderId="276" xfId="17" applyFont="1" applyFill="1" applyBorder="1" applyAlignment="1">
      <alignment horizontal="left" vertical="top" wrapText="1"/>
    </xf>
    <xf numFmtId="0" fontId="12" fillId="17" borderId="277" xfId="17" applyFont="1" applyFill="1" applyBorder="1" applyAlignment="1">
      <alignment horizontal="left" vertical="top" wrapText="1"/>
    </xf>
    <xf numFmtId="0" fontId="154" fillId="17" borderId="275" xfId="17" applyFont="1" applyFill="1" applyBorder="1" applyAlignment="1">
      <alignment horizontal="left" vertical="top" wrapText="1"/>
    </xf>
    <xf numFmtId="0" fontId="33" fillId="17" borderId="276" xfId="17" applyFont="1" applyFill="1" applyBorder="1" applyAlignment="1">
      <alignment horizontal="left" vertical="top" wrapText="1"/>
    </xf>
    <xf numFmtId="0" fontId="33" fillId="17" borderId="277" xfId="17" applyFont="1" applyFill="1" applyBorder="1" applyAlignment="1">
      <alignment horizontal="left" vertical="top" wrapText="1"/>
    </xf>
    <xf numFmtId="0" fontId="56" fillId="11" borderId="122" xfId="17" applyFont="1" applyFill="1" applyBorder="1" applyAlignment="1">
      <alignment horizontal="right" vertical="center" wrapText="1"/>
    </xf>
    <xf numFmtId="0" fontId="57" fillId="11" borderId="122" xfId="0" applyFont="1" applyFill="1" applyBorder="1" applyAlignment="1">
      <alignment horizontal="right" vertical="center"/>
    </xf>
    <xf numFmtId="0" fontId="0" fillId="11" borderId="122" xfId="0" applyFill="1" applyBorder="1" applyAlignment="1">
      <alignment horizontal="right" vertical="center"/>
    </xf>
    <xf numFmtId="180" fontId="56" fillId="11" borderId="122" xfId="17" applyNumberFormat="1" applyFont="1" applyFill="1" applyBorder="1" applyAlignment="1">
      <alignment horizontal="center" vertical="center" wrapText="1"/>
    </xf>
    <xf numFmtId="180" fontId="0" fillId="11" borderId="122" xfId="0" applyNumberFormat="1" applyFill="1" applyBorder="1" applyAlignment="1">
      <alignment horizontal="center" vertical="center" wrapText="1"/>
    </xf>
    <xf numFmtId="0" fontId="58" fillId="12" borderId="123" xfId="17" applyFont="1" applyFill="1" applyBorder="1" applyAlignment="1">
      <alignment horizontal="center" vertical="center" wrapText="1"/>
    </xf>
    <xf numFmtId="0" fontId="59" fillId="12" borderId="123" xfId="0" applyFont="1" applyFill="1" applyBorder="1" applyAlignment="1">
      <alignment horizontal="center" vertical="center"/>
    </xf>
    <xf numFmtId="0" fontId="58" fillId="9" borderId="123" xfId="0" applyFont="1" applyFill="1" applyBorder="1" applyAlignment="1">
      <alignment horizontal="center" vertical="center"/>
    </xf>
    <xf numFmtId="0" fontId="61" fillId="9" borderId="123" xfId="0" applyFont="1" applyFill="1" applyBorder="1" applyAlignment="1">
      <alignment horizontal="center" vertical="center"/>
    </xf>
    <xf numFmtId="0" fontId="63" fillId="16" borderId="38" xfId="16" applyFont="1" applyFill="1" applyBorder="1" applyAlignment="1">
      <alignment horizontal="center" vertical="center"/>
    </xf>
    <xf numFmtId="0" fontId="63" fillId="16" borderId="43" xfId="16" applyFont="1" applyFill="1" applyBorder="1" applyAlignment="1">
      <alignment horizontal="center" vertical="center"/>
    </xf>
    <xf numFmtId="0" fontId="63" fillId="16" borderId="45" xfId="16" applyFont="1" applyFill="1" applyBorder="1" applyAlignment="1">
      <alignment horizontal="center" vertical="center"/>
    </xf>
    <xf numFmtId="0" fontId="64" fillId="2" borderId="39" xfId="16" applyFont="1" applyFill="1" applyBorder="1" applyAlignment="1">
      <alignment vertical="center" wrapText="1"/>
    </xf>
    <xf numFmtId="0" fontId="64" fillId="2" borderId="40" xfId="16" applyFont="1" applyFill="1" applyBorder="1" applyAlignment="1">
      <alignment vertical="center" wrapText="1"/>
    </xf>
    <xf numFmtId="0" fontId="64" fillId="2" borderId="41" xfId="16" applyFont="1" applyFill="1" applyBorder="1" applyAlignment="1">
      <alignment vertical="center" wrapText="1"/>
    </xf>
    <xf numFmtId="0" fontId="64" fillId="2" borderId="33" xfId="16" applyFont="1" applyFill="1" applyBorder="1" applyAlignment="1">
      <alignment vertical="center" wrapText="1"/>
    </xf>
    <xf numFmtId="0" fontId="64" fillId="2" borderId="0" xfId="16" applyFont="1" applyFill="1" applyAlignment="1">
      <alignment vertical="center" wrapText="1"/>
    </xf>
    <xf numFmtId="0" fontId="64" fillId="2" borderId="34" xfId="16" applyFont="1" applyFill="1" applyBorder="1" applyAlignment="1">
      <alignment vertical="center" wrapText="1"/>
    </xf>
    <xf numFmtId="0" fontId="64" fillId="2" borderId="46" xfId="16" applyFont="1" applyFill="1" applyBorder="1" applyAlignment="1">
      <alignment vertical="center" wrapText="1"/>
    </xf>
    <xf numFmtId="0" fontId="64" fillId="2" borderId="47" xfId="16" applyFont="1" applyFill="1" applyBorder="1" applyAlignment="1">
      <alignment vertical="center" wrapText="1"/>
    </xf>
    <xf numFmtId="0" fontId="64" fillId="2" borderId="48" xfId="16" applyFont="1" applyFill="1" applyBorder="1" applyAlignment="1">
      <alignment vertical="center" wrapText="1"/>
    </xf>
    <xf numFmtId="0" fontId="64" fillId="2" borderId="39" xfId="16" applyFont="1" applyFill="1" applyBorder="1" applyAlignment="1">
      <alignment horizontal="left" vertical="center" wrapText="1"/>
    </xf>
    <xf numFmtId="0" fontId="64" fillId="2" borderId="40" xfId="16" applyFont="1" applyFill="1" applyBorder="1" applyAlignment="1">
      <alignment horizontal="left" vertical="center" wrapText="1"/>
    </xf>
    <xf numFmtId="0" fontId="64" fillId="2" borderId="42" xfId="16" applyFont="1" applyFill="1" applyBorder="1" applyAlignment="1">
      <alignment horizontal="left" vertical="center" wrapText="1"/>
    </xf>
    <xf numFmtId="0" fontId="64" fillId="2" borderId="33" xfId="16" applyFont="1" applyFill="1" applyBorder="1" applyAlignment="1">
      <alignment horizontal="left" vertical="center" wrapText="1"/>
    </xf>
    <xf numFmtId="0" fontId="64" fillId="2" borderId="0" xfId="16" applyFont="1" applyFill="1" applyAlignment="1">
      <alignment horizontal="left" vertical="center" wrapText="1"/>
    </xf>
    <xf numFmtId="0" fontId="64" fillId="2" borderId="44" xfId="16" applyFont="1" applyFill="1" applyBorder="1" applyAlignment="1">
      <alignment horizontal="left" vertical="center" wrapText="1"/>
    </xf>
    <xf numFmtId="0" fontId="64" fillId="2" borderId="46" xfId="16" applyFont="1" applyFill="1" applyBorder="1" applyAlignment="1">
      <alignment horizontal="left" vertical="center" wrapText="1"/>
    </xf>
    <xf numFmtId="0" fontId="64" fillId="2" borderId="47" xfId="16" applyFont="1" applyFill="1" applyBorder="1" applyAlignment="1">
      <alignment horizontal="left" vertical="center" wrapText="1"/>
    </xf>
    <xf numFmtId="0" fontId="64" fillId="2" borderId="49" xfId="16" applyFont="1" applyFill="1" applyBorder="1" applyAlignment="1">
      <alignment horizontal="left" vertical="center" wrapText="1"/>
    </xf>
    <xf numFmtId="0" fontId="33" fillId="17" borderId="212" xfId="17" applyFont="1" applyFill="1" applyBorder="1" applyAlignment="1">
      <alignment horizontal="left" vertical="top" wrapText="1"/>
    </xf>
    <xf numFmtId="0" fontId="33" fillId="17" borderId="213" xfId="17" applyFont="1" applyFill="1" applyBorder="1" applyAlignment="1">
      <alignment horizontal="left" vertical="top" wrapText="1"/>
    </xf>
    <xf numFmtId="0" fontId="33" fillId="17" borderId="214"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6" fillId="37" borderId="116" xfId="17" applyFont="1" applyFill="1" applyBorder="1" applyAlignment="1">
      <alignment horizontal="center" vertical="center" wrapText="1"/>
    </xf>
    <xf numFmtId="0" fontId="54" fillId="37" borderId="116" xfId="17" applyFont="1" applyFill="1" applyBorder="1" applyAlignment="1">
      <alignment horizontal="center" vertical="center" wrapText="1"/>
    </xf>
    <xf numFmtId="0" fontId="0" fillId="37" borderId="116" xfId="0" applyFill="1" applyBorder="1" applyAlignment="1">
      <alignment horizontal="center" vertical="center" wrapText="1"/>
    </xf>
    <xf numFmtId="180" fontId="56" fillId="3" borderId="118" xfId="17" applyNumberFormat="1" applyFont="1" applyFill="1" applyBorder="1" applyAlignment="1">
      <alignment horizontal="center" vertical="center" wrapText="1"/>
    </xf>
    <xf numFmtId="180" fontId="56" fillId="3" borderId="120" xfId="17" applyNumberFormat="1" applyFont="1" applyFill="1" applyBorder="1" applyAlignment="1">
      <alignment horizontal="center" vertical="center" wrapText="1"/>
    </xf>
    <xf numFmtId="0" fontId="64" fillId="3" borderId="118" xfId="17" applyFont="1" applyFill="1" applyBorder="1" applyAlignment="1">
      <alignment horizontal="center" vertical="center" wrapText="1"/>
    </xf>
    <xf numFmtId="0" fontId="64" fillId="3" borderId="119" xfId="17" applyFont="1" applyFill="1" applyBorder="1" applyAlignment="1">
      <alignment horizontal="center" vertical="center" wrapText="1"/>
    </xf>
    <xf numFmtId="0" fontId="64" fillId="3" borderId="120" xfId="17" applyFont="1" applyFill="1" applyBorder="1" applyAlignment="1">
      <alignment horizontal="center" vertical="center" wrapText="1"/>
    </xf>
    <xf numFmtId="0" fontId="88" fillId="17" borderId="275" xfId="17" applyFont="1" applyFill="1" applyBorder="1" applyAlignment="1">
      <alignment horizontal="left" vertical="top" wrapText="1"/>
    </xf>
    <xf numFmtId="0" fontId="88" fillId="17" borderId="276" xfId="17" applyFont="1" applyFill="1" applyBorder="1" applyAlignment="1">
      <alignment horizontal="left" vertical="top" wrapText="1"/>
    </xf>
    <xf numFmtId="0" fontId="88" fillId="17" borderId="277" xfId="17" applyFont="1" applyFill="1" applyBorder="1" applyAlignment="1">
      <alignment horizontal="left" vertical="top" wrapText="1"/>
    </xf>
    <xf numFmtId="0" fontId="88" fillId="17" borderId="108" xfId="17" applyFont="1" applyFill="1" applyBorder="1" applyAlignment="1">
      <alignment horizontal="left" vertical="top" wrapText="1"/>
    </xf>
    <xf numFmtId="0" fontId="88" fillId="17" borderId="104" xfId="17" applyFont="1" applyFill="1" applyBorder="1" applyAlignment="1">
      <alignment horizontal="left" vertical="top" wrapText="1"/>
    </xf>
    <xf numFmtId="0" fontId="88" fillId="17" borderId="105" xfId="17" applyFont="1" applyFill="1" applyBorder="1" applyAlignment="1">
      <alignment horizontal="left" vertical="top" wrapText="1"/>
    </xf>
    <xf numFmtId="0" fontId="154" fillId="17" borderId="148" xfId="17" applyFont="1" applyFill="1" applyBorder="1" applyAlignment="1">
      <alignment horizontal="left" vertical="top" wrapText="1"/>
    </xf>
    <xf numFmtId="0" fontId="46" fillId="17" borderId="146" xfId="17" applyFont="1" applyFill="1" applyBorder="1" applyAlignment="1">
      <alignment horizontal="left" vertical="top" wrapText="1"/>
    </xf>
    <xf numFmtId="0" fontId="46" fillId="17" borderId="147" xfId="17" applyFont="1" applyFill="1" applyBorder="1" applyAlignment="1">
      <alignment horizontal="left" vertical="top" wrapText="1"/>
    </xf>
    <xf numFmtId="0" fontId="12" fillId="17" borderId="275" xfId="17" applyFont="1" applyFill="1" applyBorder="1" applyAlignment="1">
      <alignment horizontal="left" vertical="top" wrapText="1"/>
    </xf>
    <xf numFmtId="0" fontId="154" fillId="19" borderId="281" xfId="17" applyFont="1" applyFill="1" applyBorder="1" applyAlignment="1">
      <alignment horizontal="left" vertical="top" wrapText="1"/>
    </xf>
    <xf numFmtId="0" fontId="33" fillId="19" borderId="280" xfId="17" applyFont="1" applyFill="1" applyBorder="1" applyAlignment="1">
      <alignment horizontal="left" vertical="top" wrapText="1"/>
    </xf>
    <xf numFmtId="0" fontId="12" fillId="17" borderId="108" xfId="17" applyFont="1" applyFill="1" applyBorder="1" applyAlignment="1">
      <alignment horizontal="left" vertical="top" wrapText="1"/>
    </xf>
    <xf numFmtId="0" fontId="12" fillId="17" borderId="104" xfId="17" applyFont="1" applyFill="1" applyBorder="1" applyAlignment="1">
      <alignment horizontal="left" vertical="top" wrapText="1"/>
    </xf>
    <xf numFmtId="0" fontId="12" fillId="17" borderId="105" xfId="17" applyFont="1" applyFill="1" applyBorder="1" applyAlignment="1">
      <alignment horizontal="left" vertical="top" wrapText="1"/>
    </xf>
    <xf numFmtId="0" fontId="33" fillId="17" borderId="31" xfId="18" applyFont="1" applyFill="1" applyBorder="1" applyAlignment="1">
      <alignment horizontal="center" vertical="center"/>
    </xf>
    <xf numFmtId="0" fontId="33" fillId="17" borderId="32" xfId="18" applyFont="1" applyFill="1" applyBorder="1" applyAlignment="1">
      <alignment horizontal="center" vertical="center"/>
    </xf>
    <xf numFmtId="0" fontId="11" fillId="0" borderId="100" xfId="17" applyFont="1" applyBorder="1" applyAlignment="1">
      <alignment horizontal="center" vertical="center" wrapText="1"/>
    </xf>
    <xf numFmtId="0" fontId="11" fillId="0" borderId="101" xfId="17" applyFont="1" applyBorder="1" applyAlignment="1">
      <alignment horizontal="center" vertical="center" wrapText="1"/>
    </xf>
    <xf numFmtId="0" fontId="11" fillId="0" borderId="102" xfId="17" applyFont="1" applyBorder="1" applyAlignment="1">
      <alignment horizontal="center" vertical="center" wrapText="1"/>
    </xf>
    <xf numFmtId="0" fontId="51" fillId="17" borderId="52" xfId="17" applyFont="1" applyFill="1" applyBorder="1" applyAlignment="1">
      <alignment horizontal="center" vertical="center"/>
    </xf>
    <xf numFmtId="0" fontId="51" fillId="17" borderId="53" xfId="17" applyFont="1" applyFill="1" applyBorder="1" applyAlignment="1">
      <alignment horizontal="center" vertical="center"/>
    </xf>
    <xf numFmtId="0" fontId="51" fillId="17" borderId="54" xfId="17" applyFont="1" applyFill="1" applyBorder="1" applyAlignment="1">
      <alignment horizontal="center" vertical="center"/>
    </xf>
    <xf numFmtId="0" fontId="88" fillId="17" borderId="279" xfId="17" applyFont="1" applyFill="1" applyBorder="1" applyAlignment="1">
      <alignment horizontal="left" vertical="top" wrapText="1"/>
    </xf>
    <xf numFmtId="0" fontId="102" fillId="17" borderId="275" xfId="17" applyFont="1" applyFill="1" applyBorder="1" applyAlignment="1">
      <alignment horizontal="left" vertical="top" wrapText="1"/>
    </xf>
    <xf numFmtId="0" fontId="102" fillId="17" borderId="276" xfId="17" applyFont="1" applyFill="1" applyBorder="1" applyAlignment="1">
      <alignment horizontal="left" vertical="top" wrapText="1"/>
    </xf>
    <xf numFmtId="0" fontId="102" fillId="17" borderId="277" xfId="17" applyFont="1" applyFill="1" applyBorder="1" applyAlignment="1">
      <alignment horizontal="left" vertical="top" wrapText="1"/>
    </xf>
    <xf numFmtId="0" fontId="1" fillId="9" borderId="0" xfId="17" applyFill="1" applyAlignment="1">
      <alignment horizontal="center" vertical="center"/>
    </xf>
    <xf numFmtId="0" fontId="1" fillId="9" borderId="16" xfId="17" applyFill="1" applyBorder="1" applyAlignment="1">
      <alignment horizontal="center" vertical="center"/>
    </xf>
    <xf numFmtId="0" fontId="39" fillId="17" borderId="0" xfId="17" applyFont="1" applyFill="1" applyAlignment="1">
      <alignment horizontal="left" vertical="center"/>
    </xf>
    <xf numFmtId="0" fontId="46" fillId="17" borderId="17" xfId="17" applyFont="1" applyFill="1" applyBorder="1" applyAlignment="1">
      <alignment horizontal="center" vertical="center"/>
    </xf>
    <xf numFmtId="0" fontId="46" fillId="17" borderId="18" xfId="17" applyFont="1" applyFill="1" applyBorder="1" applyAlignment="1">
      <alignment horizontal="center" vertical="center"/>
    </xf>
    <xf numFmtId="0" fontId="46" fillId="0" borderId="18" xfId="17" applyFont="1" applyBorder="1" applyAlignment="1">
      <alignment horizontal="center" vertical="center"/>
    </xf>
    <xf numFmtId="0" fontId="46" fillId="0" borderId="19" xfId="17" applyFont="1"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1" fillId="0" borderId="27" xfId="17" applyBorder="1" applyAlignment="1">
      <alignment horizontal="center" vertical="center"/>
    </xf>
    <xf numFmtId="0" fontId="34" fillId="0" borderId="28" xfId="17" applyFont="1" applyBorder="1" applyAlignment="1">
      <alignment horizontal="center" vertical="center" wrapText="1"/>
    </xf>
    <xf numFmtId="0" fontId="34" fillId="0" borderId="13" xfId="17" applyFont="1" applyBorder="1" applyAlignment="1">
      <alignment horizontal="center" vertical="center" wrapText="1"/>
    </xf>
    <xf numFmtId="0" fontId="30" fillId="15" borderId="0" xfId="17" applyFont="1" applyFill="1" applyAlignment="1">
      <alignment horizontal="center" vertical="center"/>
    </xf>
    <xf numFmtId="179" fontId="124" fillId="0" borderId="96" xfId="17" applyNumberFormat="1" applyFont="1" applyBorder="1" applyAlignment="1">
      <alignment horizontal="center" vertical="center" shrinkToFit="1"/>
    </xf>
    <xf numFmtId="179" fontId="124" fillId="0" borderId="97" xfId="17" applyNumberFormat="1" applyFont="1" applyBorder="1" applyAlignment="1">
      <alignment horizontal="center" vertical="center" shrinkToFit="1"/>
    </xf>
    <xf numFmtId="0" fontId="44" fillId="0" borderId="29" xfId="17" applyFont="1" applyBorder="1" applyAlignment="1">
      <alignment horizontal="center" vertical="center"/>
    </xf>
    <xf numFmtId="0" fontId="44" fillId="0" borderId="30" xfId="17" applyFont="1" applyBorder="1" applyAlignment="1">
      <alignment horizontal="center" vertical="center"/>
    </xf>
    <xf numFmtId="0" fontId="1" fillId="9" borderId="0" xfId="17" applyFill="1" applyAlignment="1">
      <alignment horizontal="center" vertical="center" wrapText="1"/>
    </xf>
    <xf numFmtId="0" fontId="1" fillId="9" borderId="16" xfId="17" applyFill="1" applyBorder="1" applyAlignment="1">
      <alignment horizontal="center" vertical="center" wrapText="1"/>
    </xf>
    <xf numFmtId="14" fontId="86" fillId="19" borderId="143" xfId="2" applyNumberFormat="1" applyFont="1" applyFill="1" applyBorder="1" applyAlignment="1">
      <alignment horizontal="center" vertical="center" wrapText="1"/>
    </xf>
    <xf numFmtId="14" fontId="86" fillId="19" borderId="144" xfId="2" applyNumberFormat="1" applyFont="1" applyFill="1" applyBorder="1" applyAlignment="1">
      <alignment horizontal="center" vertical="center" wrapText="1"/>
    </xf>
    <xf numFmtId="14" fontId="86" fillId="19" borderId="65" xfId="2" applyNumberFormat="1" applyFont="1" applyFill="1" applyBorder="1" applyAlignment="1">
      <alignment horizontal="center" vertical="center" wrapText="1"/>
    </xf>
    <xf numFmtId="14" fontId="86" fillId="19" borderId="292" xfId="2" applyNumberFormat="1" applyFont="1" applyFill="1" applyBorder="1" applyAlignment="1">
      <alignment horizontal="center" vertical="center" wrapText="1"/>
    </xf>
    <xf numFmtId="14" fontId="86" fillId="19" borderId="294" xfId="2" applyNumberFormat="1" applyFont="1" applyFill="1" applyBorder="1" applyAlignment="1">
      <alignment horizontal="center" vertical="center" wrapText="1"/>
    </xf>
    <xf numFmtId="14" fontId="82" fillId="19" borderId="161" xfId="2" applyNumberFormat="1" applyFont="1" applyFill="1" applyBorder="1" applyAlignment="1">
      <alignment horizontal="center" vertical="center"/>
    </xf>
    <xf numFmtId="14" fontId="82" fillId="19" borderId="196" xfId="2" applyNumberFormat="1" applyFont="1" applyFill="1" applyBorder="1" applyAlignment="1">
      <alignment horizontal="center" vertical="center"/>
    </xf>
    <xf numFmtId="14" fontId="82" fillId="19" borderId="295" xfId="2" applyNumberFormat="1" applyFont="1" applyFill="1" applyBorder="1" applyAlignment="1">
      <alignment horizontal="center" vertical="center"/>
    </xf>
    <xf numFmtId="14" fontId="82" fillId="19" borderId="69" xfId="1" applyNumberFormat="1" applyFont="1" applyFill="1" applyBorder="1" applyAlignment="1" applyProtection="1">
      <alignment horizontal="center" vertical="center" wrapText="1"/>
    </xf>
    <xf numFmtId="14" fontId="82" fillId="19" borderId="88" xfId="1" applyNumberFormat="1" applyFont="1" applyFill="1" applyBorder="1" applyAlignment="1" applyProtection="1">
      <alignment horizontal="center" vertical="center" wrapText="1"/>
    </xf>
    <xf numFmtId="14" fontId="82" fillId="19" borderId="1" xfId="1" applyNumberFormat="1" applyFont="1" applyFill="1" applyBorder="1" applyAlignment="1" applyProtection="1">
      <alignment horizontal="center" vertical="center" wrapText="1" shrinkToFit="1"/>
    </xf>
    <xf numFmtId="14" fontId="82" fillId="19" borderId="60" xfId="1" applyNumberFormat="1" applyFont="1" applyFill="1" applyBorder="1" applyAlignment="1" applyProtection="1">
      <alignment horizontal="center" vertical="center" wrapText="1" shrinkToFit="1"/>
    </xf>
    <xf numFmtId="0" fontId="82" fillId="19" borderId="78" xfId="1" applyFont="1" applyFill="1" applyBorder="1" applyAlignment="1" applyProtection="1">
      <alignment horizontal="center" vertical="center" wrapText="1"/>
    </xf>
    <xf numFmtId="0" fontId="82" fillId="19" borderId="79" xfId="1" applyFont="1" applyFill="1" applyBorder="1" applyAlignment="1" applyProtection="1">
      <alignment horizontal="center" vertical="center" wrapText="1"/>
    </xf>
    <xf numFmtId="0" fontId="82" fillId="19" borderId="80" xfId="1" applyFont="1" applyFill="1" applyBorder="1" applyAlignment="1" applyProtection="1">
      <alignment horizontal="center" vertical="center" wrapText="1"/>
    </xf>
    <xf numFmtId="14" fontId="82" fillId="19" borderId="71" xfId="1" applyNumberFormat="1" applyFont="1" applyFill="1" applyBorder="1" applyAlignment="1" applyProtection="1">
      <alignment horizontal="center" vertical="center" shrinkToFit="1"/>
    </xf>
    <xf numFmtId="14" fontId="82" fillId="19" borderId="1" xfId="1" applyNumberFormat="1" applyFont="1" applyFill="1" applyBorder="1" applyAlignment="1" applyProtection="1">
      <alignment horizontal="center" vertical="center" shrinkToFit="1"/>
    </xf>
    <xf numFmtId="14" fontId="82" fillId="19" borderId="60" xfId="1" applyNumberFormat="1" applyFont="1" applyFill="1" applyBorder="1" applyAlignment="1" applyProtection="1">
      <alignment horizontal="center" vertical="center" shrinkToFit="1"/>
    </xf>
    <xf numFmtId="14" fontId="82" fillId="19" borderId="156" xfId="1" applyNumberFormat="1" applyFont="1" applyFill="1" applyBorder="1" applyAlignment="1" applyProtection="1">
      <alignment horizontal="center" vertical="center" shrinkToFit="1"/>
    </xf>
    <xf numFmtId="14" fontId="82" fillId="19" borderId="157" xfId="1" applyNumberFormat="1" applyFont="1" applyFill="1" applyBorder="1" applyAlignment="1" applyProtection="1">
      <alignment horizontal="center" vertical="center" shrinkToFit="1"/>
    </xf>
    <xf numFmtId="14" fontId="82" fillId="19" borderId="156" xfId="1" applyNumberFormat="1" applyFont="1" applyFill="1" applyBorder="1" applyAlignment="1" applyProtection="1">
      <alignment horizontal="center" vertical="center" wrapText="1"/>
    </xf>
    <xf numFmtId="14" fontId="82" fillId="19" borderId="157" xfId="1" applyNumberFormat="1" applyFont="1" applyFill="1" applyBorder="1" applyAlignment="1" applyProtection="1">
      <alignment horizontal="center" vertical="center" wrapText="1"/>
    </xf>
    <xf numFmtId="14" fontId="82" fillId="19" borderId="71" xfId="2" applyNumberFormat="1" applyFont="1" applyFill="1" applyBorder="1" applyAlignment="1">
      <alignment horizontal="center" vertical="center" wrapText="1" shrinkToFit="1"/>
    </xf>
    <xf numFmtId="14" fontId="82" fillId="19" borderId="1" xfId="2" applyNumberFormat="1" applyFont="1" applyFill="1" applyBorder="1" applyAlignment="1">
      <alignment horizontal="center" vertical="center" wrapText="1" shrinkToFit="1"/>
    </xf>
    <xf numFmtId="14" fontId="82" fillId="19" borderId="71" xfId="2" applyNumberFormat="1" applyFont="1" applyFill="1" applyBorder="1" applyAlignment="1">
      <alignment horizontal="center" vertical="center" shrinkToFit="1"/>
    </xf>
    <xf numFmtId="14" fontId="82" fillId="19" borderId="1" xfId="2" applyNumberFormat="1" applyFont="1" applyFill="1" applyBorder="1" applyAlignment="1">
      <alignment horizontal="center" vertical="center" shrinkToFit="1"/>
    </xf>
    <xf numFmtId="14" fontId="82" fillId="19" borderId="60" xfId="2" applyNumberFormat="1" applyFont="1" applyFill="1" applyBorder="1" applyAlignment="1">
      <alignment horizontal="center" vertical="center" shrinkToFit="1"/>
    </xf>
    <xf numFmtId="14" fontId="82" fillId="19" borderId="156" xfId="2" applyNumberFormat="1" applyFont="1" applyFill="1" applyBorder="1" applyAlignment="1">
      <alignment horizontal="center" vertical="center" wrapText="1" shrinkToFit="1"/>
    </xf>
    <xf numFmtId="14" fontId="82" fillId="19" borderId="157" xfId="2" applyNumberFormat="1" applyFont="1" applyFill="1" applyBorder="1" applyAlignment="1">
      <alignment horizontal="center" vertical="center" wrapText="1" shrinkToFit="1"/>
    </xf>
    <xf numFmtId="14" fontId="180" fillId="19" borderId="296" xfId="0" applyNumberFormat="1" applyFont="1" applyFill="1" applyBorder="1" applyAlignment="1">
      <alignment horizontal="center" vertical="center" wrapText="1"/>
    </xf>
    <xf numFmtId="14" fontId="180" fillId="19" borderId="297" xfId="0" applyNumberFormat="1" applyFont="1" applyFill="1" applyBorder="1" applyAlignment="1">
      <alignment horizontal="center" vertical="center" wrapText="1"/>
    </xf>
    <xf numFmtId="14" fontId="86" fillId="19" borderId="302" xfId="2" applyNumberFormat="1" applyFont="1" applyFill="1" applyBorder="1" applyAlignment="1">
      <alignment horizontal="center" vertical="center"/>
    </xf>
    <xf numFmtId="14" fontId="86" fillId="19" borderId="303" xfId="2" applyNumberFormat="1" applyFont="1" applyFill="1" applyBorder="1" applyAlignment="1">
      <alignment horizontal="center" vertical="center"/>
    </xf>
    <xf numFmtId="14" fontId="86" fillId="19" borderId="304" xfId="2" applyNumberFormat="1" applyFont="1" applyFill="1" applyBorder="1" applyAlignment="1">
      <alignment horizontal="center" vertical="center"/>
    </xf>
    <xf numFmtId="0" fontId="120" fillId="33" borderId="0" xfId="2" applyFont="1" applyFill="1" applyAlignment="1">
      <alignment horizontal="center" vertical="center"/>
    </xf>
    <xf numFmtId="0" fontId="6" fillId="0" borderId="0" xfId="2" applyAlignment="1">
      <alignment horizontal="center" vertical="center" wrapText="1"/>
    </xf>
    <xf numFmtId="0" fontId="76" fillId="28" borderId="0" xfId="2" applyFont="1" applyFill="1" applyAlignment="1">
      <alignment horizontal="left" vertical="center" wrapText="1"/>
    </xf>
    <xf numFmtId="0" fontId="76" fillId="28" borderId="0" xfId="2" applyFont="1" applyFill="1" applyAlignment="1">
      <alignment horizontal="left" vertical="center"/>
    </xf>
    <xf numFmtId="0" fontId="1" fillId="14" borderId="133" xfId="2" applyFont="1" applyFill="1" applyBorder="1" applyAlignment="1">
      <alignment vertical="top" wrapText="1"/>
    </xf>
    <xf numFmtId="0" fontId="6" fillId="0" borderId="128" xfId="2" applyBorder="1" applyAlignment="1">
      <alignment vertical="top" wrapText="1"/>
    </xf>
    <xf numFmtId="0" fontId="6" fillId="22" borderId="130" xfId="2" applyFill="1" applyBorder="1" applyAlignment="1">
      <alignment horizontal="left" vertical="top" wrapText="1"/>
    </xf>
    <xf numFmtId="0" fontId="6" fillId="22" borderId="51" xfId="2" applyFill="1" applyBorder="1" applyAlignment="1">
      <alignment horizontal="left" vertical="top" wrapText="1"/>
    </xf>
    <xf numFmtId="0" fontId="6" fillId="22" borderId="62" xfId="2" applyFill="1" applyBorder="1" applyAlignment="1">
      <alignment horizontal="left" vertical="top" wrapText="1"/>
    </xf>
    <xf numFmtId="0" fontId="1" fillId="23" borderId="130" xfId="2" applyFont="1" applyFill="1" applyBorder="1" applyAlignment="1">
      <alignment horizontal="left" vertical="top" wrapText="1"/>
    </xf>
    <xf numFmtId="0" fontId="1" fillId="23" borderId="129" xfId="2" applyFont="1" applyFill="1" applyBorder="1" applyAlignment="1">
      <alignment horizontal="left" vertical="top" wrapText="1"/>
    </xf>
    <xf numFmtId="0" fontId="8" fillId="23" borderId="51" xfId="1" applyFill="1" applyBorder="1" applyAlignment="1" applyProtection="1">
      <alignment horizontal="left" vertical="top"/>
    </xf>
    <xf numFmtId="0" fontId="6" fillId="23" borderId="61" xfId="2" applyFill="1" applyBorder="1" applyAlignment="1">
      <alignment horizontal="left" vertical="top"/>
    </xf>
    <xf numFmtId="0" fontId="6" fillId="2" borderId="131" xfId="2" applyFill="1" applyBorder="1" applyAlignment="1">
      <alignment horizontal="left" vertical="top" wrapText="1"/>
    </xf>
    <xf numFmtId="0" fontId="14" fillId="2" borderId="128" xfId="0" applyFont="1" applyFill="1" applyBorder="1" applyAlignment="1">
      <alignment horizontal="left" vertical="top" wrapText="1"/>
    </xf>
    <xf numFmtId="0" fontId="1" fillId="2" borderId="131" xfId="2" applyFont="1" applyFill="1" applyBorder="1" applyAlignment="1">
      <alignment horizontal="left" vertical="top" wrapText="1"/>
    </xf>
    <xf numFmtId="0" fontId="1" fillId="2" borderId="128" xfId="2" applyFont="1" applyFill="1" applyBorder="1" applyAlignment="1">
      <alignment horizontal="left" vertical="top" wrapText="1"/>
    </xf>
    <xf numFmtId="0" fontId="1" fillId="2" borderId="131" xfId="2" applyFont="1" applyFill="1" applyBorder="1" applyAlignment="1">
      <alignment horizontal="left" vertical="center" wrapText="1"/>
    </xf>
    <xf numFmtId="0" fontId="1" fillId="2" borderId="128" xfId="2" applyFont="1" applyFill="1" applyBorder="1" applyAlignment="1">
      <alignment horizontal="left" vertical="center" wrapText="1"/>
    </xf>
    <xf numFmtId="0" fontId="6" fillId="2" borderId="207" xfId="2" applyFill="1" applyBorder="1" applyAlignment="1">
      <alignment horizontal="center" vertical="top" wrapText="1"/>
    </xf>
    <xf numFmtId="0" fontId="6" fillId="2" borderId="63" xfId="2" applyFill="1" applyBorder="1" applyAlignment="1">
      <alignment horizontal="center" vertical="top" wrapText="1"/>
    </xf>
    <xf numFmtId="0" fontId="6" fillId="21" borderId="208" xfId="1" applyFont="1" applyFill="1" applyBorder="1" applyAlignment="1" applyProtection="1">
      <alignment horizontal="left" vertical="center" wrapText="1"/>
    </xf>
    <xf numFmtId="0" fontId="6" fillId="21" borderId="209" xfId="1" applyFont="1" applyFill="1" applyBorder="1" applyAlignment="1" applyProtection="1">
      <alignment horizontal="left" vertical="center"/>
    </xf>
    <xf numFmtId="0" fontId="6" fillId="2" borderId="132" xfId="2" applyFill="1" applyBorder="1" applyAlignment="1">
      <alignment horizontal="center" vertical="center" wrapText="1"/>
    </xf>
    <xf numFmtId="0" fontId="6" fillId="2" borderId="288" xfId="2" applyFill="1" applyBorder="1" applyAlignment="1">
      <alignment horizontal="center" vertical="center" wrapText="1"/>
    </xf>
    <xf numFmtId="0" fontId="76" fillId="5" borderId="255" xfId="2" applyFont="1" applyFill="1" applyBorder="1" applyAlignment="1">
      <alignment horizontal="center" vertical="center"/>
    </xf>
    <xf numFmtId="0" fontId="76" fillId="5" borderId="256" xfId="2" applyFont="1" applyFill="1" applyBorder="1" applyAlignment="1">
      <alignment horizontal="center" vertical="center"/>
    </xf>
    <xf numFmtId="0" fontId="76" fillId="5" borderId="257" xfId="2" applyFont="1" applyFill="1" applyBorder="1" applyAlignment="1">
      <alignment horizontal="center" vertical="center"/>
    </xf>
    <xf numFmtId="0" fontId="143" fillId="17" borderId="258" xfId="2" applyFont="1" applyFill="1" applyBorder="1" applyAlignment="1">
      <alignment horizontal="center" vertical="center" shrinkToFit="1"/>
    </xf>
    <xf numFmtId="0" fontId="143" fillId="17" borderId="241" xfId="2" applyFont="1" applyFill="1" applyBorder="1" applyAlignment="1">
      <alignment horizontal="center" vertical="center" shrinkToFit="1"/>
    </xf>
    <xf numFmtId="0" fontId="142" fillId="17" borderId="260" xfId="2" applyFont="1" applyFill="1" applyBorder="1" applyAlignment="1">
      <alignment horizontal="center" vertical="center" wrapText="1"/>
    </xf>
    <xf numFmtId="0" fontId="142" fillId="17" borderId="261" xfId="2" applyFont="1" applyFill="1" applyBorder="1" applyAlignment="1">
      <alignment horizontal="center" vertical="center" wrapText="1"/>
    </xf>
    <xf numFmtId="0" fontId="142" fillId="17" borderId="262" xfId="2" applyFont="1" applyFill="1" applyBorder="1" applyAlignment="1">
      <alignment horizontal="center" vertical="center" wrapText="1"/>
    </xf>
    <xf numFmtId="0" fontId="6" fillId="5" borderId="231" xfId="2" applyFill="1" applyBorder="1">
      <alignment vertical="center"/>
    </xf>
    <xf numFmtId="0" fontId="6" fillId="5" borderId="232" xfId="2" applyFill="1" applyBorder="1">
      <alignment vertical="center"/>
    </xf>
    <xf numFmtId="0" fontId="6" fillId="5" borderId="233" xfId="2" applyFill="1" applyBorder="1">
      <alignment vertical="center"/>
    </xf>
    <xf numFmtId="0" fontId="19" fillId="5" borderId="234" xfId="2" applyFont="1" applyFill="1" applyBorder="1" applyAlignment="1">
      <alignment horizontal="center" vertical="top" wrapText="1"/>
    </xf>
    <xf numFmtId="0" fontId="19" fillId="5" borderId="235" xfId="2" applyFont="1" applyFill="1" applyBorder="1" applyAlignment="1">
      <alignment horizontal="center" vertical="top" wrapText="1"/>
    </xf>
    <xf numFmtId="0" fontId="19" fillId="5" borderId="236" xfId="2" applyFont="1" applyFill="1" applyBorder="1" applyAlignment="1">
      <alignment horizontal="center" vertical="top" wrapText="1"/>
    </xf>
    <xf numFmtId="0" fontId="19" fillId="5" borderId="237" xfId="2" applyFont="1" applyFill="1" applyBorder="1" applyAlignment="1">
      <alignment horizontal="center" vertical="top" wrapText="1"/>
    </xf>
    <xf numFmtId="0" fontId="19" fillId="5" borderId="238" xfId="2" applyFont="1" applyFill="1" applyBorder="1" applyAlignment="1">
      <alignment horizontal="center" vertical="top" wrapText="1"/>
    </xf>
    <xf numFmtId="0" fontId="1"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66" fillId="21" borderId="161" xfId="0" applyFont="1" applyFill="1" applyBorder="1" applyAlignment="1">
      <alignment horizontal="center" vertical="center"/>
    </xf>
    <xf numFmtId="0" fontId="66" fillId="21" borderId="64" xfId="0" applyFont="1" applyFill="1" applyBorder="1" applyAlignment="1">
      <alignment horizontal="center" vertical="center"/>
    </xf>
    <xf numFmtId="0" fontId="66" fillId="24" borderId="161" xfId="0" applyFont="1" applyFill="1" applyBorder="1" applyAlignment="1">
      <alignment horizontal="center" vertical="center"/>
    </xf>
    <xf numFmtId="0" fontId="66" fillId="24" borderId="64" xfId="0" applyFont="1" applyFill="1" applyBorder="1" applyAlignment="1">
      <alignment horizontal="center" vertical="center"/>
    </xf>
    <xf numFmtId="0" fontId="66" fillId="24" borderId="65" xfId="0" applyFont="1" applyFill="1" applyBorder="1" applyAlignment="1">
      <alignment horizontal="center" vertical="center"/>
    </xf>
    <xf numFmtId="0" fontId="66" fillId="33" borderId="162" xfId="0" applyFont="1" applyFill="1" applyBorder="1" applyAlignment="1">
      <alignment horizontal="center" vertical="center"/>
    </xf>
    <xf numFmtId="0" fontId="66" fillId="33" borderId="163" xfId="0" applyFont="1" applyFill="1" applyBorder="1" applyAlignment="1">
      <alignment horizontal="center" vertical="center"/>
    </xf>
    <xf numFmtId="0" fontId="66" fillId="21" borderId="162" xfId="0" applyFont="1" applyFill="1" applyBorder="1" applyAlignment="1">
      <alignment horizontal="center" vertical="center"/>
    </xf>
    <xf numFmtId="0" fontId="66" fillId="21" borderId="164" xfId="0" applyFont="1" applyFill="1" applyBorder="1" applyAlignment="1">
      <alignment horizontal="center" vertical="center"/>
    </xf>
    <xf numFmtId="0" fontId="66" fillId="21" borderId="165" xfId="0" applyFont="1" applyFill="1" applyBorder="1" applyAlignment="1">
      <alignment horizontal="center" vertical="center"/>
    </xf>
    <xf numFmtId="0" fontId="66" fillId="24" borderId="162" xfId="0" applyFont="1" applyFill="1" applyBorder="1" applyAlignment="1">
      <alignment horizontal="center" vertical="center"/>
    </xf>
    <xf numFmtId="0" fontId="66" fillId="24" borderId="164" xfId="0" applyFont="1" applyFill="1" applyBorder="1" applyAlignment="1">
      <alignment horizontal="center" vertical="center"/>
    </xf>
    <xf numFmtId="0" fontId="66" fillId="24" borderId="163" xfId="0" applyFont="1" applyFill="1" applyBorder="1" applyAlignment="1">
      <alignment horizontal="center" vertical="center"/>
    </xf>
    <xf numFmtId="0" fontId="23" fillId="17" borderId="0" xfId="19" applyFont="1" applyFill="1" applyAlignment="1">
      <alignment vertical="center" wrapText="1"/>
    </xf>
    <xf numFmtId="178" fontId="82" fillId="3" borderId="144" xfId="2" applyNumberFormat="1" applyFont="1" applyFill="1" applyBorder="1" applyAlignment="1">
      <alignment horizontal="center" vertical="center"/>
    </xf>
    <xf numFmtId="178" fontId="82" fillId="3" borderId="144" xfId="0" applyNumberFormat="1" applyFont="1" applyFill="1" applyBorder="1" applyAlignment="1">
      <alignment horizontal="center" vertical="center"/>
    </xf>
    <xf numFmtId="178" fontId="82" fillId="3" borderId="145" xfId="0" applyNumberFormat="1" applyFont="1" applyFill="1" applyBorder="1" applyAlignment="1">
      <alignment horizontal="center" vertical="center"/>
    </xf>
    <xf numFmtId="178" fontId="82" fillId="3" borderId="143" xfId="2" applyNumberFormat="1" applyFont="1" applyFill="1" applyBorder="1" applyAlignment="1">
      <alignment horizontal="center" vertical="center"/>
    </xf>
    <xf numFmtId="0" fontId="115" fillId="17" borderId="227" xfId="1" applyFont="1" applyFill="1" applyBorder="1" applyAlignment="1" applyProtection="1">
      <alignment horizontal="left" vertical="top" wrapText="1"/>
    </xf>
    <xf numFmtId="0" fontId="115" fillId="17" borderId="222" xfId="1" applyFont="1" applyFill="1" applyBorder="1" applyAlignment="1" applyProtection="1">
      <alignment horizontal="left" vertical="top" wrapText="1"/>
    </xf>
    <xf numFmtId="0" fontId="115" fillId="17" borderId="228" xfId="1" applyFont="1" applyFill="1" applyBorder="1" applyAlignment="1" applyProtection="1">
      <alignment horizontal="left" vertical="top" wrapText="1"/>
    </xf>
    <xf numFmtId="0" fontId="8" fillId="17" borderId="229" xfId="1" applyFill="1" applyBorder="1" applyAlignment="1" applyProtection="1">
      <alignment horizontal="left" vertical="top" wrapText="1"/>
    </xf>
    <xf numFmtId="0" fontId="8" fillId="17" borderId="138" xfId="1" applyFill="1" applyBorder="1" applyAlignment="1" applyProtection="1">
      <alignment horizontal="left" vertical="top" wrapText="1"/>
    </xf>
    <xf numFmtId="0" fontId="8" fillId="17" borderId="230" xfId="1" applyFill="1" applyBorder="1" applyAlignment="1" applyProtection="1">
      <alignment horizontal="left" vertical="top" wrapText="1"/>
    </xf>
    <xf numFmtId="0" fontId="108" fillId="24" borderId="224" xfId="2" applyFont="1" applyFill="1" applyBorder="1" applyAlignment="1">
      <alignment horizontal="center" vertical="center" wrapText="1" shrinkToFit="1"/>
    </xf>
    <xf numFmtId="0" fontId="28" fillId="24" borderId="225" xfId="2" applyFont="1" applyFill="1" applyBorder="1" applyAlignment="1">
      <alignment horizontal="center" vertical="center" shrinkToFit="1"/>
    </xf>
    <xf numFmtId="0" fontId="28" fillId="24" borderId="226" xfId="2" applyFont="1" applyFill="1" applyBorder="1" applyAlignment="1">
      <alignment horizontal="center" vertical="center" shrinkToFit="1"/>
    </xf>
    <xf numFmtId="0" fontId="108" fillId="24" borderId="224" xfId="2" quotePrefix="1" applyFont="1" applyFill="1" applyBorder="1" applyAlignment="1">
      <alignment horizontal="center" vertical="center" wrapText="1" shrinkToFit="1"/>
    </xf>
    <xf numFmtId="0" fontId="164" fillId="41" borderId="139" xfId="2" applyFont="1" applyFill="1" applyBorder="1" applyAlignment="1">
      <alignment horizontal="center" vertical="center" shrinkToFit="1"/>
    </xf>
    <xf numFmtId="0" fontId="164" fillId="41" borderId="140" xfId="2" applyFont="1" applyFill="1" applyBorder="1" applyAlignment="1">
      <alignment horizontal="center" vertical="center" shrinkToFit="1"/>
    </xf>
    <xf numFmtId="0" fontId="164" fillId="41" borderId="141" xfId="2" applyFont="1" applyFill="1" applyBorder="1" applyAlignment="1">
      <alignment horizontal="center" vertical="center" shrinkToFit="1"/>
    </xf>
    <xf numFmtId="0" fontId="108" fillId="35" borderId="224" xfId="2" applyFont="1" applyFill="1" applyBorder="1" applyAlignment="1">
      <alignment horizontal="center" vertical="center" wrapText="1" shrinkToFit="1"/>
    </xf>
    <xf numFmtId="0" fontId="28" fillId="35" borderId="225" xfId="2" applyFont="1" applyFill="1" applyBorder="1" applyAlignment="1">
      <alignment horizontal="center" vertical="center" shrinkToFit="1"/>
    </xf>
    <xf numFmtId="0" fontId="28" fillId="35" borderId="226" xfId="2" applyFont="1" applyFill="1" applyBorder="1" applyAlignment="1">
      <alignment horizontal="center" vertical="center" shrinkToFit="1"/>
    </xf>
    <xf numFmtId="0" fontId="8" fillId="17" borderId="287" xfId="1" applyFill="1" applyBorder="1" applyAlignment="1" applyProtection="1">
      <alignment horizontal="left" vertical="center" wrapText="1"/>
    </xf>
    <xf numFmtId="0" fontId="115" fillId="17" borderId="287" xfId="1" applyFont="1" applyFill="1" applyBorder="1" applyAlignment="1" applyProtection="1">
      <alignment horizontal="left" vertical="center" wrapText="1"/>
    </xf>
    <xf numFmtId="0" fontId="115" fillId="17" borderId="36" xfId="1" applyFont="1" applyFill="1" applyBorder="1" applyAlignment="1" applyProtection="1">
      <alignment horizontal="left" vertical="top" wrapText="1"/>
    </xf>
    <xf numFmtId="0" fontId="8" fillId="17" borderId="261" xfId="1" applyFill="1" applyBorder="1" applyAlignment="1" applyProtection="1">
      <alignment horizontal="left" vertical="center" wrapText="1"/>
    </xf>
    <xf numFmtId="0" fontId="115" fillId="17" borderId="261" xfId="1" applyFont="1" applyFill="1" applyBorder="1" applyAlignment="1" applyProtection="1">
      <alignment horizontal="left" vertical="center" wrapText="1"/>
    </xf>
    <xf numFmtId="0" fontId="8" fillId="17" borderId="229" xfId="1" applyFill="1" applyBorder="1" applyAlignment="1" applyProtection="1">
      <alignment horizontal="left" vertical="center" wrapText="1"/>
    </xf>
    <xf numFmtId="0" fontId="8" fillId="17" borderId="138" xfId="1" applyFill="1" applyBorder="1" applyAlignment="1" applyProtection="1">
      <alignment horizontal="left" vertical="center" wrapText="1"/>
    </xf>
    <xf numFmtId="0" fontId="8" fillId="17" borderId="230" xfId="1" applyFill="1" applyBorder="1" applyAlignment="1" applyProtection="1">
      <alignment horizontal="left" vertical="center" wrapText="1"/>
    </xf>
    <xf numFmtId="0" fontId="153" fillId="35" borderId="20" xfId="2" applyFont="1" applyFill="1" applyBorder="1" applyAlignment="1">
      <alignment horizontal="center" vertical="center" wrapText="1"/>
    </xf>
    <xf numFmtId="0" fontId="125" fillId="35" borderId="20" xfId="2" applyFont="1" applyFill="1" applyBorder="1" applyAlignment="1">
      <alignment horizontal="center" vertical="center" wrapText="1"/>
    </xf>
    <xf numFmtId="0" fontId="20" fillId="35" borderId="20" xfId="2" applyFont="1" applyFill="1" applyBorder="1" applyAlignment="1">
      <alignment horizontal="left" vertical="center" shrinkToFit="1"/>
    </xf>
    <xf numFmtId="14" fontId="20" fillId="35" borderId="20" xfId="2" applyNumberFormat="1" applyFont="1" applyFill="1" applyBorder="1" applyAlignment="1">
      <alignment horizontal="center" vertical="center"/>
    </xf>
    <xf numFmtId="14" fontId="20" fillId="35" borderId="290" xfId="2" applyNumberFormat="1" applyFont="1" applyFill="1" applyBorder="1" applyAlignment="1">
      <alignment horizontal="center" vertical="center"/>
    </xf>
    <xf numFmtId="0" fontId="153" fillId="19" borderId="20" xfId="2" applyFont="1" applyFill="1" applyBorder="1" applyAlignment="1">
      <alignment horizontal="center" vertical="center" wrapText="1"/>
    </xf>
    <xf numFmtId="0" fontId="125" fillId="19" borderId="20" xfId="2" applyFont="1" applyFill="1" applyBorder="1" applyAlignment="1">
      <alignment horizontal="center" vertical="center" wrapText="1"/>
    </xf>
    <xf numFmtId="0" fontId="20" fillId="19" borderId="20" xfId="2" applyFont="1" applyFill="1" applyBorder="1" applyAlignment="1">
      <alignment horizontal="left" vertical="center" shrinkToFit="1"/>
    </xf>
    <xf numFmtId="14" fontId="20" fillId="19" borderId="20" xfId="2" applyNumberFormat="1" applyFont="1" applyFill="1" applyBorder="1" applyAlignment="1">
      <alignment horizontal="center" vertical="center"/>
    </xf>
    <xf numFmtId="14" fontId="20" fillId="19" borderId="290" xfId="2" applyNumberFormat="1" applyFont="1" applyFill="1" applyBorder="1" applyAlignment="1">
      <alignment horizontal="center" vertical="center"/>
    </xf>
    <xf numFmtId="0" fontId="153" fillId="23" borderId="20" xfId="2" applyFont="1" applyFill="1" applyBorder="1" applyAlignment="1">
      <alignment horizontal="center" vertical="center" wrapText="1"/>
    </xf>
    <xf numFmtId="0" fontId="125" fillId="23" borderId="20" xfId="2" applyFont="1" applyFill="1" applyBorder="1" applyAlignment="1">
      <alignment horizontal="center" vertical="center" wrapText="1"/>
    </xf>
    <xf numFmtId="0" fontId="20" fillId="23" borderId="20" xfId="2" applyFont="1" applyFill="1" applyBorder="1" applyAlignment="1">
      <alignment horizontal="left" vertical="center" shrinkToFit="1"/>
    </xf>
    <xf numFmtId="14" fontId="20" fillId="23" borderId="20" xfId="2" applyNumberFormat="1" applyFont="1" applyFill="1" applyBorder="1" applyAlignment="1">
      <alignment horizontal="center" vertical="center"/>
    </xf>
    <xf numFmtId="14" fontId="20" fillId="23" borderId="290" xfId="2" applyNumberFormat="1" applyFont="1" applyFill="1" applyBorder="1" applyAlignment="1">
      <alignment horizontal="center" vertical="center"/>
    </xf>
    <xf numFmtId="0" fontId="153" fillId="39" borderId="20" xfId="2" applyFont="1" applyFill="1" applyBorder="1" applyAlignment="1">
      <alignment horizontal="center" vertical="center" wrapText="1"/>
    </xf>
    <xf numFmtId="0" fontId="125" fillId="39" borderId="20" xfId="2" applyFont="1" applyFill="1" applyBorder="1" applyAlignment="1">
      <alignment horizontal="center" vertical="center" wrapText="1"/>
    </xf>
    <xf numFmtId="0" fontId="20" fillId="39" borderId="20" xfId="2" applyFont="1" applyFill="1" applyBorder="1" applyAlignment="1">
      <alignment horizontal="left" vertical="center" shrinkToFit="1"/>
    </xf>
    <xf numFmtId="14" fontId="20" fillId="39" borderId="20" xfId="2" applyNumberFormat="1" applyFont="1" applyFill="1" applyBorder="1" applyAlignment="1">
      <alignment horizontal="center" vertical="center"/>
    </xf>
    <xf numFmtId="14" fontId="20" fillId="39" borderId="290" xfId="2" applyNumberFormat="1" applyFont="1" applyFill="1" applyBorder="1" applyAlignment="1">
      <alignment horizontal="center" vertical="center"/>
    </xf>
    <xf numFmtId="0" fontId="153" fillId="43" borderId="20" xfId="2" applyFont="1" applyFill="1" applyBorder="1" applyAlignment="1">
      <alignment horizontal="center" vertical="center" wrapText="1"/>
    </xf>
    <xf numFmtId="0" fontId="125" fillId="43" borderId="20" xfId="2" applyFont="1" applyFill="1" applyBorder="1" applyAlignment="1">
      <alignment horizontal="center" vertical="center" wrapText="1"/>
    </xf>
    <xf numFmtId="0" fontId="20" fillId="43" borderId="20" xfId="2" applyFont="1" applyFill="1" applyBorder="1" applyAlignment="1">
      <alignment horizontal="left" vertical="center" shrinkToFit="1"/>
    </xf>
    <xf numFmtId="14" fontId="20" fillId="43" borderId="20" xfId="2" applyNumberFormat="1" applyFont="1" applyFill="1" applyBorder="1" applyAlignment="1">
      <alignment horizontal="center" vertical="center"/>
    </xf>
    <xf numFmtId="14" fontId="20" fillId="43" borderId="290" xfId="2" applyNumberFormat="1" applyFont="1" applyFill="1" applyBorder="1" applyAlignment="1">
      <alignment horizontal="center" vertical="center"/>
    </xf>
    <xf numFmtId="0" fontId="153" fillId="44" borderId="20" xfId="2" applyFont="1" applyFill="1" applyBorder="1" applyAlignment="1">
      <alignment horizontal="center" vertical="center" wrapText="1"/>
    </xf>
    <xf numFmtId="0" fontId="125" fillId="44" borderId="20" xfId="2" applyFont="1" applyFill="1" applyBorder="1" applyAlignment="1">
      <alignment horizontal="center" vertical="center" wrapText="1"/>
    </xf>
    <xf numFmtId="0" fontId="20" fillId="44" borderId="20" xfId="2" applyFont="1" applyFill="1" applyBorder="1" applyAlignment="1">
      <alignment horizontal="left" vertical="center" shrinkToFit="1"/>
    </xf>
    <xf numFmtId="14" fontId="20" fillId="44" borderId="20" xfId="2" applyNumberFormat="1" applyFont="1" applyFill="1" applyBorder="1" applyAlignment="1">
      <alignment horizontal="center" vertical="center"/>
    </xf>
    <xf numFmtId="14" fontId="20" fillId="44" borderId="290" xfId="2" applyNumberFormat="1" applyFont="1" applyFill="1" applyBorder="1" applyAlignment="1">
      <alignment horizontal="center" vertical="center"/>
    </xf>
    <xf numFmtId="0" fontId="153" fillId="37" borderId="20" xfId="2" applyFont="1" applyFill="1" applyBorder="1" applyAlignment="1">
      <alignment horizontal="center" vertical="center" wrapText="1"/>
    </xf>
    <xf numFmtId="0" fontId="125" fillId="37" borderId="20" xfId="2" applyFont="1" applyFill="1" applyBorder="1" applyAlignment="1">
      <alignment horizontal="center" vertical="center" wrapText="1"/>
    </xf>
    <xf numFmtId="0" fontId="20" fillId="37" borderId="20" xfId="2" applyFont="1" applyFill="1" applyBorder="1" applyAlignment="1">
      <alignment horizontal="left" vertical="center" shrinkToFit="1"/>
    </xf>
    <xf numFmtId="14" fontId="20" fillId="37" borderId="20" xfId="2" applyNumberFormat="1" applyFont="1" applyFill="1" applyBorder="1" applyAlignment="1">
      <alignment horizontal="center" vertical="center"/>
    </xf>
    <xf numFmtId="14" fontId="20" fillId="37" borderId="290" xfId="2" applyNumberFormat="1" applyFont="1" applyFill="1" applyBorder="1" applyAlignment="1">
      <alignment horizontal="center" vertical="center"/>
    </xf>
    <xf numFmtId="0" fontId="205" fillId="0" borderId="82" xfId="2" applyFont="1" applyBorder="1" applyAlignment="1">
      <alignment horizontal="left" vertical="top" wrapText="1"/>
    </xf>
    <xf numFmtId="0" fontId="206" fillId="0" borderId="0" xfId="2" applyFont="1" applyAlignment="1">
      <alignment horizontal="left" vertical="top" wrapText="1"/>
    </xf>
    <xf numFmtId="0" fontId="151" fillId="45" borderId="0" xfId="2" applyFont="1" applyFill="1" applyAlignment="1">
      <alignment horizontal="center" vertical="center"/>
    </xf>
    <xf numFmtId="0" fontId="6" fillId="0" borderId="0" xfId="2">
      <alignment vertical="center"/>
    </xf>
    <xf numFmtId="0" fontId="31" fillId="0" borderId="0" xfId="2" applyFont="1" applyAlignment="1">
      <alignment horizontal="center" vertical="center"/>
    </xf>
    <xf numFmtId="0" fontId="6" fillId="0" borderId="0" xfId="2" applyAlignment="1">
      <alignment horizontal="center" vertical="center"/>
    </xf>
    <xf numFmtId="0" fontId="82" fillId="46" borderId="0" xfId="2" applyFont="1" applyFill="1" applyAlignment="1">
      <alignment horizontal="center" vertical="center" wrapText="1" shrinkToFit="1"/>
    </xf>
    <xf numFmtId="0" fontId="6" fillId="46" borderId="0" xfId="2" applyFill="1" applyAlignment="1">
      <alignment horizontal="center" vertical="center" wrapText="1" shrinkToFit="1"/>
    </xf>
    <xf numFmtId="0" fontId="208" fillId="0" borderId="0" xfId="2" applyFont="1" applyAlignment="1">
      <alignment horizontal="center" vertical="center"/>
    </xf>
    <xf numFmtId="0" fontId="158" fillId="5" borderId="0" xfId="2" applyFont="1" applyFill="1">
      <alignment vertical="center"/>
    </xf>
    <xf numFmtId="0" fontId="8" fillId="5" borderId="0" xfId="1" applyFill="1" applyAlignment="1" applyProtection="1">
      <alignment vertical="center"/>
    </xf>
    <xf numFmtId="0" fontId="209" fillId="10" borderId="0" xfId="2" applyFont="1" applyFill="1">
      <alignment vertical="center"/>
    </xf>
    <xf numFmtId="0" fontId="31" fillId="8" borderId="0" xfId="4" applyFont="1" applyFill="1"/>
    <xf numFmtId="0" fontId="153" fillId="8" borderId="0" xfId="4" applyFont="1" applyFill="1"/>
    <xf numFmtId="0" fontId="6" fillId="8" borderId="0" xfId="4" applyFill="1"/>
    <xf numFmtId="0" fontId="211" fillId="47" borderId="305" xfId="4" applyFont="1" applyFill="1" applyBorder="1" applyAlignment="1">
      <alignment horizontal="left" vertical="center" wrapText="1" indent="2"/>
    </xf>
    <xf numFmtId="0" fontId="217" fillId="47" borderId="310" xfId="4" applyFont="1" applyFill="1" applyBorder="1" applyAlignment="1">
      <alignment horizontal="left" vertical="center" wrapText="1" indent="2"/>
    </xf>
    <xf numFmtId="0" fontId="217" fillId="47" borderId="311" xfId="4" applyFont="1" applyFill="1" applyBorder="1" applyAlignment="1">
      <alignment horizontal="left" vertical="center" wrapText="1" indent="2"/>
    </xf>
    <xf numFmtId="0" fontId="217" fillId="47" borderId="306" xfId="4" applyFont="1" applyFill="1" applyBorder="1" applyAlignment="1">
      <alignment horizontal="left" vertical="center" wrapText="1" indent="2"/>
    </xf>
    <xf numFmtId="0" fontId="217" fillId="47" borderId="0" xfId="4" applyFont="1" applyFill="1" applyAlignment="1">
      <alignment horizontal="left" vertical="center" wrapText="1" indent="2"/>
    </xf>
    <xf numFmtId="0" fontId="217" fillId="47" borderId="307" xfId="4" applyFont="1" applyFill="1" applyBorder="1" applyAlignment="1">
      <alignment horizontal="left" vertical="center" wrapText="1" indent="2"/>
    </xf>
    <xf numFmtId="0" fontId="217" fillId="47" borderId="308" xfId="4" applyFont="1" applyFill="1" applyBorder="1" applyAlignment="1">
      <alignment horizontal="left" vertical="center" wrapText="1" indent="2"/>
    </xf>
    <xf numFmtId="0" fontId="217" fillId="47" borderId="312" xfId="4" applyFont="1" applyFill="1" applyBorder="1" applyAlignment="1">
      <alignment horizontal="left" vertical="center" wrapText="1" indent="2"/>
    </xf>
    <xf numFmtId="0" fontId="217" fillId="47" borderId="313" xfId="4" applyFont="1" applyFill="1" applyBorder="1" applyAlignment="1">
      <alignment horizontal="left" vertical="center" wrapText="1" indent="2"/>
    </xf>
    <xf numFmtId="0" fontId="7" fillId="48" borderId="0" xfId="4" applyFont="1" applyFill="1" applyAlignment="1">
      <alignment vertical="top"/>
    </xf>
    <xf numFmtId="0" fontId="153" fillId="48" borderId="0" xfId="2" applyFont="1" applyFill="1" applyAlignment="1">
      <alignment vertical="top"/>
    </xf>
    <xf numFmtId="0" fontId="7" fillId="48" borderId="0" xfId="2" applyFont="1" applyFill="1" applyAlignment="1">
      <alignment vertical="top"/>
    </xf>
    <xf numFmtId="0" fontId="161" fillId="48" borderId="0" xfId="2" applyFont="1" applyFill="1" applyAlignment="1">
      <alignment vertical="top" wrapText="1"/>
    </xf>
    <xf numFmtId="0" fontId="162" fillId="48" borderId="0" xfId="2" applyFont="1" applyFill="1" applyAlignment="1">
      <alignment vertical="top" wrapText="1"/>
    </xf>
    <xf numFmtId="0" fontId="167" fillId="48" borderId="0" xfId="2" applyFont="1" applyFill="1" applyAlignment="1">
      <alignment vertical="top"/>
    </xf>
    <xf numFmtId="0" fontId="30" fillId="48" borderId="0" xfId="2" applyFont="1" applyFill="1" applyAlignment="1">
      <alignment vertical="top"/>
    </xf>
    <xf numFmtId="0" fontId="6" fillId="48" borderId="0" xfId="2" applyFill="1" applyAlignment="1">
      <alignment vertical="top" wrapText="1"/>
    </xf>
    <xf numFmtId="0" fontId="210" fillId="48" borderId="0" xfId="2" applyFont="1" applyFill="1" applyAlignment="1">
      <alignment vertical="top"/>
    </xf>
    <xf numFmtId="0" fontId="218" fillId="49" borderId="0" xfId="2" applyFont="1" applyFill="1" applyAlignment="1">
      <alignment horizontal="left" vertical="center" wrapText="1" indent="1"/>
    </xf>
    <xf numFmtId="0" fontId="222" fillId="49" borderId="0" xfId="2" applyFont="1" applyFill="1" applyAlignment="1">
      <alignment horizontal="left" vertical="center" wrapText="1" inden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95F963"/>
      <color rgb="FF6EF729"/>
      <color rgb="FFFFA3C2"/>
      <color rgb="FF3399FF"/>
      <color rgb="FFFFF5D5"/>
      <color rgb="FFFFFFCC"/>
      <color rgb="FF379B4F"/>
      <color rgb="FFFFD653"/>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microsoft.com/office/2022/10/relationships/richValueRel" Target="richData/richValueRel.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'29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'29　感染症統計'!$B$7:$M$7</c:f>
              <c:numCache>
                <c:formatCode>General</c:formatCode>
                <c:ptCount val="12"/>
                <c:pt idx="0">
                  <c:v>142</c:v>
                </c:pt>
                <c:pt idx="1">
                  <c:v>95</c:v>
                </c:pt>
                <c:pt idx="2">
                  <c:v>86</c:v>
                </c:pt>
                <c:pt idx="3">
                  <c:v>109</c:v>
                </c:pt>
                <c:pt idx="4">
                  <c:v>212</c:v>
                </c:pt>
                <c:pt idx="5">
                  <c:v>299</c:v>
                </c:pt>
                <c:pt idx="6">
                  <c:v>381</c:v>
                </c:pt>
              </c:numCache>
            </c:numRef>
          </c:val>
          <c:smooth val="0"/>
          <c:extLst>
            <c:ext xmlns:c16="http://schemas.microsoft.com/office/drawing/2014/chart" uri="{C3380CC4-5D6E-409C-BE32-E72D297353CC}">
              <c16:uniqueId val="{00000000-258B-4D78-9FAF-C894CF0226E0}"/>
            </c:ext>
          </c:extLst>
        </c:ser>
        <c:ser>
          <c:idx val="6"/>
          <c:order val="1"/>
          <c:tx>
            <c:strRef>
              <c:f>'29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'29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'29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'29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'29　感染症統計'!$A$10</c:f>
              <c:strCache>
                <c:ptCount val="1"/>
                <c:pt idx="0">
                  <c:v>2022年</c:v>
                </c:pt>
              </c:strCache>
            </c:strRef>
          </c:tx>
          <c:spPr>
            <a:ln w="28575" cap="rnd">
              <a:solidFill>
                <a:schemeClr val="accent2"/>
              </a:solidFill>
              <a:round/>
            </a:ln>
            <a:effectLst/>
          </c:spPr>
          <c:marker>
            <c:symbol val="none"/>
          </c:marker>
          <c:val>
            <c:numRef>
              <c:f>'29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'29　感染症統計'!$A$11</c:f>
              <c:strCache>
                <c:ptCount val="1"/>
                <c:pt idx="0">
                  <c:v>2021年</c:v>
                </c:pt>
              </c:strCache>
            </c:strRef>
          </c:tx>
          <c:spPr>
            <a:ln w="28575" cap="rnd">
              <a:solidFill>
                <a:schemeClr val="accent3"/>
              </a:solidFill>
              <a:round/>
            </a:ln>
            <a:effectLst/>
          </c:spPr>
          <c:marker>
            <c:symbol val="none"/>
          </c:marker>
          <c:val>
            <c:numRef>
              <c:f>'29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'29　感染症統計'!$A$12</c:f>
              <c:strCache>
                <c:ptCount val="1"/>
                <c:pt idx="0">
                  <c:v>2020年</c:v>
                </c:pt>
              </c:strCache>
            </c:strRef>
          </c:tx>
          <c:spPr>
            <a:ln w="28575" cap="rnd">
              <a:solidFill>
                <a:schemeClr val="accent6"/>
              </a:solidFill>
              <a:round/>
            </a:ln>
            <a:effectLst/>
          </c:spPr>
          <c:marker>
            <c:symbol val="none"/>
          </c:marker>
          <c:val>
            <c:numRef>
              <c:f>'29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538985472520936"/>
          <c:y val="1.0689411766239484E-2"/>
          <c:w val="0.1187992146550145"/>
          <c:h val="0.48126258319837928"/>
        </c:manualLayout>
      </c:layout>
      <c:overlay val="0"/>
      <c:spPr>
        <a:no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'29　感染症統計'!$P$7</c:f>
              <c:strCache>
                <c:ptCount val="1"/>
                <c:pt idx="0">
                  <c:v>2025年</c:v>
                </c:pt>
              </c:strCache>
            </c:strRef>
          </c:tx>
          <c:spPr>
            <a:ln w="38100" cap="rnd">
              <a:solidFill>
                <a:srgbClr val="FF0000"/>
              </a:solidFill>
              <a:round/>
            </a:ln>
            <a:effectLst/>
          </c:spPr>
          <c:marker>
            <c:symbol val="none"/>
          </c:marker>
          <c:val>
            <c:numRef>
              <c:f>'29　感染症統計'!$Q$7:$AB$7</c:f>
              <c:numCache>
                <c:formatCode>#,##0_ </c:formatCode>
                <c:ptCount val="12"/>
                <c:pt idx="0">
                  <c:v>2</c:v>
                </c:pt>
                <c:pt idx="1">
                  <c:v>4</c:v>
                </c:pt>
                <c:pt idx="2">
                  <c:v>6</c:v>
                </c:pt>
                <c:pt idx="3">
                  <c:v>4</c:v>
                </c:pt>
                <c:pt idx="4">
                  <c:v>8</c:v>
                </c:pt>
                <c:pt idx="5">
                  <c:v>0</c:v>
                </c:pt>
                <c:pt idx="6">
                  <c:v>3</c:v>
                </c:pt>
              </c:numCache>
            </c:numRef>
          </c:val>
          <c:smooth val="0"/>
          <c:extLst>
            <c:ext xmlns:c16="http://schemas.microsoft.com/office/drawing/2014/chart" uri="{C3380CC4-5D6E-409C-BE32-E72D297353CC}">
              <c16:uniqueId val="{00000000-1B18-4E7B-939D-82A450FC20BD}"/>
            </c:ext>
          </c:extLst>
        </c:ser>
        <c:ser>
          <c:idx val="0"/>
          <c:order val="1"/>
          <c:tx>
            <c:strRef>
              <c:f>'29　感染症統計'!$P$8</c:f>
              <c:strCache>
                <c:ptCount val="1"/>
                <c:pt idx="0">
                  <c:v>2024年</c:v>
                </c:pt>
              </c:strCache>
            </c:strRef>
          </c:tx>
          <c:spPr>
            <a:ln w="19050" cap="rnd">
              <a:solidFill>
                <a:srgbClr val="00B050"/>
              </a:solidFill>
              <a:round/>
            </a:ln>
            <a:effectLst/>
          </c:spPr>
          <c:marker>
            <c:symbol val="none"/>
          </c:marker>
          <c:val>
            <c:numRef>
              <c:f>'29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'29　感染症統計'!$P$9</c:f>
              <c:strCache>
                <c:ptCount val="1"/>
                <c:pt idx="0">
                  <c:v>2023年</c:v>
                </c:pt>
              </c:strCache>
            </c:strRef>
          </c:tx>
          <c:spPr>
            <a:ln w="28575" cap="rnd">
              <a:solidFill>
                <a:schemeClr val="accent2"/>
              </a:solidFill>
              <a:round/>
            </a:ln>
            <a:effectLst/>
          </c:spPr>
          <c:marker>
            <c:symbol val="none"/>
          </c:marker>
          <c:val>
            <c:numRef>
              <c:f>'29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'29　感染症統計'!$P$10</c:f>
              <c:strCache>
                <c:ptCount val="1"/>
                <c:pt idx="0">
                  <c:v>2022年</c:v>
                </c:pt>
              </c:strCache>
            </c:strRef>
          </c:tx>
          <c:spPr>
            <a:ln w="28575" cap="rnd">
              <a:solidFill>
                <a:schemeClr val="accent3"/>
              </a:solidFill>
              <a:round/>
            </a:ln>
            <a:effectLst/>
          </c:spPr>
          <c:marker>
            <c:symbol val="none"/>
          </c:marker>
          <c:val>
            <c:numRef>
              <c:f>'29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'29　感染症統計'!$P$11</c:f>
              <c:strCache>
                <c:ptCount val="1"/>
                <c:pt idx="0">
                  <c:v>2021年</c:v>
                </c:pt>
              </c:strCache>
            </c:strRef>
          </c:tx>
          <c:spPr>
            <a:ln w="28575" cap="rnd">
              <a:solidFill>
                <a:schemeClr val="accent4"/>
              </a:solidFill>
              <a:round/>
            </a:ln>
            <a:effectLst/>
          </c:spPr>
          <c:marker>
            <c:symbol val="none"/>
          </c:marker>
          <c:val>
            <c:numRef>
              <c:f>'29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'29　感染症統計'!$P$12</c:f>
              <c:strCache>
                <c:ptCount val="1"/>
                <c:pt idx="0">
                  <c:v>2020年</c:v>
                </c:pt>
              </c:strCache>
            </c:strRef>
          </c:tx>
          <c:spPr>
            <a:ln w="28575" cap="rnd">
              <a:solidFill>
                <a:schemeClr val="accent6"/>
              </a:solidFill>
              <a:round/>
            </a:ln>
            <a:effectLst/>
          </c:spPr>
          <c:marker>
            <c:symbol val="none"/>
          </c:marker>
          <c:val>
            <c:numRef>
              <c:f>'29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850136558176928"/>
          <c:y val="8.9866993536922485E-2"/>
          <c:w val="0.1214986344182306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cid:image001.gif@01DBF7B8.2FABE840" TargetMode="External"/><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gif"/><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10160</xdr:colOff>
      <xdr:row>6</xdr:row>
      <xdr:rowOff>30480</xdr:rowOff>
    </xdr:from>
    <xdr:to>
      <xdr:col>16</xdr:col>
      <xdr:colOff>414020</xdr:colOff>
      <xdr:row>29</xdr:row>
      <xdr:rowOff>0</xdr:rowOff>
    </xdr:to>
    <xdr:pic>
      <xdr:nvPicPr>
        <xdr:cNvPr id="2" name="図 5">
          <a:extLst>
            <a:ext uri="{FF2B5EF4-FFF2-40B4-BE49-F238E27FC236}">
              <a16:creationId xmlns:a16="http://schemas.microsoft.com/office/drawing/2014/main" id="{9A91FE4F-DAE1-8222-091E-E206027D37B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18160" y="1971040"/>
          <a:ext cx="8257540" cy="5019040"/>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81279</xdr:colOff>
      <xdr:row>15</xdr:row>
      <xdr:rowOff>0</xdr:rowOff>
    </xdr:from>
    <xdr:to>
      <xdr:col>26</xdr:col>
      <xdr:colOff>375274</xdr:colOff>
      <xdr:row>25</xdr:row>
      <xdr:rowOff>10160</xdr:rowOff>
    </xdr:to>
    <xdr:pic>
      <xdr:nvPicPr>
        <xdr:cNvPr id="5" name="図 4">
          <a:extLst>
            <a:ext uri="{FF2B5EF4-FFF2-40B4-BE49-F238E27FC236}">
              <a16:creationId xmlns:a16="http://schemas.microsoft.com/office/drawing/2014/main" id="{F8772664-C299-5075-0EED-2378609AE40F}"/>
            </a:ext>
          </a:extLst>
        </xdr:cNvPr>
        <xdr:cNvPicPr>
          <a:picLocks noChangeAspect="1"/>
        </xdr:cNvPicPr>
      </xdr:nvPicPr>
      <xdr:blipFill>
        <a:blip xmlns:r="http://schemas.openxmlformats.org/officeDocument/2006/relationships" r:embed="rId3"/>
        <a:stretch>
          <a:fillRect/>
        </a:stretch>
      </xdr:blipFill>
      <xdr:spPr>
        <a:xfrm>
          <a:off x="8950959" y="3952240"/>
          <a:ext cx="4865995" cy="2143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160020</xdr:colOff>
      <xdr:row>18</xdr:row>
      <xdr:rowOff>7620</xdr:rowOff>
    </xdr:to>
    <xdr:pic>
      <xdr:nvPicPr>
        <xdr:cNvPr id="3" name="図 2" descr="感染性胃腸炎患者報告数　直近5シーズン">
          <a:extLst>
            <a:ext uri="{FF2B5EF4-FFF2-40B4-BE49-F238E27FC236}">
              <a16:creationId xmlns:a16="http://schemas.microsoft.com/office/drawing/2014/main" id="{B2A1069B-96CD-74F1-F780-706326D8E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90600"/>
          <a:ext cx="7437120" cy="2766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803524</xdr:colOff>
      <xdr:row>8</xdr:row>
      <xdr:rowOff>15240</xdr:rowOff>
    </xdr:from>
    <xdr:to>
      <xdr:col>13</xdr:col>
      <xdr:colOff>769620</xdr:colOff>
      <xdr:row>16</xdr:row>
      <xdr:rowOff>68719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345044" y="1676400"/>
          <a:ext cx="725843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3</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5.30</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8136" y="1030722"/>
          <a:ext cx="2770004" cy="676158"/>
        </a:xfrm>
        <a:prstGeom prst="borderCallout2">
          <a:avLst>
            <a:gd name="adj1" fmla="val 102485"/>
            <a:gd name="adj2" fmla="val 49943"/>
            <a:gd name="adj3" fmla="val 147050"/>
            <a:gd name="adj4" fmla="val 50621"/>
            <a:gd name="adj5" fmla="val 213378"/>
            <a:gd name="adj6" fmla="val 6300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1</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11</xdr:col>
      <xdr:colOff>1319681</xdr:colOff>
      <xdr:row>12</xdr:row>
      <xdr:rowOff>36303</xdr:rowOff>
    </xdr:from>
    <xdr:to>
      <xdr:col>12</xdr:col>
      <xdr:colOff>15240</xdr:colOff>
      <xdr:row>13</xdr:row>
      <xdr:rowOff>159148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10608461" y="2368023"/>
          <a:ext cx="318619" cy="290485"/>
        </a:xfrm>
        <a:prstGeom prst="ellipse">
          <a:avLst/>
        </a:prstGeom>
        <a:noFill/>
        <a:ln w="25400" algn="ctr">
          <a:solidFill>
            <a:srgbClr val="00B050"/>
          </a:solidFill>
          <a:round/>
          <a:headEnd/>
          <a:tailEnd/>
        </a:ln>
      </xdr:spPr>
      <xdr:txBody>
        <a:bodyPr/>
        <a:lstStyle/>
        <a:p>
          <a:endParaRPr lang="ja-JP" altLang="en-US"/>
        </a:p>
      </xdr:txBody>
    </xdr:sp>
    <xdr:clientData/>
  </xdr:twoCellAnchor>
  <xdr:twoCellAnchor editAs="oneCell">
    <xdr:from>
      <xdr:col>4</xdr:col>
      <xdr:colOff>647700</xdr:colOff>
      <xdr:row>2</xdr:row>
      <xdr:rowOff>0</xdr:rowOff>
    </xdr:from>
    <xdr:to>
      <xdr:col>6</xdr:col>
      <xdr:colOff>685801</xdr:colOff>
      <xdr:row>16</xdr:row>
      <xdr:rowOff>37431</xdr:rowOff>
    </xdr:to>
    <xdr:pic>
      <xdr:nvPicPr>
        <xdr:cNvPr id="9" name="図 8">
          <a:extLst>
            <a:ext uri="{FF2B5EF4-FFF2-40B4-BE49-F238E27FC236}">
              <a16:creationId xmlns:a16="http://schemas.microsoft.com/office/drawing/2014/main" id="{434EB673-7488-64DC-5402-AF55FA64178A}"/>
            </a:ext>
          </a:extLst>
        </xdr:cNvPr>
        <xdr:cNvPicPr>
          <a:picLocks noChangeAspect="1"/>
        </xdr:cNvPicPr>
      </xdr:nvPicPr>
      <xdr:blipFill>
        <a:blip xmlns:r="http://schemas.openxmlformats.org/officeDocument/2006/relationships" r:embed="rId3"/>
        <a:stretch>
          <a:fillRect/>
        </a:stretch>
      </xdr:blipFill>
      <xdr:spPr>
        <a:xfrm>
          <a:off x="2697480" y="548640"/>
          <a:ext cx="1836421" cy="2491071"/>
        </a:xfrm>
        <a:prstGeom prst="rect">
          <a:avLst/>
        </a:prstGeom>
      </xdr:spPr>
    </xdr:pic>
    <xdr:clientData/>
  </xdr:twoCellAnchor>
  <xdr:twoCellAnchor editAs="oneCell">
    <xdr:from>
      <xdr:col>0</xdr:col>
      <xdr:colOff>0</xdr:colOff>
      <xdr:row>2</xdr:row>
      <xdr:rowOff>0</xdr:rowOff>
    </xdr:from>
    <xdr:to>
      <xdr:col>3</xdr:col>
      <xdr:colOff>259081</xdr:colOff>
      <xdr:row>16</xdr:row>
      <xdr:rowOff>37431</xdr:rowOff>
    </xdr:to>
    <xdr:pic>
      <xdr:nvPicPr>
        <xdr:cNvPr id="6" name="図 5">
          <a:extLst>
            <a:ext uri="{FF2B5EF4-FFF2-40B4-BE49-F238E27FC236}">
              <a16:creationId xmlns:a16="http://schemas.microsoft.com/office/drawing/2014/main" id="{E9802F3D-E93B-4461-A9BB-54626CE36179}"/>
            </a:ext>
          </a:extLst>
        </xdr:cNvPr>
        <xdr:cNvPicPr>
          <a:picLocks noChangeAspect="1"/>
        </xdr:cNvPicPr>
      </xdr:nvPicPr>
      <xdr:blipFill>
        <a:blip xmlns:r="http://schemas.openxmlformats.org/officeDocument/2006/relationships" r:embed="rId3"/>
        <a:stretch>
          <a:fillRect/>
        </a:stretch>
      </xdr:blipFill>
      <xdr:spPr>
        <a:xfrm>
          <a:off x="0" y="548640"/>
          <a:ext cx="1836421" cy="24910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83820</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F334D985-211A-43B9-9404-3A7580FC840B}"/>
            </a:ext>
          </a:extLst>
        </xdr:cNvPr>
        <xdr:cNvSpPr>
          <a:spLocks noChangeAspect="1" noChangeArrowheads="1"/>
        </xdr:cNvSpPr>
      </xdr:nvSpPr>
      <xdr:spPr bwMode="auto">
        <a:xfrm>
          <a:off x="4892040" y="4328160"/>
          <a:ext cx="304800" cy="304800"/>
        </a:xfrm>
        <a:prstGeom prst="rect">
          <a:avLst/>
        </a:prstGeom>
        <a:noFill/>
        <a:ln w="9525">
          <a:noFill/>
          <a:miter lim="800000"/>
          <a:headEnd/>
          <a:tailEnd/>
        </a:ln>
      </xdr:spPr>
    </xdr:sp>
    <xdr:clientData/>
  </xdr:twoCellAnchor>
  <xdr:twoCellAnchor>
    <xdr:from>
      <xdr:col>5</xdr:col>
      <xdr:colOff>228600</xdr:colOff>
      <xdr:row>7</xdr:row>
      <xdr:rowOff>38100</xdr:rowOff>
    </xdr:from>
    <xdr:to>
      <xdr:col>6</xdr:col>
      <xdr:colOff>457200</xdr:colOff>
      <xdr:row>10</xdr:row>
      <xdr:rowOff>114300</xdr:rowOff>
    </xdr:to>
    <xdr:sp macro="" textlink="">
      <xdr:nvSpPr>
        <xdr:cNvPr id="3" name="右矢印 2">
          <a:extLst>
            <a:ext uri="{FF2B5EF4-FFF2-40B4-BE49-F238E27FC236}">
              <a16:creationId xmlns:a16="http://schemas.microsoft.com/office/drawing/2014/main" id="{F3161DFE-BAD2-4D47-B265-EA6181FEC8A2}"/>
            </a:ext>
          </a:extLst>
        </xdr:cNvPr>
        <xdr:cNvSpPr>
          <a:spLocks noChangeArrowheads="1"/>
        </xdr:cNvSpPr>
      </xdr:nvSpPr>
      <xdr:spPr bwMode="auto">
        <a:xfrm>
          <a:off x="3032760" y="1828800"/>
          <a:ext cx="845820" cy="1059180"/>
        </a:xfrm>
        <a:prstGeom prst="rightArrow">
          <a:avLst>
            <a:gd name="adj1" fmla="val 50000"/>
            <a:gd name="adj2" fmla="val 49481"/>
          </a:avLst>
        </a:prstGeom>
        <a:solidFill>
          <a:srgbClr val="FFFFFF">
            <a:alpha val="83136"/>
          </a:srgbClr>
        </a:solidFill>
        <a:ln w="25400" algn="ctr">
          <a:noFill/>
          <a:miter lim="800000"/>
          <a:headEnd/>
          <a:tailEnd/>
        </a:ln>
        <a:effectLst>
          <a:outerShdw dist="35921" dir="2700000" algn="ctr" rotWithShape="0">
            <a:srgbClr val="CCFFCC">
              <a:alpha val="31999"/>
            </a:srgbClr>
          </a:outerShdw>
        </a:effectLst>
      </xdr:spPr>
      <xdr:txBody>
        <a:bodyPr/>
        <a:lstStyle/>
        <a:p>
          <a:endParaRPr lang="ja-JP" altLang="en-US"/>
        </a:p>
      </xdr:txBody>
    </xdr:sp>
    <xdr:clientData/>
  </xdr:twoCellAnchor>
  <xdr:twoCellAnchor editAs="oneCell">
    <xdr:from>
      <xdr:col>13</xdr:col>
      <xdr:colOff>0</xdr:colOff>
      <xdr:row>11</xdr:row>
      <xdr:rowOff>0</xdr:rowOff>
    </xdr:from>
    <xdr:to>
      <xdr:col>13</xdr:col>
      <xdr:colOff>304800</xdr:colOff>
      <xdr:row>12</xdr:row>
      <xdr:rowOff>28575</xdr:rowOff>
    </xdr:to>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89EFBC6F-F0E7-4B6C-AFB0-F185A04A5C8E}"/>
            </a:ext>
          </a:extLst>
        </xdr:cNvPr>
        <xdr:cNvSpPr>
          <a:spLocks noChangeAspect="1" noChangeArrowheads="1"/>
        </xdr:cNvSpPr>
      </xdr:nvSpPr>
      <xdr:spPr bwMode="auto">
        <a:xfrm>
          <a:off x="9425940" y="2887980"/>
          <a:ext cx="304800" cy="302895"/>
        </a:xfrm>
        <a:prstGeom prst="rect">
          <a:avLst/>
        </a:prstGeom>
        <a:noFill/>
        <a:ln w="9525">
          <a:noFill/>
          <a:miter lim="800000"/>
          <a:headEnd/>
          <a:tailEnd/>
        </a:ln>
      </xdr:spPr>
    </xdr:sp>
    <xdr:clientData/>
  </xdr:twoCellAnchor>
  <xdr:twoCellAnchor editAs="oneCell">
    <xdr:from>
      <xdr:col>13</xdr:col>
      <xdr:colOff>0</xdr:colOff>
      <xdr:row>11</xdr:row>
      <xdr:rowOff>0</xdr:rowOff>
    </xdr:from>
    <xdr:to>
      <xdr:col>13</xdr:col>
      <xdr:colOff>304800</xdr:colOff>
      <xdr:row>12</xdr:row>
      <xdr:rowOff>28575</xdr:rowOff>
    </xdr:to>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4DD3FAA9-2F8A-4CE2-870E-0AD64EF512FF}"/>
            </a:ext>
          </a:extLst>
        </xdr:cNvPr>
        <xdr:cNvSpPr>
          <a:spLocks noChangeAspect="1" noChangeArrowheads="1"/>
        </xdr:cNvSpPr>
      </xdr:nvSpPr>
      <xdr:spPr bwMode="auto">
        <a:xfrm>
          <a:off x="9425940" y="2887980"/>
          <a:ext cx="304800" cy="302895"/>
        </a:xfrm>
        <a:prstGeom prst="rect">
          <a:avLst/>
        </a:prstGeom>
        <a:noFill/>
        <a:ln w="9525">
          <a:noFill/>
          <a:miter lim="800000"/>
          <a:headEnd/>
          <a:tailEnd/>
        </a:ln>
      </xdr:spPr>
    </xdr:sp>
    <xdr:clientData/>
  </xdr:twoCellAnchor>
  <xdr:twoCellAnchor editAs="oneCell">
    <xdr:from>
      <xdr:col>13</xdr:col>
      <xdr:colOff>0</xdr:colOff>
      <xdr:row>11</xdr:row>
      <xdr:rowOff>0</xdr:rowOff>
    </xdr:from>
    <xdr:to>
      <xdr:col>13</xdr:col>
      <xdr:colOff>304800</xdr:colOff>
      <xdr:row>12</xdr:row>
      <xdr:rowOff>28575</xdr:rowOff>
    </xdr:to>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8CE787D4-E5F7-472B-AF64-932DB5592461}"/>
            </a:ext>
          </a:extLst>
        </xdr:cNvPr>
        <xdr:cNvSpPr>
          <a:spLocks noChangeAspect="1" noChangeArrowheads="1"/>
        </xdr:cNvSpPr>
      </xdr:nvSpPr>
      <xdr:spPr bwMode="auto">
        <a:xfrm>
          <a:off x="9425940" y="2887980"/>
          <a:ext cx="304800" cy="302895"/>
        </a:xfrm>
        <a:prstGeom prst="rect">
          <a:avLst/>
        </a:prstGeom>
        <a:noFill/>
        <a:ln w="9525">
          <a:noFill/>
          <a:miter lim="800000"/>
          <a:headEnd/>
          <a:tailEnd/>
        </a:ln>
      </xdr:spPr>
    </xdr:sp>
    <xdr:clientData/>
  </xdr:twoCellAnchor>
  <xdr:twoCellAnchor editAs="oneCell">
    <xdr:from>
      <xdr:col>16</xdr:col>
      <xdr:colOff>0</xdr:colOff>
      <xdr:row>5</xdr:row>
      <xdr:rowOff>0</xdr:rowOff>
    </xdr:from>
    <xdr:to>
      <xdr:col>16</xdr:col>
      <xdr:colOff>304800</xdr:colOff>
      <xdr:row>6</xdr:row>
      <xdr:rowOff>28575</xdr:rowOff>
    </xdr:to>
    <xdr:sp macro="" textlink="">
      <xdr:nvSpPr>
        <xdr:cNvPr id="8" name="AutoShape 285" descr="Z">
          <a:hlinkClick xmlns:r="http://schemas.openxmlformats.org/officeDocument/2006/relationships" r:id="rId4"/>
          <a:extLst>
            <a:ext uri="{FF2B5EF4-FFF2-40B4-BE49-F238E27FC236}">
              <a16:creationId xmlns:a16="http://schemas.microsoft.com/office/drawing/2014/main" id="{3D239571-530A-41A8-A93B-A6482BE4D414}"/>
            </a:ext>
          </a:extLst>
        </xdr:cNvPr>
        <xdr:cNvSpPr>
          <a:spLocks noChangeAspect="1" noChangeArrowheads="1"/>
        </xdr:cNvSpPr>
      </xdr:nvSpPr>
      <xdr:spPr bwMode="auto">
        <a:xfrm>
          <a:off x="11277600" y="1242060"/>
          <a:ext cx="304800" cy="302895"/>
        </a:xfrm>
        <a:prstGeom prst="rect">
          <a:avLst/>
        </a:prstGeom>
        <a:noFill/>
        <a:ln w="9525">
          <a:noFill/>
          <a:miter lim="800000"/>
          <a:headEnd/>
          <a:tailEnd/>
        </a:ln>
      </xdr:spPr>
    </xdr:sp>
    <xdr:clientData/>
  </xdr:twoCellAnchor>
  <xdr:twoCellAnchor editAs="oneCell">
    <xdr:from>
      <xdr:col>0</xdr:col>
      <xdr:colOff>352425</xdr:colOff>
      <xdr:row>4</xdr:row>
      <xdr:rowOff>190500</xdr:rowOff>
    </xdr:from>
    <xdr:to>
      <xdr:col>5</xdr:col>
      <xdr:colOff>9525</xdr:colOff>
      <xdr:row>10</xdr:row>
      <xdr:rowOff>38100</xdr:rowOff>
    </xdr:to>
    <xdr:pic>
      <xdr:nvPicPr>
        <xdr:cNvPr id="9" name="図 9" descr="https://encrypted-tbn2.gstatic.com/images?q=tbn:ANd9GcShceUJ3Ok4Drkepz5GH02f9HHxi-VrTdS9w_Mv3PZ_BzuewN7sRQ">
          <a:extLst>
            <a:ext uri="{FF2B5EF4-FFF2-40B4-BE49-F238E27FC236}">
              <a16:creationId xmlns:a16="http://schemas.microsoft.com/office/drawing/2014/main" id="{51C06CD2-DF0C-4DDA-B951-344674F1C960}"/>
            </a:ext>
          </a:extLst>
        </xdr:cNvPr>
        <xdr:cNvPicPr>
          <a:picLocks noChangeAspect="1" noChangeArrowheads="1"/>
        </xdr:cNvPicPr>
      </xdr:nvPicPr>
      <xdr:blipFill>
        <a:blip xmlns:r="http://schemas.openxmlformats.org/officeDocument/2006/relationships" r:embed="rId5" cstate="print">
          <a:lum bright="10000" contrast="10000"/>
        </a:blip>
        <a:srcRect/>
        <a:stretch>
          <a:fillRect/>
        </a:stretch>
      </xdr:blipFill>
      <xdr:spPr bwMode="auto">
        <a:xfrm>
          <a:off x="337185" y="1226820"/>
          <a:ext cx="2476500" cy="1623060"/>
        </a:xfrm>
        <a:prstGeom prst="rect">
          <a:avLst/>
        </a:prstGeom>
        <a:noFill/>
        <a:ln w="9525">
          <a:noFill/>
          <a:miter lim="800000"/>
          <a:headEnd/>
          <a:tailEnd/>
        </a:ln>
      </xdr:spPr>
    </xdr:pic>
    <xdr:clientData/>
  </xdr:twoCellAnchor>
  <xdr:twoCellAnchor editAs="oneCell">
    <xdr:from>
      <xdr:col>0</xdr:col>
      <xdr:colOff>352425</xdr:colOff>
      <xdr:row>10</xdr:row>
      <xdr:rowOff>209550</xdr:rowOff>
    </xdr:from>
    <xdr:to>
      <xdr:col>5</xdr:col>
      <xdr:colOff>9525</xdr:colOff>
      <xdr:row>13</xdr:row>
      <xdr:rowOff>342900</xdr:rowOff>
    </xdr:to>
    <xdr:pic>
      <xdr:nvPicPr>
        <xdr:cNvPr id="10" name="図 10" descr="https://encrypted-tbn0.gstatic.com/images?q=tbn:ANd9GcRUKnSbyPtOeXNdErP6nzQKKTrG5uvVJ7TXQlrWkGaX2T7KJhAi">
          <a:extLst>
            <a:ext uri="{FF2B5EF4-FFF2-40B4-BE49-F238E27FC236}">
              <a16:creationId xmlns:a16="http://schemas.microsoft.com/office/drawing/2014/main" id="{C6E8AB0D-5AA2-48FE-B50B-181B63AEBAE3}"/>
            </a:ext>
          </a:extLst>
        </xdr:cNvPr>
        <xdr:cNvPicPr>
          <a:picLocks noChangeAspect="1" noChangeArrowheads="1"/>
        </xdr:cNvPicPr>
      </xdr:nvPicPr>
      <xdr:blipFill>
        <a:blip xmlns:r="http://schemas.openxmlformats.org/officeDocument/2006/relationships" r:embed="rId6" cstate="print">
          <a:lum bright="10000" contrast="10000"/>
        </a:blip>
        <a:srcRect/>
        <a:stretch>
          <a:fillRect/>
        </a:stretch>
      </xdr:blipFill>
      <xdr:spPr bwMode="auto">
        <a:xfrm>
          <a:off x="337185" y="2884170"/>
          <a:ext cx="2476500" cy="895350"/>
        </a:xfrm>
        <a:prstGeom prst="rect">
          <a:avLst/>
        </a:prstGeom>
        <a:noFill/>
        <a:ln w="9525">
          <a:noFill/>
          <a:miter lim="800000"/>
          <a:headEnd/>
          <a:tailEnd/>
        </a:ln>
      </xdr:spPr>
    </xdr:pic>
    <xdr:clientData/>
  </xdr:twoCellAnchor>
  <xdr:twoCellAnchor>
    <xdr:from>
      <xdr:col>2</xdr:col>
      <xdr:colOff>561975</xdr:colOff>
      <xdr:row>9</xdr:row>
      <xdr:rowOff>228600</xdr:rowOff>
    </xdr:from>
    <xdr:to>
      <xdr:col>3</xdr:col>
      <xdr:colOff>57150</xdr:colOff>
      <xdr:row>10</xdr:row>
      <xdr:rowOff>104775</xdr:rowOff>
    </xdr:to>
    <xdr:sp macro="" textlink="">
      <xdr:nvSpPr>
        <xdr:cNvPr id="11" name="太陽 10">
          <a:extLst>
            <a:ext uri="{FF2B5EF4-FFF2-40B4-BE49-F238E27FC236}">
              <a16:creationId xmlns:a16="http://schemas.microsoft.com/office/drawing/2014/main" id="{71D87411-1B12-4B85-AA6A-009F435ECF36}"/>
            </a:ext>
          </a:extLst>
        </xdr:cNvPr>
        <xdr:cNvSpPr>
          <a:spLocks noChangeArrowheads="1"/>
        </xdr:cNvSpPr>
      </xdr:nvSpPr>
      <xdr:spPr bwMode="auto">
        <a:xfrm>
          <a:off x="1514475" y="2567940"/>
          <a:ext cx="112395" cy="318135"/>
        </a:xfrm>
        <a:prstGeom prst="sun">
          <a:avLst>
            <a:gd name="adj" fmla="val 25000"/>
          </a:avLst>
        </a:prstGeom>
        <a:solidFill>
          <a:srgbClr val="0070C0"/>
        </a:solidFill>
        <a:ln w="6350" algn="ctr">
          <a:solidFill>
            <a:schemeClr val="accent5">
              <a:lumMod val="40000"/>
              <a:lumOff val="60000"/>
            </a:schemeClr>
          </a:solidFill>
          <a:miter lim="800000"/>
          <a:headEnd/>
          <a:tailEnd/>
        </a:ln>
      </xdr:spPr>
    </xdr:sp>
    <xdr:clientData/>
  </xdr:twoCellAnchor>
  <xdr:twoCellAnchor>
    <xdr:from>
      <xdr:col>2</xdr:col>
      <xdr:colOff>647700</xdr:colOff>
      <xdr:row>7</xdr:row>
      <xdr:rowOff>152400</xdr:rowOff>
    </xdr:from>
    <xdr:to>
      <xdr:col>2</xdr:col>
      <xdr:colOff>647700</xdr:colOff>
      <xdr:row>9</xdr:row>
      <xdr:rowOff>200025</xdr:rowOff>
    </xdr:to>
    <xdr:cxnSp macro="">
      <xdr:nvCxnSpPr>
        <xdr:cNvPr id="12" name="直線矢印コネクタ 11">
          <a:extLst>
            <a:ext uri="{FF2B5EF4-FFF2-40B4-BE49-F238E27FC236}">
              <a16:creationId xmlns:a16="http://schemas.microsoft.com/office/drawing/2014/main" id="{18DDC1BF-8D85-4DB0-AE5F-7C9ADA5243D2}"/>
            </a:ext>
          </a:extLst>
        </xdr:cNvPr>
        <xdr:cNvCxnSpPr>
          <a:cxnSpLocks noChangeShapeType="1"/>
        </xdr:cNvCxnSpPr>
      </xdr:nvCxnSpPr>
      <xdr:spPr bwMode="auto">
        <a:xfrm>
          <a:off x="1569720" y="1943100"/>
          <a:ext cx="0" cy="596265"/>
        </a:xfrm>
        <a:prstGeom prst="straightConnector1">
          <a:avLst/>
        </a:prstGeom>
        <a:noFill/>
        <a:ln w="38100" algn="ctr">
          <a:solidFill>
            <a:srgbClr val="00B0F0"/>
          </a:solidFill>
          <a:prstDash val="sysDash"/>
          <a:round/>
          <a:headEnd/>
          <a:tailEnd type="arrow" w="med" len="med"/>
        </a:ln>
      </xdr:spPr>
    </xdr:cxnSp>
    <xdr:clientData/>
  </xdr:twoCellAnchor>
  <xdr:twoCellAnchor>
    <xdr:from>
      <xdr:col>2</xdr:col>
      <xdr:colOff>571500</xdr:colOff>
      <xdr:row>11</xdr:row>
      <xdr:rowOff>123825</xdr:rowOff>
    </xdr:from>
    <xdr:to>
      <xdr:col>3</xdr:col>
      <xdr:colOff>76200</xdr:colOff>
      <xdr:row>11</xdr:row>
      <xdr:rowOff>276225</xdr:rowOff>
    </xdr:to>
    <xdr:sp macro="" textlink="">
      <xdr:nvSpPr>
        <xdr:cNvPr id="13" name="太陽 12">
          <a:extLst>
            <a:ext uri="{FF2B5EF4-FFF2-40B4-BE49-F238E27FC236}">
              <a16:creationId xmlns:a16="http://schemas.microsoft.com/office/drawing/2014/main" id="{68356D0B-0F1A-45E5-919B-923E572FA316}"/>
            </a:ext>
          </a:extLst>
        </xdr:cNvPr>
        <xdr:cNvSpPr>
          <a:spLocks noChangeArrowheads="1"/>
        </xdr:cNvSpPr>
      </xdr:nvSpPr>
      <xdr:spPr bwMode="auto">
        <a:xfrm>
          <a:off x="1524000" y="3011805"/>
          <a:ext cx="121920" cy="152400"/>
        </a:xfrm>
        <a:prstGeom prst="sun">
          <a:avLst>
            <a:gd name="adj" fmla="val 25000"/>
          </a:avLst>
        </a:prstGeom>
        <a:solidFill>
          <a:srgbClr val="0070C0"/>
        </a:solidFill>
        <a:ln w="6350" algn="ctr">
          <a:solidFill>
            <a:srgbClr val="FFFFFF"/>
          </a:solidFill>
          <a:miter lim="800000"/>
          <a:headEnd/>
          <a:tailEnd/>
        </a:ln>
      </xdr:spPr>
    </xdr:sp>
    <xdr:clientData/>
  </xdr:twoCellAnchor>
  <xdr:twoCellAnchor>
    <xdr:from>
      <xdr:col>3</xdr:col>
      <xdr:colOff>474745</xdr:colOff>
      <xdr:row>10</xdr:row>
      <xdr:rowOff>76200</xdr:rowOff>
    </xdr:from>
    <xdr:to>
      <xdr:col>3</xdr:col>
      <xdr:colOff>655219</xdr:colOff>
      <xdr:row>10</xdr:row>
      <xdr:rowOff>226594</xdr:rowOff>
    </xdr:to>
    <xdr:sp macro="" textlink="">
      <xdr:nvSpPr>
        <xdr:cNvPr id="14" name="太陽 13">
          <a:extLst>
            <a:ext uri="{FF2B5EF4-FFF2-40B4-BE49-F238E27FC236}">
              <a16:creationId xmlns:a16="http://schemas.microsoft.com/office/drawing/2014/main" id="{D134D015-3DF1-414D-9488-D818134B45AE}"/>
            </a:ext>
          </a:extLst>
        </xdr:cNvPr>
        <xdr:cNvSpPr/>
      </xdr:nvSpPr>
      <xdr:spPr>
        <a:xfrm>
          <a:off x="2044465" y="2887980"/>
          <a:ext cx="142374" cy="0"/>
        </a:xfrm>
        <a:prstGeom prst="sun">
          <a:avLst/>
        </a:prstGeom>
        <a:solidFill>
          <a:srgbClr val="FF0000"/>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114300</xdr:colOff>
      <xdr:row>12</xdr:row>
      <xdr:rowOff>123825</xdr:rowOff>
    </xdr:from>
    <xdr:to>
      <xdr:col>3</xdr:col>
      <xdr:colOff>295275</xdr:colOff>
      <xdr:row>12</xdr:row>
      <xdr:rowOff>276225</xdr:rowOff>
    </xdr:to>
    <xdr:sp macro="" textlink="">
      <xdr:nvSpPr>
        <xdr:cNvPr id="15" name="太陽 14">
          <a:extLst>
            <a:ext uri="{FF2B5EF4-FFF2-40B4-BE49-F238E27FC236}">
              <a16:creationId xmlns:a16="http://schemas.microsoft.com/office/drawing/2014/main" id="{7F797A95-9A0B-4905-99C7-0373D06AFB51}"/>
            </a:ext>
          </a:extLst>
        </xdr:cNvPr>
        <xdr:cNvSpPr>
          <a:spLocks noChangeArrowheads="1"/>
        </xdr:cNvSpPr>
      </xdr:nvSpPr>
      <xdr:spPr bwMode="auto">
        <a:xfrm>
          <a:off x="1684020" y="3286125"/>
          <a:ext cx="180975" cy="152400"/>
        </a:xfrm>
        <a:prstGeom prst="sun">
          <a:avLst>
            <a:gd name="adj" fmla="val 25000"/>
          </a:avLst>
        </a:prstGeom>
        <a:solidFill>
          <a:srgbClr val="0070C0"/>
        </a:solidFill>
        <a:ln w="6350" algn="ctr">
          <a:solidFill>
            <a:srgbClr val="FFFFFF"/>
          </a:solidFill>
          <a:miter lim="800000"/>
          <a:headEnd/>
          <a:tailEnd/>
        </a:ln>
      </xdr:spPr>
    </xdr:sp>
    <xdr:clientData/>
  </xdr:twoCellAnchor>
  <xdr:twoCellAnchor>
    <xdr:from>
      <xdr:col>1</xdr:col>
      <xdr:colOff>590550</xdr:colOff>
      <xdr:row>11</xdr:row>
      <xdr:rowOff>47625</xdr:rowOff>
    </xdr:from>
    <xdr:to>
      <xdr:col>2</xdr:col>
      <xdr:colOff>85725</xdr:colOff>
      <xdr:row>11</xdr:row>
      <xdr:rowOff>200025</xdr:rowOff>
    </xdr:to>
    <xdr:sp macro="" textlink="">
      <xdr:nvSpPr>
        <xdr:cNvPr id="16" name="太陽 15">
          <a:extLst>
            <a:ext uri="{FF2B5EF4-FFF2-40B4-BE49-F238E27FC236}">
              <a16:creationId xmlns:a16="http://schemas.microsoft.com/office/drawing/2014/main" id="{4AFAA30D-4229-422E-853E-462FED48EAC5}"/>
            </a:ext>
          </a:extLst>
        </xdr:cNvPr>
        <xdr:cNvSpPr>
          <a:spLocks noChangeArrowheads="1"/>
        </xdr:cNvSpPr>
      </xdr:nvSpPr>
      <xdr:spPr bwMode="auto">
        <a:xfrm>
          <a:off x="925830" y="2935605"/>
          <a:ext cx="112395" cy="152400"/>
        </a:xfrm>
        <a:prstGeom prst="sun">
          <a:avLst>
            <a:gd name="adj" fmla="val 25000"/>
          </a:avLst>
        </a:prstGeom>
        <a:solidFill>
          <a:srgbClr val="0070C0"/>
        </a:solidFill>
        <a:ln w="6350" algn="ctr">
          <a:solidFill>
            <a:schemeClr val="tx2">
              <a:lumMod val="40000"/>
              <a:lumOff val="60000"/>
            </a:schemeClr>
          </a:solidFill>
          <a:miter lim="800000"/>
          <a:headEnd/>
          <a:tailEnd/>
        </a:ln>
      </xdr:spPr>
    </xdr:sp>
    <xdr:clientData/>
  </xdr:twoCellAnchor>
  <xdr:twoCellAnchor>
    <xdr:from>
      <xdr:col>1</xdr:col>
      <xdr:colOff>70184</xdr:colOff>
      <xdr:row>5</xdr:row>
      <xdr:rowOff>90237</xdr:rowOff>
    </xdr:from>
    <xdr:to>
      <xdr:col>4</xdr:col>
      <xdr:colOff>270711</xdr:colOff>
      <xdr:row>7</xdr:row>
      <xdr:rowOff>260684</xdr:rowOff>
    </xdr:to>
    <xdr:sp macro="" textlink="">
      <xdr:nvSpPr>
        <xdr:cNvPr id="17" name="円/楕円 17">
          <a:extLst>
            <a:ext uri="{FF2B5EF4-FFF2-40B4-BE49-F238E27FC236}">
              <a16:creationId xmlns:a16="http://schemas.microsoft.com/office/drawing/2014/main" id="{1ACE8C13-2766-4C6B-8DA9-9728FEE36A8F}"/>
            </a:ext>
          </a:extLst>
        </xdr:cNvPr>
        <xdr:cNvSpPr/>
      </xdr:nvSpPr>
      <xdr:spPr>
        <a:xfrm>
          <a:off x="405464" y="1332297"/>
          <a:ext cx="2052187" cy="719087"/>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8</xdr:col>
      <xdr:colOff>0</xdr:colOff>
      <xdr:row>16</xdr:row>
      <xdr:rowOff>0</xdr:rowOff>
    </xdr:from>
    <xdr:to>
      <xdr:col>8</xdr:col>
      <xdr:colOff>304800</xdr:colOff>
      <xdr:row>17</xdr:row>
      <xdr:rowOff>83820</xdr:rowOff>
    </xdr:to>
    <xdr:sp macro="" textlink="">
      <xdr:nvSpPr>
        <xdr:cNvPr id="18"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5CBC2B88-2224-4F97-9466-7F85BD0C7752}"/>
            </a:ext>
          </a:extLst>
        </xdr:cNvPr>
        <xdr:cNvSpPr>
          <a:spLocks noChangeAspect="1" noChangeArrowheads="1"/>
        </xdr:cNvSpPr>
      </xdr:nvSpPr>
      <xdr:spPr bwMode="auto">
        <a:xfrm>
          <a:off x="4892040" y="4328160"/>
          <a:ext cx="304800" cy="304800"/>
        </a:xfrm>
        <a:prstGeom prst="rect">
          <a:avLst/>
        </a:prstGeom>
        <a:noFill/>
        <a:ln w="9525">
          <a:noFill/>
          <a:miter lim="800000"/>
          <a:headEnd/>
          <a:tailEnd/>
        </a:ln>
      </xdr:spPr>
    </xdr:sp>
    <xdr:clientData/>
  </xdr:twoCellAnchor>
  <xdr:twoCellAnchor>
    <xdr:from>
      <xdr:col>1</xdr:col>
      <xdr:colOff>238624</xdr:colOff>
      <xdr:row>17</xdr:row>
      <xdr:rowOff>81008</xdr:rowOff>
    </xdr:from>
    <xdr:to>
      <xdr:col>1</xdr:col>
      <xdr:colOff>419098</xdr:colOff>
      <xdr:row>18</xdr:row>
      <xdr:rowOff>86622</xdr:rowOff>
    </xdr:to>
    <xdr:sp macro="" textlink="">
      <xdr:nvSpPr>
        <xdr:cNvPr id="19" name="太陽 16">
          <a:extLst>
            <a:ext uri="{FF2B5EF4-FFF2-40B4-BE49-F238E27FC236}">
              <a16:creationId xmlns:a16="http://schemas.microsoft.com/office/drawing/2014/main" id="{070A6017-D194-4736-8EFE-E8298DD64F4D}"/>
            </a:ext>
          </a:extLst>
        </xdr:cNvPr>
        <xdr:cNvSpPr/>
      </xdr:nvSpPr>
      <xdr:spPr>
        <a:xfrm>
          <a:off x="573904" y="4630148"/>
          <a:ext cx="180474" cy="142774"/>
        </a:xfrm>
        <a:prstGeom prst="sun">
          <a:avLst/>
        </a:prstGeom>
        <a:solidFill>
          <a:srgbClr val="FF0000"/>
        </a:solidFill>
        <a:ln w="63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590550</xdr:colOff>
      <xdr:row>6</xdr:row>
      <xdr:rowOff>209550</xdr:rowOff>
    </xdr:from>
    <xdr:to>
      <xdr:col>3</xdr:col>
      <xdr:colOff>123825</xdr:colOff>
      <xdr:row>7</xdr:row>
      <xdr:rowOff>104775</xdr:rowOff>
    </xdr:to>
    <xdr:sp macro="" textlink="">
      <xdr:nvSpPr>
        <xdr:cNvPr id="20" name="Oval 20">
          <a:extLst>
            <a:ext uri="{FF2B5EF4-FFF2-40B4-BE49-F238E27FC236}">
              <a16:creationId xmlns:a16="http://schemas.microsoft.com/office/drawing/2014/main" id="{90144042-511D-4400-9816-7EEB0316F611}"/>
            </a:ext>
          </a:extLst>
        </xdr:cNvPr>
        <xdr:cNvSpPr>
          <a:spLocks noChangeArrowheads="1"/>
        </xdr:cNvSpPr>
      </xdr:nvSpPr>
      <xdr:spPr bwMode="auto">
        <a:xfrm>
          <a:off x="1543050" y="1725930"/>
          <a:ext cx="150495" cy="169545"/>
        </a:xfrm>
        <a:prstGeom prst="ellipse">
          <a:avLst/>
        </a:prstGeom>
        <a:noFill/>
        <a:ln w="19050">
          <a:solidFill>
            <a:srgbClr val="FF0000"/>
          </a:solidFill>
          <a:round/>
          <a:headEnd/>
          <a:tailEnd/>
        </a:ln>
      </xdr:spPr>
    </xdr:sp>
    <xdr:clientData/>
  </xdr:twoCellAnchor>
  <xdr:twoCellAnchor>
    <xdr:from>
      <xdr:col>1</xdr:col>
      <xdr:colOff>228600</xdr:colOff>
      <xdr:row>6</xdr:row>
      <xdr:rowOff>247650</xdr:rowOff>
    </xdr:from>
    <xdr:to>
      <xdr:col>1</xdr:col>
      <xdr:colOff>447675</xdr:colOff>
      <xdr:row>7</xdr:row>
      <xdr:rowOff>142875</xdr:rowOff>
    </xdr:to>
    <xdr:sp macro="" textlink="">
      <xdr:nvSpPr>
        <xdr:cNvPr id="21" name="Oval 21">
          <a:extLst>
            <a:ext uri="{FF2B5EF4-FFF2-40B4-BE49-F238E27FC236}">
              <a16:creationId xmlns:a16="http://schemas.microsoft.com/office/drawing/2014/main" id="{41336DCD-9F22-4253-95DE-E7629DC906A7}"/>
            </a:ext>
          </a:extLst>
        </xdr:cNvPr>
        <xdr:cNvSpPr>
          <a:spLocks noChangeArrowheads="1"/>
        </xdr:cNvSpPr>
      </xdr:nvSpPr>
      <xdr:spPr bwMode="auto">
        <a:xfrm>
          <a:off x="563880" y="1764030"/>
          <a:ext cx="219075" cy="169545"/>
        </a:xfrm>
        <a:prstGeom prst="ellipse">
          <a:avLst/>
        </a:prstGeom>
        <a:noFill/>
        <a:ln w="19050">
          <a:solidFill>
            <a:srgbClr val="FF0000"/>
          </a:solidFill>
          <a:round/>
          <a:headEnd/>
          <a:tailEnd/>
        </a:ln>
      </xdr:spPr>
    </xdr:sp>
    <xdr:clientData/>
  </xdr:twoCellAnchor>
  <xdr:twoCellAnchor>
    <xdr:from>
      <xdr:col>3</xdr:col>
      <xdr:colOff>180975</xdr:colOff>
      <xdr:row>7</xdr:row>
      <xdr:rowOff>9525</xdr:rowOff>
    </xdr:from>
    <xdr:to>
      <xdr:col>3</xdr:col>
      <xdr:colOff>400050</xdr:colOff>
      <xdr:row>7</xdr:row>
      <xdr:rowOff>180975</xdr:rowOff>
    </xdr:to>
    <xdr:sp macro="" textlink="">
      <xdr:nvSpPr>
        <xdr:cNvPr id="22" name="Oval 22">
          <a:extLst>
            <a:ext uri="{FF2B5EF4-FFF2-40B4-BE49-F238E27FC236}">
              <a16:creationId xmlns:a16="http://schemas.microsoft.com/office/drawing/2014/main" id="{8BB06C6A-D544-449D-8057-EFCB53C3A271}"/>
            </a:ext>
          </a:extLst>
        </xdr:cNvPr>
        <xdr:cNvSpPr>
          <a:spLocks noChangeArrowheads="1"/>
        </xdr:cNvSpPr>
      </xdr:nvSpPr>
      <xdr:spPr bwMode="auto">
        <a:xfrm>
          <a:off x="1750695" y="1800225"/>
          <a:ext cx="219075" cy="171450"/>
        </a:xfrm>
        <a:prstGeom prst="ellipse">
          <a:avLst/>
        </a:prstGeom>
        <a:noFill/>
        <a:ln w="1905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23327</xdr:colOff>
      <xdr:row>15</xdr:row>
      <xdr:rowOff>69980</xdr:rowOff>
    </xdr:from>
    <xdr:to>
      <xdr:col>2</xdr:col>
      <xdr:colOff>4175449</xdr:colOff>
      <xdr:row>33</xdr:row>
      <xdr:rowOff>156828</xdr:rowOff>
    </xdr:to>
    <xdr:pic>
      <xdr:nvPicPr>
        <xdr:cNvPr id="4" name="図 3">
          <a:extLst>
            <a:ext uri="{FF2B5EF4-FFF2-40B4-BE49-F238E27FC236}">
              <a16:creationId xmlns:a16="http://schemas.microsoft.com/office/drawing/2014/main" id="{1BB7806C-C9FD-D933-4189-9BC5C1844A52}"/>
            </a:ext>
          </a:extLst>
        </xdr:cNvPr>
        <xdr:cNvPicPr>
          <a:picLocks noChangeAspect="1"/>
        </xdr:cNvPicPr>
      </xdr:nvPicPr>
      <xdr:blipFill>
        <a:blip xmlns:r="http://schemas.openxmlformats.org/officeDocument/2006/relationships" r:embed="rId2"/>
        <a:stretch>
          <a:fillRect/>
        </a:stretch>
      </xdr:blipFill>
      <xdr:spPr>
        <a:xfrm>
          <a:off x="2130490" y="7114592"/>
          <a:ext cx="4152122" cy="327480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65542" y="2709333"/>
          <a:ext cx="3493135"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24020" y="2709333"/>
          <a:ext cx="2387388" cy="70696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0800" y="2709333"/>
          <a:ext cx="1710267" cy="70696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171830</xdr:colOff>
      <xdr:row>27</xdr:row>
      <xdr:rowOff>39794</xdr:rowOff>
    </xdr:from>
    <xdr:to>
      <xdr:col>13</xdr:col>
      <xdr:colOff>595086</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321235</xdr:colOff>
      <xdr:row>6</xdr:row>
      <xdr:rowOff>186267</xdr:rowOff>
    </xdr:from>
    <xdr:to>
      <xdr:col>22</xdr:col>
      <xdr:colOff>135466</xdr:colOff>
      <xdr:row>23</xdr:row>
      <xdr:rowOff>156883</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9008035" y="1473200"/>
          <a:ext cx="1676898" cy="1731683"/>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6</xdr:row>
      <xdr:rowOff>152400</xdr:rowOff>
    </xdr:from>
    <xdr:to>
      <xdr:col>7</xdr:col>
      <xdr:colOff>110067</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1590" y="1439333"/>
          <a:ext cx="1398210" cy="1794243"/>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7</xdr:col>
      <xdr:colOff>414867</xdr:colOff>
      <xdr:row>39</xdr:row>
      <xdr:rowOff>59266</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9789" y="3666257"/>
          <a:ext cx="1734811" cy="2497476"/>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358588</xdr:colOff>
      <xdr:row>25</xdr:row>
      <xdr:rowOff>22412</xdr:rowOff>
    </xdr:from>
    <xdr:to>
      <xdr:col>21</xdr:col>
      <xdr:colOff>431800</xdr:colOff>
      <xdr:row>45</xdr:row>
      <xdr:rowOff>42333</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9045388" y="3671545"/>
          <a:ext cx="1470212" cy="349125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2</xdr:col>
      <xdr:colOff>4084135</xdr:colOff>
      <xdr:row>30</xdr:row>
      <xdr:rowOff>169333</xdr:rowOff>
    </xdr:to>
    <xdr:pic>
      <xdr:nvPicPr>
        <xdr:cNvPr id="3" name="図 2">
          <a:extLst>
            <a:ext uri="{FF2B5EF4-FFF2-40B4-BE49-F238E27FC236}">
              <a16:creationId xmlns:a16="http://schemas.microsoft.com/office/drawing/2014/main" id="{966D4205-71AB-8172-92A1-D4A372C622D0}"/>
            </a:ext>
          </a:extLst>
        </xdr:cNvPr>
        <xdr:cNvPicPr>
          <a:picLocks noChangeAspect="1"/>
        </xdr:cNvPicPr>
      </xdr:nvPicPr>
      <xdr:blipFill>
        <a:blip xmlns:r="http://schemas.openxmlformats.org/officeDocument/2006/relationships" r:embed="rId1"/>
        <a:stretch>
          <a:fillRect/>
        </a:stretch>
      </xdr:blipFill>
      <xdr:spPr>
        <a:xfrm>
          <a:off x="1465385" y="9130974"/>
          <a:ext cx="5445314" cy="55359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594360</xdr:colOff>
      <xdr:row>8</xdr:row>
      <xdr:rowOff>7620</xdr:rowOff>
    </xdr:from>
    <xdr:to>
      <xdr:col>9</xdr:col>
      <xdr:colOff>594360</xdr:colOff>
      <xdr:row>9</xdr:row>
      <xdr:rowOff>137160</xdr:rowOff>
    </xdr:to>
    <xdr:cxnSp macro="">
      <xdr:nvCxnSpPr>
        <xdr:cNvPr id="3" name="直線矢印コネクタ 2">
          <a:extLst>
            <a:ext uri="{FF2B5EF4-FFF2-40B4-BE49-F238E27FC236}">
              <a16:creationId xmlns:a16="http://schemas.microsoft.com/office/drawing/2014/main" id="{C113AC61-E3BA-C15A-DB3E-9E78FBD20205}"/>
            </a:ext>
          </a:extLst>
        </xdr:cNvPr>
        <xdr:cNvCxnSpPr/>
      </xdr:nvCxnSpPr>
      <xdr:spPr>
        <a:xfrm>
          <a:off x="6080760" y="1470660"/>
          <a:ext cx="0" cy="29718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28000"/>
          </a:srgbClr>
        </a:solidFill>
        <a:ln>
          <a:solidFill>
            <a:srgbClr val="C00000"/>
          </a:solidFill>
        </a:ln>
      </a:spPr>
      <a:bodyPr vertOverflow="clip" horzOverflow="clip" rtlCol="0" anchor="t"/>
      <a:lstStyle>
        <a:defPPr algn="l">
          <a:defRPr kumimoji="1" sz="2000" b="1"/>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wellness-news.co.jp/posts/%E7%AC%AC4%E5%9B%9E%E3%80%8C%E9%A3%9F%E5%93%81%E5%AF%84%E9%99%84%E7%AD%89%E3%81%AB%E9%96%A2%E3%81%99%E3%82%8B%E5%AE%98%E6%B0%91%E5%8D%94%E8%AD%B0%E4%BC%9A%E3%80%8D%E3%80%80%E3%82%AA%E3%83%B3%E3%83%A9/" TargetMode="External"/><Relationship Id="rId2" Type="http://schemas.openxmlformats.org/officeDocument/2006/relationships/hyperlink" Target="https://wellness-news.co.jp/posts/250723-6/" TargetMode="External"/><Relationship Id="rId1" Type="http://schemas.openxmlformats.org/officeDocument/2006/relationships/hyperlink" Target="https://wellness-news.co.jp/posts/%E6%9D%B1%E4%BA%AC%E9%83%BD%E3%80%81%E3%80%8C%E9%A3%9F%E3%81%B9%E3%81%8D%E3%82%8A%E3%82%AD%E3%83%A3%E3%83%B3%E3%83%9A%E3%83%BC%E3%83%B3%E3%80%8D%E5%AE%9F%E6%96%BD%E3%81%B8%E3%80%80%E9%A3%B2%E9%A3%9F/" TargetMode="External"/><Relationship Id="rId6" Type="http://schemas.openxmlformats.org/officeDocument/2006/relationships/printerSettings" Target="../printerSettings/printerSettings10.bin"/><Relationship Id="rId5" Type="http://schemas.openxmlformats.org/officeDocument/2006/relationships/hyperlink" Target="https://wellness-news.co.jp/posts/250714-1/" TargetMode="External"/><Relationship Id="rId4" Type="http://schemas.openxmlformats.org/officeDocument/2006/relationships/hyperlink" Target="https://wellness-news.co.jp/posts/250723-6-2/"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cheerio.co.jp/%e8%b2%a9%e5%a3%b2%e5%81%9c%e6%ad%a2%e3%81%a8%e8%87%aa%e4%b8%bb%e5%9b%9e%e5%8f%8e%e3%81%ab%e9%96%a2%e3%81%99%e3%82%8b%e3%81%8a%e8%a9%ab%e3%81%b3%e3%81%a8%e3%81%8a%e7%9f%a5%e3%82%89%e3%81%9b/" TargetMode="External"/><Relationship Id="rId2" Type="http://schemas.openxmlformats.org/officeDocument/2006/relationships/hyperlink" Target="https://www.gardensora.com/news/detail.php?id=363" TargetMode="External"/><Relationship Id="rId1" Type="http://schemas.openxmlformats.org/officeDocument/2006/relationships/hyperlink" Target="https://health-station.com/new284.html" TargetMode="External"/><Relationship Id="rId5" Type="http://schemas.openxmlformats.org/officeDocument/2006/relationships/printerSettings" Target="../printerSettings/printerSettings11.bin"/><Relationship Id="rId4" Type="http://schemas.openxmlformats.org/officeDocument/2006/relationships/hyperlink" Target="https://foods-ch.infomart.co.jp/anzen/recall/184849"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saitama-np.co.jp/articles/149976/postDetail" TargetMode="External"/><Relationship Id="rId13" Type="http://schemas.openxmlformats.org/officeDocument/2006/relationships/printerSettings" Target="../printerSettings/printerSettings5.bin"/><Relationship Id="rId3" Type="http://schemas.openxmlformats.org/officeDocument/2006/relationships/hyperlink" Target="https://www.city.ogori.fukuoka.jp/202/207/864" TargetMode="External"/><Relationship Id="rId7" Type="http://schemas.openxmlformats.org/officeDocument/2006/relationships/hyperlink" Target="https://www.pref.fukuoka.lg.jp/press-release/shokuchudoku-20250725-01.html" TargetMode="External"/><Relationship Id="rId12" Type="http://schemas.openxmlformats.org/officeDocument/2006/relationships/hyperlink" Target="https://www.rakuten.co.jp/netking/contents/virus-148/" TargetMode="External"/><Relationship Id="rId2" Type="http://schemas.openxmlformats.org/officeDocument/2006/relationships/hyperlink" Target="https://diamond.jp/articles/-/369258?page=2" TargetMode="External"/><Relationship Id="rId1" Type="http://schemas.openxmlformats.org/officeDocument/2006/relationships/hyperlink" Target="https://www.youtube.com/playlist?list=PLqFOooexXuozcltx57lJL4rtmXtKYHjdv" TargetMode="External"/><Relationship Id="rId6" Type="http://schemas.openxmlformats.org/officeDocument/2006/relationships/hyperlink" Target="https://locipo.jp/article/aa26d3d0-3b4c-451d-b513-9718f40f74d4" TargetMode="External"/><Relationship Id="rId11" Type="http://schemas.openxmlformats.org/officeDocument/2006/relationships/hyperlink" Target="https://news.yahoo.co.jp/articles/c5a5f9b4337655058356420de6e4c2a4fe0b4b7b" TargetMode="External"/><Relationship Id="rId5" Type="http://schemas.openxmlformats.org/officeDocument/2006/relationships/hyperlink" Target="https://news.yahoo.co.jp/articles/ee7d747ab84f6504f38f0ba795e2b0cd65740e77" TargetMode="External"/><Relationship Id="rId10" Type="http://schemas.openxmlformats.org/officeDocument/2006/relationships/hyperlink" Target="https://news.yahoo.co.jp/articles/4631382a2bd3cfe43486f8a53499bc254581cb12" TargetMode="External"/><Relationship Id="rId4" Type="http://schemas.openxmlformats.org/officeDocument/2006/relationships/hyperlink" Target="https://newsdig.tbs.co.jp/articles/-/2069138?display=1" TargetMode="External"/><Relationship Id="rId9" Type="http://schemas.openxmlformats.org/officeDocument/2006/relationships/hyperlink" Target="https://www.city.kumamoto.jp/kiji00365470/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88e988b81d13ae521e9b50551b425359686b7148" TargetMode="External"/><Relationship Id="rId13" Type="http://schemas.openxmlformats.org/officeDocument/2006/relationships/hyperlink" Target="https://www.jetro.go.jp/biznews/2025/07/237715d81860bf58.html" TargetMode="External"/><Relationship Id="rId3" Type="http://schemas.openxmlformats.org/officeDocument/2006/relationships/hyperlink" Target="https://www.jetro.go.jp/biznews/2025/07/d07bb6cdb787ad75.html" TargetMode="External"/><Relationship Id="rId7" Type="http://schemas.openxmlformats.org/officeDocument/2006/relationships/hyperlink" Target="https://www.bloomberg.co.jp/news/articles/2025-07-22/SZSV9HGPL44N00" TargetMode="External"/><Relationship Id="rId12" Type="http://schemas.openxmlformats.org/officeDocument/2006/relationships/hyperlink" Target="https://www.vietnam.vn/ja/thu-tuong-israel-netanyahu-bi-ngo-doc-thuc-pham" TargetMode="External"/><Relationship Id="rId2" Type="http://schemas.openxmlformats.org/officeDocument/2006/relationships/hyperlink" Target="https://www.jetro.go.jp/biznews/2025/07/43253e33097cc5f1.html" TargetMode="External"/><Relationship Id="rId16" Type="http://schemas.openxmlformats.org/officeDocument/2006/relationships/printerSettings" Target="../printerSettings/printerSettings6.bin"/><Relationship Id="rId1" Type="http://schemas.openxmlformats.org/officeDocument/2006/relationships/hyperlink" Target="https://news.yahoo.co.jp/articles/6c89b3910bbd4d7f8fb6f4c2ed7114284d382c33" TargetMode="External"/><Relationship Id="rId6" Type="http://schemas.openxmlformats.org/officeDocument/2006/relationships/hyperlink" Target="https://news.nissyoku.co.jp/news/omuram20250715094226694" TargetMode="External"/><Relationship Id="rId11" Type="http://schemas.openxmlformats.org/officeDocument/2006/relationships/hyperlink" Target="https://www.vietnam.vn/ja/vu-ngo-doc-thuc-pham-sau-khi-an-gio-o-hue-them-10-benh-nhan-cap-cuu" TargetMode="External"/><Relationship Id="rId5" Type="http://schemas.openxmlformats.org/officeDocument/2006/relationships/hyperlink" Target="https://news.yahoo.co.jp/articles/6747fbfb767c208ad6ed6da5554f2127d229df9f?page=2" TargetMode="External"/><Relationship Id="rId15" Type="http://schemas.openxmlformats.org/officeDocument/2006/relationships/hyperlink" Target="https://www.vietnam.vn/ja/10-nguoi-nhap-vien-nghi-ngo-doc-thuc-pham-sau-khi-an-dam-gio" TargetMode="External"/><Relationship Id="rId10" Type="http://schemas.openxmlformats.org/officeDocument/2006/relationships/hyperlink" Target="https://www.vietnam.vn/ja/qua-vai-viet-nam-lan-dau-len-ke-sieu-thi-lon-nhat-nuoc-my" TargetMode="External"/><Relationship Id="rId4" Type="http://schemas.openxmlformats.org/officeDocument/2006/relationships/hyperlink" Target="https://www.afpbb.com/articles/-/3589189?act=all" TargetMode="External"/><Relationship Id="rId9" Type="http://schemas.openxmlformats.org/officeDocument/2006/relationships/hyperlink" Target="https://www.arabnews.jp/article/arts-culture/article_154114/" TargetMode="External"/><Relationship Id="rId14" Type="http://schemas.openxmlformats.org/officeDocument/2006/relationships/hyperlink" Target="https://news.yahoo.co.jp/articles/6530c71ceb2e0653bb33a49b6e2d84cfcaa2d54e"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tabSelected="1" zoomScale="112" zoomScaleNormal="112" workbookViewId="0">
      <selection activeCell="K10" sqref="K10"/>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639" t="s">
        <v>3</v>
      </c>
      <c r="B3" s="640"/>
      <c r="C3" s="640"/>
      <c r="D3" s="640"/>
      <c r="E3" s="640"/>
      <c r="F3" s="640"/>
      <c r="G3" s="640"/>
      <c r="H3" s="641"/>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44" t="s">
        <v>8</v>
      </c>
      <c r="B10" s="75" t="str">
        <f>+'29　食中毒記事等 '!A2</f>
        <v>夏の屋台の「定番メニュー」で500人が食中毒…付着していた危険な菌の正体とは？〈注目記事〉</v>
      </c>
      <c r="C10" s="75"/>
      <c r="D10" s="77"/>
      <c r="E10" s="75"/>
      <c r="F10" s="78"/>
      <c r="G10" s="76"/>
      <c r="H10" s="76"/>
      <c r="I10" s="41"/>
    </row>
    <row r="11" spans="1:9" ht="15" customHeight="1">
      <c r="A11" s="144" t="s">
        <v>9</v>
      </c>
      <c r="B11" s="75" t="str">
        <f>+'29　ノロウイルス関連情報 '!H72</f>
        <v>管理レベル「3」　</v>
      </c>
      <c r="C11" s="75"/>
      <c r="D11" s="75" t="s">
        <v>10</v>
      </c>
      <c r="E11" s="75"/>
      <c r="F11" s="77">
        <f>+'29　ノロウイルス関連情報 '!G73</f>
        <v>5.3</v>
      </c>
      <c r="G11" s="75" t="str">
        <f>+'29　ノロウイルス関連情報 '!H73</f>
        <v>　：先週より</v>
      </c>
      <c r="H11" s="171">
        <f>+'29　ノロウイルス関連情報 '!I73</f>
        <v>-0.10000000000000053</v>
      </c>
      <c r="I11" s="41"/>
    </row>
    <row r="12" spans="1:9" s="49" customFormat="1" ht="15" customHeight="1">
      <c r="A12" s="79" t="s">
        <v>11</v>
      </c>
      <c r="B12" s="645" t="str">
        <f>+'29　残留農薬など'!A2</f>
        <v>センセーショナルなPFAS報道、混沌とした世界のPFAS規制</v>
      </c>
      <c r="C12" s="645"/>
      <c r="D12" s="645"/>
      <c r="E12" s="645"/>
      <c r="F12" s="645"/>
      <c r="G12" s="645"/>
      <c r="H12" s="80"/>
      <c r="I12" s="48"/>
    </row>
    <row r="13" spans="1:9" ht="15" customHeight="1">
      <c r="A13" s="74" t="s">
        <v>12</v>
      </c>
      <c r="B13" s="645" t="str">
        <f>+'29　食品表示'!A2</f>
        <v>東京都、「食べきりキャンペーン」実施へ　飲食店での食品ロス削減に向け</v>
      </c>
      <c r="C13" s="645"/>
      <c r="D13" s="645"/>
      <c r="E13" s="645"/>
      <c r="F13" s="645"/>
      <c r="G13" s="645"/>
      <c r="H13" s="76"/>
      <c r="I13" s="41"/>
    </row>
    <row r="14" spans="1:9" ht="15" customHeight="1">
      <c r="A14" s="74" t="s">
        <v>13</v>
      </c>
      <c r="B14" s="76" t="str">
        <f>+'29 海外情報'!A8</f>
        <v>「世界のスーパーマーケット」義烏の最前線レポート・中国 - 国際ニュース：</v>
      </c>
      <c r="D14" s="76"/>
      <c r="E14" s="76"/>
      <c r="F14" s="76"/>
      <c r="G14" s="76"/>
      <c r="H14" s="76"/>
      <c r="I14" s="41"/>
    </row>
    <row r="15" spans="1:9" ht="15" customHeight="1">
      <c r="A15" s="81" t="s">
        <v>14</v>
      </c>
      <c r="B15" s="82" t="str">
        <f>+'29 海外情報'!A11</f>
        <v xml:space="preserve">カナダで進む米国産スピリッツ不買、国内の酒類市場全体に打撃 - Yahoo!ニュース </v>
      </c>
      <c r="C15" s="642" t="s">
        <v>15</v>
      </c>
      <c r="D15" s="642"/>
      <c r="E15" s="642"/>
      <c r="F15" s="642"/>
      <c r="G15" s="642"/>
      <c r="H15" s="643"/>
      <c r="I15" s="41"/>
    </row>
    <row r="16" spans="1:9" ht="15" customHeight="1">
      <c r="A16" s="74" t="s">
        <v>16</v>
      </c>
      <c r="B16" s="75" t="str">
        <f>+'29　感染症統計'!A23</f>
        <v xml:space="preserve">2025年 第29週（7/14～7/20） </v>
      </c>
      <c r="C16" s="76"/>
      <c r="D16" s="75" t="s">
        <v>17</v>
      </c>
      <c r="E16" s="76"/>
      <c r="F16" s="76"/>
      <c r="G16" s="76"/>
      <c r="H16" s="76"/>
      <c r="I16" s="41"/>
    </row>
    <row r="17" spans="1:16" ht="15" customHeight="1">
      <c r="A17" s="74" t="s">
        <v>18</v>
      </c>
      <c r="B17" s="644" t="str">
        <f>+'27　国内感染症情報'!B2</f>
        <v>2025年第27週（6月30日〜7月6日）次回は７月２９日台２８号</v>
      </c>
      <c r="C17" s="644"/>
      <c r="D17" s="644"/>
      <c r="E17" s="644"/>
      <c r="F17" s="644"/>
      <c r="G17" s="644"/>
      <c r="H17" s="76"/>
      <c r="I17" s="41"/>
    </row>
    <row r="18" spans="1:16" ht="15" customHeight="1">
      <c r="A18" s="74" t="s">
        <v>19</v>
      </c>
      <c r="B18" s="83" t="str">
        <f>+'29  衛生訓話'!A2</f>
        <v>　　　　　今週のお題　(調理室や製造室の天井から水滴が落ちていませんか？)</v>
      </c>
      <c r="F18" s="83"/>
      <c r="G18" s="76"/>
      <c r="H18" s="76"/>
      <c r="I18" s="41"/>
    </row>
    <row r="19" spans="1:16" ht="15" customHeight="1">
      <c r="A19" s="74" t="s">
        <v>20</v>
      </c>
      <c r="B19" s="642" t="s">
        <v>272</v>
      </c>
      <c r="C19" s="642"/>
      <c r="D19" s="642"/>
      <c r="E19" s="642"/>
      <c r="F19" s="76" t="s">
        <v>17</v>
      </c>
      <c r="G19" s="76"/>
      <c r="H19" s="76"/>
      <c r="I19" s="41"/>
      <c r="P19" t="s">
        <v>21</v>
      </c>
    </row>
    <row r="20" spans="1:16" ht="15" customHeight="1">
      <c r="A20" s="74" t="s">
        <v>17</v>
      </c>
      <c r="B20" t="s">
        <v>23</v>
      </c>
      <c r="C20" s="76"/>
      <c r="D20" s="76"/>
      <c r="E20" s="76"/>
      <c r="F20" s="76"/>
      <c r="G20" s="76"/>
      <c r="H20" s="76"/>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3.8" thickBot="1">
      <c r="A34" s="43"/>
      <c r="B34" s="44"/>
      <c r="C34" s="44"/>
      <c r="D34" s="44"/>
      <c r="E34" s="44"/>
      <c r="F34" s="44"/>
      <c r="G34" s="44"/>
      <c r="H34" s="44"/>
      <c r="I34" s="41"/>
    </row>
    <row r="35" spans="1:9" ht="13.8" thickTop="1"/>
    <row r="38" spans="1:9" ht="24.6">
      <c r="A38" s="51" t="s">
        <v>24</v>
      </c>
    </row>
    <row r="39" spans="1:9" ht="40.5" customHeight="1">
      <c r="A39" s="646" t="s">
        <v>25</v>
      </c>
      <c r="B39" s="646"/>
      <c r="C39" s="646"/>
      <c r="D39" s="646"/>
      <c r="E39" s="646"/>
      <c r="F39" s="646"/>
      <c r="G39" s="646"/>
    </row>
    <row r="40" spans="1:9" ht="30.75" customHeight="1">
      <c r="A40" s="650" t="s">
        <v>26</v>
      </c>
      <c r="B40" s="650"/>
      <c r="C40" s="650"/>
      <c r="D40" s="650"/>
      <c r="E40" s="650"/>
      <c r="F40" s="650"/>
      <c r="G40" s="650"/>
    </row>
    <row r="41" spans="1:9" ht="15">
      <c r="A41" s="52"/>
    </row>
    <row r="42" spans="1:9" ht="69.75" customHeight="1">
      <c r="A42" s="648" t="s">
        <v>27</v>
      </c>
      <c r="B42" s="648"/>
      <c r="C42" s="648"/>
      <c r="D42" s="648"/>
      <c r="E42" s="648"/>
      <c r="F42" s="648"/>
      <c r="G42" s="648"/>
    </row>
    <row r="43" spans="1:9" ht="35.25" customHeight="1">
      <c r="A43" s="650" t="s">
        <v>28</v>
      </c>
      <c r="B43" s="650"/>
      <c r="C43" s="650"/>
      <c r="D43" s="650"/>
      <c r="E43" s="650"/>
      <c r="F43" s="650"/>
      <c r="G43" s="650"/>
    </row>
    <row r="44" spans="1:9" ht="59.25" customHeight="1">
      <c r="A44" s="648" t="s">
        <v>29</v>
      </c>
      <c r="B44" s="648"/>
      <c r="C44" s="648"/>
      <c r="D44" s="648"/>
      <c r="E44" s="648"/>
      <c r="F44" s="648"/>
      <c r="G44" s="648"/>
    </row>
    <row r="45" spans="1:9" ht="15">
      <c r="A45" s="53"/>
    </row>
    <row r="46" spans="1:9" ht="27.75" customHeight="1">
      <c r="A46" s="649" t="s">
        <v>30</v>
      </c>
      <c r="B46" s="649"/>
      <c r="C46" s="649"/>
      <c r="D46" s="649"/>
      <c r="E46" s="649"/>
      <c r="F46" s="649"/>
      <c r="G46" s="649"/>
    </row>
    <row r="47" spans="1:9" ht="53.25" customHeight="1">
      <c r="A47" s="647" t="s">
        <v>31</v>
      </c>
      <c r="B47" s="648"/>
      <c r="C47" s="648"/>
      <c r="D47" s="648"/>
      <c r="E47" s="648"/>
      <c r="F47" s="648"/>
      <c r="G47" s="648"/>
    </row>
    <row r="48" spans="1:9" ht="15">
      <c r="A48" s="53"/>
    </row>
    <row r="49" spans="1:7" ht="32.25" customHeight="1">
      <c r="A49" s="649" t="s">
        <v>32</v>
      </c>
      <c r="B49" s="649"/>
      <c r="C49" s="649"/>
      <c r="D49" s="649"/>
      <c r="E49" s="649"/>
      <c r="F49" s="649"/>
      <c r="G49" s="649"/>
    </row>
    <row r="50" spans="1:7" ht="15">
      <c r="A50" s="52"/>
    </row>
    <row r="51" spans="1:7" ht="87" customHeight="1">
      <c r="A51" s="647" t="s">
        <v>33</v>
      </c>
      <c r="B51" s="648"/>
      <c r="C51" s="648"/>
      <c r="D51" s="648"/>
      <c r="E51" s="648"/>
      <c r="F51" s="648"/>
      <c r="G51" s="648"/>
    </row>
    <row r="52" spans="1:7" ht="15">
      <c r="A52" s="53"/>
    </row>
    <row r="53" spans="1:7" ht="32.25" customHeight="1">
      <c r="A53" s="649" t="s">
        <v>34</v>
      </c>
      <c r="B53" s="649"/>
      <c r="C53" s="649"/>
      <c r="D53" s="649"/>
      <c r="E53" s="649"/>
      <c r="F53" s="649"/>
      <c r="G53" s="649"/>
    </row>
    <row r="54" spans="1:7" ht="29.25" customHeight="1">
      <c r="A54" s="648" t="s">
        <v>35</v>
      </c>
      <c r="B54" s="648"/>
      <c r="C54" s="648"/>
      <c r="D54" s="648"/>
      <c r="E54" s="648"/>
      <c r="F54" s="648"/>
      <c r="G54" s="648"/>
    </row>
    <row r="55" spans="1:7" ht="15">
      <c r="A55" s="53"/>
    </row>
    <row r="56" spans="1:7" s="49" customFormat="1" ht="110.25" customHeight="1">
      <c r="A56" s="651" t="s">
        <v>36</v>
      </c>
      <c r="B56" s="652"/>
      <c r="C56" s="652"/>
      <c r="D56" s="652"/>
      <c r="E56" s="652"/>
      <c r="F56" s="652"/>
      <c r="G56" s="652"/>
    </row>
    <row r="57" spans="1:7" ht="34.5" customHeight="1">
      <c r="A57" s="650" t="s">
        <v>37</v>
      </c>
      <c r="B57" s="650"/>
      <c r="C57" s="650"/>
      <c r="D57" s="650"/>
      <c r="E57" s="650"/>
      <c r="F57" s="650"/>
      <c r="G57" s="650"/>
    </row>
    <row r="58" spans="1:7" ht="114" customHeight="1">
      <c r="A58" s="647" t="s">
        <v>38</v>
      </c>
      <c r="B58" s="648"/>
      <c r="C58" s="648"/>
      <c r="D58" s="648"/>
      <c r="E58" s="648"/>
      <c r="F58" s="648"/>
      <c r="G58" s="648"/>
    </row>
    <row r="59" spans="1:7" ht="109.5" customHeight="1">
      <c r="A59" s="648"/>
      <c r="B59" s="648"/>
      <c r="C59" s="648"/>
      <c r="D59" s="648"/>
      <c r="E59" s="648"/>
      <c r="F59" s="648"/>
      <c r="G59" s="648"/>
    </row>
    <row r="60" spans="1:7" ht="15">
      <c r="A60" s="53"/>
    </row>
    <row r="61" spans="1:7" s="50" customFormat="1" ht="57.75" customHeight="1">
      <c r="A61" s="648"/>
      <c r="B61" s="648"/>
      <c r="C61" s="648"/>
      <c r="D61" s="648"/>
      <c r="E61" s="648"/>
      <c r="F61" s="648"/>
      <c r="G61" s="648"/>
    </row>
  </sheetData>
  <mergeCells count="22">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 ref="B19:E19"/>
  </mergeCells>
  <phoneticPr fontId="29"/>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42"/>
  <sheetViews>
    <sheetView view="pageBreakPreview" zoomScale="117" zoomScaleNormal="100" zoomScaleSheetLayoutView="117" workbookViewId="0">
      <selection activeCell="F9" sqref="F9"/>
    </sheetView>
  </sheetViews>
  <sheetFormatPr defaultColWidth="9" defaultRowHeight="13.2"/>
  <cols>
    <col min="1" max="1" width="21.33203125" style="15" customWidth="1"/>
    <col min="2" max="2" width="19.88671875" style="15" customWidth="1"/>
    <col min="3" max="3" width="91.6640625" style="117"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thickTop="1" thickBot="1">
      <c r="A1" s="581" t="s">
        <v>278</v>
      </c>
      <c r="B1" s="582" t="s">
        <v>176</v>
      </c>
      <c r="C1" s="583" t="s">
        <v>399</v>
      </c>
      <c r="D1" s="584" t="s">
        <v>172</v>
      </c>
      <c r="E1" s="585" t="s">
        <v>173</v>
      </c>
    </row>
    <row r="2" spans="1:5" s="45" customFormat="1" ht="25.2" customHeight="1" thickTop="1">
      <c r="A2" s="895" t="s">
        <v>345</v>
      </c>
      <c r="B2" s="896" t="s">
        <v>346</v>
      </c>
      <c r="C2" s="897" t="s">
        <v>383</v>
      </c>
      <c r="D2" s="898">
        <v>45863</v>
      </c>
      <c r="E2" s="899">
        <v>45863</v>
      </c>
    </row>
    <row r="3" spans="1:5" s="45" customFormat="1" ht="25.2" customHeight="1">
      <c r="A3" s="594" t="s">
        <v>345</v>
      </c>
      <c r="B3" s="595" t="s">
        <v>347</v>
      </c>
      <c r="C3" s="596" t="s">
        <v>384</v>
      </c>
      <c r="D3" s="597">
        <v>45863</v>
      </c>
      <c r="E3" s="598">
        <v>45863</v>
      </c>
    </row>
    <row r="4" spans="1:5" s="45" customFormat="1" ht="0.6" customHeight="1">
      <c r="A4" s="594" t="s">
        <v>345</v>
      </c>
      <c r="B4" s="595" t="s">
        <v>348</v>
      </c>
      <c r="C4" s="596" t="s">
        <v>385</v>
      </c>
      <c r="D4" s="597">
        <v>45863</v>
      </c>
      <c r="E4" s="598">
        <v>45863</v>
      </c>
    </row>
    <row r="5" spans="1:5" s="45" customFormat="1" ht="25.2" customHeight="1">
      <c r="A5" s="895" t="s">
        <v>345</v>
      </c>
      <c r="B5" s="896" t="s">
        <v>349</v>
      </c>
      <c r="C5" s="897" t="s">
        <v>386</v>
      </c>
      <c r="D5" s="898">
        <v>45862</v>
      </c>
      <c r="E5" s="899">
        <v>45863</v>
      </c>
    </row>
    <row r="6" spans="1:5" s="45" customFormat="1" ht="25.2" customHeight="1">
      <c r="A6" s="925" t="s">
        <v>350</v>
      </c>
      <c r="B6" s="926" t="s">
        <v>351</v>
      </c>
      <c r="C6" s="927" t="s">
        <v>387</v>
      </c>
      <c r="D6" s="928">
        <v>45862</v>
      </c>
      <c r="E6" s="929">
        <v>45863</v>
      </c>
    </row>
    <row r="7" spans="1:5" s="45" customFormat="1" ht="25.2" customHeight="1">
      <c r="A7" s="910" t="s">
        <v>352</v>
      </c>
      <c r="B7" s="911" t="s">
        <v>353</v>
      </c>
      <c r="C7" s="912" t="s">
        <v>388</v>
      </c>
      <c r="D7" s="913">
        <v>45862</v>
      </c>
      <c r="E7" s="914">
        <v>45863</v>
      </c>
    </row>
    <row r="8" spans="1:5" s="45" customFormat="1" ht="25.2" customHeight="1">
      <c r="A8" s="910" t="s">
        <v>345</v>
      </c>
      <c r="B8" s="911" t="s">
        <v>354</v>
      </c>
      <c r="C8" s="912" t="s">
        <v>389</v>
      </c>
      <c r="D8" s="913">
        <v>45861</v>
      </c>
      <c r="E8" s="914">
        <v>45863</v>
      </c>
    </row>
    <row r="9" spans="1:5" s="45" customFormat="1" ht="25.2" customHeight="1">
      <c r="A9" s="915" t="s">
        <v>345</v>
      </c>
      <c r="B9" s="916" t="s">
        <v>355</v>
      </c>
      <c r="C9" s="917" t="s">
        <v>390</v>
      </c>
      <c r="D9" s="918">
        <v>45862</v>
      </c>
      <c r="E9" s="919">
        <v>45863</v>
      </c>
    </row>
    <row r="10" spans="1:5" s="45" customFormat="1" ht="25.2" customHeight="1">
      <c r="A10" s="920" t="s">
        <v>356</v>
      </c>
      <c r="B10" s="921" t="s">
        <v>357</v>
      </c>
      <c r="C10" s="922" t="s">
        <v>391</v>
      </c>
      <c r="D10" s="923">
        <v>45839</v>
      </c>
      <c r="E10" s="924">
        <v>45863</v>
      </c>
    </row>
    <row r="11" spans="1:5" s="45" customFormat="1" ht="25.2" customHeight="1">
      <c r="A11" s="915" t="s">
        <v>345</v>
      </c>
      <c r="B11" s="916" t="s">
        <v>358</v>
      </c>
      <c r="C11" s="917" t="s">
        <v>392</v>
      </c>
      <c r="D11" s="918">
        <v>45862</v>
      </c>
      <c r="E11" s="919">
        <v>45862</v>
      </c>
    </row>
    <row r="12" spans="1:5" s="45" customFormat="1" ht="25.2" customHeight="1">
      <c r="A12" s="915" t="s">
        <v>345</v>
      </c>
      <c r="B12" s="916" t="s">
        <v>359</v>
      </c>
      <c r="C12" s="917" t="s">
        <v>393</v>
      </c>
      <c r="D12" s="918">
        <v>45862</v>
      </c>
      <c r="E12" s="919">
        <v>45862</v>
      </c>
    </row>
    <row r="13" spans="1:5" s="45" customFormat="1" ht="25.2" customHeight="1">
      <c r="A13" s="915" t="s">
        <v>345</v>
      </c>
      <c r="B13" s="916" t="s">
        <v>360</v>
      </c>
      <c r="C13" s="917" t="s">
        <v>394</v>
      </c>
      <c r="D13" s="918">
        <v>45862</v>
      </c>
      <c r="E13" s="919">
        <v>45862</v>
      </c>
    </row>
    <row r="14" spans="1:5" s="45" customFormat="1" ht="25.2" customHeight="1">
      <c r="A14" s="895" t="s">
        <v>345</v>
      </c>
      <c r="B14" s="896" t="s">
        <v>361</v>
      </c>
      <c r="C14" s="897" t="s">
        <v>395</v>
      </c>
      <c r="D14" s="898">
        <v>45861</v>
      </c>
      <c r="E14" s="899">
        <v>45862</v>
      </c>
    </row>
    <row r="15" spans="1:5" s="45" customFormat="1" ht="25.2" customHeight="1">
      <c r="A15" s="594" t="s">
        <v>345</v>
      </c>
      <c r="B15" s="595" t="s">
        <v>362</v>
      </c>
      <c r="C15" s="596" t="s">
        <v>396</v>
      </c>
      <c r="D15" s="597">
        <v>45861</v>
      </c>
      <c r="E15" s="598">
        <v>45862</v>
      </c>
    </row>
    <row r="16" spans="1:5" s="45" customFormat="1" ht="25.2" customHeight="1">
      <c r="A16" s="925" t="s">
        <v>345</v>
      </c>
      <c r="B16" s="926" t="s">
        <v>363</v>
      </c>
      <c r="C16" s="927" t="s">
        <v>397</v>
      </c>
      <c r="D16" s="928">
        <v>45861</v>
      </c>
      <c r="E16" s="929">
        <v>45862</v>
      </c>
    </row>
    <row r="17" spans="1:5" s="45" customFormat="1" ht="25.2" customHeight="1">
      <c r="A17" s="895" t="s">
        <v>350</v>
      </c>
      <c r="B17" s="896" t="s">
        <v>364</v>
      </c>
      <c r="C17" s="897" t="s">
        <v>398</v>
      </c>
      <c r="D17" s="898">
        <v>45861</v>
      </c>
      <c r="E17" s="899">
        <v>45862</v>
      </c>
    </row>
    <row r="18" spans="1:5" s="45" customFormat="1" ht="25.2" customHeight="1">
      <c r="A18" s="895" t="s">
        <v>352</v>
      </c>
      <c r="B18" s="896" t="s">
        <v>365</v>
      </c>
      <c r="C18" s="897" t="s">
        <v>366</v>
      </c>
      <c r="D18" s="898">
        <v>45861</v>
      </c>
      <c r="E18" s="899">
        <v>45861</v>
      </c>
    </row>
    <row r="19" spans="1:5" s="45" customFormat="1" ht="25.2" customHeight="1">
      <c r="A19" s="915" t="s">
        <v>345</v>
      </c>
      <c r="B19" s="916" t="s">
        <v>367</v>
      </c>
      <c r="C19" s="917" t="s">
        <v>368</v>
      </c>
      <c r="D19" s="918">
        <v>45861</v>
      </c>
      <c r="E19" s="919">
        <v>45861</v>
      </c>
    </row>
    <row r="20" spans="1:5" s="45" customFormat="1" ht="25.2" customHeight="1">
      <c r="A20" s="594" t="s">
        <v>352</v>
      </c>
      <c r="B20" s="595" t="s">
        <v>369</v>
      </c>
      <c r="C20" s="596" t="s">
        <v>370</v>
      </c>
      <c r="D20" s="597">
        <v>45861</v>
      </c>
      <c r="E20" s="598">
        <v>45861</v>
      </c>
    </row>
    <row r="21" spans="1:5" s="45" customFormat="1" ht="25.2" customHeight="1">
      <c r="A21" s="895" t="s">
        <v>345</v>
      </c>
      <c r="B21" s="896" t="s">
        <v>371</v>
      </c>
      <c r="C21" s="897" t="s">
        <v>372</v>
      </c>
      <c r="D21" s="898">
        <v>45860</v>
      </c>
      <c r="E21" s="899">
        <v>45861</v>
      </c>
    </row>
    <row r="22" spans="1:5" s="45" customFormat="1" ht="25.2" customHeight="1">
      <c r="A22" s="895" t="s">
        <v>345</v>
      </c>
      <c r="B22" s="896" t="s">
        <v>373</v>
      </c>
      <c r="C22" s="897" t="s">
        <v>374</v>
      </c>
      <c r="D22" s="898">
        <v>45860</v>
      </c>
      <c r="E22" s="899">
        <v>45861</v>
      </c>
    </row>
    <row r="23" spans="1:5" s="45" customFormat="1" ht="25.2" customHeight="1">
      <c r="A23" s="900" t="s">
        <v>345</v>
      </c>
      <c r="B23" s="901" t="s">
        <v>375</v>
      </c>
      <c r="C23" s="902" t="s">
        <v>376</v>
      </c>
      <c r="D23" s="903">
        <v>45860</v>
      </c>
      <c r="E23" s="904">
        <v>45860</v>
      </c>
    </row>
    <row r="24" spans="1:5" s="45" customFormat="1" ht="25.2" customHeight="1">
      <c r="A24" s="920" t="s">
        <v>356</v>
      </c>
      <c r="B24" s="921" t="s">
        <v>377</v>
      </c>
      <c r="C24" s="922" t="s">
        <v>378</v>
      </c>
      <c r="D24" s="923">
        <v>45857</v>
      </c>
      <c r="E24" s="924">
        <v>45860</v>
      </c>
    </row>
    <row r="25" spans="1:5" s="45" customFormat="1" ht="25.2" customHeight="1">
      <c r="A25" s="920" t="s">
        <v>345</v>
      </c>
      <c r="B25" s="921" t="s">
        <v>379</v>
      </c>
      <c r="C25" s="922" t="s">
        <v>380</v>
      </c>
      <c r="D25" s="923">
        <v>45856</v>
      </c>
      <c r="E25" s="924">
        <v>45860</v>
      </c>
    </row>
    <row r="26" spans="1:5" s="45" customFormat="1" ht="25.2" customHeight="1">
      <c r="A26" s="905" t="s">
        <v>345</v>
      </c>
      <c r="B26" s="906" t="s">
        <v>381</v>
      </c>
      <c r="C26" s="907" t="s">
        <v>382</v>
      </c>
      <c r="D26" s="908">
        <v>45856</v>
      </c>
      <c r="E26" s="909">
        <v>45860</v>
      </c>
    </row>
    <row r="27" spans="1:5" s="45" customFormat="1" ht="25.2" customHeight="1">
      <c r="A27" s="594"/>
      <c r="B27" s="595"/>
      <c r="C27" s="596"/>
      <c r="D27" s="597"/>
      <c r="E27" s="598"/>
    </row>
    <row r="28" spans="1:5" ht="27.6" customHeight="1">
      <c r="A28" s="194" t="s">
        <v>202</v>
      </c>
      <c r="B28" s="195">
        <v>25</v>
      </c>
      <c r="C28" s="198"/>
      <c r="D28" s="133"/>
      <c r="E28" s="133"/>
    </row>
    <row r="29" spans="1:5" ht="19.2" customHeight="1">
      <c r="B29" s="350" t="s">
        <v>198</v>
      </c>
      <c r="D29" s="134"/>
      <c r="E29" s="134"/>
    </row>
    <row r="30" spans="1:5" ht="30" customHeight="1">
      <c r="B30" s="380"/>
      <c r="D30" s="134"/>
      <c r="E30" s="134"/>
    </row>
    <row r="31" spans="1:5" ht="30" customHeight="1">
      <c r="B31" s="380"/>
      <c r="D31" s="134"/>
      <c r="E31" s="134"/>
    </row>
    <row r="32" spans="1:5" ht="16.95" customHeight="1">
      <c r="A32" s="116" t="s">
        <v>174</v>
      </c>
    </row>
    <row r="33" spans="1:5" ht="16.95" customHeight="1">
      <c r="A33" s="866" t="s">
        <v>175</v>
      </c>
      <c r="B33" s="866"/>
      <c r="C33" s="866"/>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sheetData>
  <autoFilter ref="A1:E29" xr:uid="{00000000-0001-0000-0800-000000000000}"/>
  <mergeCells count="1">
    <mergeCell ref="A33:C33"/>
  </mergeCells>
  <phoneticPr fontId="26"/>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0"/>
  <sheetViews>
    <sheetView view="pageBreakPreview" zoomScale="80" zoomScaleNormal="75" zoomScaleSheetLayoutView="80" workbookViewId="0">
      <selection activeCell="E14" sqref="E14"/>
    </sheetView>
  </sheetViews>
  <sheetFormatPr defaultColWidth="9" defaultRowHeight="19.2"/>
  <cols>
    <col min="1" max="1" width="231.88671875" style="3" customWidth="1"/>
    <col min="2" max="2" width="33.109375" style="2" hidden="1" customWidth="1"/>
    <col min="3" max="3" width="25.109375" style="120" customWidth="1"/>
    <col min="4" max="16384" width="9" style="1"/>
  </cols>
  <sheetData>
    <row r="1" spans="1:3" s="15" customFormat="1" ht="46.2" customHeight="1" thickBot="1">
      <c r="A1" s="260" t="s">
        <v>279</v>
      </c>
      <c r="B1" s="260" t="s">
        <v>205</v>
      </c>
      <c r="C1" s="317" t="s">
        <v>206</v>
      </c>
    </row>
    <row r="2" spans="1:3" ht="46.95" customHeight="1">
      <c r="A2" s="175" t="s">
        <v>460</v>
      </c>
      <c r="B2" s="248"/>
      <c r="C2" s="867">
        <v>45864</v>
      </c>
    </row>
    <row r="3" spans="1:3" ht="179.4" customHeight="1">
      <c r="A3" s="931" t="s">
        <v>461</v>
      </c>
      <c r="B3" s="249"/>
      <c r="C3" s="868"/>
    </row>
    <row r="4" spans="1:3" ht="37.799999999999997" customHeight="1" thickBot="1">
      <c r="A4" s="386" t="s">
        <v>462</v>
      </c>
      <c r="B4" s="1"/>
      <c r="C4" s="318"/>
    </row>
    <row r="5" spans="1:3" ht="43.2" customHeight="1">
      <c r="A5" s="405" t="s">
        <v>464</v>
      </c>
      <c r="B5" s="1"/>
      <c r="C5" s="404"/>
    </row>
    <row r="6" spans="1:3" ht="325.2" customHeight="1">
      <c r="A6" s="577" t="s">
        <v>465</v>
      </c>
      <c r="B6" s="1"/>
      <c r="C6" s="369">
        <v>45864</v>
      </c>
    </row>
    <row r="7" spans="1:3" ht="34.950000000000003" customHeight="1" thickBot="1">
      <c r="A7" s="420" t="s">
        <v>463</v>
      </c>
      <c r="B7" s="1"/>
      <c r="C7" s="404"/>
    </row>
    <row r="8" spans="1:3" ht="44.4" customHeight="1">
      <c r="A8" s="406" t="s">
        <v>466</v>
      </c>
      <c r="B8" s="1"/>
      <c r="C8" s="411"/>
    </row>
    <row r="9" spans="1:3" ht="350.4" customHeight="1">
      <c r="A9" s="578" t="s">
        <v>467</v>
      </c>
      <c r="B9" s="1"/>
      <c r="C9" s="369">
        <v>45863</v>
      </c>
    </row>
    <row r="10" spans="1:3" ht="34.950000000000003" customHeight="1" thickBot="1">
      <c r="A10" s="574" t="s">
        <v>468</v>
      </c>
      <c r="B10" s="1"/>
      <c r="C10" s="412"/>
    </row>
    <row r="11" spans="1:3" ht="45.6" customHeight="1">
      <c r="A11" s="421" t="s">
        <v>469</v>
      </c>
      <c r="B11" s="248"/>
      <c r="C11" s="381"/>
    </row>
    <row r="12" spans="1:3" ht="221.4" customHeight="1">
      <c r="A12" s="635" t="s">
        <v>470</v>
      </c>
      <c r="B12" s="249"/>
      <c r="C12" s="385">
        <v>45861</v>
      </c>
    </row>
    <row r="13" spans="1:3" ht="39" customHeight="1" thickBot="1">
      <c r="A13" s="322" t="s">
        <v>471</v>
      </c>
      <c r="B13" s="323"/>
      <c r="C13" s="324"/>
    </row>
    <row r="14" spans="1:3" ht="49.2" customHeight="1">
      <c r="A14" s="175" t="s">
        <v>472</v>
      </c>
      <c r="B14" s="248"/>
      <c r="C14" s="867">
        <v>45852</v>
      </c>
    </row>
    <row r="15" spans="1:3" ht="271.2" customHeight="1" thickBot="1">
      <c r="A15" s="579" t="s">
        <v>473</v>
      </c>
      <c r="B15" s="249"/>
      <c r="C15" s="868"/>
    </row>
    <row r="16" spans="1:3" ht="39" customHeight="1" thickBot="1">
      <c r="A16" s="528" t="s">
        <v>474</v>
      </c>
      <c r="B16" s="1"/>
      <c r="C16" s="318"/>
    </row>
    <row r="17" spans="1:3" ht="43.95" hidden="1" customHeight="1">
      <c r="A17" s="259"/>
      <c r="B17" s="250"/>
      <c r="C17" s="870"/>
    </row>
    <row r="18" spans="1:3" ht="400.2" hidden="1" customHeight="1">
      <c r="A18" s="580"/>
      <c r="B18" s="251"/>
      <c r="C18" s="867"/>
    </row>
    <row r="19" spans="1:3" ht="46.2" hidden="1" customHeight="1" thickBot="1">
      <c r="A19" s="254"/>
      <c r="B19" s="255"/>
      <c r="C19" s="319"/>
    </row>
    <row r="20" spans="1:3" s="142" customFormat="1" ht="46.2" hidden="1" customHeight="1">
      <c r="A20" s="342"/>
      <c r="B20" s="253"/>
      <c r="C20" s="867"/>
    </row>
    <row r="21" spans="1:3" ht="273" hidden="1" customHeight="1" thickBot="1">
      <c r="A21" s="326"/>
      <c r="B21" s="246"/>
      <c r="C21" s="868"/>
    </row>
    <row r="22" spans="1:3" s="143" customFormat="1" ht="38.4" hidden="1" customHeight="1" thickBot="1">
      <c r="A22" s="335"/>
      <c r="B22" s="202"/>
      <c r="C22" s="318"/>
    </row>
    <row r="23" spans="1:3" ht="46.2" hidden="1" customHeight="1">
      <c r="A23" s="553"/>
      <c r="B23" s="248"/>
      <c r="C23" s="870"/>
    </row>
    <row r="24" spans="1:3" ht="392.4" hidden="1" customHeight="1">
      <c r="A24" s="402"/>
      <c r="B24" s="249"/>
      <c r="C24" s="868"/>
    </row>
    <row r="25" spans="1:3" ht="46.2" hidden="1" customHeight="1" thickBot="1">
      <c r="A25" s="245"/>
      <c r="B25" s="1"/>
      <c r="C25" s="316"/>
    </row>
    <row r="26" spans="1:3" ht="46.2" hidden="1" customHeight="1">
      <c r="A26" s="413"/>
      <c r="B26" s="1"/>
      <c r="C26" s="320"/>
    </row>
    <row r="27" spans="1:3" ht="97.2" hidden="1" customHeight="1" thickBot="1">
      <c r="A27" s="403"/>
      <c r="B27" s="1"/>
      <c r="C27" s="867"/>
    </row>
    <row r="28" spans="1:3" ht="46.2" hidden="1" customHeight="1" thickBot="1">
      <c r="A28" s="257"/>
      <c r="B28" s="258"/>
      <c r="C28" s="869"/>
    </row>
    <row r="29" spans="1:3" ht="46.2" hidden="1" customHeight="1">
      <c r="A29" s="184"/>
      <c r="B29" s="1"/>
      <c r="C29" s="320"/>
    </row>
    <row r="30" spans="1:3" ht="46.2" hidden="1" customHeight="1" thickBot="1">
      <c r="A30" s="327"/>
      <c r="B30" s="1"/>
      <c r="C30" s="867"/>
    </row>
    <row r="31" spans="1:3" ht="46.2" hidden="1" customHeight="1" thickBot="1">
      <c r="A31" s="257"/>
      <c r="B31" s="258"/>
      <c r="C31" s="869"/>
    </row>
    <row r="32" spans="1:3" ht="46.2" customHeight="1">
      <c r="A32" s="1" t="s">
        <v>17</v>
      </c>
    </row>
    <row r="33" spans="1:1" ht="36.75" customHeight="1"/>
    <row r="34" spans="1:1" ht="25.5" customHeight="1"/>
    <row r="35" spans="1:1" ht="32.25" customHeight="1"/>
    <row r="36" spans="1:1" ht="30.75" customHeight="1"/>
    <row r="37" spans="1:1" ht="42.75" customHeight="1"/>
    <row r="38" spans="1:1" ht="43.5" customHeight="1"/>
    <row r="39" spans="1:1" ht="27.75" customHeight="1"/>
    <row r="40" spans="1:1" ht="30.75" customHeight="1">
      <c r="A40" s="186"/>
    </row>
    <row r="41" spans="1:1" ht="29.25" customHeight="1"/>
    <row r="42" spans="1:1" ht="27" customHeight="1"/>
    <row r="43" spans="1:1" ht="27" customHeight="1"/>
    <row r="44" spans="1:1" ht="27" customHeight="1"/>
    <row r="45" spans="1:1" ht="27" customHeight="1"/>
    <row r="46" spans="1:1" ht="27" customHeight="1"/>
    <row r="47" spans="1:1" ht="27" customHeight="1"/>
    <row r="48" spans="1:1" ht="27" customHeight="1"/>
    <row r="49" ht="27" customHeight="1"/>
    <row r="50" ht="27" customHeight="1"/>
  </sheetData>
  <mergeCells count="7">
    <mergeCell ref="C2:C3"/>
    <mergeCell ref="C30:C31"/>
    <mergeCell ref="C23:C24"/>
    <mergeCell ref="C20:C21"/>
    <mergeCell ref="C27:C28"/>
    <mergeCell ref="C14:C15"/>
    <mergeCell ref="C17:C18"/>
  </mergeCells>
  <phoneticPr fontId="81"/>
  <hyperlinks>
    <hyperlink ref="A4" r:id="rId1" xr:uid="{73C22172-F460-4B1C-A2A2-A0E669A6679F}"/>
    <hyperlink ref="A7" r:id="rId2" xr:uid="{2117B4AC-E74D-46FF-8915-C7DDAC535EAB}"/>
    <hyperlink ref="A10" r:id="rId3" xr:uid="{FE21A02C-144E-4938-96A9-64F0A428B13F}"/>
    <hyperlink ref="A13" r:id="rId4" xr:uid="{66A7740F-D576-4A7D-ADC4-9D7D0416C565}"/>
    <hyperlink ref="A16" r:id="rId5" xr:uid="{DF865D1D-918A-4979-ACFF-D8E42B34A972}"/>
  </hyperlinks>
  <pageMargins left="0" right="0" top="0.19685039370078741" bottom="0.39370078740157483" header="0" footer="0.19685039370078741"/>
  <pageSetup paperSize="9" scale="25" orientation="portrait" r:id="rId6"/>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8"/>
  <sheetViews>
    <sheetView view="pageBreakPreview" zoomScale="89" zoomScaleNormal="100" zoomScaleSheetLayoutView="89" workbookViewId="0">
      <selection activeCell="I20" sqref="I20"/>
    </sheetView>
  </sheetViews>
  <sheetFormatPr defaultColWidth="9" defaultRowHeight="36" customHeight="1"/>
  <cols>
    <col min="1" max="13" width="9" style="1"/>
    <col min="14" max="14" width="122.44140625" style="1" customWidth="1"/>
    <col min="15" max="15" width="26.88671875" style="4" customWidth="1"/>
    <col min="16" max="16384" width="9" style="1"/>
  </cols>
  <sheetData>
    <row r="1" spans="1:14" ht="46.2" customHeight="1" thickBot="1">
      <c r="A1" s="881" t="s">
        <v>280</v>
      </c>
      <c r="B1" s="882"/>
      <c r="C1" s="882"/>
      <c r="D1" s="882"/>
      <c r="E1" s="882"/>
      <c r="F1" s="882"/>
      <c r="G1" s="882"/>
      <c r="H1" s="882"/>
      <c r="I1" s="882"/>
      <c r="J1" s="882"/>
      <c r="K1" s="882"/>
      <c r="L1" s="882"/>
      <c r="M1" s="882"/>
      <c r="N1" s="883"/>
    </row>
    <row r="2" spans="1:14" ht="46.95" customHeight="1">
      <c r="A2" s="884" t="s">
        <v>475</v>
      </c>
      <c r="B2" s="885"/>
      <c r="C2" s="885"/>
      <c r="D2" s="885"/>
      <c r="E2" s="885"/>
      <c r="F2" s="885"/>
      <c r="G2" s="885"/>
      <c r="H2" s="885"/>
      <c r="I2" s="885"/>
      <c r="J2" s="885"/>
      <c r="K2" s="885"/>
      <c r="L2" s="885"/>
      <c r="M2" s="885"/>
      <c r="N2" s="886"/>
    </row>
    <row r="3" spans="1:14" s="422" customFormat="1" ht="316.8" customHeight="1">
      <c r="A3" s="871" t="s">
        <v>476</v>
      </c>
      <c r="B3" s="872"/>
      <c r="C3" s="872"/>
      <c r="D3" s="872"/>
      <c r="E3" s="872"/>
      <c r="F3" s="872"/>
      <c r="G3" s="872"/>
      <c r="H3" s="872"/>
      <c r="I3" s="872"/>
      <c r="J3" s="872"/>
      <c r="K3" s="872"/>
      <c r="L3" s="872"/>
      <c r="M3" s="872"/>
      <c r="N3" s="873"/>
    </row>
    <row r="4" spans="1:14" s="422" customFormat="1" ht="36.6" customHeight="1" thickBot="1">
      <c r="A4" s="887" t="s">
        <v>477</v>
      </c>
      <c r="B4" s="888"/>
      <c r="C4" s="888"/>
      <c r="D4" s="888"/>
      <c r="E4" s="888"/>
      <c r="F4" s="888"/>
      <c r="G4" s="888"/>
      <c r="H4" s="888"/>
      <c r="I4" s="888"/>
      <c r="J4" s="888"/>
      <c r="K4" s="888"/>
      <c r="L4" s="888"/>
      <c r="M4" s="888"/>
      <c r="N4" s="888"/>
    </row>
    <row r="5" spans="1:14" s="422" customFormat="1" ht="44.4" customHeight="1">
      <c r="A5" s="884" t="s">
        <v>478</v>
      </c>
      <c r="B5" s="885"/>
      <c r="C5" s="885"/>
      <c r="D5" s="885"/>
      <c r="E5" s="885"/>
      <c r="F5" s="885"/>
      <c r="G5" s="885"/>
      <c r="H5" s="885"/>
      <c r="I5" s="885"/>
      <c r="J5" s="885"/>
      <c r="K5" s="885"/>
      <c r="L5" s="885"/>
      <c r="M5" s="885"/>
      <c r="N5" s="886"/>
    </row>
    <row r="6" spans="1:14" s="422" customFormat="1" ht="228.6" customHeight="1" thickBot="1">
      <c r="A6" s="889" t="s">
        <v>479</v>
      </c>
      <c r="B6" s="889"/>
      <c r="C6" s="889"/>
      <c r="D6" s="889"/>
      <c r="E6" s="889"/>
      <c r="F6" s="889"/>
      <c r="G6" s="889"/>
      <c r="H6" s="889"/>
      <c r="I6" s="889"/>
      <c r="J6" s="889"/>
      <c r="K6" s="889"/>
      <c r="L6" s="889"/>
      <c r="M6" s="889"/>
      <c r="N6" s="889"/>
    </row>
    <row r="7" spans="1:14" s="422" customFormat="1" ht="37.200000000000003" customHeight="1" thickBot="1">
      <c r="A7" s="890" t="s">
        <v>480</v>
      </c>
      <c r="B7" s="891"/>
      <c r="C7" s="891"/>
      <c r="D7" s="891"/>
      <c r="E7" s="891"/>
      <c r="F7" s="891"/>
      <c r="G7" s="891"/>
      <c r="H7" s="891"/>
      <c r="I7" s="891"/>
      <c r="J7" s="891"/>
      <c r="K7" s="891"/>
      <c r="L7" s="891"/>
      <c r="M7" s="891"/>
      <c r="N7" s="891"/>
    </row>
    <row r="8" spans="1:14" s="422" customFormat="1" ht="46.8" customHeight="1">
      <c r="A8" s="884" t="s">
        <v>481</v>
      </c>
      <c r="B8" s="885"/>
      <c r="C8" s="885"/>
      <c r="D8" s="885"/>
      <c r="E8" s="885"/>
      <c r="F8" s="885"/>
      <c r="G8" s="885"/>
      <c r="H8" s="885"/>
      <c r="I8" s="885"/>
      <c r="J8" s="885"/>
      <c r="K8" s="885"/>
      <c r="L8" s="885"/>
      <c r="M8" s="885"/>
      <c r="N8" s="886"/>
    </row>
    <row r="9" spans="1:14" s="422" customFormat="1" ht="120.6" customHeight="1">
      <c r="A9" s="871" t="s">
        <v>482</v>
      </c>
      <c r="B9" s="872"/>
      <c r="C9" s="872"/>
      <c r="D9" s="872"/>
      <c r="E9" s="872"/>
      <c r="F9" s="872"/>
      <c r="G9" s="872"/>
      <c r="H9" s="872"/>
      <c r="I9" s="872"/>
      <c r="J9" s="872"/>
      <c r="K9" s="872"/>
      <c r="L9" s="872"/>
      <c r="M9" s="872"/>
      <c r="N9" s="873"/>
    </row>
    <row r="10" spans="1:14" s="422" customFormat="1" ht="42" customHeight="1" thickBot="1">
      <c r="A10" s="892" t="s">
        <v>483</v>
      </c>
      <c r="B10" s="893"/>
      <c r="C10" s="893"/>
      <c r="D10" s="893"/>
      <c r="E10" s="893"/>
      <c r="F10" s="893"/>
      <c r="G10" s="893"/>
      <c r="H10" s="893"/>
      <c r="I10" s="893"/>
      <c r="J10" s="893"/>
      <c r="K10" s="893"/>
      <c r="L10" s="893"/>
      <c r="M10" s="893"/>
      <c r="N10" s="894"/>
    </row>
    <row r="11" spans="1:14" s="422" customFormat="1" ht="43.8" hidden="1" customHeight="1">
      <c r="A11" s="877"/>
      <c r="B11" s="878"/>
      <c r="C11" s="878"/>
      <c r="D11" s="878"/>
      <c r="E11" s="878"/>
      <c r="F11" s="878"/>
      <c r="G11" s="878"/>
      <c r="H11" s="878"/>
      <c r="I11" s="878"/>
      <c r="J11" s="878"/>
      <c r="K11" s="878"/>
      <c r="L11" s="878"/>
      <c r="M11" s="878"/>
      <c r="N11" s="879"/>
    </row>
    <row r="12" spans="1:14" s="422" customFormat="1" ht="164.4" hidden="1" customHeight="1">
      <c r="A12" s="871"/>
      <c r="B12" s="872"/>
      <c r="C12" s="872"/>
      <c r="D12" s="872"/>
      <c r="E12" s="872"/>
      <c r="F12" s="872"/>
      <c r="G12" s="872"/>
      <c r="H12" s="872"/>
      <c r="I12" s="872"/>
      <c r="J12" s="872"/>
      <c r="K12" s="872"/>
      <c r="L12" s="872"/>
      <c r="M12" s="872"/>
      <c r="N12" s="873"/>
    </row>
    <row r="13" spans="1:14" s="422" customFormat="1" ht="41.4" customHeight="1">
      <c r="A13" s="880" t="s">
        <v>484</v>
      </c>
      <c r="B13" s="878"/>
      <c r="C13" s="878"/>
      <c r="D13" s="878"/>
      <c r="E13" s="878"/>
      <c r="F13" s="878"/>
      <c r="G13" s="878"/>
      <c r="H13" s="878"/>
      <c r="I13" s="878"/>
      <c r="J13" s="878"/>
      <c r="K13" s="878"/>
      <c r="L13" s="878"/>
      <c r="M13" s="878"/>
      <c r="N13" s="879"/>
    </row>
    <row r="14" spans="1:14" s="422" customFormat="1" ht="75" customHeight="1">
      <c r="A14" s="871" t="s">
        <v>485</v>
      </c>
      <c r="B14" s="872"/>
      <c r="C14" s="872"/>
      <c r="D14" s="872"/>
      <c r="E14" s="872"/>
      <c r="F14" s="872"/>
      <c r="G14" s="872"/>
      <c r="H14" s="872"/>
      <c r="I14" s="872"/>
      <c r="J14" s="872"/>
      <c r="K14" s="872"/>
      <c r="L14" s="872"/>
      <c r="M14" s="872"/>
      <c r="N14" s="873"/>
    </row>
    <row r="15" spans="1:14" s="422" customFormat="1" ht="36" customHeight="1" thickBot="1">
      <c r="A15" s="874" t="s">
        <v>486</v>
      </c>
      <c r="B15" s="875"/>
      <c r="C15" s="875"/>
      <c r="D15" s="875"/>
      <c r="E15" s="875"/>
      <c r="F15" s="875"/>
      <c r="G15" s="875"/>
      <c r="H15" s="875"/>
      <c r="I15" s="875"/>
      <c r="J15" s="875"/>
      <c r="K15" s="875"/>
      <c r="L15" s="875"/>
      <c r="M15" s="875"/>
      <c r="N15" s="876"/>
    </row>
    <row r="16" spans="1:14" s="422" customFormat="1" ht="45" customHeight="1">
      <c r="A16" s="877" t="s">
        <v>487</v>
      </c>
      <c r="B16" s="878"/>
      <c r="C16" s="878"/>
      <c r="D16" s="878"/>
      <c r="E16" s="878"/>
      <c r="F16" s="878"/>
      <c r="G16" s="878"/>
      <c r="H16" s="878"/>
      <c r="I16" s="878"/>
      <c r="J16" s="878"/>
      <c r="K16" s="878"/>
      <c r="L16" s="878"/>
      <c r="M16" s="878"/>
      <c r="N16" s="879"/>
    </row>
    <row r="17" spans="1:14" ht="189" customHeight="1">
      <c r="A17" s="871" t="s">
        <v>488</v>
      </c>
      <c r="B17" s="872"/>
      <c r="C17" s="872"/>
      <c r="D17" s="872"/>
      <c r="E17" s="872"/>
      <c r="F17" s="872"/>
      <c r="G17" s="872"/>
      <c r="H17" s="872"/>
      <c r="I17" s="872"/>
      <c r="J17" s="872"/>
      <c r="K17" s="872"/>
      <c r="L17" s="872"/>
      <c r="M17" s="872"/>
      <c r="N17" s="873"/>
    </row>
    <row r="18" spans="1:14" ht="36" customHeight="1" thickBot="1">
      <c r="A18" s="874" t="s">
        <v>489</v>
      </c>
      <c r="B18" s="875"/>
      <c r="C18" s="875"/>
      <c r="D18" s="875"/>
      <c r="E18" s="875"/>
      <c r="F18" s="875"/>
      <c r="G18" s="875"/>
      <c r="H18" s="875"/>
      <c r="I18" s="875"/>
      <c r="J18" s="875"/>
      <c r="K18" s="875"/>
      <c r="L18" s="875"/>
      <c r="M18" s="875"/>
      <c r="N18" s="876"/>
    </row>
  </sheetData>
  <mergeCells count="18">
    <mergeCell ref="A6:N6"/>
    <mergeCell ref="A8:N8"/>
    <mergeCell ref="A7:N7"/>
    <mergeCell ref="A12:N12"/>
    <mergeCell ref="A9:N9"/>
    <mergeCell ref="A10:N10"/>
    <mergeCell ref="A11:N11"/>
    <mergeCell ref="A1:N1"/>
    <mergeCell ref="A2:N2"/>
    <mergeCell ref="A3:N3"/>
    <mergeCell ref="A5:N5"/>
    <mergeCell ref="A4:N4"/>
    <mergeCell ref="A17:N17"/>
    <mergeCell ref="A18:N18"/>
    <mergeCell ref="A16:N16"/>
    <mergeCell ref="A13:N13"/>
    <mergeCell ref="A14:N14"/>
    <mergeCell ref="A15:N15"/>
  </mergeCells>
  <phoneticPr fontId="15"/>
  <hyperlinks>
    <hyperlink ref="A4" r:id="rId1" xr:uid="{E888663F-291A-4786-8838-07702FF971EF}"/>
    <hyperlink ref="A7" r:id="rId2" xr:uid="{72B00DF0-F1EE-4477-B2EA-E468BE30B3BC}"/>
    <hyperlink ref="A10" r:id="rId3" xr:uid="{0A74098A-0F25-4F65-B212-1499EB7A2C78}"/>
    <hyperlink ref="A18" r:id="rId4" xr:uid="{E704ED87-0695-4F86-910F-3F22CFB12F7B}"/>
  </hyperlinks>
  <pageMargins left="0.7" right="0.7" top="0.75" bottom="0.75" header="0.3" footer="0.3"/>
  <pageSetup paperSize="9" scale="37" orientation="portrait" horizontalDpi="300" verticalDpi="300"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D442D-B449-4BA2-A377-CBF2918451D6}">
  <dimension ref="C4:L11"/>
  <sheetViews>
    <sheetView workbookViewId="0">
      <selection activeCell="C4" sqref="C4:N12"/>
    </sheetView>
  </sheetViews>
  <sheetFormatPr defaultRowHeight="13.2"/>
  <cols>
    <col min="10" max="10" width="15.88671875" customWidth="1"/>
    <col min="11" max="11" width="30.33203125" customWidth="1"/>
  </cols>
  <sheetData>
    <row r="4" spans="3:12">
      <c r="D4" t="s">
        <v>216</v>
      </c>
      <c r="E4" t="s">
        <v>217</v>
      </c>
      <c r="F4" t="s">
        <v>218</v>
      </c>
    </row>
    <row r="7" spans="3:12" ht="18">
      <c r="C7" t="s">
        <v>231</v>
      </c>
      <c r="D7" t="s">
        <v>219</v>
      </c>
      <c r="E7" s="566">
        <v>45819</v>
      </c>
      <c r="F7" t="s">
        <v>220</v>
      </c>
      <c r="G7" t="s">
        <v>221</v>
      </c>
      <c r="H7" t="s">
        <v>222</v>
      </c>
      <c r="I7" t="s">
        <v>228</v>
      </c>
      <c r="J7" t="s">
        <v>222</v>
      </c>
      <c r="K7" s="567" t="s">
        <v>225</v>
      </c>
      <c r="L7" t="s">
        <v>226</v>
      </c>
    </row>
    <row r="8" spans="3:12" ht="18">
      <c r="C8" t="s">
        <v>232</v>
      </c>
      <c r="D8" t="s">
        <v>219</v>
      </c>
      <c r="E8" s="566">
        <v>45826</v>
      </c>
      <c r="F8" t="s">
        <v>223</v>
      </c>
      <c r="G8" t="s">
        <v>221</v>
      </c>
      <c r="H8" t="s">
        <v>224</v>
      </c>
      <c r="I8" t="s">
        <v>229</v>
      </c>
      <c r="J8" t="s">
        <v>230</v>
      </c>
      <c r="K8" s="567" t="s">
        <v>225</v>
      </c>
      <c r="L8" t="s">
        <v>227</v>
      </c>
    </row>
    <row r="11" spans="3:12">
      <c r="J11" s="568" t="s">
        <v>222</v>
      </c>
      <c r="K11" t="s">
        <v>233</v>
      </c>
      <c r="L11" t="s">
        <v>234</v>
      </c>
    </row>
  </sheetData>
  <phoneticPr fontId="8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2928-AFD4-4F2D-8747-0B08E79767AB}">
  <dimension ref="A1:AZ34"/>
  <sheetViews>
    <sheetView view="pageBreakPreview" topLeftCell="A12" zoomScale="96" zoomScaleNormal="100" zoomScaleSheetLayoutView="96" workbookViewId="0">
      <selection activeCell="AE9" sqref="AE9"/>
    </sheetView>
  </sheetViews>
  <sheetFormatPr defaultRowHeight="13.2"/>
  <cols>
    <col min="1" max="2" width="7.44140625" customWidth="1"/>
    <col min="3" max="3" width="10.77734375" customWidth="1"/>
    <col min="4" max="18" width="7.44140625" customWidth="1"/>
    <col min="19" max="30" width="7.44140625" style="46" customWidth="1"/>
    <col min="31" max="51" width="8.88671875" style="46"/>
    <col min="52" max="52" width="8.88671875" style="414"/>
  </cols>
  <sheetData>
    <row r="1" spans="1:52" ht="28.2" customHeight="1">
      <c r="A1" s="609"/>
      <c r="B1" s="609"/>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609"/>
    </row>
    <row r="2" spans="1:52" ht="32.4">
      <c r="A2" s="609"/>
      <c r="B2" s="601" t="s">
        <v>251</v>
      </c>
      <c r="C2" s="602"/>
      <c r="D2" s="602"/>
      <c r="E2" s="602"/>
      <c r="F2" s="602"/>
      <c r="G2" s="602"/>
      <c r="H2" s="602"/>
      <c r="I2" s="602"/>
      <c r="J2" s="602"/>
      <c r="K2" s="602"/>
      <c r="L2" s="602"/>
      <c r="M2" s="602"/>
      <c r="N2" s="602"/>
      <c r="O2" s="602"/>
      <c r="P2" s="602"/>
      <c r="Q2" s="609"/>
      <c r="R2" s="609"/>
      <c r="S2" s="622"/>
      <c r="T2" s="653" t="s">
        <v>253</v>
      </c>
      <c r="U2" s="653"/>
      <c r="V2" s="653"/>
      <c r="W2" s="653"/>
      <c r="X2" s="653"/>
      <c r="Y2" s="653"/>
      <c r="Z2" s="622"/>
      <c r="AA2" s="620"/>
      <c r="AB2" s="609"/>
    </row>
    <row r="3" spans="1:52" ht="26.4">
      <c r="A3" s="609"/>
      <c r="B3" s="604" t="s">
        <v>243</v>
      </c>
      <c r="C3" s="605"/>
      <c r="D3" s="605"/>
      <c r="E3" s="605"/>
      <c r="F3" s="605"/>
      <c r="G3" s="605"/>
      <c r="H3" s="605"/>
      <c r="I3" s="605"/>
      <c r="J3" s="605"/>
      <c r="K3" s="605"/>
      <c r="L3" s="605"/>
      <c r="M3" s="605"/>
      <c r="N3" s="605"/>
      <c r="O3" s="602"/>
      <c r="P3" s="602"/>
      <c r="Q3" s="609"/>
      <c r="R3" s="609"/>
      <c r="S3" s="619"/>
      <c r="T3" s="653"/>
      <c r="U3" s="653"/>
      <c r="V3" s="653"/>
      <c r="W3" s="653"/>
      <c r="X3" s="653"/>
      <c r="Y3" s="653"/>
      <c r="Z3" s="619"/>
      <c r="AA3" s="620"/>
      <c r="AB3" s="609"/>
    </row>
    <row r="4" spans="1:52" ht="17.399999999999999" customHeight="1">
      <c r="A4" s="609"/>
      <c r="B4" s="604" t="s">
        <v>252</v>
      </c>
      <c r="C4" s="605"/>
      <c r="D4" s="605"/>
      <c r="E4" s="605"/>
      <c r="F4" s="605"/>
      <c r="G4" s="605"/>
      <c r="H4" s="605"/>
      <c r="I4" s="605"/>
      <c r="J4" s="605"/>
      <c r="K4" s="605"/>
      <c r="L4" s="605"/>
      <c r="M4" s="605"/>
      <c r="N4" s="605"/>
      <c r="O4" s="602"/>
      <c r="P4" s="602"/>
      <c r="Q4" s="609"/>
      <c r="R4" s="609"/>
      <c r="S4" s="619"/>
      <c r="T4" s="619"/>
      <c r="U4" s="619"/>
      <c r="V4" s="619"/>
      <c r="W4" s="619"/>
      <c r="X4" s="619"/>
      <c r="Y4" s="619"/>
      <c r="Z4" s="619"/>
      <c r="AA4" s="620"/>
      <c r="AB4" s="609"/>
      <c r="AC4" s="419"/>
      <c r="AD4" s="419"/>
      <c r="AE4" s="419"/>
      <c r="AF4" s="419"/>
      <c r="AG4" s="419"/>
      <c r="AH4" s="419"/>
      <c r="AI4" s="419"/>
      <c r="AJ4"/>
      <c r="AK4"/>
      <c r="AL4"/>
      <c r="AM4"/>
      <c r="AN4"/>
      <c r="AO4"/>
      <c r="AP4"/>
      <c r="AQ4"/>
      <c r="AR4"/>
      <c r="AS4"/>
      <c r="AT4"/>
      <c r="AU4"/>
      <c r="AV4"/>
      <c r="AW4"/>
      <c r="AX4"/>
      <c r="AY4"/>
      <c r="AZ4"/>
    </row>
    <row r="5" spans="1:52" ht="17.399999999999999" customHeight="1">
      <c r="A5" s="609"/>
      <c r="B5" s="604"/>
      <c r="C5" s="605"/>
      <c r="D5" s="605"/>
      <c r="E5" s="605"/>
      <c r="F5" s="605"/>
      <c r="G5" s="605"/>
      <c r="H5" s="605"/>
      <c r="I5" s="605"/>
      <c r="J5" s="605"/>
      <c r="K5" s="606"/>
      <c r="L5" s="606"/>
      <c r="M5" s="606"/>
      <c r="N5" s="606"/>
      <c r="O5" s="603"/>
      <c r="P5" s="603"/>
      <c r="Q5" s="613"/>
      <c r="R5" s="609"/>
      <c r="S5" s="621"/>
      <c r="T5" s="621"/>
      <c r="U5" s="621"/>
      <c r="V5" s="621"/>
      <c r="W5" s="621"/>
      <c r="X5" s="621"/>
      <c r="Y5" s="621"/>
      <c r="Z5" s="621"/>
      <c r="AA5" s="602"/>
      <c r="AB5" s="613"/>
      <c r="AC5" s="419"/>
      <c r="AD5" s="419"/>
      <c r="AE5" s="419"/>
      <c r="AF5" s="419"/>
      <c r="AG5" s="419"/>
      <c r="AH5" s="419"/>
      <c r="AI5" s="419"/>
      <c r="AJ5"/>
      <c r="AK5"/>
      <c r="AL5"/>
      <c r="AM5"/>
      <c r="AN5"/>
      <c r="AO5"/>
      <c r="AP5"/>
      <c r="AQ5"/>
      <c r="AR5"/>
      <c r="AS5"/>
      <c r="AT5"/>
      <c r="AU5"/>
      <c r="AV5"/>
      <c r="AW5"/>
      <c r="AX5"/>
      <c r="AY5"/>
      <c r="AZ5"/>
    </row>
    <row r="6" spans="1:52" ht="30.6" customHeight="1">
      <c r="A6" s="609"/>
      <c r="B6" s="610" t="s">
        <v>244</v>
      </c>
      <c r="C6" s="611"/>
      <c r="D6" s="612"/>
      <c r="E6" s="611"/>
      <c r="F6" s="611"/>
      <c r="G6" s="611"/>
      <c r="H6" s="609"/>
      <c r="I6" s="609"/>
      <c r="J6" s="609"/>
      <c r="K6" s="613"/>
      <c r="L6" s="613"/>
      <c r="M6" s="613"/>
      <c r="N6" s="613"/>
      <c r="O6" s="613"/>
      <c r="P6" s="613"/>
      <c r="Q6" s="613"/>
      <c r="R6" s="609"/>
      <c r="S6" s="621"/>
      <c r="T6" s="621"/>
      <c r="U6" s="621"/>
      <c r="V6" s="621"/>
      <c r="W6" s="621"/>
      <c r="X6" s="621"/>
      <c r="Y6" s="621"/>
      <c r="Z6" s="621"/>
      <c r="AA6" s="602"/>
      <c r="AB6" s="613"/>
      <c r="AC6" s="419"/>
      <c r="AD6" s="419"/>
      <c r="AE6" s="419"/>
      <c r="AF6" s="419"/>
      <c r="AG6" s="419"/>
      <c r="AH6" s="419"/>
      <c r="AI6" s="419"/>
      <c r="AJ6"/>
      <c r="AK6"/>
      <c r="AL6"/>
      <c r="AM6"/>
      <c r="AN6"/>
      <c r="AO6"/>
      <c r="AP6"/>
      <c r="AQ6"/>
      <c r="AR6"/>
      <c r="AS6"/>
      <c r="AT6"/>
      <c r="AU6"/>
      <c r="AV6"/>
      <c r="AW6"/>
      <c r="AX6"/>
      <c r="AY6"/>
      <c r="AZ6"/>
    </row>
    <row r="7" spans="1:52" ht="17.399999999999999" customHeight="1">
      <c r="A7" s="609"/>
      <c r="K7" s="586"/>
      <c r="L7" s="586"/>
      <c r="M7" s="586"/>
      <c r="N7" s="586"/>
      <c r="O7" s="586"/>
      <c r="P7" s="586"/>
      <c r="Q7" s="613"/>
      <c r="R7" s="609"/>
      <c r="S7" s="654" t="s">
        <v>258</v>
      </c>
      <c r="T7" s="654"/>
      <c r="U7" s="654"/>
      <c r="V7" s="654"/>
      <c r="W7" s="654"/>
      <c r="X7" s="654"/>
      <c r="Y7" s="654"/>
      <c r="Z7" s="654"/>
      <c r="AA7" s="654"/>
      <c r="AB7" s="613"/>
      <c r="AC7" s="419"/>
      <c r="AD7" s="419"/>
      <c r="AE7" s="419"/>
      <c r="AF7" s="419"/>
      <c r="AG7" s="419"/>
      <c r="AH7" s="419"/>
      <c r="AI7" s="419"/>
      <c r="AJ7"/>
      <c r="AK7"/>
      <c r="AL7"/>
      <c r="AM7"/>
      <c r="AN7"/>
      <c r="AO7"/>
      <c r="AP7"/>
      <c r="AQ7"/>
      <c r="AR7"/>
      <c r="AS7"/>
      <c r="AT7"/>
      <c r="AU7"/>
      <c r="AV7"/>
      <c r="AW7"/>
      <c r="AX7"/>
      <c r="AY7"/>
      <c r="AZ7"/>
    </row>
    <row r="8" spans="1:52" ht="17.399999999999999" customHeight="1">
      <c r="A8" s="609"/>
      <c r="B8" s="599" t="s">
        <v>245</v>
      </c>
      <c r="D8" s="655"/>
      <c r="E8" s="655"/>
      <c r="F8" s="655"/>
      <c r="K8" s="586"/>
      <c r="L8" s="586"/>
      <c r="M8" s="586"/>
      <c r="N8" s="586"/>
      <c r="O8" s="586"/>
      <c r="P8" s="586"/>
      <c r="Q8" s="613"/>
      <c r="R8" s="609"/>
      <c r="S8" s="654"/>
      <c r="T8" s="654"/>
      <c r="U8" s="654"/>
      <c r="V8" s="654"/>
      <c r="W8" s="654"/>
      <c r="X8" s="654"/>
      <c r="Y8" s="654"/>
      <c r="Z8" s="654"/>
      <c r="AA8" s="654"/>
      <c r="AB8" s="613"/>
      <c r="AC8" s="419"/>
      <c r="AD8" s="419"/>
      <c r="AE8" s="419"/>
      <c r="AF8" s="419"/>
      <c r="AG8" s="419"/>
      <c r="AH8" s="419"/>
      <c r="AI8" s="419"/>
      <c r="AJ8"/>
      <c r="AK8"/>
      <c r="AL8"/>
      <c r="AM8"/>
      <c r="AN8"/>
      <c r="AO8"/>
      <c r="AP8"/>
      <c r="AQ8"/>
      <c r="AR8"/>
      <c r="AS8"/>
      <c r="AT8"/>
      <c r="AU8"/>
      <c r="AV8"/>
      <c r="AW8"/>
      <c r="AX8"/>
      <c r="AY8"/>
      <c r="AZ8"/>
    </row>
    <row r="9" spans="1:52" ht="17.399999999999999" customHeight="1">
      <c r="A9" s="609"/>
      <c r="B9" s="83" t="s">
        <v>246</v>
      </c>
      <c r="D9" s="655"/>
      <c r="E9" s="655"/>
      <c r="F9" s="655"/>
      <c r="G9" s="560"/>
      <c r="H9" s="560"/>
      <c r="L9" s="561"/>
      <c r="M9" s="561"/>
      <c r="N9" s="561"/>
      <c r="O9" s="561"/>
      <c r="P9" s="560"/>
      <c r="Q9" s="615"/>
      <c r="R9" s="617"/>
      <c r="S9" s="610" t="s">
        <v>246</v>
      </c>
      <c r="T9" s="617"/>
      <c r="U9" s="617"/>
      <c r="V9" s="617"/>
      <c r="W9" s="617"/>
      <c r="X9" s="617"/>
      <c r="Y9" s="617"/>
      <c r="Z9" s="617"/>
      <c r="AA9" s="609"/>
      <c r="AB9" s="609"/>
      <c r="AC9" s="419"/>
      <c r="AD9" s="419"/>
      <c r="AE9" s="419"/>
      <c r="AF9" s="419"/>
      <c r="AG9" s="419"/>
      <c r="AH9" s="419"/>
      <c r="AI9" s="419"/>
      <c r="AJ9"/>
      <c r="AK9"/>
      <c r="AL9"/>
      <c r="AM9"/>
      <c r="AN9"/>
      <c r="AO9"/>
      <c r="AP9"/>
      <c r="AQ9"/>
      <c r="AR9"/>
      <c r="AS9"/>
      <c r="AT9"/>
      <c r="AU9"/>
      <c r="AV9"/>
      <c r="AW9"/>
      <c r="AX9"/>
      <c r="AY9"/>
      <c r="AZ9"/>
    </row>
    <row r="10" spans="1:52" ht="17.399999999999999" customHeight="1">
      <c r="A10" s="609"/>
      <c r="B10" s="83" t="s">
        <v>246</v>
      </c>
      <c r="D10" s="560"/>
      <c r="E10" s="560"/>
      <c r="F10" s="560"/>
      <c r="G10" s="560"/>
      <c r="L10" s="560"/>
      <c r="M10" s="560"/>
      <c r="N10" s="560"/>
      <c r="O10" s="560"/>
      <c r="P10" s="560"/>
      <c r="Q10" s="615"/>
      <c r="R10" s="628" t="s">
        <v>254</v>
      </c>
      <c r="S10" s="629"/>
      <c r="T10" s="630"/>
      <c r="U10" s="630"/>
      <c r="V10" s="630"/>
      <c r="W10" s="630"/>
      <c r="X10" s="630"/>
      <c r="Y10" s="630"/>
      <c r="Z10" s="630"/>
      <c r="AA10" s="631"/>
      <c r="AB10" s="609"/>
      <c r="AC10" s="419"/>
      <c r="AD10" s="419"/>
      <c r="AE10" s="419"/>
      <c r="AF10" s="419"/>
      <c r="AG10" s="419"/>
      <c r="AH10" s="419"/>
      <c r="AI10" s="419"/>
      <c r="AJ10"/>
      <c r="AK10"/>
      <c r="AL10"/>
      <c r="AM10"/>
      <c r="AN10"/>
      <c r="AO10"/>
      <c r="AP10"/>
      <c r="AQ10"/>
      <c r="AR10"/>
      <c r="AS10"/>
      <c r="AT10"/>
      <c r="AU10"/>
      <c r="AV10"/>
      <c r="AW10"/>
      <c r="AX10"/>
      <c r="AY10"/>
      <c r="AZ10"/>
    </row>
    <row r="11" spans="1:52" ht="17.399999999999999" customHeight="1">
      <c r="A11" s="609"/>
      <c r="B11" s="600" t="s">
        <v>247</v>
      </c>
      <c r="C11" s="562"/>
      <c r="D11" s="656"/>
      <c r="E11" s="656"/>
      <c r="F11" s="656"/>
      <c r="G11" s="656"/>
      <c r="H11" s="563"/>
      <c r="L11" s="560"/>
      <c r="M11" s="560"/>
      <c r="N11" s="560"/>
      <c r="O11" s="560"/>
      <c r="P11" s="560"/>
      <c r="Q11" s="615"/>
      <c r="R11" s="628" t="s">
        <v>255</v>
      </c>
      <c r="S11" s="629"/>
      <c r="T11" s="630"/>
      <c r="U11" s="630"/>
      <c r="V11" s="630"/>
      <c r="W11" s="630"/>
      <c r="X11" s="630"/>
      <c r="Y11" s="630"/>
      <c r="Z11" s="630"/>
      <c r="AA11" s="631"/>
      <c r="AB11" s="609"/>
      <c r="AC11" s="419"/>
      <c r="AD11" s="419"/>
      <c r="AE11" s="419"/>
      <c r="AF11" s="419"/>
      <c r="AG11" s="419"/>
      <c r="AH11" s="419"/>
      <c r="AI11" s="419"/>
      <c r="AJ11"/>
      <c r="AK11"/>
      <c r="AL11"/>
      <c r="AM11"/>
      <c r="AN11"/>
      <c r="AO11"/>
      <c r="AP11"/>
      <c r="AQ11"/>
      <c r="AR11"/>
      <c r="AS11"/>
      <c r="AT11"/>
      <c r="AU11"/>
      <c r="AV11"/>
      <c r="AW11"/>
      <c r="AX11"/>
      <c r="AY11"/>
      <c r="AZ11"/>
    </row>
    <row r="12" spans="1:52" ht="17.399999999999999" customHeight="1">
      <c r="A12" s="609"/>
      <c r="B12" s="600" t="s">
        <v>248</v>
      </c>
      <c r="C12" s="562"/>
      <c r="D12" s="657"/>
      <c r="E12" s="657"/>
      <c r="F12" s="657"/>
      <c r="G12" s="657"/>
      <c r="H12" s="657"/>
      <c r="I12" s="657"/>
      <c r="L12" s="560"/>
      <c r="M12" s="560"/>
      <c r="N12" s="560"/>
      <c r="O12" s="560"/>
      <c r="P12" s="560"/>
      <c r="Q12" s="615"/>
      <c r="R12" s="628" t="s">
        <v>256</v>
      </c>
      <c r="S12" s="629"/>
      <c r="T12" s="630"/>
      <c r="U12" s="630"/>
      <c r="V12" s="630"/>
      <c r="W12" s="630"/>
      <c r="X12" s="630"/>
      <c r="Y12" s="630"/>
      <c r="Z12" s="630"/>
      <c r="AA12" s="631"/>
      <c r="AB12" s="609"/>
      <c r="AC12" s="419"/>
      <c r="AD12" s="419"/>
      <c r="AE12" s="419"/>
      <c r="AF12" s="419"/>
      <c r="AG12" s="419"/>
      <c r="AH12" s="419"/>
      <c r="AI12" s="419"/>
      <c r="AJ12"/>
      <c r="AK12"/>
      <c r="AL12"/>
      <c r="AM12"/>
      <c r="AN12"/>
      <c r="AO12"/>
      <c r="AP12"/>
      <c r="AQ12"/>
      <c r="AR12"/>
      <c r="AS12"/>
      <c r="AT12"/>
      <c r="AU12"/>
      <c r="AV12"/>
      <c r="AW12"/>
      <c r="AX12"/>
      <c r="AY12"/>
      <c r="AZ12"/>
    </row>
    <row r="13" spans="1:52" ht="17.399999999999999" customHeight="1">
      <c r="A13" s="609"/>
      <c r="B13" s="600" t="s">
        <v>249</v>
      </c>
      <c r="C13" s="656"/>
      <c r="D13" s="656"/>
      <c r="E13" s="656"/>
      <c r="F13" s="656"/>
      <c r="G13" s="656"/>
      <c r="H13" s="656"/>
      <c r="L13" s="560"/>
      <c r="M13" s="560"/>
      <c r="N13" s="560"/>
      <c r="O13" s="560"/>
      <c r="P13" s="560"/>
      <c r="Q13" s="615"/>
      <c r="R13" s="628" t="s">
        <v>257</v>
      </c>
      <c r="S13" s="629"/>
      <c r="T13" s="630"/>
      <c r="U13" s="630"/>
      <c r="V13" s="630"/>
      <c r="W13" s="630"/>
      <c r="X13" s="630"/>
      <c r="Y13" s="630"/>
      <c r="Z13" s="630"/>
      <c r="AA13" s="631"/>
      <c r="AB13" s="609"/>
      <c r="AC13" s="419"/>
      <c r="AD13" s="419"/>
      <c r="AE13" s="419"/>
      <c r="AF13" s="419"/>
      <c r="AG13" s="419"/>
      <c r="AH13" s="419"/>
      <c r="AI13" s="419"/>
      <c r="AJ13"/>
      <c r="AK13"/>
      <c r="AL13"/>
      <c r="AM13"/>
      <c r="AN13"/>
      <c r="AO13"/>
      <c r="AP13"/>
      <c r="AQ13"/>
      <c r="AR13"/>
      <c r="AS13"/>
      <c r="AT13"/>
      <c r="AU13"/>
      <c r="AV13"/>
      <c r="AW13"/>
      <c r="AX13"/>
      <c r="AY13"/>
      <c r="AZ13"/>
    </row>
    <row r="14" spans="1:52" ht="17.399999999999999" customHeight="1">
      <c r="A14" s="609"/>
      <c r="B14" s="600" t="s">
        <v>250</v>
      </c>
      <c r="C14" s="562"/>
      <c r="D14" s="656"/>
      <c r="E14" s="656"/>
      <c r="F14" s="656"/>
      <c r="G14" s="656"/>
      <c r="H14" s="563"/>
      <c r="L14" s="560"/>
      <c r="M14" s="560"/>
      <c r="N14" s="560"/>
      <c r="O14" s="560"/>
      <c r="P14" s="560"/>
      <c r="Q14" s="615"/>
      <c r="R14" s="617"/>
      <c r="S14" s="610" t="s">
        <v>246</v>
      </c>
      <c r="T14" s="617"/>
      <c r="U14" s="617"/>
      <c r="V14" s="617"/>
      <c r="W14" s="617"/>
      <c r="X14" s="617"/>
      <c r="Y14" s="617"/>
      <c r="Z14" s="617"/>
      <c r="AA14" s="609"/>
      <c r="AB14" s="609"/>
      <c r="AC14" s="419"/>
      <c r="AD14" s="419"/>
      <c r="AE14" s="419"/>
      <c r="AF14" s="419"/>
      <c r="AG14" s="419"/>
      <c r="AH14" s="419"/>
      <c r="AI14" s="419"/>
      <c r="AJ14"/>
      <c r="AK14"/>
      <c r="AL14"/>
      <c r="AM14"/>
      <c r="AN14"/>
      <c r="AO14"/>
      <c r="AP14"/>
      <c r="AQ14"/>
      <c r="AR14"/>
      <c r="AS14"/>
      <c r="AT14"/>
      <c r="AU14"/>
      <c r="AV14"/>
      <c r="AW14"/>
      <c r="AX14"/>
      <c r="AY14"/>
      <c r="AZ14"/>
    </row>
    <row r="15" spans="1:52" ht="17.399999999999999" customHeight="1">
      <c r="A15" s="609"/>
      <c r="C15" s="562"/>
      <c r="D15" s="656"/>
      <c r="E15" s="656"/>
      <c r="F15" s="656"/>
      <c r="G15" s="656"/>
      <c r="H15" s="656"/>
      <c r="L15" s="623"/>
      <c r="M15" s="623"/>
      <c r="N15" s="623"/>
      <c r="O15" s="623"/>
      <c r="P15" s="623"/>
      <c r="Q15" s="623"/>
      <c r="R15" s="608"/>
      <c r="S15" s="624"/>
      <c r="T15" s="659"/>
      <c r="U15" s="659"/>
      <c r="V15" s="659"/>
      <c r="W15" s="659"/>
      <c r="X15" s="659"/>
      <c r="Y15" s="659"/>
      <c r="Z15" s="624"/>
      <c r="AA15" s="625"/>
      <c r="AB15" s="609"/>
      <c r="AC15" s="419"/>
      <c r="AD15" s="419"/>
      <c r="AE15" s="419"/>
      <c r="AF15" s="419"/>
      <c r="AG15" s="419"/>
      <c r="AH15" s="419"/>
      <c r="AI15" s="419"/>
      <c r="AJ15"/>
      <c r="AK15"/>
      <c r="AL15"/>
      <c r="AM15"/>
      <c r="AN15"/>
      <c r="AO15"/>
      <c r="AP15"/>
      <c r="AQ15"/>
      <c r="AR15"/>
      <c r="AS15"/>
      <c r="AT15"/>
      <c r="AU15"/>
      <c r="AV15"/>
      <c r="AW15"/>
      <c r="AX15"/>
      <c r="AY15"/>
      <c r="AZ15"/>
    </row>
    <row r="16" spans="1:52" ht="17.399999999999999" customHeight="1">
      <c r="A16" s="609"/>
      <c r="D16" s="564"/>
      <c r="E16" s="564"/>
      <c r="F16" s="564"/>
      <c r="G16" s="564"/>
      <c r="H16" s="564"/>
      <c r="L16" s="623"/>
      <c r="M16" s="623"/>
      <c r="N16" s="623"/>
      <c r="O16" s="623"/>
      <c r="P16" s="623"/>
      <c r="Q16" s="623"/>
      <c r="R16" s="626"/>
      <c r="S16" s="627"/>
      <c r="T16" s="659"/>
      <c r="U16" s="659"/>
      <c r="V16" s="659"/>
      <c r="W16" s="659"/>
      <c r="X16" s="659"/>
      <c r="Y16" s="659"/>
      <c r="Z16" s="627"/>
      <c r="AA16" s="625"/>
      <c r="AB16" s="609"/>
      <c r="AC16" s="419"/>
      <c r="AD16" s="419"/>
      <c r="AE16" s="419"/>
      <c r="AF16" s="419"/>
      <c r="AG16" s="419"/>
      <c r="AH16" s="419"/>
      <c r="AI16" s="419"/>
      <c r="AJ16"/>
      <c r="AK16"/>
      <c r="AL16"/>
      <c r="AM16"/>
      <c r="AN16"/>
      <c r="AO16"/>
      <c r="AP16"/>
      <c r="AQ16"/>
      <c r="AR16"/>
      <c r="AS16"/>
      <c r="AT16"/>
      <c r="AU16"/>
      <c r="AV16"/>
      <c r="AW16"/>
      <c r="AX16"/>
      <c r="AY16"/>
      <c r="AZ16"/>
    </row>
    <row r="17" spans="1:52" ht="17.399999999999999" customHeight="1">
      <c r="A17" s="609"/>
      <c r="L17" s="623"/>
      <c r="M17" s="623"/>
      <c r="N17" s="623"/>
      <c r="O17" s="623"/>
      <c r="P17" s="623"/>
      <c r="Q17" s="623"/>
      <c r="R17" s="626"/>
      <c r="S17" s="627"/>
      <c r="T17" s="627"/>
      <c r="U17" s="627"/>
      <c r="V17" s="627"/>
      <c r="W17" s="627"/>
      <c r="X17" s="627"/>
      <c r="Y17" s="627"/>
      <c r="Z17" s="627"/>
      <c r="AA17" s="625"/>
      <c r="AB17" s="609"/>
      <c r="AC17" s="419"/>
      <c r="AD17" s="419"/>
      <c r="AE17" s="419"/>
      <c r="AF17" s="419"/>
      <c r="AG17" s="419"/>
      <c r="AH17" s="419"/>
      <c r="AI17" s="419"/>
      <c r="AJ17"/>
      <c r="AK17"/>
      <c r="AL17"/>
      <c r="AM17"/>
      <c r="AN17"/>
      <c r="AO17"/>
      <c r="AP17"/>
      <c r="AQ17"/>
      <c r="AR17"/>
      <c r="AS17"/>
      <c r="AT17"/>
      <c r="AU17"/>
      <c r="AV17"/>
      <c r="AW17"/>
      <c r="AX17"/>
      <c r="AY17"/>
      <c r="AZ17"/>
    </row>
    <row r="18" spans="1:52" ht="17.399999999999999" customHeight="1">
      <c r="A18" s="609"/>
      <c r="L18" s="658"/>
      <c r="M18" s="658"/>
      <c r="N18" s="658"/>
      <c r="O18" s="623"/>
      <c r="P18" s="623"/>
      <c r="Q18" s="623"/>
      <c r="R18" s="626"/>
      <c r="S18" s="626"/>
      <c r="T18" s="626"/>
      <c r="U18" s="626"/>
      <c r="V18" s="626"/>
      <c r="W18" s="626"/>
      <c r="X18" s="626"/>
      <c r="Y18" s="626"/>
      <c r="Z18" s="626"/>
      <c r="AA18" s="607"/>
      <c r="AB18" s="609"/>
      <c r="AC18" s="419"/>
      <c r="AD18" s="419"/>
      <c r="AE18" s="419"/>
      <c r="AF18" s="419"/>
      <c r="AG18" s="419"/>
      <c r="AH18" s="419"/>
      <c r="AI18" s="419"/>
      <c r="AJ18"/>
      <c r="AK18"/>
      <c r="AL18"/>
      <c r="AM18"/>
      <c r="AN18"/>
      <c r="AO18"/>
      <c r="AP18"/>
      <c r="AQ18"/>
      <c r="AR18"/>
      <c r="AS18"/>
      <c r="AT18"/>
      <c r="AU18"/>
      <c r="AV18"/>
      <c r="AW18"/>
      <c r="AX18"/>
      <c r="AY18"/>
      <c r="AZ18"/>
    </row>
    <row r="19" spans="1:52" ht="17.399999999999999" customHeight="1">
      <c r="A19" s="609"/>
      <c r="F19" s="661"/>
      <c r="G19" s="661"/>
      <c r="H19" s="661"/>
      <c r="L19" s="623"/>
      <c r="M19" s="623"/>
      <c r="N19" s="623"/>
      <c r="O19" s="623"/>
      <c r="P19" s="623"/>
      <c r="Q19" s="623"/>
      <c r="R19" s="626"/>
      <c r="S19" s="626"/>
      <c r="T19" s="626"/>
      <c r="U19" s="626"/>
      <c r="V19" s="626"/>
      <c r="W19" s="626"/>
      <c r="X19" s="626"/>
      <c r="Y19" s="626"/>
      <c r="Z19" s="626"/>
      <c r="AA19" s="607"/>
      <c r="AB19" s="609"/>
      <c r="AC19" s="419"/>
      <c r="AD19" s="419"/>
      <c r="AE19" s="419"/>
      <c r="AF19" s="419"/>
      <c r="AG19" s="419"/>
      <c r="AH19" s="419"/>
      <c r="AI19" s="419"/>
      <c r="AJ19"/>
      <c r="AK19"/>
      <c r="AL19"/>
      <c r="AM19"/>
      <c r="AN19"/>
      <c r="AO19"/>
      <c r="AP19"/>
      <c r="AQ19"/>
      <c r="AR19"/>
      <c r="AS19"/>
      <c r="AT19"/>
      <c r="AU19"/>
      <c r="AV19"/>
      <c r="AW19"/>
      <c r="AX19"/>
      <c r="AY19"/>
      <c r="AZ19"/>
    </row>
    <row r="20" spans="1:52" ht="17.399999999999999" customHeight="1">
      <c r="A20" s="609"/>
      <c r="F20" s="661"/>
      <c r="G20" s="661"/>
      <c r="H20" s="661"/>
      <c r="L20" s="623"/>
      <c r="M20" s="623"/>
      <c r="N20" s="623"/>
      <c r="O20" s="623"/>
      <c r="P20" s="623"/>
      <c r="Q20" s="623"/>
      <c r="R20" s="626"/>
      <c r="S20" s="660"/>
      <c r="T20" s="660"/>
      <c r="U20" s="660"/>
      <c r="V20" s="660"/>
      <c r="W20" s="660"/>
      <c r="X20" s="660"/>
      <c r="Y20" s="660"/>
      <c r="Z20" s="660"/>
      <c r="AA20" s="660"/>
      <c r="AB20" s="609"/>
      <c r="AC20" s="419"/>
      <c r="AD20" s="419"/>
      <c r="AE20" s="419"/>
      <c r="AF20" s="419"/>
      <c r="AG20" s="419"/>
      <c r="AH20" s="419"/>
      <c r="AI20" s="419"/>
      <c r="AJ20"/>
      <c r="AK20"/>
      <c r="AL20"/>
      <c r="AM20"/>
      <c r="AN20"/>
      <c r="AO20"/>
      <c r="AP20"/>
      <c r="AQ20"/>
      <c r="AR20"/>
      <c r="AS20"/>
      <c r="AT20"/>
      <c r="AU20"/>
      <c r="AV20"/>
      <c r="AW20"/>
      <c r="AX20"/>
      <c r="AY20"/>
      <c r="AZ20"/>
    </row>
    <row r="21" spans="1:52" ht="17.399999999999999" customHeight="1">
      <c r="A21" s="609"/>
      <c r="F21" s="661"/>
      <c r="G21" s="661"/>
      <c r="H21" s="661"/>
      <c r="L21" s="623"/>
      <c r="M21" s="623"/>
      <c r="N21" s="623"/>
      <c r="O21" s="623"/>
      <c r="P21" s="623"/>
      <c r="Q21" s="623"/>
      <c r="R21" s="623"/>
      <c r="S21" s="660"/>
      <c r="T21" s="660"/>
      <c r="U21" s="660"/>
      <c r="V21" s="660"/>
      <c r="W21" s="660"/>
      <c r="X21" s="660"/>
      <c r="Y21" s="660"/>
      <c r="Z21" s="660"/>
      <c r="AA21" s="660"/>
      <c r="AB21" s="609"/>
      <c r="AC21" s="419"/>
      <c r="AD21" s="419"/>
      <c r="AE21" s="419"/>
      <c r="AF21" s="419"/>
      <c r="AG21" s="419"/>
      <c r="AH21" s="419"/>
      <c r="AI21" s="419"/>
      <c r="AJ21"/>
      <c r="AK21"/>
      <c r="AL21"/>
      <c r="AM21"/>
      <c r="AN21"/>
      <c r="AO21"/>
      <c r="AP21"/>
      <c r="AQ21"/>
      <c r="AR21"/>
      <c r="AS21"/>
      <c r="AT21"/>
      <c r="AU21"/>
      <c r="AV21"/>
      <c r="AW21"/>
      <c r="AX21"/>
      <c r="AY21"/>
      <c r="AZ21"/>
    </row>
    <row r="22" spans="1:52" ht="17.399999999999999" customHeight="1">
      <c r="A22" s="609"/>
      <c r="L22" s="607"/>
      <c r="M22" s="607"/>
      <c r="N22" s="607"/>
      <c r="O22" s="607"/>
      <c r="P22" s="607"/>
      <c r="Q22" s="623"/>
      <c r="R22" s="623"/>
      <c r="S22" s="607"/>
      <c r="T22" s="607"/>
      <c r="U22" s="607"/>
      <c r="V22" s="607"/>
      <c r="W22" s="607"/>
      <c r="X22" s="607"/>
      <c r="Y22" s="607"/>
      <c r="Z22" s="607"/>
      <c r="AA22" s="607"/>
      <c r="AB22" s="609"/>
      <c r="AC22" s="419"/>
      <c r="AD22" s="419"/>
      <c r="AE22" s="419"/>
      <c r="AF22" s="419"/>
      <c r="AG22" s="419"/>
      <c r="AH22" s="419"/>
      <c r="AI22" s="419"/>
      <c r="AJ22"/>
      <c r="AK22"/>
      <c r="AL22"/>
      <c r="AM22"/>
      <c r="AN22"/>
      <c r="AO22"/>
      <c r="AP22"/>
      <c r="AQ22"/>
      <c r="AR22"/>
      <c r="AS22"/>
      <c r="AT22"/>
      <c r="AU22"/>
      <c r="AV22"/>
      <c r="AW22"/>
      <c r="AX22"/>
      <c r="AY22"/>
      <c r="AZ22"/>
    </row>
    <row r="23" spans="1:52" ht="17.399999999999999" customHeight="1">
      <c r="A23" s="609"/>
      <c r="L23" s="623"/>
      <c r="M23" s="623"/>
      <c r="N23" s="623"/>
      <c r="O23" s="623"/>
      <c r="P23" s="623"/>
      <c r="Q23" s="623"/>
      <c r="R23" s="623"/>
      <c r="S23" s="607"/>
      <c r="T23" s="607"/>
      <c r="U23" s="607"/>
      <c r="V23" s="607"/>
      <c r="W23" s="607"/>
      <c r="X23" s="607"/>
      <c r="Y23" s="607"/>
      <c r="Z23" s="607"/>
      <c r="AA23" s="607"/>
      <c r="AB23" s="609"/>
      <c r="AC23" s="419"/>
      <c r="AD23" s="419"/>
      <c r="AE23" s="419"/>
      <c r="AF23" s="419"/>
      <c r="AG23" s="419"/>
      <c r="AH23" s="419"/>
      <c r="AI23" s="419"/>
      <c r="AJ23"/>
      <c r="AK23"/>
      <c r="AL23"/>
      <c r="AM23"/>
      <c r="AN23"/>
      <c r="AO23"/>
      <c r="AP23"/>
      <c r="AQ23"/>
      <c r="AR23"/>
      <c r="AS23"/>
      <c r="AT23"/>
      <c r="AU23"/>
      <c r="AV23"/>
      <c r="AW23"/>
      <c r="AX23"/>
      <c r="AY23"/>
      <c r="AZ23"/>
    </row>
    <row r="24" spans="1:52" ht="13.2" customHeight="1">
      <c r="A24" s="609"/>
      <c r="L24" s="658"/>
      <c r="M24" s="658"/>
      <c r="N24" s="658"/>
      <c r="O24" s="658"/>
      <c r="P24" s="658"/>
      <c r="Q24" s="658"/>
      <c r="R24" s="658"/>
      <c r="S24" s="658"/>
      <c r="T24" s="607"/>
      <c r="U24" s="607"/>
      <c r="V24" s="607"/>
      <c r="W24" s="607"/>
      <c r="X24" s="607"/>
      <c r="Y24" s="607"/>
      <c r="Z24" s="607"/>
      <c r="AA24" s="607"/>
      <c r="AB24" s="609"/>
      <c r="AC24" s="419"/>
      <c r="AD24" s="419"/>
      <c r="AE24" s="419"/>
      <c r="AF24" s="419"/>
      <c r="AG24" s="419"/>
      <c r="AH24" s="419"/>
      <c r="AI24" s="419"/>
      <c r="AJ24"/>
      <c r="AK24"/>
      <c r="AL24"/>
      <c r="AM24"/>
      <c r="AN24"/>
      <c r="AO24"/>
      <c r="AP24"/>
      <c r="AQ24"/>
      <c r="AR24"/>
      <c r="AS24"/>
      <c r="AT24"/>
      <c r="AU24"/>
      <c r="AV24"/>
      <c r="AW24"/>
      <c r="AX24"/>
      <c r="AY24"/>
      <c r="AZ24"/>
    </row>
    <row r="25" spans="1:52" ht="13.2" customHeight="1">
      <c r="A25" s="609"/>
      <c r="L25" s="658"/>
      <c r="M25" s="658"/>
      <c r="N25" s="658"/>
      <c r="O25" s="658"/>
      <c r="P25" s="658"/>
      <c r="Q25" s="658"/>
      <c r="R25" s="658"/>
      <c r="S25" s="658"/>
      <c r="T25" s="607"/>
      <c r="U25" s="607"/>
      <c r="V25" s="607"/>
      <c r="W25" s="607"/>
      <c r="X25" s="607"/>
      <c r="Y25" s="607"/>
      <c r="Z25" s="607"/>
      <c r="AA25" s="607"/>
      <c r="AB25" s="609"/>
      <c r="AC25" s="419"/>
      <c r="AD25" s="419"/>
      <c r="AE25" s="419"/>
      <c r="AF25" s="419"/>
      <c r="AG25" s="419"/>
      <c r="AH25" s="419"/>
      <c r="AI25" s="419"/>
      <c r="AJ25"/>
      <c r="AK25"/>
      <c r="AL25"/>
      <c r="AM25"/>
      <c r="AN25"/>
      <c r="AO25"/>
      <c r="AP25"/>
      <c r="AQ25"/>
      <c r="AR25"/>
      <c r="AS25"/>
      <c r="AT25"/>
      <c r="AU25"/>
      <c r="AV25"/>
      <c r="AW25"/>
      <c r="AX25"/>
      <c r="AY25"/>
      <c r="AZ25"/>
    </row>
    <row r="26" spans="1:52">
      <c r="A26" s="609"/>
      <c r="L26" s="658"/>
      <c r="M26" s="658"/>
      <c r="N26" s="658"/>
      <c r="O26" s="658"/>
      <c r="P26" s="658"/>
      <c r="Q26" s="658"/>
      <c r="R26" s="658"/>
      <c r="S26" s="658"/>
      <c r="T26" s="607"/>
      <c r="U26" s="607"/>
      <c r="V26" s="607"/>
      <c r="W26" s="607"/>
      <c r="X26" s="607"/>
      <c r="Y26" s="607"/>
      <c r="Z26" s="607"/>
      <c r="AA26" s="607"/>
      <c r="AB26" s="609"/>
      <c r="AC26" s="419"/>
      <c r="AD26" s="419"/>
      <c r="AE26" s="419"/>
      <c r="AF26" s="419"/>
      <c r="AG26" s="419"/>
      <c r="AH26" s="419"/>
      <c r="AI26" s="419"/>
      <c r="AJ26"/>
      <c r="AK26"/>
      <c r="AL26"/>
      <c r="AM26"/>
      <c r="AN26"/>
      <c r="AO26"/>
      <c r="AP26"/>
      <c r="AQ26"/>
      <c r="AR26"/>
      <c r="AS26"/>
      <c r="AT26"/>
      <c r="AU26"/>
      <c r="AV26"/>
      <c r="AW26"/>
      <c r="AX26"/>
      <c r="AY26"/>
      <c r="AZ26"/>
    </row>
    <row r="27" spans="1:52" ht="19.2">
      <c r="A27" s="609"/>
      <c r="B27" s="609"/>
      <c r="C27" s="609"/>
      <c r="D27" s="609"/>
      <c r="E27" s="609"/>
      <c r="F27" s="609"/>
      <c r="G27" s="609"/>
      <c r="H27" s="609"/>
      <c r="I27" s="609"/>
      <c r="J27" s="609"/>
      <c r="K27" s="609"/>
      <c r="L27" s="615"/>
      <c r="M27" s="615"/>
      <c r="N27" s="615"/>
      <c r="O27" s="615"/>
      <c r="P27" s="615"/>
      <c r="Q27" s="615"/>
      <c r="R27" s="615"/>
      <c r="S27" s="609"/>
      <c r="T27" s="609"/>
      <c r="U27" s="609"/>
      <c r="V27" s="609"/>
      <c r="W27" s="609"/>
      <c r="X27" s="609"/>
      <c r="Y27" s="609"/>
      <c r="Z27" s="609"/>
      <c r="AA27" s="609"/>
      <c r="AB27" s="609"/>
      <c r="AC27" s="419"/>
      <c r="AD27" s="419"/>
      <c r="AE27" s="419"/>
      <c r="AF27" s="419"/>
      <c r="AG27" s="419"/>
      <c r="AH27" s="419"/>
      <c r="AI27" s="419"/>
      <c r="AJ27"/>
      <c r="AK27"/>
      <c r="AL27"/>
      <c r="AM27"/>
      <c r="AN27"/>
      <c r="AO27"/>
      <c r="AP27"/>
      <c r="AQ27"/>
      <c r="AR27"/>
      <c r="AS27"/>
      <c r="AT27"/>
      <c r="AU27"/>
      <c r="AV27"/>
      <c r="AW27"/>
      <c r="AX27"/>
      <c r="AY27"/>
      <c r="AZ27"/>
    </row>
    <row r="28" spans="1:52" ht="19.2">
      <c r="A28" s="609"/>
      <c r="B28" s="609"/>
      <c r="C28" s="609"/>
      <c r="D28" s="609"/>
      <c r="E28" s="609"/>
      <c r="F28" s="609"/>
      <c r="G28" s="609"/>
      <c r="H28" s="609"/>
      <c r="I28" s="609"/>
      <c r="J28" s="609"/>
      <c r="K28" s="609"/>
      <c r="L28" s="615"/>
      <c r="M28" s="615"/>
      <c r="N28" s="615"/>
      <c r="O28" s="615"/>
      <c r="P28" s="615"/>
      <c r="Q28" s="615"/>
      <c r="R28" s="615"/>
      <c r="S28" s="609"/>
      <c r="T28" s="609"/>
      <c r="U28" s="609"/>
      <c r="V28" s="609"/>
      <c r="W28" s="609"/>
      <c r="X28" s="609"/>
      <c r="Y28" s="609"/>
      <c r="Z28" s="609"/>
      <c r="AA28" s="609"/>
      <c r="AB28" s="609"/>
      <c r="AC28" s="419"/>
      <c r="AD28" s="419"/>
      <c r="AE28" s="419"/>
      <c r="AF28" s="419"/>
      <c r="AG28" s="419"/>
      <c r="AH28" s="419"/>
      <c r="AI28" s="419"/>
      <c r="AJ28"/>
      <c r="AK28"/>
      <c r="AL28"/>
      <c r="AM28"/>
      <c r="AN28"/>
      <c r="AO28"/>
      <c r="AP28"/>
      <c r="AQ28"/>
      <c r="AR28"/>
      <c r="AS28"/>
      <c r="AT28"/>
      <c r="AU28"/>
      <c r="AV28"/>
      <c r="AW28"/>
      <c r="AX28"/>
      <c r="AY28"/>
      <c r="AZ28"/>
    </row>
    <row r="29" spans="1:52" ht="19.2">
      <c r="A29" s="609"/>
      <c r="B29" s="609"/>
      <c r="C29" s="618" t="s">
        <v>207</v>
      </c>
      <c r="D29" s="618"/>
      <c r="E29" s="618"/>
      <c r="F29" s="618"/>
      <c r="G29" s="609"/>
      <c r="H29" s="609"/>
      <c r="I29" s="609"/>
      <c r="J29" s="609"/>
      <c r="K29" s="609"/>
      <c r="L29" s="615"/>
      <c r="M29" s="615"/>
      <c r="N29" s="615"/>
      <c r="O29" s="615"/>
      <c r="P29" s="615"/>
      <c r="Q29" s="615"/>
      <c r="R29" s="615"/>
      <c r="S29" s="609"/>
      <c r="T29" s="609"/>
      <c r="U29" s="609"/>
      <c r="V29" s="609"/>
      <c r="W29" s="609"/>
      <c r="X29" s="609"/>
      <c r="Y29" s="609"/>
      <c r="Z29" s="609"/>
      <c r="AA29" s="609"/>
      <c r="AB29" s="609"/>
      <c r="AC29" s="419"/>
      <c r="AD29" s="419"/>
      <c r="AE29" s="419"/>
      <c r="AF29" s="419"/>
      <c r="AG29" s="419"/>
      <c r="AH29" s="419"/>
      <c r="AI29" s="419"/>
      <c r="AJ29"/>
      <c r="AK29"/>
      <c r="AL29"/>
      <c r="AM29"/>
      <c r="AN29"/>
      <c r="AO29"/>
      <c r="AP29"/>
      <c r="AQ29"/>
      <c r="AR29"/>
      <c r="AS29"/>
      <c r="AT29"/>
      <c r="AU29"/>
      <c r="AV29"/>
      <c r="AW29"/>
      <c r="AX29"/>
      <c r="AY29"/>
      <c r="AZ29"/>
    </row>
    <row r="30" spans="1:52" ht="13.2" customHeight="1">
      <c r="A30" s="609"/>
      <c r="B30" s="609"/>
      <c r="C30" s="618"/>
      <c r="D30" s="618"/>
      <c r="E30" s="618"/>
      <c r="F30" s="618"/>
      <c r="G30" s="609"/>
      <c r="H30" s="609"/>
      <c r="I30" s="609"/>
      <c r="J30" s="609"/>
      <c r="K30" s="609"/>
      <c r="L30" s="609"/>
      <c r="M30" s="609"/>
      <c r="N30" s="609"/>
      <c r="O30" s="609"/>
      <c r="P30" s="609"/>
      <c r="Q30" s="616"/>
      <c r="R30" s="614"/>
      <c r="S30" s="614"/>
      <c r="T30" s="614"/>
      <c r="U30" s="614"/>
      <c r="V30" s="614"/>
      <c r="W30" s="614"/>
      <c r="X30" s="614"/>
      <c r="Y30" s="614"/>
      <c r="Z30" s="614"/>
      <c r="AA30" s="614"/>
      <c r="AB30" s="609"/>
      <c r="AC30" s="419"/>
      <c r="AD30" s="419"/>
      <c r="AE30" s="419"/>
      <c r="AF30" s="419"/>
      <c r="AG30" s="419"/>
      <c r="AH30" s="419"/>
      <c r="AI30" s="419"/>
      <c r="AJ30"/>
      <c r="AK30"/>
      <c r="AL30"/>
      <c r="AM30"/>
      <c r="AN30"/>
      <c r="AO30"/>
      <c r="AP30"/>
      <c r="AQ30"/>
      <c r="AR30"/>
      <c r="AS30"/>
      <c r="AT30"/>
      <c r="AU30"/>
      <c r="AV30"/>
      <c r="AW30"/>
      <c r="AX30"/>
      <c r="AY30"/>
      <c r="AZ30"/>
    </row>
    <row r="31" spans="1:52">
      <c r="A31" s="609"/>
      <c r="B31" s="609"/>
      <c r="C31" s="618"/>
      <c r="D31" s="618"/>
      <c r="E31" s="618"/>
      <c r="F31" s="618"/>
      <c r="G31" s="609"/>
      <c r="H31" s="609"/>
      <c r="I31" s="609"/>
      <c r="J31" s="609"/>
      <c r="K31" s="609"/>
      <c r="L31" s="609"/>
      <c r="M31" s="609"/>
      <c r="N31" s="609"/>
      <c r="O31" s="609"/>
      <c r="P31" s="609"/>
      <c r="Q31" s="614"/>
      <c r="R31" s="614"/>
      <c r="S31" s="614"/>
      <c r="T31" s="614"/>
      <c r="U31" s="614"/>
      <c r="V31" s="614"/>
      <c r="W31" s="614"/>
      <c r="X31" s="614"/>
      <c r="Y31" s="614"/>
      <c r="Z31" s="614"/>
      <c r="AA31" s="614"/>
      <c r="AB31" s="609"/>
      <c r="AC31" s="419"/>
      <c r="AD31" s="419"/>
      <c r="AE31" s="419"/>
      <c r="AF31" s="419"/>
      <c r="AG31" s="419"/>
      <c r="AH31" s="419"/>
      <c r="AI31" s="419"/>
      <c r="AJ31"/>
      <c r="AK31"/>
      <c r="AL31"/>
      <c r="AM31"/>
      <c r="AN31"/>
      <c r="AO31"/>
      <c r="AP31"/>
      <c r="AQ31"/>
      <c r="AR31"/>
      <c r="AS31"/>
      <c r="AT31"/>
      <c r="AU31"/>
      <c r="AV31"/>
      <c r="AW31"/>
      <c r="AX31"/>
      <c r="AY31"/>
      <c r="AZ31"/>
    </row>
    <row r="32" spans="1:52">
      <c r="A32" s="609"/>
      <c r="B32" s="609"/>
      <c r="C32" s="609"/>
      <c r="D32" s="609"/>
      <c r="E32" s="609"/>
      <c r="F32" s="609"/>
      <c r="G32" s="609"/>
      <c r="H32" s="609"/>
      <c r="I32" s="609"/>
      <c r="J32" s="609"/>
      <c r="K32" s="609"/>
      <c r="L32" s="609"/>
      <c r="M32" s="609"/>
      <c r="N32" s="609"/>
      <c r="O32" s="609"/>
      <c r="P32" s="609"/>
      <c r="Q32" s="614"/>
      <c r="R32" s="614"/>
      <c r="S32" s="614"/>
      <c r="T32" s="614"/>
      <c r="U32" s="614"/>
      <c r="V32" s="614"/>
      <c r="W32" s="614"/>
      <c r="X32" s="614"/>
      <c r="Y32" s="614"/>
      <c r="Z32" s="614"/>
      <c r="AA32" s="614"/>
      <c r="AB32" s="609"/>
      <c r="AC32" s="419"/>
      <c r="AD32" s="419"/>
      <c r="AE32" s="419"/>
      <c r="AF32" s="419"/>
      <c r="AG32" s="419"/>
      <c r="AH32" s="419"/>
      <c r="AI32" s="419"/>
    </row>
    <row r="33" spans="1:35">
      <c r="A33" s="419"/>
      <c r="B33" s="419"/>
      <c r="C33" s="419"/>
      <c r="D33" s="419"/>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row>
    <row r="34" spans="1:35">
      <c r="A34" s="419"/>
      <c r="B34" s="419"/>
      <c r="C34" s="419"/>
      <c r="D34" s="419"/>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row>
  </sheetData>
  <sheetProtection formatCells="0" formatColumns="0" formatRows="0" insertColumns="0" insertRows="0" insertHyperlinks="0" deleteColumns="0" deleteRows="0" sort="0" autoFilter="0" pivotTables="0"/>
  <mergeCells count="13">
    <mergeCell ref="L24:S26"/>
    <mergeCell ref="C13:H13"/>
    <mergeCell ref="D14:G14"/>
    <mergeCell ref="T15:Y16"/>
    <mergeCell ref="S20:AA21"/>
    <mergeCell ref="D15:H15"/>
    <mergeCell ref="L18:N18"/>
    <mergeCell ref="F19:H21"/>
    <mergeCell ref="T2:Y3"/>
    <mergeCell ref="S7:AA8"/>
    <mergeCell ref="D8:F9"/>
    <mergeCell ref="D11:G11"/>
    <mergeCell ref="D12:I12"/>
  </mergeCells>
  <phoneticPr fontId="81"/>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opLeftCell="A43" zoomScaleNormal="100" zoomScaleSheetLayoutView="100" workbookViewId="0">
      <selection activeCell="O18" sqref="O18"/>
    </sheetView>
  </sheetViews>
  <sheetFormatPr defaultColWidth="9" defaultRowHeight="13.2"/>
  <cols>
    <col min="1" max="1" width="14.109375" style="22" customWidth="1"/>
    <col min="2" max="2" width="5.109375" style="22" customWidth="1"/>
    <col min="3" max="3" width="3.77734375" style="22" customWidth="1"/>
    <col min="4" max="4" width="6.88671875" style="22" customWidth="1"/>
    <col min="5" max="5" width="13.109375" style="22" customWidth="1"/>
    <col min="6" max="6" width="13.109375" style="38" customWidth="1"/>
    <col min="7" max="7" width="10.109375" style="22" customWidth="1"/>
    <col min="8" max="8" width="26.6640625" style="30" customWidth="1"/>
    <col min="9" max="9" width="13" style="26" customWidth="1"/>
    <col min="10" max="10" width="16.109375" style="26" customWidth="1"/>
    <col min="11" max="11" width="13.44140625" style="38" customWidth="1"/>
    <col min="12" max="12" width="23.6640625" style="38" customWidth="1"/>
    <col min="13" max="13" width="13.44140625" style="28" customWidth="1"/>
    <col min="14" max="14" width="16.21875" style="22" customWidth="1"/>
    <col min="15" max="15" width="9" style="23"/>
    <col min="16" max="16384" width="9" style="22"/>
  </cols>
  <sheetData>
    <row r="1" spans="1:16" ht="26.25" customHeight="1" thickTop="1">
      <c r="A1" s="17" t="s">
        <v>39</v>
      </c>
      <c r="B1" s="18"/>
      <c r="C1" s="18"/>
      <c r="D1" s="19"/>
      <c r="E1" s="19"/>
      <c r="F1" s="20"/>
      <c r="G1" s="21"/>
      <c r="H1" s="145"/>
      <c r="I1" s="146" t="s">
        <v>40</v>
      </c>
      <c r="J1" s="147"/>
      <c r="K1" s="148"/>
      <c r="L1" s="149"/>
      <c r="M1" s="150"/>
    </row>
    <row r="2" spans="1:16" ht="17.399999999999999">
      <c r="A2" s="24"/>
      <c r="B2" s="86"/>
      <c r="C2" s="86"/>
      <c r="D2" s="86"/>
      <c r="E2" s="86"/>
      <c r="F2" s="86"/>
      <c r="G2" s="25"/>
      <c r="H2" s="151"/>
      <c r="I2" s="758" t="s">
        <v>200</v>
      </c>
      <c r="J2" s="758"/>
      <c r="K2" s="758"/>
      <c r="L2" s="758"/>
      <c r="M2" s="758"/>
      <c r="N2" s="71"/>
      <c r="O2" s="23" t="s">
        <v>207</v>
      </c>
      <c r="P2" s="54"/>
    </row>
    <row r="3" spans="1:16" ht="17.399999999999999">
      <c r="A3" s="773" t="e" vm="1">
        <v>#VALUE!</v>
      </c>
      <c r="B3" s="773"/>
      <c r="C3" s="774"/>
      <c r="D3" s="87"/>
      <c r="E3" s="87"/>
      <c r="F3" s="756" t="e" vm="1">
        <v>#VALUE!</v>
      </c>
      <c r="G3" s="757"/>
      <c r="H3" s="46"/>
      <c r="I3" s="154"/>
      <c r="J3" s="155"/>
      <c r="K3" s="156"/>
      <c r="L3" s="148"/>
      <c r="M3" s="157"/>
    </row>
    <row r="4" spans="1:16" ht="17.399999999999999">
      <c r="A4" s="773"/>
      <c r="B4" s="773"/>
      <c r="C4" s="774"/>
      <c r="D4" s="87"/>
      <c r="E4" s="87"/>
      <c r="F4" s="756"/>
      <c r="G4" s="757"/>
      <c r="H4" s="158"/>
      <c r="I4" s="158"/>
      <c r="J4" s="147"/>
      <c r="K4" s="156"/>
      <c r="L4" s="148"/>
      <c r="M4" s="157"/>
      <c r="N4" s="113"/>
    </row>
    <row r="5" spans="1:16">
      <c r="A5" s="773"/>
      <c r="B5" s="773"/>
      <c r="C5" s="774"/>
      <c r="D5" s="87"/>
      <c r="E5" s="27"/>
      <c r="F5" s="756"/>
      <c r="G5" s="757"/>
      <c r="H5"/>
      <c r="I5" s="159"/>
      <c r="J5" s="147"/>
      <c r="K5" s="156"/>
      <c r="L5" s="156"/>
      <c r="M5" s="157"/>
      <c r="N5" s="22" t="s">
        <v>208</v>
      </c>
    </row>
    <row r="6" spans="1:16">
      <c r="A6" s="773"/>
      <c r="B6" s="773"/>
      <c r="C6" s="774"/>
      <c r="D6" s="87"/>
      <c r="E6" s="88"/>
      <c r="F6" s="756"/>
      <c r="G6" s="757"/>
      <c r="H6"/>
      <c r="I6" s="160"/>
      <c r="J6" s="147"/>
      <c r="K6" s="156"/>
      <c r="L6" s="156"/>
      <c r="M6" s="157"/>
      <c r="P6" s="22" t="s">
        <v>238</v>
      </c>
    </row>
    <row r="7" spans="1:16">
      <c r="A7" s="773"/>
      <c r="B7" s="773"/>
      <c r="C7" s="774"/>
      <c r="D7" s="87"/>
      <c r="E7" s="88"/>
      <c r="F7" s="756"/>
      <c r="G7" s="757"/>
      <c r="H7" s="161"/>
      <c r="I7" s="159"/>
      <c r="J7" s="147"/>
      <c r="K7" s="156"/>
      <c r="L7" s="156"/>
      <c r="M7" s="157"/>
    </row>
    <row r="8" spans="1:16">
      <c r="A8" s="773"/>
      <c r="B8" s="773"/>
      <c r="C8" s="774"/>
      <c r="D8" s="87"/>
      <c r="E8" s="88"/>
      <c r="F8" s="756"/>
      <c r="G8" s="757"/>
      <c r="H8" s="152"/>
      <c r="I8" s="162"/>
      <c r="J8" s="162"/>
      <c r="K8" s="162"/>
      <c r="L8" s="156"/>
      <c r="M8" s="163"/>
      <c r="N8" s="29" t="s">
        <v>42</v>
      </c>
    </row>
    <row r="9" spans="1:16">
      <c r="A9" s="773"/>
      <c r="B9" s="773"/>
      <c r="C9" s="774"/>
      <c r="D9" s="87"/>
      <c r="E9" s="88"/>
      <c r="F9" s="756"/>
      <c r="G9" s="757"/>
      <c r="H9" s="162"/>
      <c r="I9" s="162"/>
      <c r="J9" s="162"/>
      <c r="K9" s="162"/>
      <c r="L9" s="156"/>
      <c r="M9" s="163"/>
      <c r="N9" s="29"/>
    </row>
    <row r="10" spans="1:16">
      <c r="A10" s="773"/>
      <c r="B10" s="773"/>
      <c r="C10" s="774"/>
      <c r="D10" s="87"/>
      <c r="E10" s="88"/>
      <c r="F10" s="756"/>
      <c r="G10" s="757"/>
      <c r="H10" s="162"/>
      <c r="I10" s="162"/>
      <c r="J10" s="162"/>
      <c r="K10" s="162"/>
      <c r="L10" s="156"/>
      <c r="M10" s="163"/>
      <c r="N10" s="29" t="s">
        <v>43</v>
      </c>
    </row>
    <row r="11" spans="1:16">
      <c r="A11" s="773"/>
      <c r="B11" s="773"/>
      <c r="C11" s="774"/>
      <c r="D11" s="87"/>
      <c r="E11" s="88"/>
      <c r="F11" s="756"/>
      <c r="G11" s="757"/>
      <c r="H11" s="162"/>
      <c r="I11" s="162"/>
      <c r="J11" s="162"/>
      <c r="K11" s="162"/>
      <c r="L11" s="156"/>
      <c r="M11" s="163"/>
    </row>
    <row r="12" spans="1:16">
      <c r="A12" s="773"/>
      <c r="B12" s="773"/>
      <c r="C12" s="774"/>
      <c r="D12" s="87"/>
      <c r="E12" s="88"/>
      <c r="F12" s="756"/>
      <c r="G12" s="757"/>
      <c r="H12" s="162"/>
      <c r="I12" s="162"/>
      <c r="J12" s="162"/>
      <c r="K12" s="162"/>
      <c r="L12" s="156"/>
      <c r="M12" s="163"/>
      <c r="O12" s="122"/>
    </row>
    <row r="13" spans="1:16">
      <c r="A13" s="773"/>
      <c r="B13" s="773"/>
      <c r="C13" s="774"/>
      <c r="D13" s="87"/>
      <c r="E13" s="88"/>
      <c r="F13" s="756"/>
      <c r="G13" s="757"/>
      <c r="H13" s="162"/>
      <c r="I13" s="162"/>
      <c r="J13" s="162"/>
      <c r="K13" s="162"/>
      <c r="L13" s="156"/>
      <c r="M13" s="163"/>
      <c r="N13" s="135" t="s">
        <v>44</v>
      </c>
    </row>
    <row r="14" spans="1:16">
      <c r="A14" s="773"/>
      <c r="B14" s="773"/>
      <c r="C14" s="774"/>
      <c r="D14" s="87"/>
      <c r="E14" s="88"/>
      <c r="F14" s="756"/>
      <c r="G14" s="757"/>
      <c r="H14" s="162"/>
      <c r="I14" s="162"/>
      <c r="J14" s="162"/>
      <c r="K14" s="162"/>
      <c r="L14" s="156"/>
      <c r="M14" s="163"/>
    </row>
    <row r="15" spans="1:16">
      <c r="A15" s="773"/>
      <c r="B15" s="773"/>
      <c r="C15" s="774"/>
      <c r="D15" s="87"/>
      <c r="E15" s="87" t="s">
        <v>17</v>
      </c>
      <c r="F15" s="756"/>
      <c r="G15" s="757"/>
      <c r="H15" s="161"/>
      <c r="I15" s="159"/>
      <c r="J15" s="152"/>
      <c r="K15" s="156"/>
      <c r="L15" s="156"/>
      <c r="M15" s="163"/>
      <c r="N15" s="114" t="s">
        <v>45</v>
      </c>
    </row>
    <row r="16" spans="1:16">
      <c r="A16" s="773"/>
      <c r="B16" s="773"/>
      <c r="C16" s="774"/>
      <c r="D16" s="87"/>
      <c r="E16" s="87"/>
      <c r="F16" s="756"/>
      <c r="G16" s="757"/>
      <c r="H16" s="147"/>
      <c r="I16" s="159"/>
      <c r="J16" s="147"/>
      <c r="K16" s="156"/>
      <c r="L16" s="156"/>
      <c r="M16" s="163"/>
      <c r="N16" s="89" t="s">
        <v>46</v>
      </c>
    </row>
    <row r="17" spans="1:19" ht="20.25" customHeight="1" thickBot="1">
      <c r="A17" s="759" t="s">
        <v>273</v>
      </c>
      <c r="B17" s="760"/>
      <c r="C17" s="760"/>
      <c r="D17" s="90"/>
      <c r="E17" s="91"/>
      <c r="F17" s="761" t="s">
        <v>274</v>
      </c>
      <c r="G17" s="762"/>
      <c r="H17" s="161"/>
      <c r="I17" s="159"/>
      <c r="J17" s="152"/>
      <c r="K17" s="156"/>
      <c r="L17" s="153"/>
      <c r="M17" s="157"/>
    </row>
    <row r="18" spans="1:19" ht="39" customHeight="1" thickTop="1">
      <c r="A18" s="763" t="s">
        <v>47</v>
      </c>
      <c r="B18" s="764"/>
      <c r="C18" s="765"/>
      <c r="D18" s="92" t="s">
        <v>48</v>
      </c>
      <c r="E18" s="351" t="s">
        <v>204</v>
      </c>
      <c r="F18" s="766" t="s">
        <v>49</v>
      </c>
      <c r="G18" s="767"/>
      <c r="H18" s="147"/>
      <c r="I18" s="159"/>
      <c r="J18" s="147"/>
      <c r="K18" s="156"/>
      <c r="L18" s="156"/>
      <c r="M18" s="157"/>
      <c r="Q18" s="22" t="s">
        <v>3</v>
      </c>
      <c r="S18" s="22" t="s">
        <v>17</v>
      </c>
    </row>
    <row r="19" spans="1:19" ht="30" customHeight="1">
      <c r="A19" s="768" t="s">
        <v>177</v>
      </c>
      <c r="B19" s="768"/>
      <c r="C19" s="768"/>
      <c r="D19" s="768"/>
      <c r="E19" s="768"/>
      <c r="F19" s="768"/>
      <c r="G19" s="768"/>
      <c r="H19" s="164"/>
      <c r="I19" s="165" t="s">
        <v>50</v>
      </c>
      <c r="J19" s="165"/>
      <c r="K19" s="165"/>
      <c r="L19" s="153"/>
      <c r="M19" s="157"/>
    </row>
    <row r="20" spans="1:19" ht="17.399999999999999">
      <c r="E20" s="93" t="s">
        <v>51</v>
      </c>
      <c r="F20" s="94" t="s">
        <v>52</v>
      </c>
      <c r="H20" s="123" t="s">
        <v>41</v>
      </c>
      <c r="I20" s="159"/>
      <c r="J20" s="147" t="s">
        <v>17</v>
      </c>
      <c r="K20" s="166" t="s">
        <v>17</v>
      </c>
      <c r="L20" s="156"/>
      <c r="M20" s="157"/>
    </row>
    <row r="21" spans="1:19" ht="16.8" thickBot="1">
      <c r="A21" s="95"/>
      <c r="B21" s="769">
        <v>45865</v>
      </c>
      <c r="C21" s="770"/>
      <c r="D21" s="207" t="s">
        <v>53</v>
      </c>
      <c r="E21" s="771" t="s">
        <v>54</v>
      </c>
      <c r="F21" s="772"/>
      <c r="G21" s="26" t="s">
        <v>55</v>
      </c>
      <c r="H21" s="744" t="s">
        <v>275</v>
      </c>
      <c r="I21" s="745"/>
      <c r="J21" s="745"/>
      <c r="K21" s="745"/>
      <c r="L21" s="745"/>
      <c r="M21" s="167" t="s">
        <v>182</v>
      </c>
      <c r="N21" s="169">
        <v>9</v>
      </c>
    </row>
    <row r="22" spans="1:19" ht="36" customHeight="1" thickTop="1" thickBot="1">
      <c r="A22" s="208" t="s">
        <v>56</v>
      </c>
      <c r="B22" s="746" t="s">
        <v>57</v>
      </c>
      <c r="C22" s="747"/>
      <c r="D22" s="748"/>
      <c r="E22" s="209" t="s">
        <v>284</v>
      </c>
      <c r="F22" s="209" t="s">
        <v>285</v>
      </c>
      <c r="G22" s="210"/>
      <c r="H22" s="749" t="s">
        <v>58</v>
      </c>
      <c r="I22" s="750"/>
      <c r="J22" s="750"/>
      <c r="K22" s="750"/>
      <c r="L22" s="751"/>
      <c r="M22" s="168" t="s">
        <v>59</v>
      </c>
      <c r="N22" s="170" t="s">
        <v>60</v>
      </c>
      <c r="R22" s="22" t="s">
        <v>3</v>
      </c>
    </row>
    <row r="23" spans="1:19" ht="71.400000000000006" customHeight="1" thickBot="1">
      <c r="A23" s="176" t="s">
        <v>61</v>
      </c>
      <c r="B23" s="662" t="str">
        <f>IF(G23&gt;5,"☆☆☆☆",IF(AND(G23&gt;=2.39,G23&lt;5),"☆☆☆",IF(AND(G23&gt;=1.39,G23&lt;2.4),"☆☆",IF(AND(G23&gt;0,G23&lt;1.4),"☆",IF(AND(G23&gt;=-1.39,G23&lt;0),"★",IF(AND(G23&gt;=-2.39,G23&lt;-1.4),"★★",IF(AND(G23&gt;=-3.39,G23&lt;-2.4),"★★★")))))))</f>
        <v>☆</v>
      </c>
      <c r="C23" s="663"/>
      <c r="D23" s="664"/>
      <c r="E23" s="532">
        <v>2.29</v>
      </c>
      <c r="F23" s="532">
        <v>2.92</v>
      </c>
      <c r="G23" s="125">
        <f t="shared" ref="G23:G69" si="0">F23-E23</f>
        <v>0.62999999999999989</v>
      </c>
      <c r="H23" s="752"/>
      <c r="I23" s="730"/>
      <c r="J23" s="730"/>
      <c r="K23" s="730"/>
      <c r="L23" s="731"/>
      <c r="M23" s="587"/>
      <c r="N23" s="588"/>
      <c r="O23" s="118" t="s">
        <v>62</v>
      </c>
    </row>
    <row r="24" spans="1:19" ht="61.2" customHeight="1" thickBot="1">
      <c r="A24" s="96" t="s">
        <v>63</v>
      </c>
      <c r="B24" s="662" t="s">
        <v>240</v>
      </c>
      <c r="C24" s="663"/>
      <c r="D24" s="664"/>
      <c r="E24" s="409">
        <v>3.12</v>
      </c>
      <c r="F24" s="409">
        <v>3</v>
      </c>
      <c r="G24" s="125">
        <f t="shared" si="0"/>
        <v>-0.12000000000000011</v>
      </c>
      <c r="H24" s="753"/>
      <c r="I24" s="754"/>
      <c r="J24" s="754"/>
      <c r="K24" s="754"/>
      <c r="L24" s="755"/>
      <c r="M24" s="534"/>
      <c r="N24" s="535"/>
      <c r="O24" s="118" t="s">
        <v>63</v>
      </c>
      <c r="Q24" s="22" t="s">
        <v>3</v>
      </c>
    </row>
    <row r="25" spans="1:19" ht="65.400000000000006" customHeight="1" thickBot="1">
      <c r="A25" s="213" t="s">
        <v>64</v>
      </c>
      <c r="B25" s="662" t="str">
        <f t="shared" ref="B25:B30" si="1">IF(G25&gt;5,"☆☆☆☆",IF(AND(G25&gt;=2.39,G25&lt;5),"☆☆☆",IF(AND(G25&gt;=1.39,G25&lt;2.4),"☆☆",IF(AND(G25&gt;0,G25&lt;1.4),"☆",IF(AND(G25&gt;=-1.39,G25&lt;0),"★",IF(AND(G25&gt;=-2.39,G25&lt;-1.4),"★★",IF(AND(G25&gt;=-3.39,G25&lt;-2.4),"★★★")))))))</f>
        <v>☆</v>
      </c>
      <c r="C25" s="663"/>
      <c r="D25" s="664"/>
      <c r="E25" s="410">
        <v>7.04</v>
      </c>
      <c r="F25" s="410">
        <v>7.81</v>
      </c>
      <c r="G25" s="125">
        <f t="shared" si="0"/>
        <v>0.76999999999999957</v>
      </c>
      <c r="H25" s="729"/>
      <c r="I25" s="730"/>
      <c r="J25" s="730"/>
      <c r="K25" s="730"/>
      <c r="L25" s="731"/>
      <c r="M25" s="559"/>
      <c r="N25" s="535"/>
      <c r="O25" s="118" t="s">
        <v>64</v>
      </c>
    </row>
    <row r="26" spans="1:19" ht="61.2" customHeight="1" thickBot="1">
      <c r="A26" s="213" t="s">
        <v>65</v>
      </c>
      <c r="B26" s="662" t="str">
        <f t="shared" si="1"/>
        <v>★</v>
      </c>
      <c r="C26" s="663"/>
      <c r="D26" s="664"/>
      <c r="E26" s="409">
        <v>5.57</v>
      </c>
      <c r="F26" s="409">
        <v>4.97</v>
      </c>
      <c r="G26" s="125">
        <f t="shared" si="0"/>
        <v>-0.60000000000000053</v>
      </c>
      <c r="H26" s="668"/>
      <c r="I26" s="666"/>
      <c r="J26" s="666"/>
      <c r="K26" s="666"/>
      <c r="L26" s="667"/>
      <c r="M26" s="211"/>
      <c r="N26" s="212"/>
      <c r="O26" s="118" t="s">
        <v>65</v>
      </c>
    </row>
    <row r="27" spans="1:19" ht="61.2" customHeight="1" thickBot="1">
      <c r="A27" s="213" t="s">
        <v>66</v>
      </c>
      <c r="B27" s="662" t="str">
        <f t="shared" si="1"/>
        <v>☆</v>
      </c>
      <c r="C27" s="663"/>
      <c r="D27" s="664"/>
      <c r="E27" s="532">
        <v>2.62</v>
      </c>
      <c r="F27" s="409">
        <v>3.31</v>
      </c>
      <c r="G27" s="125">
        <f t="shared" si="0"/>
        <v>0.69</v>
      </c>
      <c r="H27" s="665"/>
      <c r="I27" s="666"/>
      <c r="J27" s="666"/>
      <c r="K27" s="666"/>
      <c r="L27" s="667"/>
      <c r="M27" s="211"/>
      <c r="N27" s="214"/>
      <c r="O27" s="118" t="s">
        <v>66</v>
      </c>
    </row>
    <row r="28" spans="1:19" ht="61.2" customHeight="1" thickBot="1">
      <c r="A28" s="213" t="s">
        <v>67</v>
      </c>
      <c r="B28" s="662" t="str">
        <f t="shared" si="1"/>
        <v>☆</v>
      </c>
      <c r="C28" s="663"/>
      <c r="D28" s="664"/>
      <c r="E28" s="410">
        <v>6.56</v>
      </c>
      <c r="F28" s="410">
        <v>6.58</v>
      </c>
      <c r="G28" s="125">
        <f t="shared" si="0"/>
        <v>2.0000000000000462E-2</v>
      </c>
      <c r="H28" s="732"/>
      <c r="I28" s="733"/>
      <c r="J28" s="733"/>
      <c r="K28" s="733"/>
      <c r="L28" s="734"/>
      <c r="M28" s="211"/>
      <c r="N28" s="212"/>
      <c r="O28" s="118" t="s">
        <v>67</v>
      </c>
    </row>
    <row r="29" spans="1:19" ht="61.2" customHeight="1" thickBot="1">
      <c r="A29" s="213" t="s">
        <v>236</v>
      </c>
      <c r="B29" s="662" t="str">
        <f t="shared" si="1"/>
        <v>★</v>
      </c>
      <c r="C29" s="663"/>
      <c r="D29" s="664"/>
      <c r="E29" s="409">
        <v>5.36</v>
      </c>
      <c r="F29" s="409">
        <v>4.96</v>
      </c>
      <c r="G29" s="125">
        <f t="shared" si="0"/>
        <v>-0.40000000000000036</v>
      </c>
      <c r="H29" s="732"/>
      <c r="I29" s="733"/>
      <c r="J29" s="733"/>
      <c r="K29" s="733"/>
      <c r="L29" s="734"/>
      <c r="M29" s="211"/>
      <c r="N29" s="212"/>
      <c r="O29" s="118" t="s">
        <v>68</v>
      </c>
    </row>
    <row r="30" spans="1:19" ht="61.2" customHeight="1" thickBot="1">
      <c r="A30" s="213" t="s">
        <v>69</v>
      </c>
      <c r="B30" s="662" t="str">
        <f t="shared" si="1"/>
        <v>☆</v>
      </c>
      <c r="C30" s="663"/>
      <c r="D30" s="664"/>
      <c r="E30" s="409">
        <v>4.92</v>
      </c>
      <c r="F30" s="409">
        <v>5.05</v>
      </c>
      <c r="G30" s="125">
        <f t="shared" si="0"/>
        <v>0.12999999999999989</v>
      </c>
      <c r="H30" s="732"/>
      <c r="I30" s="733"/>
      <c r="J30" s="733"/>
      <c r="K30" s="733"/>
      <c r="L30" s="734"/>
      <c r="M30" s="394"/>
      <c r="N30" s="212"/>
      <c r="O30" s="118" t="s">
        <v>69</v>
      </c>
    </row>
    <row r="31" spans="1:19" ht="61.2" customHeight="1" thickBot="1">
      <c r="A31" s="213" t="s">
        <v>70</v>
      </c>
      <c r="B31" s="662" t="str">
        <f t="shared" ref="B31:B70" si="2">IF(G31&gt;5,"☆☆☆☆",IF(AND(G31&gt;=2.39,G31&lt;5),"☆☆☆",IF(AND(G31&gt;=1.39,G31&lt;2.4),"☆☆",IF(AND(G31&gt;0,G31&lt;1.4),"☆",IF(AND(G31&gt;=-1.39,G31&lt;0),"★",IF(AND(G31&gt;=-2.39,G31&lt;-1.4),"★★",IF(AND(G31&gt;=-3.39,G31&lt;-2.4),"★★★")))))))</f>
        <v>★</v>
      </c>
      <c r="C31" s="663"/>
      <c r="D31" s="664"/>
      <c r="E31" s="409">
        <v>4.37</v>
      </c>
      <c r="F31" s="409">
        <v>3.04</v>
      </c>
      <c r="G31" s="125">
        <f t="shared" si="0"/>
        <v>-1.33</v>
      </c>
      <c r="H31" s="684"/>
      <c r="I31" s="685"/>
      <c r="J31" s="685"/>
      <c r="K31" s="685"/>
      <c r="L31" s="686"/>
      <c r="M31" s="211"/>
      <c r="N31" s="535"/>
      <c r="O31" s="118" t="s">
        <v>70</v>
      </c>
    </row>
    <row r="32" spans="1:19" ht="61.2" customHeight="1" thickBot="1">
      <c r="A32" s="215" t="s">
        <v>71</v>
      </c>
      <c r="B32" s="662" t="str">
        <f t="shared" si="2"/>
        <v>☆☆☆</v>
      </c>
      <c r="C32" s="663"/>
      <c r="D32" s="664"/>
      <c r="E32" s="410">
        <v>6.88</v>
      </c>
      <c r="F32" s="410">
        <v>9.6</v>
      </c>
      <c r="G32" s="125">
        <f t="shared" si="0"/>
        <v>2.7199999999999998</v>
      </c>
      <c r="H32" s="668"/>
      <c r="I32" s="666"/>
      <c r="J32" s="666"/>
      <c r="K32" s="666"/>
      <c r="L32" s="667"/>
      <c r="M32" s="211"/>
      <c r="N32" s="395"/>
      <c r="O32" s="118" t="s">
        <v>71</v>
      </c>
    </row>
    <row r="33" spans="1:16" ht="61.2" customHeight="1" thickBot="1">
      <c r="A33" s="216" t="s">
        <v>72</v>
      </c>
      <c r="B33" s="662" t="str">
        <f t="shared" si="2"/>
        <v>★</v>
      </c>
      <c r="C33" s="663"/>
      <c r="D33" s="664"/>
      <c r="E33" s="410">
        <v>6.23</v>
      </c>
      <c r="F33" s="410">
        <v>6.01</v>
      </c>
      <c r="G33" s="125">
        <f t="shared" si="0"/>
        <v>-0.22000000000000064</v>
      </c>
      <c r="H33" s="668"/>
      <c r="I33" s="666"/>
      <c r="J33" s="666"/>
      <c r="K33" s="666"/>
      <c r="L33" s="667"/>
      <c r="M33" s="211"/>
      <c r="N33" s="212"/>
      <c r="O33" s="118" t="s">
        <v>72</v>
      </c>
    </row>
    <row r="34" spans="1:16" ht="61.2" customHeight="1" thickBot="1">
      <c r="A34" s="96" t="s">
        <v>73</v>
      </c>
      <c r="B34" s="662" t="str">
        <f t="shared" si="2"/>
        <v>★</v>
      </c>
      <c r="C34" s="663"/>
      <c r="D34" s="664"/>
      <c r="E34" s="409">
        <v>4.92</v>
      </c>
      <c r="F34" s="409">
        <v>4.78</v>
      </c>
      <c r="G34" s="125">
        <f t="shared" si="0"/>
        <v>-0.13999999999999968</v>
      </c>
      <c r="H34" s="741"/>
      <c r="I34" s="742"/>
      <c r="J34" s="742"/>
      <c r="K34" s="742"/>
      <c r="L34" s="743"/>
      <c r="M34" s="589"/>
      <c r="N34" s="590"/>
      <c r="O34" s="118" t="s">
        <v>73</v>
      </c>
    </row>
    <row r="35" spans="1:16" ht="61.2" customHeight="1" thickBot="1">
      <c r="A35" s="217" t="s">
        <v>74</v>
      </c>
      <c r="B35" s="662" t="str">
        <f t="shared" si="2"/>
        <v>☆</v>
      </c>
      <c r="C35" s="663"/>
      <c r="D35" s="664"/>
      <c r="E35" s="410">
        <v>6.14</v>
      </c>
      <c r="F35" s="410">
        <v>6.26</v>
      </c>
      <c r="G35" s="125">
        <f t="shared" si="0"/>
        <v>0.12000000000000011</v>
      </c>
      <c r="H35" s="738"/>
      <c r="I35" s="682"/>
      <c r="J35" s="682"/>
      <c r="K35" s="682"/>
      <c r="L35" s="683"/>
      <c r="M35" s="536"/>
      <c r="N35" s="537"/>
      <c r="O35" s="118" t="s">
        <v>74</v>
      </c>
    </row>
    <row r="36" spans="1:16" ht="61.2" customHeight="1" thickBot="1">
      <c r="A36" s="218" t="s">
        <v>75</v>
      </c>
      <c r="B36" s="662" t="str">
        <f t="shared" si="2"/>
        <v>★</v>
      </c>
      <c r="C36" s="663"/>
      <c r="D36" s="664"/>
      <c r="E36" s="409">
        <v>5.26</v>
      </c>
      <c r="F36" s="409">
        <v>5.0599999999999996</v>
      </c>
      <c r="G36" s="125">
        <f t="shared" si="0"/>
        <v>-0.20000000000000018</v>
      </c>
      <c r="H36" s="729" t="s">
        <v>270</v>
      </c>
      <c r="I36" s="730"/>
      <c r="J36" s="730"/>
      <c r="K36" s="730"/>
      <c r="L36" s="731"/>
      <c r="M36" s="536" t="s">
        <v>271</v>
      </c>
      <c r="N36" s="636">
        <v>45854</v>
      </c>
      <c r="O36" s="118" t="s">
        <v>75</v>
      </c>
    </row>
    <row r="37" spans="1:16" ht="70.2" customHeight="1" thickBot="1">
      <c r="A37" s="213" t="s">
        <v>76</v>
      </c>
      <c r="B37" s="662" t="str">
        <f t="shared" si="2"/>
        <v>★</v>
      </c>
      <c r="C37" s="663"/>
      <c r="D37" s="664"/>
      <c r="E37" s="409">
        <v>3.13</v>
      </c>
      <c r="F37" s="532">
        <v>2.63</v>
      </c>
      <c r="G37" s="125">
        <f t="shared" si="0"/>
        <v>-0.5</v>
      </c>
      <c r="H37" s="732"/>
      <c r="I37" s="733"/>
      <c r="J37" s="733"/>
      <c r="K37" s="733"/>
      <c r="L37" s="734"/>
      <c r="M37" s="211"/>
      <c r="N37" s="212"/>
      <c r="O37" s="118" t="s">
        <v>76</v>
      </c>
    </row>
    <row r="38" spans="1:16" ht="61.2" customHeight="1" thickBot="1">
      <c r="A38" s="213" t="s">
        <v>77</v>
      </c>
      <c r="B38" s="662" t="str">
        <f t="shared" si="2"/>
        <v>☆</v>
      </c>
      <c r="C38" s="663"/>
      <c r="D38" s="664"/>
      <c r="E38" s="409">
        <v>4.83</v>
      </c>
      <c r="F38" s="409">
        <v>5.55</v>
      </c>
      <c r="G38" s="125">
        <f t="shared" si="0"/>
        <v>0.71999999999999975</v>
      </c>
      <c r="H38" s="732"/>
      <c r="I38" s="733"/>
      <c r="J38" s="733"/>
      <c r="K38" s="733"/>
      <c r="L38" s="734"/>
      <c r="M38" s="211"/>
      <c r="N38" s="212"/>
      <c r="O38" s="118" t="s">
        <v>77</v>
      </c>
    </row>
    <row r="39" spans="1:16" ht="61.2" customHeight="1" thickBot="1">
      <c r="A39" s="213" t="s">
        <v>78</v>
      </c>
      <c r="B39" s="662" t="str">
        <f t="shared" si="2"/>
        <v>☆</v>
      </c>
      <c r="C39" s="663"/>
      <c r="D39" s="664"/>
      <c r="E39" s="410">
        <v>6.93</v>
      </c>
      <c r="F39" s="410">
        <v>7.04</v>
      </c>
      <c r="G39" s="125">
        <f t="shared" si="0"/>
        <v>0.11000000000000032</v>
      </c>
      <c r="H39" s="732"/>
      <c r="I39" s="733"/>
      <c r="J39" s="733"/>
      <c r="K39" s="733"/>
      <c r="L39" s="734"/>
      <c r="M39" s="415"/>
      <c r="N39" s="214"/>
      <c r="O39" s="118" t="s">
        <v>78</v>
      </c>
    </row>
    <row r="40" spans="1:16" ht="61.2" customHeight="1" thickBot="1">
      <c r="A40" s="213" t="s">
        <v>79</v>
      </c>
      <c r="B40" s="662" t="str">
        <f t="shared" si="2"/>
        <v>☆</v>
      </c>
      <c r="C40" s="663"/>
      <c r="D40" s="664"/>
      <c r="E40" s="409">
        <v>5.84</v>
      </c>
      <c r="F40" s="410">
        <v>6.56</v>
      </c>
      <c r="G40" s="125">
        <f t="shared" si="0"/>
        <v>0.71999999999999975</v>
      </c>
      <c r="H40" s="668"/>
      <c r="I40" s="666"/>
      <c r="J40" s="666"/>
      <c r="K40" s="666"/>
      <c r="L40" s="667"/>
      <c r="M40" s="211"/>
      <c r="N40" s="212"/>
      <c r="O40" s="118" t="s">
        <v>79</v>
      </c>
    </row>
    <row r="41" spans="1:16" ht="75" customHeight="1" thickBot="1">
      <c r="A41" s="213" t="s">
        <v>80</v>
      </c>
      <c r="B41" s="662" t="str">
        <f t="shared" si="2"/>
        <v>☆</v>
      </c>
      <c r="C41" s="663"/>
      <c r="D41" s="664"/>
      <c r="E41" s="409">
        <v>3.43</v>
      </c>
      <c r="F41" s="409">
        <v>4.4800000000000004</v>
      </c>
      <c r="G41" s="125">
        <f t="shared" si="0"/>
        <v>1.0500000000000003</v>
      </c>
      <c r="H41" s="735"/>
      <c r="I41" s="736"/>
      <c r="J41" s="736"/>
      <c r="K41" s="736"/>
      <c r="L41" s="737"/>
      <c r="M41" s="211"/>
      <c r="N41" s="212"/>
      <c r="O41" s="118" t="s">
        <v>80</v>
      </c>
    </row>
    <row r="42" spans="1:16" ht="61.2" customHeight="1" thickBot="1">
      <c r="A42" s="213" t="s">
        <v>81</v>
      </c>
      <c r="B42" s="662" t="str">
        <f t="shared" si="2"/>
        <v>☆</v>
      </c>
      <c r="C42" s="663"/>
      <c r="D42" s="664"/>
      <c r="E42" s="409">
        <v>4.88</v>
      </c>
      <c r="F42" s="409">
        <v>5.24</v>
      </c>
      <c r="G42" s="125">
        <f t="shared" si="0"/>
        <v>0.36000000000000032</v>
      </c>
      <c r="H42" s="668"/>
      <c r="I42" s="666"/>
      <c r="J42" s="666"/>
      <c r="K42" s="666"/>
      <c r="L42" s="667"/>
      <c r="M42" s="415"/>
      <c r="N42" s="212"/>
      <c r="O42" s="118" t="s">
        <v>81</v>
      </c>
      <c r="P42" s="22" t="s">
        <v>41</v>
      </c>
    </row>
    <row r="43" spans="1:16" ht="69" customHeight="1" thickBot="1">
      <c r="A43" s="213" t="s">
        <v>82</v>
      </c>
      <c r="B43" s="662" t="str">
        <f t="shared" si="2"/>
        <v>★</v>
      </c>
      <c r="C43" s="663"/>
      <c r="D43" s="664"/>
      <c r="E43" s="410">
        <v>9.15</v>
      </c>
      <c r="F43" s="410">
        <v>7.96</v>
      </c>
      <c r="G43" s="125">
        <f t="shared" si="0"/>
        <v>-1.1900000000000004</v>
      </c>
      <c r="H43" s="729"/>
      <c r="I43" s="730"/>
      <c r="J43" s="730"/>
      <c r="K43" s="730"/>
      <c r="L43" s="731"/>
      <c r="M43" s="534"/>
      <c r="N43" s="535"/>
      <c r="O43" s="118" t="s">
        <v>82</v>
      </c>
    </row>
    <row r="44" spans="1:16" ht="61.2" customHeight="1" thickBot="1">
      <c r="A44" s="219" t="s">
        <v>179</v>
      </c>
      <c r="B44" s="662" t="str">
        <f t="shared" si="2"/>
        <v>★</v>
      </c>
      <c r="C44" s="663"/>
      <c r="D44" s="664"/>
      <c r="E44" s="409">
        <v>5.0599999999999996</v>
      </c>
      <c r="F44" s="409">
        <v>4.18</v>
      </c>
      <c r="G44" s="125">
        <f t="shared" si="0"/>
        <v>-0.87999999999999989</v>
      </c>
      <c r="H44" s="739" t="s">
        <v>282</v>
      </c>
      <c r="I44" s="740"/>
      <c r="J44" s="740"/>
      <c r="K44" s="740"/>
      <c r="L44" s="740"/>
      <c r="M44" s="637" t="s">
        <v>283</v>
      </c>
      <c r="N44" s="638">
        <v>45857</v>
      </c>
      <c r="O44" s="22" t="s">
        <v>179</v>
      </c>
    </row>
    <row r="45" spans="1:16" ht="61.2" customHeight="1" thickBot="1">
      <c r="A45" s="213" t="s">
        <v>83</v>
      </c>
      <c r="B45" s="662" t="str">
        <f t="shared" si="2"/>
        <v>★</v>
      </c>
      <c r="C45" s="663"/>
      <c r="D45" s="664"/>
      <c r="E45" s="409">
        <v>5.64</v>
      </c>
      <c r="F45" s="409">
        <v>5.57</v>
      </c>
      <c r="G45" s="125">
        <f t="shared" si="0"/>
        <v>-6.9999999999999396E-2</v>
      </c>
      <c r="H45" s="732"/>
      <c r="I45" s="733"/>
      <c r="J45" s="733"/>
      <c r="K45" s="733"/>
      <c r="L45" s="734"/>
      <c r="M45" s="211"/>
      <c r="N45" s="395"/>
      <c r="O45" s="118" t="s">
        <v>83</v>
      </c>
    </row>
    <row r="46" spans="1:16" ht="61.2" customHeight="1" thickBot="1">
      <c r="A46" s="213" t="s">
        <v>84</v>
      </c>
      <c r="B46" s="662" t="str">
        <f t="shared" si="2"/>
        <v>★</v>
      </c>
      <c r="C46" s="663"/>
      <c r="D46" s="664"/>
      <c r="E46" s="409">
        <v>4.9800000000000004</v>
      </c>
      <c r="F46" s="409">
        <v>4.82</v>
      </c>
      <c r="G46" s="125">
        <f t="shared" si="0"/>
        <v>-0.16000000000000014</v>
      </c>
      <c r="H46" s="665"/>
      <c r="I46" s="666"/>
      <c r="J46" s="666"/>
      <c r="K46" s="666"/>
      <c r="L46" s="667"/>
      <c r="M46" s="211"/>
      <c r="N46" s="212"/>
      <c r="O46" s="118" t="s">
        <v>84</v>
      </c>
    </row>
    <row r="47" spans="1:16" ht="61.2" customHeight="1" thickBot="1">
      <c r="A47" s="213" t="s">
        <v>85</v>
      </c>
      <c r="B47" s="662" t="b">
        <f t="shared" si="2"/>
        <v>0</v>
      </c>
      <c r="C47" s="663"/>
      <c r="D47" s="664"/>
      <c r="E47" s="409">
        <v>5.51</v>
      </c>
      <c r="F47" s="409">
        <v>5.51</v>
      </c>
      <c r="G47" s="125">
        <f t="shared" si="0"/>
        <v>0</v>
      </c>
      <c r="H47" s="668"/>
      <c r="I47" s="666"/>
      <c r="J47" s="666"/>
      <c r="K47" s="666"/>
      <c r="L47" s="667"/>
      <c r="M47" s="211"/>
      <c r="N47" s="212"/>
      <c r="O47" s="118" t="s">
        <v>85</v>
      </c>
    </row>
    <row r="48" spans="1:16" ht="61.2" customHeight="1" thickBot="1">
      <c r="A48" s="213" t="s">
        <v>86</v>
      </c>
      <c r="B48" s="662" t="str">
        <f t="shared" si="2"/>
        <v>★</v>
      </c>
      <c r="C48" s="663"/>
      <c r="D48" s="664"/>
      <c r="E48" s="410">
        <v>6.1</v>
      </c>
      <c r="F48" s="409">
        <v>5</v>
      </c>
      <c r="G48" s="125">
        <f t="shared" si="0"/>
        <v>-1.0999999999999996</v>
      </c>
      <c r="H48" s="675"/>
      <c r="I48" s="676"/>
      <c r="J48" s="676"/>
      <c r="K48" s="676"/>
      <c r="L48" s="677"/>
      <c r="M48" s="534"/>
      <c r="N48" s="535"/>
      <c r="O48" s="118" t="s">
        <v>86</v>
      </c>
    </row>
    <row r="49" spans="1:15" ht="61.2" customHeight="1" thickBot="1">
      <c r="A49" s="213" t="s">
        <v>87</v>
      </c>
      <c r="B49" s="662" t="str">
        <f t="shared" si="2"/>
        <v>★</v>
      </c>
      <c r="C49" s="663"/>
      <c r="D49" s="664"/>
      <c r="E49" s="409">
        <v>5.01</v>
      </c>
      <c r="F49" s="409">
        <v>4.53</v>
      </c>
      <c r="G49" s="125">
        <f t="shared" si="0"/>
        <v>-0.47999999999999954</v>
      </c>
      <c r="H49" s="729"/>
      <c r="I49" s="730"/>
      <c r="J49" s="730"/>
      <c r="K49" s="730"/>
      <c r="L49" s="731"/>
      <c r="M49" s="534"/>
      <c r="N49" s="535"/>
      <c r="O49" s="118" t="s">
        <v>87</v>
      </c>
    </row>
    <row r="50" spans="1:15" ht="75.599999999999994" customHeight="1" thickBot="1">
      <c r="A50" s="213" t="s">
        <v>88</v>
      </c>
      <c r="B50" s="662" t="str">
        <f t="shared" si="2"/>
        <v>★</v>
      </c>
      <c r="C50" s="663"/>
      <c r="D50" s="664"/>
      <c r="E50" s="410">
        <v>6.17</v>
      </c>
      <c r="F50" s="409">
        <v>5.92</v>
      </c>
      <c r="G50" s="125">
        <f t="shared" si="0"/>
        <v>-0.25</v>
      </c>
      <c r="H50" s="675"/>
      <c r="I50" s="676"/>
      <c r="J50" s="676"/>
      <c r="K50" s="676"/>
      <c r="L50" s="677"/>
      <c r="M50" s="534"/>
      <c r="N50" s="593"/>
      <c r="O50" s="118" t="s">
        <v>88</v>
      </c>
    </row>
    <row r="51" spans="1:15" ht="61.2" customHeight="1" thickBot="1">
      <c r="A51" s="213" t="s">
        <v>89</v>
      </c>
      <c r="B51" s="662" t="str">
        <f t="shared" si="2"/>
        <v>☆</v>
      </c>
      <c r="C51" s="663"/>
      <c r="D51" s="664"/>
      <c r="E51" s="410">
        <v>6.08</v>
      </c>
      <c r="F51" s="410">
        <v>6.92</v>
      </c>
      <c r="G51" s="125">
        <f t="shared" si="0"/>
        <v>0.83999999999999986</v>
      </c>
      <c r="H51" s="668"/>
      <c r="I51" s="666"/>
      <c r="J51" s="666"/>
      <c r="K51" s="666"/>
      <c r="L51" s="667"/>
      <c r="M51" s="211"/>
      <c r="N51" s="212"/>
      <c r="O51" s="118" t="s">
        <v>89</v>
      </c>
    </row>
    <row r="52" spans="1:15" ht="61.2" customHeight="1" thickBot="1">
      <c r="A52" s="213" t="s">
        <v>90</v>
      </c>
      <c r="B52" s="662" t="str">
        <f t="shared" si="2"/>
        <v>★</v>
      </c>
      <c r="C52" s="663"/>
      <c r="D52" s="664"/>
      <c r="E52" s="409">
        <v>5.81</v>
      </c>
      <c r="F52" s="409">
        <v>4.93</v>
      </c>
      <c r="G52" s="125">
        <f t="shared" si="0"/>
        <v>-0.87999999999999989</v>
      </c>
      <c r="H52" s="732"/>
      <c r="I52" s="733"/>
      <c r="J52" s="733"/>
      <c r="K52" s="733"/>
      <c r="L52" s="734"/>
      <c r="M52" s="211"/>
      <c r="N52" s="212"/>
      <c r="O52" s="118" t="s">
        <v>90</v>
      </c>
    </row>
    <row r="53" spans="1:15" ht="61.2" customHeight="1" thickBot="1">
      <c r="A53" s="213" t="s">
        <v>91</v>
      </c>
      <c r="B53" s="662" t="str">
        <f t="shared" si="2"/>
        <v>☆</v>
      </c>
      <c r="C53" s="663"/>
      <c r="D53" s="664"/>
      <c r="E53" s="409">
        <v>5.26</v>
      </c>
      <c r="F53" s="409">
        <v>5.42</v>
      </c>
      <c r="G53" s="125">
        <f t="shared" si="0"/>
        <v>0.16000000000000014</v>
      </c>
      <c r="H53" s="668"/>
      <c r="I53" s="666"/>
      <c r="J53" s="666"/>
      <c r="K53" s="666"/>
      <c r="L53" s="667"/>
      <c r="M53" s="408"/>
      <c r="N53" s="212"/>
      <c r="O53" s="118" t="s">
        <v>91</v>
      </c>
    </row>
    <row r="54" spans="1:15" ht="61.2" customHeight="1" thickBot="1">
      <c r="A54" s="213" t="s">
        <v>92</v>
      </c>
      <c r="B54" s="662" t="str">
        <f t="shared" si="2"/>
        <v>☆☆</v>
      </c>
      <c r="C54" s="663"/>
      <c r="D54" s="664"/>
      <c r="E54" s="409">
        <v>4.55</v>
      </c>
      <c r="F54" s="410">
        <v>6.27</v>
      </c>
      <c r="G54" s="125">
        <f t="shared" si="0"/>
        <v>1.7199999999999998</v>
      </c>
      <c r="H54" s="668"/>
      <c r="I54" s="666"/>
      <c r="J54" s="666"/>
      <c r="K54" s="666"/>
      <c r="L54" s="667"/>
      <c r="M54" s="211"/>
      <c r="N54" s="212"/>
      <c r="O54" s="118" t="s">
        <v>92</v>
      </c>
    </row>
    <row r="55" spans="1:15" ht="61.2" customHeight="1" thickBot="1">
      <c r="A55" s="213" t="s">
        <v>93</v>
      </c>
      <c r="B55" s="662" t="s">
        <v>240</v>
      </c>
      <c r="C55" s="663"/>
      <c r="D55" s="664"/>
      <c r="E55" s="409">
        <v>4.29</v>
      </c>
      <c r="F55" s="409">
        <v>5.46</v>
      </c>
      <c r="G55" s="125">
        <f t="shared" si="0"/>
        <v>1.17</v>
      </c>
      <c r="H55" s="729"/>
      <c r="I55" s="730"/>
      <c r="J55" s="730"/>
      <c r="K55" s="730"/>
      <c r="L55" s="731"/>
      <c r="M55" s="534"/>
      <c r="N55" s="535"/>
      <c r="O55" s="118" t="s">
        <v>93</v>
      </c>
    </row>
    <row r="56" spans="1:15" ht="61.2" customHeight="1" thickBot="1">
      <c r="A56" s="213" t="s">
        <v>94</v>
      </c>
      <c r="B56" s="662" t="str">
        <f t="shared" si="2"/>
        <v>★</v>
      </c>
      <c r="C56" s="663"/>
      <c r="D56" s="664"/>
      <c r="E56" s="409">
        <v>5.38</v>
      </c>
      <c r="F56" s="409">
        <v>4.9000000000000004</v>
      </c>
      <c r="G56" s="125">
        <f t="shared" si="0"/>
        <v>-0.47999999999999954</v>
      </c>
      <c r="H56" s="665" t="s">
        <v>241</v>
      </c>
      <c r="I56" s="666"/>
      <c r="J56" s="666"/>
      <c r="K56" s="666"/>
      <c r="L56" s="667"/>
      <c r="M56" s="211" t="s">
        <v>242</v>
      </c>
      <c r="N56" s="212">
        <v>45851</v>
      </c>
      <c r="O56" s="118" t="s">
        <v>94</v>
      </c>
    </row>
    <row r="57" spans="1:15" ht="61.2" customHeight="1" thickBot="1">
      <c r="A57" s="213" t="s">
        <v>95</v>
      </c>
      <c r="B57" s="662" t="s">
        <v>240</v>
      </c>
      <c r="C57" s="663"/>
      <c r="D57" s="664"/>
      <c r="E57" s="409">
        <v>4.9000000000000004</v>
      </c>
      <c r="F57" s="409">
        <v>3.73</v>
      </c>
      <c r="G57" s="125">
        <f t="shared" si="0"/>
        <v>-1.1700000000000004</v>
      </c>
      <c r="H57" s="665"/>
      <c r="I57" s="666"/>
      <c r="J57" s="666"/>
      <c r="K57" s="666"/>
      <c r="L57" s="667"/>
      <c r="M57" s="211"/>
      <c r="N57" s="212"/>
      <c r="O57" s="118" t="s">
        <v>95</v>
      </c>
    </row>
    <row r="58" spans="1:15" ht="61.2" customHeight="1" thickBot="1">
      <c r="A58" s="213" t="s">
        <v>96</v>
      </c>
      <c r="B58" s="662" t="str">
        <f t="shared" si="2"/>
        <v>★</v>
      </c>
      <c r="C58" s="663"/>
      <c r="D58" s="664"/>
      <c r="E58" s="409">
        <v>4.71</v>
      </c>
      <c r="F58" s="409">
        <v>4.62</v>
      </c>
      <c r="G58" s="125">
        <f t="shared" si="0"/>
        <v>-8.9999999999999858E-2</v>
      </c>
      <c r="H58" s="668"/>
      <c r="I58" s="666"/>
      <c r="J58" s="666"/>
      <c r="K58" s="666"/>
      <c r="L58" s="667"/>
      <c r="M58" s="211"/>
      <c r="N58" s="212"/>
      <c r="O58" s="118" t="s">
        <v>96</v>
      </c>
    </row>
    <row r="59" spans="1:15" ht="61.2" customHeight="1" thickBot="1">
      <c r="A59" s="213" t="s">
        <v>97</v>
      </c>
      <c r="B59" s="662" t="str">
        <f t="shared" si="2"/>
        <v>★</v>
      </c>
      <c r="C59" s="663"/>
      <c r="D59" s="664"/>
      <c r="E59" s="409">
        <v>5.27</v>
      </c>
      <c r="F59" s="409">
        <v>5.08</v>
      </c>
      <c r="G59" s="125">
        <f t="shared" si="0"/>
        <v>-0.1899999999999995</v>
      </c>
      <c r="H59" s="668"/>
      <c r="I59" s="666"/>
      <c r="J59" s="666"/>
      <c r="K59" s="666"/>
      <c r="L59" s="667"/>
      <c r="M59" s="211"/>
      <c r="N59" s="212"/>
      <c r="O59" s="118" t="s">
        <v>97</v>
      </c>
    </row>
    <row r="60" spans="1:15" ht="61.2" customHeight="1" thickBot="1">
      <c r="A60" s="213" t="s">
        <v>98</v>
      </c>
      <c r="B60" s="662" t="str">
        <f t="shared" si="2"/>
        <v>★</v>
      </c>
      <c r="C60" s="663"/>
      <c r="D60" s="664"/>
      <c r="E60" s="410">
        <v>10</v>
      </c>
      <c r="F60" s="410">
        <v>9.2899999999999991</v>
      </c>
      <c r="G60" s="125">
        <f t="shared" si="0"/>
        <v>-0.71000000000000085</v>
      </c>
      <c r="H60" s="665"/>
      <c r="I60" s="666"/>
      <c r="J60" s="666"/>
      <c r="K60" s="666"/>
      <c r="L60" s="667"/>
      <c r="M60" s="211"/>
      <c r="N60" s="212"/>
      <c r="O60" s="118" t="s">
        <v>98</v>
      </c>
    </row>
    <row r="61" spans="1:15" ht="61.2" customHeight="1" thickBot="1">
      <c r="A61" s="213" t="s">
        <v>99</v>
      </c>
      <c r="B61" s="662" t="str">
        <f t="shared" si="2"/>
        <v>★</v>
      </c>
      <c r="C61" s="663"/>
      <c r="D61" s="664"/>
      <c r="E61" s="532">
        <v>2.5</v>
      </c>
      <c r="F61" s="532">
        <v>1.95</v>
      </c>
      <c r="G61" s="125">
        <f t="shared" si="0"/>
        <v>-0.55000000000000004</v>
      </c>
      <c r="H61" s="678"/>
      <c r="I61" s="679"/>
      <c r="J61" s="679"/>
      <c r="K61" s="679"/>
      <c r="L61" s="680"/>
      <c r="M61" s="530"/>
      <c r="N61" s="531"/>
      <c r="O61" s="118" t="s">
        <v>99</v>
      </c>
    </row>
    <row r="62" spans="1:15" ht="69" customHeight="1" thickBot="1">
      <c r="A62" s="213" t="s">
        <v>100</v>
      </c>
      <c r="B62" s="662" t="str">
        <f t="shared" si="2"/>
        <v>☆</v>
      </c>
      <c r="C62" s="663"/>
      <c r="D62" s="664"/>
      <c r="E62" s="409">
        <v>5.63</v>
      </c>
      <c r="F62" s="410">
        <v>6.6</v>
      </c>
      <c r="G62" s="125">
        <f t="shared" si="0"/>
        <v>0.96999999999999975</v>
      </c>
      <c r="H62" s="681"/>
      <c r="I62" s="682"/>
      <c r="J62" s="682"/>
      <c r="K62" s="682"/>
      <c r="L62" s="683"/>
      <c r="M62" s="530"/>
      <c r="N62" s="593"/>
      <c r="O62" s="118" t="s">
        <v>100</v>
      </c>
    </row>
    <row r="63" spans="1:15" ht="61.2" customHeight="1" thickBot="1">
      <c r="A63" s="213" t="s">
        <v>101</v>
      </c>
      <c r="B63" s="662" t="str">
        <f t="shared" si="2"/>
        <v>★</v>
      </c>
      <c r="C63" s="663"/>
      <c r="D63" s="664"/>
      <c r="E63" s="409">
        <v>5.5</v>
      </c>
      <c r="F63" s="409">
        <v>4.42</v>
      </c>
      <c r="G63" s="125">
        <f t="shared" si="0"/>
        <v>-1.08</v>
      </c>
      <c r="H63" s="684"/>
      <c r="I63" s="685"/>
      <c r="J63" s="685"/>
      <c r="K63" s="685"/>
      <c r="L63" s="686"/>
      <c r="M63" s="538"/>
      <c r="N63" s="535"/>
      <c r="O63" s="118" t="s">
        <v>101</v>
      </c>
    </row>
    <row r="64" spans="1:15" ht="61.2" customHeight="1" thickBot="1">
      <c r="A64" s="213" t="s">
        <v>102</v>
      </c>
      <c r="B64" s="662" t="str">
        <f t="shared" si="2"/>
        <v>★</v>
      </c>
      <c r="C64" s="663"/>
      <c r="D64" s="664"/>
      <c r="E64" s="409">
        <v>4.03</v>
      </c>
      <c r="F64" s="409">
        <v>3.4</v>
      </c>
      <c r="G64" s="125">
        <f t="shared" si="0"/>
        <v>-0.63000000000000034</v>
      </c>
      <c r="H64" s="672"/>
      <c r="I64" s="673"/>
      <c r="J64" s="673"/>
      <c r="K64" s="673"/>
      <c r="L64" s="674"/>
      <c r="M64" s="534"/>
      <c r="N64" s="535"/>
      <c r="O64" s="118" t="s">
        <v>102</v>
      </c>
    </row>
    <row r="65" spans="1:18" ht="61.2" customHeight="1" thickBot="1">
      <c r="A65" s="213" t="s">
        <v>103</v>
      </c>
      <c r="B65" s="662" t="str">
        <f t="shared" si="2"/>
        <v>★</v>
      </c>
      <c r="C65" s="663"/>
      <c r="D65" s="664"/>
      <c r="E65" s="410">
        <v>6.13</v>
      </c>
      <c r="F65" s="409">
        <v>5.17</v>
      </c>
      <c r="G65" s="125">
        <f t="shared" si="0"/>
        <v>-0.96</v>
      </c>
      <c r="H65" s="675"/>
      <c r="I65" s="676"/>
      <c r="J65" s="676"/>
      <c r="K65" s="676"/>
      <c r="L65" s="677"/>
      <c r="M65" s="529"/>
      <c r="N65" s="535"/>
      <c r="O65" s="118" t="s">
        <v>103</v>
      </c>
    </row>
    <row r="66" spans="1:18" ht="61.2" customHeight="1" thickBot="1">
      <c r="A66" s="213" t="s">
        <v>104</v>
      </c>
      <c r="B66" s="662" t="str">
        <f t="shared" si="2"/>
        <v>★</v>
      </c>
      <c r="C66" s="663"/>
      <c r="D66" s="664"/>
      <c r="E66" s="410">
        <v>8.56</v>
      </c>
      <c r="F66" s="410">
        <v>8.14</v>
      </c>
      <c r="G66" s="125">
        <f t="shared" si="0"/>
        <v>-0.41999999999999993</v>
      </c>
      <c r="H66" s="665"/>
      <c r="I66" s="666"/>
      <c r="J66" s="666"/>
      <c r="K66" s="666"/>
      <c r="L66" s="667"/>
      <c r="M66" s="211"/>
      <c r="N66" s="212"/>
      <c r="O66" s="118" t="s">
        <v>104</v>
      </c>
    </row>
    <row r="67" spans="1:18" ht="61.2" customHeight="1" thickBot="1">
      <c r="A67" s="213" t="s">
        <v>105</v>
      </c>
      <c r="B67" s="662" t="str">
        <f t="shared" si="2"/>
        <v>★</v>
      </c>
      <c r="C67" s="663"/>
      <c r="D67" s="664"/>
      <c r="E67" s="410">
        <v>8.1300000000000008</v>
      </c>
      <c r="F67" s="410">
        <v>8</v>
      </c>
      <c r="G67" s="125">
        <f t="shared" si="0"/>
        <v>-0.13000000000000078</v>
      </c>
      <c r="H67" s="665"/>
      <c r="I67" s="666"/>
      <c r="J67" s="666"/>
      <c r="K67" s="666"/>
      <c r="L67" s="667"/>
      <c r="M67" s="211"/>
      <c r="N67" s="212"/>
      <c r="O67" s="118" t="s">
        <v>105</v>
      </c>
    </row>
    <row r="68" spans="1:18" ht="61.2" customHeight="1" thickBot="1">
      <c r="A68" s="218" t="s">
        <v>106</v>
      </c>
      <c r="B68" s="662" t="str">
        <f t="shared" si="2"/>
        <v>★</v>
      </c>
      <c r="C68" s="663"/>
      <c r="D68" s="664"/>
      <c r="E68" s="410">
        <v>6.03</v>
      </c>
      <c r="F68" s="409">
        <v>5.29</v>
      </c>
      <c r="G68" s="125">
        <f t="shared" si="0"/>
        <v>-0.74000000000000021</v>
      </c>
      <c r="H68" s="668"/>
      <c r="I68" s="666"/>
      <c r="J68" s="666"/>
      <c r="K68" s="666"/>
      <c r="L68" s="667"/>
      <c r="M68" s="211"/>
      <c r="N68" s="212"/>
      <c r="O68" s="118" t="s">
        <v>106</v>
      </c>
    </row>
    <row r="69" spans="1:18" ht="61.2" customHeight="1" thickBot="1">
      <c r="A69" s="215" t="s">
        <v>107</v>
      </c>
      <c r="B69" s="662" t="str">
        <f t="shared" si="2"/>
        <v>☆</v>
      </c>
      <c r="C69" s="663"/>
      <c r="D69" s="664"/>
      <c r="E69" s="423">
        <v>3.88</v>
      </c>
      <c r="F69" s="423">
        <v>4.5999999999999996</v>
      </c>
      <c r="G69" s="125">
        <f t="shared" si="0"/>
        <v>0.71999999999999975</v>
      </c>
      <c r="H69" s="669"/>
      <c r="I69" s="670"/>
      <c r="J69" s="670"/>
      <c r="K69" s="670"/>
      <c r="L69" s="671"/>
      <c r="M69" s="211"/>
      <c r="N69" s="212"/>
      <c r="O69" s="118" t="s">
        <v>107</v>
      </c>
    </row>
    <row r="70" spans="1:18" ht="61.2" customHeight="1" thickBot="1">
      <c r="A70" s="387" t="s">
        <v>108</v>
      </c>
      <c r="B70" s="662" t="str">
        <f t="shared" si="2"/>
        <v>★</v>
      </c>
      <c r="C70" s="663"/>
      <c r="D70" s="664"/>
      <c r="E70" s="409">
        <v>5.4</v>
      </c>
      <c r="F70" s="409">
        <v>5.3</v>
      </c>
      <c r="G70" s="388">
        <f t="shared" ref="G70" si="3">F70-E70</f>
        <v>-0.10000000000000053</v>
      </c>
      <c r="H70" s="717"/>
      <c r="I70" s="718"/>
      <c r="J70" s="718"/>
      <c r="K70" s="718"/>
      <c r="L70" s="719"/>
      <c r="M70" s="220"/>
      <c r="N70" s="389"/>
      <c r="O70" s="118"/>
    </row>
    <row r="71" spans="1:18" ht="42.75" customHeight="1" thickBot="1">
      <c r="A71" s="97"/>
      <c r="B71" s="97"/>
      <c r="C71" s="97"/>
      <c r="D71" s="97"/>
      <c r="E71" s="720"/>
      <c r="F71" s="720"/>
      <c r="G71" s="720"/>
      <c r="H71" s="720"/>
      <c r="I71" s="720"/>
      <c r="J71" s="720"/>
      <c r="K71" s="720"/>
      <c r="L71" s="720"/>
      <c r="M71" s="23">
        <f>COUNTIF(E24:E70,"&gt;=10")</f>
        <v>1</v>
      </c>
      <c r="N71" s="23">
        <f>COUNTIF(F24:F70,"&gt;=10")</f>
        <v>0</v>
      </c>
      <c r="O71" s="23" t="s">
        <v>3</v>
      </c>
    </row>
    <row r="72" spans="1:18" ht="36.75" customHeight="1" thickBot="1">
      <c r="A72" s="221" t="s">
        <v>17</v>
      </c>
      <c r="B72" s="222"/>
      <c r="C72" s="328"/>
      <c r="D72" s="328"/>
      <c r="E72" s="721" t="s">
        <v>109</v>
      </c>
      <c r="F72" s="721"/>
      <c r="G72" s="721"/>
      <c r="H72" s="722" t="s">
        <v>203</v>
      </c>
      <c r="I72" s="723"/>
      <c r="J72" s="328"/>
      <c r="K72" s="223"/>
      <c r="L72" s="223"/>
      <c r="M72" s="224"/>
      <c r="N72" s="225"/>
    </row>
    <row r="73" spans="1:18" ht="36.75" customHeight="1" thickBot="1">
      <c r="A73" s="31"/>
      <c r="B73" s="551"/>
      <c r="C73" s="726" t="s">
        <v>110</v>
      </c>
      <c r="D73" s="727"/>
      <c r="E73" s="727"/>
      <c r="F73" s="728"/>
      <c r="G73" s="226">
        <f>+F70</f>
        <v>5.3</v>
      </c>
      <c r="H73" s="227" t="s">
        <v>111</v>
      </c>
      <c r="I73" s="724">
        <f>+G70</f>
        <v>-0.10000000000000053</v>
      </c>
      <c r="J73" s="725"/>
      <c r="K73" s="99"/>
      <c r="L73" s="99"/>
      <c r="M73" s="100"/>
      <c r="N73" s="32"/>
    </row>
    <row r="74" spans="1:18" ht="36.75" customHeight="1" thickBot="1">
      <c r="A74" s="31"/>
      <c r="B74" s="98"/>
      <c r="C74" s="687" t="s">
        <v>112</v>
      </c>
      <c r="D74" s="688"/>
      <c r="E74" s="688"/>
      <c r="F74" s="689"/>
      <c r="G74" s="228">
        <f>+F35</f>
        <v>6.26</v>
      </c>
      <c r="H74" s="229" t="s">
        <v>113</v>
      </c>
      <c r="I74" s="690">
        <f>+G35</f>
        <v>0.12000000000000011</v>
      </c>
      <c r="J74" s="691"/>
      <c r="K74" s="99"/>
      <c r="L74" s="99"/>
      <c r="M74" s="100"/>
      <c r="N74" s="32"/>
      <c r="R74" s="230" t="s">
        <v>17</v>
      </c>
    </row>
    <row r="75" spans="1:18" ht="36.75" customHeight="1" thickBot="1">
      <c r="A75" s="31"/>
      <c r="B75" s="98"/>
      <c r="C75" s="692" t="s">
        <v>114</v>
      </c>
      <c r="D75" s="693"/>
      <c r="E75" s="693"/>
      <c r="F75" s="231" t="str">
        <f>VLOOKUP(G75,F:P,10,0)</f>
        <v>群馬県</v>
      </c>
      <c r="G75" s="232">
        <f>MAX(F23:F69)</f>
        <v>9.6</v>
      </c>
      <c r="H75" s="694" t="s">
        <v>115</v>
      </c>
      <c r="I75" s="695"/>
      <c r="J75" s="695"/>
      <c r="K75" s="233">
        <f>+N71</f>
        <v>0</v>
      </c>
      <c r="L75" s="234" t="s">
        <v>116</v>
      </c>
      <c r="M75" s="384">
        <f>N71-M71</f>
        <v>-1</v>
      </c>
      <c r="N75" s="32"/>
      <c r="R75" s="111"/>
    </row>
    <row r="76" spans="1:18" ht="36.75" customHeight="1" thickBot="1">
      <c r="A76" s="33"/>
      <c r="B76" s="34"/>
      <c r="C76" s="34"/>
      <c r="D76" s="34"/>
      <c r="E76" s="34"/>
      <c r="F76" s="34"/>
      <c r="G76" s="34"/>
      <c r="H76" s="34"/>
      <c r="I76" s="34"/>
      <c r="J76" s="34"/>
      <c r="K76" s="35"/>
      <c r="L76" s="35"/>
      <c r="M76" s="36"/>
      <c r="N76" s="37"/>
      <c r="R76" s="111"/>
    </row>
    <row r="77" spans="1:18" ht="30.75" customHeight="1">
      <c r="A77" s="47"/>
      <c r="B77" s="47"/>
      <c r="C77" s="47"/>
      <c r="D77" s="47"/>
      <c r="E77" s="47"/>
      <c r="F77" s="47"/>
      <c r="G77" s="47"/>
      <c r="H77" s="47"/>
      <c r="I77" s="47"/>
      <c r="J77" s="47"/>
      <c r="K77" s="101"/>
      <c r="L77" s="101"/>
      <c r="M77" s="102"/>
      <c r="N77" s="103"/>
      <c r="R77" s="112"/>
    </row>
    <row r="78" spans="1:18" ht="30.75" customHeight="1" thickBot="1">
      <c r="A78" s="104"/>
      <c r="B78" s="104"/>
      <c r="C78" s="104"/>
      <c r="D78" s="104"/>
      <c r="E78" s="104"/>
      <c r="F78" s="104"/>
      <c r="G78" s="104"/>
      <c r="H78" s="104"/>
      <c r="I78" s="104"/>
      <c r="J78" s="104"/>
      <c r="K78" s="105"/>
      <c r="L78" s="105"/>
      <c r="M78" s="189"/>
      <c r="N78" s="104"/>
    </row>
    <row r="79" spans="1:18" ht="24.75" customHeight="1" thickTop="1">
      <c r="A79" s="696">
        <v>3</v>
      </c>
      <c r="B79" s="699" t="s">
        <v>213</v>
      </c>
      <c r="C79" s="700"/>
      <c r="D79" s="700"/>
      <c r="E79" s="700"/>
      <c r="F79" s="701"/>
      <c r="G79" s="708" t="s">
        <v>214</v>
      </c>
      <c r="H79" s="709"/>
      <c r="I79" s="709"/>
      <c r="J79" s="709"/>
      <c r="K79" s="709"/>
      <c r="L79" s="709"/>
      <c r="M79" s="709"/>
      <c r="N79" s="710"/>
    </row>
    <row r="80" spans="1:18" ht="24.75" customHeight="1">
      <c r="A80" s="697"/>
      <c r="B80" s="702"/>
      <c r="C80" s="703"/>
      <c r="D80" s="703"/>
      <c r="E80" s="703"/>
      <c r="F80" s="704"/>
      <c r="G80" s="711"/>
      <c r="H80" s="712"/>
      <c r="I80" s="712"/>
      <c r="J80" s="712"/>
      <c r="K80" s="712"/>
      <c r="L80" s="712"/>
      <c r="M80" s="712"/>
      <c r="N80" s="713"/>
      <c r="O80" s="106" t="s">
        <v>3</v>
      </c>
      <c r="P80" s="106"/>
    </row>
    <row r="81" spans="1:16" ht="24.75" customHeight="1">
      <c r="A81" s="697"/>
      <c r="B81" s="702"/>
      <c r="C81" s="703"/>
      <c r="D81" s="703"/>
      <c r="E81" s="703"/>
      <c r="F81" s="704"/>
      <c r="G81" s="711"/>
      <c r="H81" s="712"/>
      <c r="I81" s="712"/>
      <c r="J81" s="712"/>
      <c r="K81" s="712"/>
      <c r="L81" s="712"/>
      <c r="M81" s="712"/>
      <c r="N81" s="713"/>
      <c r="O81" s="106" t="s">
        <v>17</v>
      </c>
      <c r="P81" s="106" t="s">
        <v>117</v>
      </c>
    </row>
    <row r="82" spans="1:16" ht="24.75" customHeight="1">
      <c r="A82" s="697"/>
      <c r="B82" s="702"/>
      <c r="C82" s="703"/>
      <c r="D82" s="703"/>
      <c r="E82" s="703"/>
      <c r="F82" s="704"/>
      <c r="G82" s="711"/>
      <c r="H82" s="712"/>
      <c r="I82" s="712"/>
      <c r="J82" s="712"/>
      <c r="K82" s="712"/>
      <c r="L82" s="712"/>
      <c r="M82" s="712"/>
      <c r="N82" s="713"/>
      <c r="O82" s="107"/>
      <c r="P82" s="106"/>
    </row>
    <row r="83" spans="1:16" ht="46.2" customHeight="1" thickBot="1">
      <c r="A83" s="698"/>
      <c r="B83" s="705"/>
      <c r="C83" s="706"/>
      <c r="D83" s="706"/>
      <c r="E83" s="706"/>
      <c r="F83" s="707"/>
      <c r="G83" s="714"/>
      <c r="H83" s="715"/>
      <c r="I83" s="715"/>
      <c r="J83" s="715"/>
      <c r="K83" s="715"/>
      <c r="L83" s="715"/>
      <c r="M83" s="715"/>
      <c r="N83" s="716"/>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1">
    <mergeCell ref="F3:G16"/>
    <mergeCell ref="I2:M2"/>
    <mergeCell ref="A17:C17"/>
    <mergeCell ref="F17:G17"/>
    <mergeCell ref="A18:C18"/>
    <mergeCell ref="F18:G18"/>
    <mergeCell ref="A19:G19"/>
    <mergeCell ref="B21:C21"/>
    <mergeCell ref="E21:F21"/>
    <mergeCell ref="A3:C16"/>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H41:L41"/>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69:D69"/>
    <mergeCell ref="H69:L69"/>
    <mergeCell ref="B64:D64"/>
    <mergeCell ref="H64:L64"/>
    <mergeCell ref="B65:D65"/>
    <mergeCell ref="B66:D66"/>
    <mergeCell ref="H65:L65"/>
    <mergeCell ref="B61:D61"/>
    <mergeCell ref="H61:L61"/>
    <mergeCell ref="B62:D62"/>
    <mergeCell ref="H62:L62"/>
    <mergeCell ref="B63:D63"/>
    <mergeCell ref="H63:L63"/>
    <mergeCell ref="B58:D58"/>
    <mergeCell ref="H57:L57"/>
    <mergeCell ref="B59:D59"/>
    <mergeCell ref="H59:L59"/>
    <mergeCell ref="H60:L60"/>
    <mergeCell ref="B67:D67"/>
    <mergeCell ref="H67:L67"/>
    <mergeCell ref="B68:D68"/>
    <mergeCell ref="H68:L68"/>
    <mergeCell ref="B60:D60"/>
    <mergeCell ref="H58:L58"/>
    <mergeCell ref="H66:L66"/>
  </mergeCells>
  <phoneticPr fontId="81"/>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0"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7A934-3B10-4B31-86A7-6A90A62156E8}">
  <sheetPr>
    <pageSetUpPr fitToPage="1"/>
  </sheetPr>
  <dimension ref="A1:Q27"/>
  <sheetViews>
    <sheetView view="pageBreakPreview" zoomScaleNormal="75" zoomScaleSheetLayoutView="95" workbookViewId="0">
      <selection activeCell="O6" sqref="O6"/>
    </sheetView>
  </sheetViews>
  <sheetFormatPr defaultColWidth="9" defaultRowHeight="13.2"/>
  <cols>
    <col min="1" max="1" width="4.88671875" style="399" customWidth="1"/>
    <col min="2" max="7" width="9" style="399"/>
    <col min="8" max="10" width="12.44140625" style="399" customWidth="1"/>
    <col min="11" max="11" width="12.33203125" style="399" customWidth="1"/>
    <col min="12" max="12" width="24.6640625" style="399" customWidth="1"/>
    <col min="13" max="13" width="4.21875" style="399" customWidth="1"/>
    <col min="14" max="16384" width="9" style="399"/>
  </cols>
  <sheetData>
    <row r="1" spans="1:17" ht="23.4">
      <c r="A1" s="932" t="s">
        <v>199</v>
      </c>
      <c r="B1" s="932"/>
      <c r="C1" s="932"/>
      <c r="D1" s="932"/>
      <c r="E1" s="932"/>
      <c r="F1" s="932"/>
      <c r="G1" s="932"/>
      <c r="H1" s="932"/>
      <c r="I1" s="932"/>
      <c r="J1" s="933"/>
      <c r="K1" s="933"/>
      <c r="L1" s="933"/>
      <c r="M1" s="933"/>
    </row>
    <row r="2" spans="1:17" ht="16.2">
      <c r="A2" s="934" t="s">
        <v>490</v>
      </c>
      <c r="B2" s="934"/>
      <c r="C2" s="934"/>
      <c r="D2" s="934"/>
      <c r="E2" s="934"/>
      <c r="F2" s="934"/>
      <c r="G2" s="934"/>
      <c r="H2" s="934"/>
      <c r="I2" s="934"/>
      <c r="J2" s="935"/>
      <c r="K2" s="935"/>
      <c r="L2" s="935"/>
      <c r="M2" s="935"/>
    </row>
    <row r="3" spans="1:17" ht="24.75" customHeight="1">
      <c r="A3" s="936" t="s">
        <v>491</v>
      </c>
      <c r="B3" s="936"/>
      <c r="C3" s="936"/>
      <c r="D3" s="936"/>
      <c r="E3" s="936"/>
      <c r="F3" s="936"/>
      <c r="G3" s="936"/>
      <c r="H3" s="936"/>
      <c r="I3" s="936"/>
      <c r="J3" s="937"/>
      <c r="K3" s="937"/>
      <c r="L3" s="937"/>
      <c r="M3" s="937"/>
      <c r="O3" s="4"/>
    </row>
    <row r="4" spans="1:17" ht="17.399999999999999">
      <c r="A4" s="938" t="s">
        <v>235</v>
      </c>
      <c r="B4" s="938"/>
      <c r="C4" s="938"/>
      <c r="D4" s="938"/>
      <c r="E4" s="938"/>
      <c r="F4" s="938"/>
      <c r="G4" s="938"/>
      <c r="H4" s="938"/>
      <c r="I4" s="938"/>
      <c r="J4" s="935"/>
      <c r="K4" s="935"/>
      <c r="L4" s="935"/>
      <c r="M4" s="935"/>
      <c r="O4" s="4"/>
      <c r="P4" s="400"/>
    </row>
    <row r="5" spans="1:17" ht="16.2">
      <c r="A5" s="954"/>
      <c r="B5" s="955"/>
      <c r="C5" s="956"/>
      <c r="D5" s="956"/>
      <c r="E5" s="956"/>
      <c r="F5" s="956"/>
      <c r="G5" s="956"/>
      <c r="H5" s="956"/>
      <c r="I5" s="956"/>
      <c r="J5" s="956"/>
      <c r="K5" s="956"/>
      <c r="L5" s="956"/>
      <c r="M5" s="956"/>
      <c r="O5" s="4"/>
    </row>
    <row r="6" spans="1:17" ht="21.75" customHeight="1">
      <c r="A6" s="956"/>
      <c r="B6" s="957"/>
      <c r="C6" s="958"/>
      <c r="D6" s="958"/>
      <c r="E6" s="958"/>
      <c r="F6" s="956"/>
      <c r="G6" s="956" t="s">
        <v>17</v>
      </c>
      <c r="H6" s="963" t="s">
        <v>493</v>
      </c>
      <c r="I6" s="964"/>
      <c r="J6" s="964"/>
      <c r="K6" s="964"/>
      <c r="L6" s="964"/>
      <c r="M6" s="956"/>
      <c r="N6" s="400"/>
      <c r="O6" s="939"/>
      <c r="Q6" s="400"/>
    </row>
    <row r="7" spans="1:17" ht="21.75" customHeight="1">
      <c r="A7" s="956"/>
      <c r="B7" s="958"/>
      <c r="C7" s="958"/>
      <c r="D7" s="958"/>
      <c r="E7" s="958"/>
      <c r="F7" s="956"/>
      <c r="G7" s="956"/>
      <c r="H7" s="964"/>
      <c r="I7" s="964"/>
      <c r="J7" s="964"/>
      <c r="K7" s="964"/>
      <c r="L7" s="964"/>
      <c r="M7" s="956"/>
      <c r="O7" s="940"/>
    </row>
    <row r="8" spans="1:17" ht="21.75" customHeight="1">
      <c r="A8" s="956"/>
      <c r="B8" s="958"/>
      <c r="C8" s="958"/>
      <c r="D8" s="958"/>
      <c r="E8" s="958"/>
      <c r="F8" s="956"/>
      <c r="G8" s="956"/>
      <c r="H8" s="964"/>
      <c r="I8" s="964"/>
      <c r="J8" s="964"/>
      <c r="K8" s="964"/>
      <c r="L8" s="964"/>
      <c r="M8" s="956"/>
      <c r="O8" s="941"/>
    </row>
    <row r="9" spans="1:17" ht="21.75" customHeight="1">
      <c r="A9" s="956"/>
      <c r="B9" s="958"/>
      <c r="C9" s="958"/>
      <c r="D9" s="958"/>
      <c r="E9" s="958"/>
      <c r="F9" s="956"/>
      <c r="G9" s="956"/>
      <c r="H9" s="964"/>
      <c r="I9" s="964"/>
      <c r="J9" s="964"/>
      <c r="K9" s="964"/>
      <c r="L9" s="964"/>
      <c r="M9" s="956"/>
      <c r="O9" s="1"/>
    </row>
    <row r="10" spans="1:17" ht="37.5" customHeight="1">
      <c r="A10" s="956"/>
      <c r="B10" s="958"/>
      <c r="C10" s="958"/>
      <c r="D10" s="958"/>
      <c r="E10" s="958"/>
      <c r="F10" s="956"/>
      <c r="G10" s="956"/>
      <c r="H10" s="964"/>
      <c r="I10" s="964"/>
      <c r="J10" s="964"/>
      <c r="K10" s="964"/>
      <c r="L10" s="964"/>
      <c r="M10" s="956"/>
      <c r="O10" s="1"/>
    </row>
    <row r="11" spans="1:17" ht="6" customHeight="1">
      <c r="A11" s="956"/>
      <c r="B11" s="958"/>
      <c r="C11" s="958"/>
      <c r="D11" s="958"/>
      <c r="E11" s="958"/>
      <c r="F11" s="959"/>
      <c r="G11" s="959"/>
      <c r="H11" s="964"/>
      <c r="I11" s="964"/>
      <c r="J11" s="964"/>
      <c r="K11" s="964"/>
      <c r="L11" s="964"/>
      <c r="M11" s="956"/>
      <c r="O11" s="1"/>
    </row>
    <row r="12" spans="1:17" ht="21.75" customHeight="1">
      <c r="A12" s="956"/>
      <c r="B12" s="958"/>
      <c r="C12" s="958"/>
      <c r="D12" s="958"/>
      <c r="E12" s="958"/>
      <c r="F12" s="960"/>
      <c r="G12" s="960"/>
      <c r="H12" s="964"/>
      <c r="I12" s="964"/>
      <c r="J12" s="964"/>
      <c r="K12" s="964"/>
      <c r="L12" s="964"/>
      <c r="M12" s="956"/>
      <c r="O12" s="1"/>
    </row>
    <row r="13" spans="1:17" ht="21.75" customHeight="1">
      <c r="A13" s="956"/>
      <c r="B13" s="961"/>
      <c r="C13" s="961"/>
      <c r="D13" s="961"/>
      <c r="E13" s="961"/>
      <c r="F13" s="960"/>
      <c r="G13" s="960"/>
      <c r="H13" s="964"/>
      <c r="I13" s="964"/>
      <c r="J13" s="964"/>
      <c r="K13" s="964"/>
      <c r="L13" s="964"/>
      <c r="M13" s="956"/>
      <c r="O13" s="1"/>
    </row>
    <row r="14" spans="1:17" ht="32.25" customHeight="1">
      <c r="A14" s="956"/>
      <c r="B14" s="961"/>
      <c r="C14" s="961"/>
      <c r="D14" s="961"/>
      <c r="E14" s="961"/>
      <c r="F14" s="959"/>
      <c r="G14" s="959"/>
      <c r="H14" s="964"/>
      <c r="I14" s="964"/>
      <c r="J14" s="964"/>
      <c r="K14" s="964"/>
      <c r="L14" s="964"/>
      <c r="M14" s="956"/>
      <c r="O14" s="1"/>
    </row>
    <row r="15" spans="1:17" ht="21.75" customHeight="1">
      <c r="A15" s="962"/>
      <c r="B15" s="956"/>
      <c r="C15" s="956"/>
      <c r="D15" s="956"/>
      <c r="E15" s="956"/>
      <c r="F15" s="956"/>
      <c r="G15" s="956"/>
      <c r="H15" s="956" t="s">
        <v>17</v>
      </c>
      <c r="I15" s="956"/>
      <c r="J15" s="956"/>
      <c r="K15" s="956"/>
      <c r="L15" s="956"/>
      <c r="M15" s="956"/>
      <c r="O15" s="1"/>
    </row>
    <row r="16" spans="1:17" ht="16.8" thickBot="1">
      <c r="A16" s="942"/>
      <c r="B16" s="943"/>
      <c r="C16" s="944"/>
      <c r="D16" s="944"/>
      <c r="E16" s="944"/>
      <c r="F16" s="944"/>
      <c r="G16" s="944"/>
      <c r="H16" s="944"/>
      <c r="I16" s="944"/>
      <c r="J16" s="944"/>
      <c r="K16" s="944"/>
      <c r="L16" s="944"/>
      <c r="M16" s="944"/>
      <c r="O16" s="1"/>
    </row>
    <row r="17" spans="1:15" ht="17.399999999999999" customHeight="1" thickTop="1">
      <c r="A17" s="944"/>
      <c r="B17" s="945" t="s">
        <v>492</v>
      </c>
      <c r="C17" s="946"/>
      <c r="D17" s="946"/>
      <c r="E17" s="946"/>
      <c r="F17" s="946"/>
      <c r="G17" s="946"/>
      <c r="H17" s="946"/>
      <c r="I17" s="946"/>
      <c r="J17" s="946"/>
      <c r="K17" s="946"/>
      <c r="L17" s="947"/>
      <c r="M17" s="944"/>
      <c r="O17" s="1"/>
    </row>
    <row r="18" spans="1:15" ht="10.8" customHeight="1">
      <c r="A18" s="944"/>
      <c r="B18" s="948"/>
      <c r="C18" s="949"/>
      <c r="D18" s="949"/>
      <c r="E18" s="949"/>
      <c r="F18" s="949"/>
      <c r="G18" s="949"/>
      <c r="H18" s="949"/>
      <c r="I18" s="949"/>
      <c r="J18" s="949"/>
      <c r="K18" s="949"/>
      <c r="L18" s="950"/>
      <c r="M18" s="944"/>
      <c r="O18" s="1"/>
    </row>
    <row r="19" spans="1:15" ht="17.399999999999999" customHeight="1">
      <c r="A19" s="944"/>
      <c r="B19" s="948"/>
      <c r="C19" s="949"/>
      <c r="D19" s="949"/>
      <c r="E19" s="949"/>
      <c r="F19" s="949"/>
      <c r="G19" s="949"/>
      <c r="H19" s="949"/>
      <c r="I19" s="949"/>
      <c r="J19" s="949"/>
      <c r="K19" s="949"/>
      <c r="L19" s="950"/>
      <c r="M19" s="944"/>
      <c r="O19" s="1"/>
    </row>
    <row r="20" spans="1:15" ht="17.399999999999999" customHeight="1">
      <c r="A20" s="944"/>
      <c r="B20" s="948"/>
      <c r="C20" s="949"/>
      <c r="D20" s="949"/>
      <c r="E20" s="949"/>
      <c r="F20" s="949"/>
      <c r="G20" s="949"/>
      <c r="H20" s="949"/>
      <c r="I20" s="949"/>
      <c r="J20" s="949"/>
      <c r="K20" s="949"/>
      <c r="L20" s="950"/>
      <c r="M20" s="944"/>
      <c r="O20" s="1"/>
    </row>
    <row r="21" spans="1:15" ht="17.399999999999999" customHeight="1">
      <c r="A21" s="944"/>
      <c r="B21" s="948"/>
      <c r="C21" s="949"/>
      <c r="D21" s="949"/>
      <c r="E21" s="949"/>
      <c r="F21" s="949"/>
      <c r="G21" s="949"/>
      <c r="H21" s="949"/>
      <c r="I21" s="949"/>
      <c r="J21" s="949"/>
      <c r="K21" s="949"/>
      <c r="L21" s="950"/>
      <c r="M21" s="944"/>
      <c r="O21" s="1"/>
    </row>
    <row r="22" spans="1:15" ht="17.399999999999999" customHeight="1">
      <c r="A22" s="944"/>
      <c r="B22" s="948"/>
      <c r="C22" s="949"/>
      <c r="D22" s="949"/>
      <c r="E22" s="949"/>
      <c r="F22" s="949"/>
      <c r="G22" s="949"/>
      <c r="H22" s="949"/>
      <c r="I22" s="949"/>
      <c r="J22" s="949"/>
      <c r="K22" s="949"/>
      <c r="L22" s="950"/>
      <c r="M22" s="944"/>
      <c r="O22" s="1"/>
    </row>
    <row r="23" spans="1:15" ht="17.399999999999999" customHeight="1">
      <c r="A23" s="944"/>
      <c r="B23" s="948"/>
      <c r="C23" s="949"/>
      <c r="D23" s="949"/>
      <c r="E23" s="949"/>
      <c r="F23" s="949"/>
      <c r="G23" s="949"/>
      <c r="H23" s="949"/>
      <c r="I23" s="949"/>
      <c r="J23" s="949"/>
      <c r="K23" s="949"/>
      <c r="L23" s="950"/>
      <c r="M23" s="944"/>
      <c r="O23" s="1"/>
    </row>
    <row r="24" spans="1:15" ht="17.399999999999999" customHeight="1">
      <c r="A24" s="944"/>
      <c r="B24" s="948"/>
      <c r="C24" s="949"/>
      <c r="D24" s="949"/>
      <c r="E24" s="949"/>
      <c r="F24" s="949"/>
      <c r="G24" s="949"/>
      <c r="H24" s="949"/>
      <c r="I24" s="949"/>
      <c r="J24" s="949"/>
      <c r="K24" s="949"/>
      <c r="L24" s="950"/>
      <c r="M24" s="944"/>
      <c r="O24" s="1"/>
    </row>
    <row r="25" spans="1:15" ht="13.2" customHeight="1" thickBot="1">
      <c r="A25" s="944"/>
      <c r="B25" s="951"/>
      <c r="C25" s="952"/>
      <c r="D25" s="952"/>
      <c r="E25" s="952"/>
      <c r="F25" s="952"/>
      <c r="G25" s="952"/>
      <c r="H25" s="952"/>
      <c r="I25" s="952"/>
      <c r="J25" s="952"/>
      <c r="K25" s="952"/>
      <c r="L25" s="953"/>
      <c r="M25" s="944"/>
    </row>
    <row r="26" spans="1:15" ht="13.8" thickTop="1">
      <c r="A26" s="944"/>
      <c r="B26" s="944"/>
      <c r="C26" s="944"/>
      <c r="D26" s="944"/>
      <c r="E26" s="944"/>
      <c r="F26" s="944"/>
      <c r="G26" s="944"/>
      <c r="H26" s="944"/>
      <c r="I26" s="944"/>
      <c r="J26" s="944"/>
      <c r="K26" s="944"/>
      <c r="L26" s="944"/>
      <c r="M26" s="944"/>
    </row>
    <row r="27" spans="1:15">
      <c r="A27" s="944"/>
      <c r="B27" s="944"/>
      <c r="C27" s="944"/>
      <c r="D27" s="944"/>
      <c r="E27" s="944"/>
      <c r="F27" s="944"/>
      <c r="G27" s="944"/>
      <c r="H27" s="944"/>
      <c r="I27" s="944"/>
      <c r="J27" s="944"/>
      <c r="K27" s="944"/>
      <c r="L27" s="944"/>
      <c r="M27" s="944"/>
    </row>
  </sheetData>
  <mergeCells count="7">
    <mergeCell ref="B17:L25"/>
    <mergeCell ref="A1:M1"/>
    <mergeCell ref="A2:M2"/>
    <mergeCell ref="A3:M3"/>
    <mergeCell ref="A4:M4"/>
    <mergeCell ref="B6:E14"/>
    <mergeCell ref="H6:L14"/>
  </mergeCells>
  <phoneticPr fontId="81"/>
  <pageMargins left="0.75" right="0.75" top="1" bottom="1" header="0.51200000000000001" footer="0.51200000000000001"/>
  <pageSetup paperSize="9" scale="9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2"/>
  <sheetViews>
    <sheetView showGridLines="0" view="pageBreakPreview" topLeftCell="A10" zoomScale="85" zoomScaleNormal="100" zoomScaleSheetLayoutView="85" workbookViewId="0">
      <selection activeCell="A56" sqref="A56"/>
    </sheetView>
  </sheetViews>
  <sheetFormatPr defaultColWidth="9" defaultRowHeight="31.2" customHeight="1"/>
  <cols>
    <col min="1" max="1" width="203.88671875" style="121" customWidth="1"/>
    <col min="2" max="2" width="11.21875" style="119" customWidth="1"/>
    <col min="3" max="3" width="22" style="119" customWidth="1"/>
    <col min="4" max="4" width="20.109375" style="120" customWidth="1"/>
    <col min="5" max="16384" width="9" style="1"/>
  </cols>
  <sheetData>
    <row r="1" spans="1:11" s="15" customFormat="1" ht="45.6" customHeight="1" thickBot="1">
      <c r="A1" s="354" t="s">
        <v>276</v>
      </c>
      <c r="B1" s="355" t="s">
        <v>118</v>
      </c>
      <c r="C1" s="356" t="s">
        <v>119</v>
      </c>
      <c r="D1" s="357" t="s">
        <v>120</v>
      </c>
    </row>
    <row r="2" spans="1:11" s="15" customFormat="1" ht="45.6" customHeight="1">
      <c r="A2" s="376" t="s">
        <v>286</v>
      </c>
      <c r="B2" s="308"/>
      <c r="C2" s="267"/>
      <c r="D2" s="352"/>
    </row>
    <row r="3" spans="1:11" s="15" customFormat="1" ht="274.2" customHeight="1">
      <c r="A3" s="366" t="s">
        <v>287</v>
      </c>
      <c r="B3" s="336" t="s">
        <v>288</v>
      </c>
      <c r="C3" s="364" t="s">
        <v>289</v>
      </c>
      <c r="D3" s="353">
        <v>45864</v>
      </c>
    </row>
    <row r="4" spans="1:11" s="15" customFormat="1" ht="43.8" customHeight="1" thickBot="1">
      <c r="A4" s="634" t="s">
        <v>290</v>
      </c>
      <c r="B4" s="359"/>
      <c r="C4" s="360"/>
      <c r="D4" s="353"/>
    </row>
    <row r="5" spans="1:11" s="15" customFormat="1" ht="45.6" customHeight="1">
      <c r="A5" s="376" t="s">
        <v>292</v>
      </c>
      <c r="B5" s="308"/>
      <c r="C5" s="267"/>
      <c r="D5" s="352"/>
    </row>
    <row r="6" spans="1:11" s="15" customFormat="1" ht="102.6" customHeight="1">
      <c r="A6" s="366" t="s">
        <v>293</v>
      </c>
      <c r="B6" s="336" t="s">
        <v>294</v>
      </c>
      <c r="C6" s="364" t="s">
        <v>291</v>
      </c>
      <c r="D6" s="353">
        <v>45863</v>
      </c>
    </row>
    <row r="7" spans="1:11" s="15" customFormat="1" ht="39.6" customHeight="1" thickBot="1">
      <c r="A7" s="358" t="s">
        <v>295</v>
      </c>
      <c r="B7" s="359"/>
      <c r="C7" s="360"/>
      <c r="D7" s="353"/>
    </row>
    <row r="8" spans="1:11" s="15" customFormat="1" ht="42.6" customHeight="1">
      <c r="A8" s="376" t="s">
        <v>296</v>
      </c>
      <c r="B8" s="345"/>
      <c r="C8" s="346"/>
      <c r="D8" s="352"/>
      <c r="E8" s="1"/>
      <c r="F8" s="1"/>
      <c r="G8" s="1"/>
      <c r="H8" s="1"/>
      <c r="I8" s="1"/>
      <c r="J8" s="1"/>
      <c r="K8" s="1"/>
    </row>
    <row r="9" spans="1:11" s="15" customFormat="1" ht="228" customHeight="1" thickBot="1">
      <c r="A9" s="366" t="s">
        <v>298</v>
      </c>
      <c r="B9" s="336" t="s">
        <v>297</v>
      </c>
      <c r="C9" s="364" t="s">
        <v>299</v>
      </c>
      <c r="D9" s="353">
        <v>45863</v>
      </c>
      <c r="E9" s="1"/>
      <c r="F9" s="1"/>
      <c r="G9" s="1"/>
      <c r="H9" s="1"/>
      <c r="I9" s="1"/>
      <c r="J9" s="1"/>
      <c r="K9" s="1"/>
    </row>
    <row r="10" spans="1:11" s="15" customFormat="1" ht="36.6" customHeight="1" thickBot="1">
      <c r="A10" s="565" t="s">
        <v>300</v>
      </c>
      <c r="B10" s="349"/>
      <c r="C10" s="174"/>
      <c r="D10" s="367"/>
    </row>
    <row r="11" spans="1:11" s="15" customFormat="1" ht="31.2" hidden="1" customHeight="1">
      <c r="A11" s="354"/>
      <c r="B11" s="355"/>
      <c r="C11" s="356"/>
      <c r="D11" s="357"/>
    </row>
    <row r="12" spans="1:11" s="15" customFormat="1" ht="46.2" customHeight="1">
      <c r="A12" s="374" t="s">
        <v>301</v>
      </c>
      <c r="B12" s="180"/>
      <c r="C12" s="312"/>
      <c r="D12" s="352"/>
    </row>
    <row r="13" spans="1:11" s="15" customFormat="1" ht="142.80000000000001" customHeight="1">
      <c r="A13" s="361" t="s">
        <v>303</v>
      </c>
      <c r="B13" s="268" t="s">
        <v>302</v>
      </c>
      <c r="C13" s="311" t="s">
        <v>305</v>
      </c>
      <c r="D13" s="353">
        <v>45863</v>
      </c>
    </row>
    <row r="14" spans="1:11" s="15" customFormat="1" ht="37.200000000000003" customHeight="1" thickBot="1">
      <c r="A14" s="371" t="s">
        <v>304</v>
      </c>
      <c r="B14" s="362"/>
      <c r="C14" s="363"/>
      <c r="D14" s="353"/>
      <c r="E14" s="1"/>
      <c r="F14" s="1"/>
      <c r="G14" s="1"/>
      <c r="H14" s="1"/>
      <c r="I14" s="1"/>
      <c r="J14" s="1"/>
      <c r="K14" s="1"/>
    </row>
    <row r="15" spans="1:11" s="15" customFormat="1" ht="42" customHeight="1">
      <c r="A15" s="375" t="s">
        <v>306</v>
      </c>
      <c r="B15" s="775" t="s">
        <v>308</v>
      </c>
      <c r="C15" s="777" t="s">
        <v>309</v>
      </c>
      <c r="D15" s="780">
        <v>45863</v>
      </c>
      <c r="E15" s="1"/>
      <c r="F15" s="1"/>
      <c r="G15" s="1"/>
      <c r="H15" s="1"/>
      <c r="I15" s="1"/>
      <c r="J15" s="1"/>
      <c r="K15" s="1"/>
    </row>
    <row r="16" spans="1:11" s="15" customFormat="1" ht="142.80000000000001" customHeight="1">
      <c r="A16" s="396" t="s">
        <v>307</v>
      </c>
      <c r="B16" s="776"/>
      <c r="C16" s="778"/>
      <c r="D16" s="781"/>
      <c r="E16" s="1"/>
      <c r="F16" s="1"/>
      <c r="G16" s="1"/>
      <c r="H16" s="1"/>
      <c r="I16" s="1"/>
      <c r="J16" s="1"/>
      <c r="K16" s="1"/>
    </row>
    <row r="17" spans="1:19" s="15" customFormat="1" ht="42" customHeight="1" thickBot="1">
      <c r="A17" s="569" t="s">
        <v>310</v>
      </c>
      <c r="B17" s="570"/>
      <c r="C17" s="779"/>
      <c r="D17" s="782"/>
      <c r="E17" s="1"/>
      <c r="F17" s="1"/>
      <c r="G17" s="1"/>
      <c r="H17" s="1"/>
      <c r="I17" s="1"/>
      <c r="J17" s="1"/>
      <c r="K17" s="1"/>
    </row>
    <row r="18" spans="1:19" s="15" customFormat="1" ht="42.6" customHeight="1">
      <c r="A18" s="376" t="s">
        <v>311</v>
      </c>
      <c r="B18" s="787" t="s">
        <v>294</v>
      </c>
      <c r="C18" s="575"/>
      <c r="D18" s="352"/>
      <c r="E18" s="1"/>
      <c r="F18" s="1"/>
      <c r="G18" s="1"/>
      <c r="H18" s="1"/>
      <c r="I18" s="1"/>
      <c r="J18" s="1"/>
      <c r="K18" s="1"/>
    </row>
    <row r="19" spans="1:19" s="15" customFormat="1" ht="189.6" customHeight="1">
      <c r="A19" s="366" t="s">
        <v>312</v>
      </c>
      <c r="B19" s="788"/>
      <c r="C19" s="364" t="s">
        <v>314</v>
      </c>
      <c r="D19" s="353">
        <v>45863</v>
      </c>
      <c r="E19" s="1"/>
      <c r="F19" s="1"/>
      <c r="G19" s="1"/>
      <c r="H19" s="1"/>
      <c r="I19" s="1"/>
      <c r="J19" s="1"/>
      <c r="K19" s="1"/>
    </row>
    <row r="20" spans="1:19" s="15" customFormat="1" ht="36.6" customHeight="1" thickBot="1">
      <c r="A20" s="373" t="s">
        <v>313</v>
      </c>
      <c r="B20" s="789"/>
      <c r="C20" s="576"/>
      <c r="D20" s="367"/>
    </row>
    <row r="21" spans="1:19" s="15" customFormat="1" ht="45.6" customHeight="1">
      <c r="A21" s="374" t="s">
        <v>315</v>
      </c>
      <c r="B21" s="179"/>
      <c r="C21" s="173"/>
      <c r="D21" s="352"/>
    </row>
    <row r="22" spans="1:19" s="15" customFormat="1" ht="118.2" customHeight="1">
      <c r="A22" s="390" t="s">
        <v>318</v>
      </c>
      <c r="B22" s="336" t="s">
        <v>317</v>
      </c>
      <c r="C22" s="256" t="s">
        <v>316</v>
      </c>
      <c r="D22" s="372">
        <v>45862</v>
      </c>
    </row>
    <row r="23" spans="1:19" s="15" customFormat="1" ht="38.4" customHeight="1" thickBot="1">
      <c r="A23" s="574" t="s">
        <v>319</v>
      </c>
      <c r="B23" s="349"/>
      <c r="C23" s="174"/>
      <c r="D23" s="367"/>
    </row>
    <row r="24" spans="1:19" s="15" customFormat="1" ht="49.2" customHeight="1">
      <c r="A24" s="374" t="s">
        <v>320</v>
      </c>
      <c r="B24" s="180"/>
      <c r="C24" s="172"/>
      <c r="D24" s="352"/>
    </row>
    <row r="25" spans="1:19" s="15" customFormat="1" ht="382.2" customHeight="1">
      <c r="A25" s="377" t="s">
        <v>322</v>
      </c>
      <c r="B25" s="201" t="s">
        <v>321</v>
      </c>
      <c r="C25" s="256" t="s">
        <v>323</v>
      </c>
      <c r="D25" s="369">
        <v>45862</v>
      </c>
    </row>
    <row r="26" spans="1:19" s="15" customFormat="1" ht="39.6" customHeight="1" thickBot="1">
      <c r="A26" s="416" t="s">
        <v>324</v>
      </c>
      <c r="B26" s="391"/>
      <c r="C26" s="392"/>
      <c r="D26" s="393"/>
    </row>
    <row r="27" spans="1:19" s="15" customFormat="1" ht="40.950000000000003" customHeight="1">
      <c r="A27" s="571" t="s">
        <v>325</v>
      </c>
      <c r="B27" s="177"/>
      <c r="C27" s="785" t="s">
        <v>329</v>
      </c>
      <c r="D27" s="783">
        <v>45862</v>
      </c>
      <c r="S27" s="182"/>
    </row>
    <row r="28" spans="1:19" s="15" customFormat="1" ht="78.599999999999994" customHeight="1">
      <c r="A28" s="378" t="s">
        <v>328</v>
      </c>
      <c r="B28" s="321" t="s">
        <v>326</v>
      </c>
      <c r="C28" s="785"/>
      <c r="D28" s="783"/>
      <c r="S28" s="182"/>
    </row>
    <row r="29" spans="1:19" s="15" customFormat="1" ht="34.950000000000003" customHeight="1" thickBot="1">
      <c r="A29" s="203" t="s">
        <v>327</v>
      </c>
      <c r="B29" s="72"/>
      <c r="C29" s="786"/>
      <c r="D29" s="784"/>
      <c r="E29" s="15" t="s">
        <v>209</v>
      </c>
      <c r="H29" s="347"/>
      <c r="I29" s="347"/>
      <c r="J29" s="347"/>
      <c r="K29" s="347"/>
      <c r="L29" s="347"/>
      <c r="M29" s="347"/>
      <c r="N29" s="348"/>
    </row>
    <row r="30" spans="1:19" s="15" customFormat="1" ht="40.950000000000003" customHeight="1" thickTop="1">
      <c r="A30" s="417" t="s">
        <v>330</v>
      </c>
      <c r="B30" s="790" t="s">
        <v>332</v>
      </c>
      <c r="C30" s="799" t="s">
        <v>333</v>
      </c>
      <c r="D30" s="129"/>
    </row>
    <row r="31" spans="1:19" s="15" customFormat="1" ht="58.8" customHeight="1">
      <c r="A31" s="204" t="s">
        <v>331</v>
      </c>
      <c r="B31" s="791"/>
      <c r="C31" s="800"/>
      <c r="D31" s="183">
        <v>45864</v>
      </c>
    </row>
    <row r="32" spans="1:19" s="15" customFormat="1" ht="42.6" customHeight="1" thickBot="1">
      <c r="A32" s="574" t="s">
        <v>334</v>
      </c>
      <c r="B32" s="792"/>
      <c r="C32" s="801"/>
      <c r="D32" s="128"/>
    </row>
    <row r="33" spans="1:4" s="15" customFormat="1" ht="40.950000000000003" customHeight="1" thickTop="1">
      <c r="A33" s="552" t="s">
        <v>335</v>
      </c>
      <c r="B33" s="793" t="s">
        <v>337</v>
      </c>
      <c r="C33" s="802" t="s">
        <v>339</v>
      </c>
      <c r="D33" s="795">
        <v>45862</v>
      </c>
    </row>
    <row r="34" spans="1:4" s="68" customFormat="1" ht="99.6" customHeight="1">
      <c r="A34" s="307" t="s">
        <v>336</v>
      </c>
      <c r="B34" s="794"/>
      <c r="C34" s="803"/>
      <c r="D34" s="796"/>
    </row>
    <row r="35" spans="1:4" s="15" customFormat="1" ht="31.2" customHeight="1" thickBot="1">
      <c r="A35" s="265" t="s">
        <v>338</v>
      </c>
      <c r="B35" s="262"/>
      <c r="C35" s="263"/>
      <c r="D35" s="264"/>
    </row>
    <row r="36" spans="1:4" ht="47.4" customHeight="1" thickTop="1">
      <c r="A36" s="235" t="s">
        <v>342</v>
      </c>
      <c r="B36" s="127"/>
      <c r="C36" s="797" t="s">
        <v>343</v>
      </c>
      <c r="D36" s="129" t="s">
        <v>209</v>
      </c>
    </row>
    <row r="37" spans="1:4" ht="147.6" customHeight="1">
      <c r="A37" s="200" t="s">
        <v>340</v>
      </c>
      <c r="B37" s="196" t="s">
        <v>341</v>
      </c>
      <c r="C37" s="798"/>
      <c r="D37" s="183">
        <v>45861</v>
      </c>
    </row>
    <row r="38" spans="1:4" ht="37.200000000000003" customHeight="1" thickBot="1">
      <c r="A38" s="206" t="s">
        <v>344</v>
      </c>
      <c r="B38" s="191"/>
      <c r="C38" s="190"/>
      <c r="D38" s="128"/>
    </row>
    <row r="39" spans="1:4" ht="42" hidden="1" customHeight="1" thickTop="1">
      <c r="A39" s="235"/>
      <c r="B39" s="127"/>
      <c r="C39" s="797"/>
      <c r="D39" s="129"/>
    </row>
    <row r="40" spans="1:4" ht="227.4" hidden="1" customHeight="1">
      <c r="A40" s="205"/>
      <c r="B40" s="196"/>
      <c r="C40" s="798"/>
      <c r="D40" s="183"/>
    </row>
    <row r="41" spans="1:4" ht="36.6" hidden="1" customHeight="1" thickBot="1">
      <c r="A41" s="206"/>
      <c r="B41" s="191"/>
      <c r="C41" s="190"/>
      <c r="D41" s="128"/>
    </row>
    <row r="42" spans="1:4" ht="45" hidden="1" customHeight="1" thickTop="1">
      <c r="A42" s="235"/>
      <c r="B42" s="127"/>
      <c r="C42" s="797"/>
      <c r="D42" s="129"/>
    </row>
    <row r="43" spans="1:4" ht="230.4" hidden="1" customHeight="1">
      <c r="A43" s="205"/>
      <c r="B43" s="196"/>
      <c r="C43" s="798"/>
      <c r="D43" s="183"/>
    </row>
    <row r="44" spans="1:4" ht="36" hidden="1" customHeight="1" thickTop="1">
      <c r="A44" s="252"/>
      <c r="B44" s="127"/>
      <c r="C44" s="797"/>
      <c r="D44" s="129"/>
    </row>
    <row r="45" spans="1:4" ht="161.4" hidden="1" customHeight="1">
      <c r="A45" s="247" t="s">
        <v>209</v>
      </c>
      <c r="B45" s="188"/>
      <c r="C45" s="798"/>
      <c r="D45" s="183"/>
    </row>
    <row r="46" spans="1:4" ht="31.2" hidden="1" customHeight="1" thickBot="1">
      <c r="A46" s="206"/>
      <c r="B46" s="191"/>
      <c r="C46" s="190"/>
      <c r="D46" s="128"/>
    </row>
    <row r="47" spans="1:4" s="15" customFormat="1" ht="45.6" hidden="1" customHeight="1" thickTop="1">
      <c r="A47" s="374"/>
      <c r="B47" s="179"/>
      <c r="C47" s="173"/>
      <c r="D47" s="352"/>
    </row>
    <row r="48" spans="1:4" s="15" customFormat="1" ht="144.6" hidden="1" customHeight="1" thickBot="1">
      <c r="A48" s="390"/>
      <c r="B48" s="336"/>
      <c r="C48" s="256"/>
      <c r="D48" s="372"/>
    </row>
    <row r="49" spans="1:4" s="15" customFormat="1" ht="38.4" hidden="1" customHeight="1" thickBot="1">
      <c r="A49" s="565"/>
      <c r="B49" s="349"/>
      <c r="C49" s="174"/>
      <c r="D49" s="367"/>
    </row>
    <row r="50" spans="1:4" ht="31.2" customHeight="1" thickTop="1">
      <c r="A50" s="313"/>
    </row>
    <row r="51" spans="1:4" ht="31.2" customHeight="1">
      <c r="A51" s="314" t="s">
        <v>196</v>
      </c>
    </row>
    <row r="52" spans="1:4" ht="31.2" customHeight="1">
      <c r="A52" s="315" t="s">
        <v>197</v>
      </c>
    </row>
  </sheetData>
  <protectedRanges>
    <protectedRange sqref="A22:D22 A48:D48" name="範囲1"/>
  </protectedRanges>
  <mergeCells count="15">
    <mergeCell ref="B30:B32"/>
    <mergeCell ref="B33:B34"/>
    <mergeCell ref="D33:D34"/>
    <mergeCell ref="C44:C45"/>
    <mergeCell ref="C30:C32"/>
    <mergeCell ref="C42:C43"/>
    <mergeCell ref="C36:C37"/>
    <mergeCell ref="C39:C40"/>
    <mergeCell ref="C33:C34"/>
    <mergeCell ref="B15:B16"/>
    <mergeCell ref="C15:C17"/>
    <mergeCell ref="D15:D17"/>
    <mergeCell ref="D27:D29"/>
    <mergeCell ref="C27:C29"/>
    <mergeCell ref="B18:B20"/>
  </mergeCells>
  <phoneticPr fontId="15"/>
  <hyperlinks>
    <hyperlink ref="A52" r:id="rId1" xr:uid="{86A4B1F7-D48D-4D2F-A37F-38B8392EB19D}"/>
    <hyperlink ref="A4" r:id="rId2" xr:uid="{A0B2FA65-B961-4D3D-91B6-F18614A077EA}"/>
    <hyperlink ref="A7" r:id="rId3" xr:uid="{F11A7F0F-4F0F-4FC3-912B-AD28A582A27D}"/>
    <hyperlink ref="A10" r:id="rId4" xr:uid="{1DBF8E8C-53CD-4738-9716-64629681B9EA}"/>
    <hyperlink ref="A14" r:id="rId5" xr:uid="{4EDC8661-F170-4236-AD8E-58DD07022E2A}"/>
    <hyperlink ref="A17" r:id="rId6" xr:uid="{782304F4-A1DD-4ED1-A79F-E9AD7B73AF6E}"/>
    <hyperlink ref="A20" r:id="rId7" xr:uid="{3B0FBB86-2CBC-45A1-B05E-C194618EBA01}"/>
    <hyperlink ref="A23" r:id="rId8" xr:uid="{29008047-6FF5-473A-A6A1-46BCA4AB7B6F}"/>
    <hyperlink ref="A26" r:id="rId9" xr:uid="{F74EEFE9-01A1-49A1-8376-5B885A5E6675}"/>
    <hyperlink ref="A29" r:id="rId10" xr:uid="{AE3F6FD7-ED47-492B-AB8B-0F6A1D04F858}"/>
    <hyperlink ref="A32" r:id="rId11" xr:uid="{99A8B7AE-6B25-4C06-96FE-41D3210E7F8F}"/>
    <hyperlink ref="A35" r:id="rId12" xr:uid="{1B4399F0-E56E-4C39-B0B0-6BC15F90BB82}"/>
  </hyperlinks>
  <pageMargins left="0" right="0" top="0.19685039370078741" bottom="0.39370078740157483" header="0" footer="0.19685039370078741"/>
  <pageSetup paperSize="8" scale="21" orientation="portrait" horizontalDpi="300" verticalDpi="300" r:id="rId13"/>
  <headerFooter alignWithMargins="0"/>
  <rowBreaks count="1" manualBreakCount="1">
    <brk id="39"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61"/>
  <sheetViews>
    <sheetView defaultGridColor="0" view="pageBreakPreview" colorId="56" zoomScale="84" zoomScaleNormal="66" zoomScaleSheetLayoutView="84" workbookViewId="0">
      <selection sqref="A1:A1048576"/>
    </sheetView>
  </sheetViews>
  <sheetFormatPr defaultColWidth="9" defaultRowHeight="40.200000000000003" customHeight="1"/>
  <cols>
    <col min="1" max="1" width="201.44140625" style="124" customWidth="1"/>
    <col min="2" max="2" width="18" style="56" customWidth="1"/>
    <col min="3" max="3" width="20.109375" style="57" customWidth="1"/>
    <col min="4" max="16384" width="9" style="14"/>
  </cols>
  <sheetData>
    <row r="1" spans="1:3" ht="40.200000000000003" customHeight="1" thickBot="1">
      <c r="A1" s="243" t="s">
        <v>277</v>
      </c>
      <c r="B1" s="244" t="s">
        <v>134</v>
      </c>
      <c r="C1" s="550" t="s">
        <v>120</v>
      </c>
    </row>
    <row r="2" spans="1:3" ht="40.200000000000003" customHeight="1">
      <c r="A2" s="199" t="s">
        <v>444</v>
      </c>
      <c r="B2" s="180"/>
      <c r="C2" s="172"/>
    </row>
    <row r="3" spans="1:3" ht="252" customHeight="1">
      <c r="A3" s="305" t="s">
        <v>407</v>
      </c>
      <c r="B3" s="591" t="s">
        <v>408</v>
      </c>
      <c r="C3" s="173">
        <v>45861</v>
      </c>
    </row>
    <row r="4" spans="1:3" ht="40.200000000000003" customHeight="1" thickBot="1">
      <c r="A4" s="187" t="s">
        <v>406</v>
      </c>
      <c r="B4" s="179"/>
      <c r="C4" s="173"/>
    </row>
    <row r="5" spans="1:3" ht="40.200000000000003" customHeight="1">
      <c r="A5" s="199" t="s">
        <v>445</v>
      </c>
      <c r="B5" s="180"/>
      <c r="C5" s="172"/>
    </row>
    <row r="6" spans="1:3" ht="294" customHeight="1">
      <c r="A6" s="305" t="s">
        <v>410</v>
      </c>
      <c r="B6" s="591" t="s">
        <v>411</v>
      </c>
      <c r="C6" s="173">
        <v>45862</v>
      </c>
    </row>
    <row r="7" spans="1:3" ht="40.200000000000003" customHeight="1" thickBot="1">
      <c r="A7" s="187" t="s">
        <v>409</v>
      </c>
      <c r="B7" s="179"/>
      <c r="C7" s="173"/>
    </row>
    <row r="8" spans="1:3" ht="39" customHeight="1">
      <c r="A8" s="199" t="s">
        <v>446</v>
      </c>
      <c r="B8" s="180"/>
      <c r="C8" s="172"/>
    </row>
    <row r="9" spans="1:3" ht="409.2" customHeight="1">
      <c r="A9" s="930" t="s">
        <v>413</v>
      </c>
      <c r="B9" s="591" t="s">
        <v>405</v>
      </c>
      <c r="C9" s="173">
        <v>45861</v>
      </c>
    </row>
    <row r="10" spans="1:3" ht="32.4" customHeight="1" thickBot="1">
      <c r="A10" s="187" t="s">
        <v>412</v>
      </c>
      <c r="B10" s="179"/>
      <c r="C10" s="173"/>
    </row>
    <row r="11" spans="1:3" ht="40.950000000000003" customHeight="1">
      <c r="A11" s="199" t="s">
        <v>447</v>
      </c>
      <c r="B11" s="180"/>
      <c r="C11" s="172"/>
    </row>
    <row r="12" spans="1:3" ht="143.4" customHeight="1">
      <c r="A12" s="558" t="s">
        <v>415</v>
      </c>
      <c r="B12" s="336" t="s">
        <v>416</v>
      </c>
      <c r="C12" s="173">
        <v>45861</v>
      </c>
    </row>
    <row r="13" spans="1:3" ht="32.4" customHeight="1" thickBot="1">
      <c r="A13" s="197" t="s">
        <v>414</v>
      </c>
      <c r="B13" s="179"/>
      <c r="C13" s="173"/>
    </row>
    <row r="14" spans="1:3" ht="40.200000000000003" customHeight="1">
      <c r="A14" s="199" t="s">
        <v>448</v>
      </c>
      <c r="B14" s="180"/>
      <c r="C14" s="172"/>
    </row>
    <row r="15" spans="1:3" ht="101.4" customHeight="1">
      <c r="A15" s="305" t="s">
        <v>418</v>
      </c>
      <c r="B15" s="178" t="s">
        <v>419</v>
      </c>
      <c r="C15" s="173">
        <v>45861</v>
      </c>
    </row>
    <row r="16" spans="1:3" ht="37.200000000000003" customHeight="1" thickBot="1">
      <c r="A16" s="197" t="s">
        <v>417</v>
      </c>
      <c r="B16" s="179"/>
      <c r="C16" s="173"/>
    </row>
    <row r="17" spans="1:3" ht="40.200000000000003" customHeight="1">
      <c r="A17" s="340" t="s">
        <v>449</v>
      </c>
      <c r="B17" s="310"/>
      <c r="C17" s="300"/>
    </row>
    <row r="18" spans="1:3" ht="342" customHeight="1">
      <c r="A18" s="306" t="s">
        <v>421</v>
      </c>
      <c r="B18" s="309" t="s">
        <v>411</v>
      </c>
      <c r="C18" s="301">
        <v>45860</v>
      </c>
    </row>
    <row r="19" spans="1:3" ht="36" customHeight="1" thickBot="1">
      <c r="A19" s="304" t="s">
        <v>420</v>
      </c>
      <c r="B19" s="302"/>
      <c r="C19" s="303"/>
    </row>
    <row r="20" spans="1:3" ht="40.200000000000003" customHeight="1">
      <c r="A20" s="341" t="s">
        <v>450</v>
      </c>
      <c r="B20" s="329"/>
      <c r="C20" s="332"/>
    </row>
    <row r="21" spans="1:3" ht="361.8" customHeight="1">
      <c r="A21" s="383" t="s">
        <v>423</v>
      </c>
      <c r="B21" s="382" t="s">
        <v>405</v>
      </c>
      <c r="C21" s="333">
        <v>45860</v>
      </c>
    </row>
    <row r="22" spans="1:3" ht="40.200000000000003" customHeight="1" thickBot="1">
      <c r="A22" s="545" t="s">
        <v>422</v>
      </c>
      <c r="B22" s="331"/>
      <c r="C22" s="334"/>
    </row>
    <row r="23" spans="1:3" ht="48.6" customHeight="1">
      <c r="A23" s="341" t="s">
        <v>451</v>
      </c>
      <c r="B23" s="329"/>
      <c r="C23" s="332"/>
    </row>
    <row r="24" spans="1:3" ht="231" customHeight="1">
      <c r="A24" s="200" t="s">
        <v>425</v>
      </c>
      <c r="B24" s="633" t="s">
        <v>426</v>
      </c>
      <c r="C24" s="632">
        <v>45859</v>
      </c>
    </row>
    <row r="25" spans="1:3" ht="31.95" customHeight="1" thickBot="1">
      <c r="A25" s="545" t="s">
        <v>424</v>
      </c>
      <c r="B25" s="331"/>
      <c r="C25" s="334"/>
    </row>
    <row r="26" spans="1:3" ht="40.200000000000003" customHeight="1">
      <c r="A26" s="341" t="s">
        <v>452</v>
      </c>
      <c r="B26" s="329"/>
      <c r="C26" s="332"/>
    </row>
    <row r="27" spans="1:3" ht="361.8" customHeight="1">
      <c r="A27" s="383" t="s">
        <v>428</v>
      </c>
      <c r="B27" s="401" t="s">
        <v>429</v>
      </c>
      <c r="C27" s="333">
        <v>45859</v>
      </c>
    </row>
    <row r="28" spans="1:3" ht="40.200000000000003" customHeight="1" thickBot="1">
      <c r="A28" s="545" t="s">
        <v>427</v>
      </c>
      <c r="B28" s="331"/>
      <c r="C28" s="334"/>
    </row>
    <row r="29" spans="1:3" ht="40.200000000000003" customHeight="1">
      <c r="A29" s="368" t="s">
        <v>453</v>
      </c>
      <c r="B29" s="329"/>
      <c r="C29" s="332"/>
    </row>
    <row r="30" spans="1:3" ht="234.6" customHeight="1">
      <c r="A30" s="365" t="s">
        <v>431</v>
      </c>
      <c r="B30" s="401" t="s">
        <v>429</v>
      </c>
      <c r="C30" s="333">
        <v>45858</v>
      </c>
    </row>
    <row r="31" spans="1:3" ht="36.6" customHeight="1" thickBot="1">
      <c r="A31" s="546" t="s">
        <v>430</v>
      </c>
      <c r="B31" s="331"/>
      <c r="C31" s="334"/>
    </row>
    <row r="32" spans="1:3" ht="40.200000000000003" customHeight="1" thickTop="1">
      <c r="A32" s="572" t="s">
        <v>454</v>
      </c>
      <c r="B32" s="793" t="s">
        <v>434</v>
      </c>
      <c r="C32" s="804">
        <v>45858</v>
      </c>
    </row>
    <row r="33" spans="1:3" ht="187.2" customHeight="1">
      <c r="A33" s="261" t="s">
        <v>433</v>
      </c>
      <c r="B33" s="794"/>
      <c r="C33" s="805"/>
    </row>
    <row r="34" spans="1:3" ht="37.950000000000003" customHeight="1" thickBot="1">
      <c r="A34" s="265" t="s">
        <v>432</v>
      </c>
      <c r="B34" s="262"/>
      <c r="C34" s="263"/>
    </row>
    <row r="35" spans="1:3" ht="40.200000000000003" customHeight="1" thickTop="1">
      <c r="A35" s="573" t="s">
        <v>455</v>
      </c>
      <c r="B35" s="127"/>
      <c r="C35" s="785">
        <v>45855</v>
      </c>
    </row>
    <row r="36" spans="1:3" ht="279" customHeight="1">
      <c r="A36" s="418" t="s">
        <v>436</v>
      </c>
      <c r="B36" s="177" t="s">
        <v>411</v>
      </c>
      <c r="C36" s="785"/>
    </row>
    <row r="37" spans="1:3" ht="40.200000000000003" customHeight="1" thickBot="1">
      <c r="A37" s="203" t="s">
        <v>435</v>
      </c>
      <c r="B37" s="126"/>
      <c r="C37" s="786"/>
    </row>
    <row r="38" spans="1:3" ht="40.200000000000003" customHeight="1" thickTop="1">
      <c r="A38" s="407" t="s">
        <v>456</v>
      </c>
      <c r="B38" s="329"/>
      <c r="C38" s="806">
        <v>45859</v>
      </c>
    </row>
    <row r="39" spans="1:3" ht="168" customHeight="1">
      <c r="A39" s="549" t="s">
        <v>438</v>
      </c>
      <c r="B39" s="330" t="s">
        <v>439</v>
      </c>
      <c r="C39" s="807"/>
    </row>
    <row r="40" spans="1:3" ht="34.799999999999997" customHeight="1" thickBot="1">
      <c r="A40" s="557" t="s">
        <v>437</v>
      </c>
      <c r="B40" s="331"/>
      <c r="C40" s="808"/>
    </row>
    <row r="41" spans="1:3" ht="40.200000000000003" customHeight="1">
      <c r="A41" s="407" t="s">
        <v>457</v>
      </c>
      <c r="B41" s="329"/>
      <c r="C41" s="332"/>
    </row>
    <row r="42" spans="1:3" ht="258" customHeight="1">
      <c r="A42" s="549" t="s">
        <v>441</v>
      </c>
      <c r="B42" s="330" t="s">
        <v>429</v>
      </c>
      <c r="C42" s="333">
        <v>45858</v>
      </c>
    </row>
    <row r="43" spans="1:3" ht="40.200000000000003" customHeight="1" thickBot="1">
      <c r="A43" s="543" t="s">
        <v>440</v>
      </c>
      <c r="B43" s="331"/>
      <c r="C43" s="334" t="s">
        <v>281</v>
      </c>
    </row>
    <row r="44" spans="1:3" ht="40.200000000000003" customHeight="1">
      <c r="A44" s="407" t="s">
        <v>458</v>
      </c>
      <c r="B44" s="329"/>
      <c r="C44" s="397"/>
    </row>
    <row r="45" spans="1:3" ht="303" customHeight="1">
      <c r="A45" s="200" t="s">
        <v>443</v>
      </c>
      <c r="B45" s="330" t="s">
        <v>411</v>
      </c>
      <c r="C45" s="397">
        <v>45858</v>
      </c>
    </row>
    <row r="46" spans="1:3" ht="40.200000000000003" customHeight="1" thickBot="1">
      <c r="A46" s="325" t="s">
        <v>442</v>
      </c>
      <c r="B46" s="331"/>
      <c r="C46" s="397"/>
    </row>
    <row r="47" spans="1:3" ht="40.200000000000003" customHeight="1">
      <c r="A47" s="547" t="s">
        <v>459</v>
      </c>
      <c r="B47" s="329"/>
      <c r="C47" s="332"/>
    </row>
    <row r="48" spans="1:3" ht="186.6" customHeight="1">
      <c r="A48" s="365" t="s">
        <v>404</v>
      </c>
      <c r="B48" s="330" t="s">
        <v>405</v>
      </c>
      <c r="C48" s="333">
        <v>45859</v>
      </c>
    </row>
    <row r="49" spans="1:3" ht="36" customHeight="1" thickBot="1">
      <c r="A49" s="544" t="s">
        <v>403</v>
      </c>
      <c r="B49" s="331"/>
      <c r="C49" s="334"/>
    </row>
    <row r="50" spans="1:3" ht="40.200000000000003" hidden="1" customHeight="1">
      <c r="A50" s="548"/>
      <c r="B50" s="329"/>
      <c r="C50" s="332"/>
    </row>
    <row r="51" spans="1:3" ht="279" hidden="1" customHeight="1">
      <c r="A51" s="365"/>
      <c r="B51" s="330"/>
      <c r="C51" s="333"/>
    </row>
    <row r="52" spans="1:3" ht="40.200000000000003" hidden="1" customHeight="1" thickBot="1">
      <c r="A52" s="544"/>
      <c r="B52" s="331"/>
      <c r="C52" s="334"/>
    </row>
    <row r="53" spans="1:3" ht="40.200000000000003" hidden="1" customHeight="1">
      <c r="A53" s="548"/>
      <c r="B53" s="329"/>
      <c r="C53" s="332"/>
    </row>
    <row r="54" spans="1:3" ht="125.4" hidden="1" customHeight="1">
      <c r="A54" s="365"/>
      <c r="B54" s="330"/>
      <c r="C54" s="333"/>
    </row>
    <row r="55" spans="1:3" ht="40.200000000000003" hidden="1" customHeight="1" thickBot="1">
      <c r="A55" s="544"/>
      <c r="B55" s="331"/>
      <c r="C55" s="334"/>
    </row>
    <row r="56" spans="1:3" ht="40.200000000000003" hidden="1" customHeight="1">
      <c r="A56" s="548"/>
      <c r="B56" s="329"/>
      <c r="C56" s="332"/>
    </row>
    <row r="57" spans="1:3" ht="123.6" hidden="1" customHeight="1">
      <c r="A57" s="365"/>
      <c r="B57" s="330"/>
      <c r="C57" s="333"/>
    </row>
    <row r="58" spans="1:3" ht="40.200000000000003" hidden="1" customHeight="1" thickBot="1">
      <c r="A58" s="544"/>
      <c r="B58" s="331"/>
      <c r="C58" s="334"/>
    </row>
    <row r="59" spans="1:3" ht="40.200000000000003" hidden="1" customHeight="1">
      <c r="A59" s="548"/>
      <c r="B59" s="329"/>
      <c r="C59" s="332"/>
    </row>
    <row r="60" spans="1:3" ht="40.200000000000003" hidden="1" customHeight="1">
      <c r="A60" s="365"/>
      <c r="B60" s="330"/>
      <c r="C60" s="333"/>
    </row>
    <row r="61" spans="1:3" ht="40.200000000000003" hidden="1" customHeight="1" thickBot="1">
      <c r="A61" s="543"/>
      <c r="B61" s="331"/>
      <c r="C61" s="334"/>
    </row>
  </sheetData>
  <mergeCells count="4">
    <mergeCell ref="C32:C33"/>
    <mergeCell ref="B32:B33"/>
    <mergeCell ref="C35:C37"/>
    <mergeCell ref="C38:C40"/>
  </mergeCells>
  <phoneticPr fontId="81"/>
  <hyperlinks>
    <hyperlink ref="A49" r:id="rId1" xr:uid="{2B4BD375-D57F-44B5-9BE0-8C9F920B9D65}"/>
    <hyperlink ref="A4" r:id="rId2" xr:uid="{A33C00B3-2D44-4A7A-A3C5-CFF9F828DA42}"/>
    <hyperlink ref="A7" r:id="rId3" xr:uid="{A221310A-8A12-479C-93A9-2D34CB7CF102}"/>
    <hyperlink ref="A10" r:id="rId4" xr:uid="{298CC57B-7513-4434-AEC7-A6908938B891}"/>
    <hyperlink ref="A13" r:id="rId5" xr:uid="{A1BCC85F-461A-4C2E-984A-C8EEA422CC3B}"/>
    <hyperlink ref="A16" r:id="rId6" xr:uid="{C41EBFC2-327E-4EB1-804E-1CDF7E41A097}"/>
    <hyperlink ref="A19" r:id="rId7" xr:uid="{1BC2C784-1B5D-4F01-91AE-4587933CED6C}"/>
    <hyperlink ref="A22" r:id="rId8" xr:uid="{A8784171-60D0-4503-943E-E99FB86121CC}"/>
    <hyperlink ref="A25" r:id="rId9" xr:uid="{5B659655-138D-40E4-B40F-1D305F138D74}"/>
    <hyperlink ref="A28" r:id="rId10" xr:uid="{2E57C305-FC8E-4377-9D73-7AF94CD4787E}"/>
    <hyperlink ref="A31" r:id="rId11" xr:uid="{E6B2FD5D-1E28-4DFE-8025-280F7F2D672C}"/>
    <hyperlink ref="A34" r:id="rId12" xr:uid="{A87042B4-4361-49E6-9B1B-41439266CC3C}"/>
    <hyperlink ref="A37" r:id="rId13" xr:uid="{A654111D-4E21-4143-B266-1F0B5730185D}"/>
    <hyperlink ref="A40" r:id="rId14" xr:uid="{12055242-E42F-4CBE-B3FE-507095A9E36E}"/>
    <hyperlink ref="A43" r:id="rId15" xr:uid="{EF708643-FBDD-491A-B1C9-F4657E4FDA81}"/>
  </hyperlinks>
  <pageMargins left="0.74803149606299213" right="0.74803149606299213" top="0.98425196850393704" bottom="0.98425196850393704" header="0.51181102362204722" footer="0.51181102362204722"/>
  <pageSetup paperSize="9" scale="14" fitToHeight="3" orientation="portrait" r:id="rId16"/>
  <headerFooter alignWithMargins="0"/>
  <rowBreaks count="1" manualBreakCount="1">
    <brk id="37"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topLeftCell="B1" zoomScale="98" zoomScaleNormal="112" zoomScaleSheetLayoutView="98" workbookViewId="0">
      <selection activeCell="B2" sqref="B2"/>
    </sheetView>
  </sheetViews>
  <sheetFormatPr defaultColWidth="9" defaultRowHeight="13.2"/>
  <cols>
    <col min="1" max="1" width="5" style="1" customWidth="1"/>
    <col min="2" max="2" width="25.77734375" style="39" customWidth="1"/>
    <col min="3" max="3" width="74.109375" style="1" customWidth="1"/>
    <col min="4" max="4" width="109.88671875" style="1" customWidth="1"/>
    <col min="5" max="5" width="3.88671875" style="1" customWidth="1"/>
    <col min="6" max="16384" width="9" style="1"/>
  </cols>
  <sheetData>
    <row r="1" spans="1:7" ht="18.75" customHeight="1">
      <c r="B1" s="39" t="s">
        <v>121</v>
      </c>
    </row>
    <row r="2" spans="1:7" ht="17.25" customHeight="1" thickBot="1">
      <c r="B2" s="370" t="s">
        <v>402</v>
      </c>
      <c r="C2" s="379"/>
      <c r="D2" s="809" t="str">
        <f>+D24</f>
        <v>対前週
インフルエンザ 　　     　       　 7%    増加
新型コロナウイルス          　 　29% 　 増加</v>
      </c>
    </row>
    <row r="3" spans="1:7" ht="16.5" customHeight="1" thickBot="1">
      <c r="B3" s="236" t="s">
        <v>122</v>
      </c>
      <c r="C3" s="237" t="s">
        <v>123</v>
      </c>
      <c r="D3" s="809"/>
    </row>
    <row r="4" spans="1:7" ht="17.25" customHeight="1" thickBot="1">
      <c r="B4" s="238" t="s">
        <v>124</v>
      </c>
      <c r="C4" s="299" t="s">
        <v>259</v>
      </c>
      <c r="D4" s="40"/>
    </row>
    <row r="5" spans="1:7" ht="17.25" customHeight="1">
      <c r="B5" s="815" t="s">
        <v>125</v>
      </c>
      <c r="C5" s="818" t="s">
        <v>126</v>
      </c>
      <c r="D5" s="819"/>
    </row>
    <row r="6" spans="1:7" ht="19.2" customHeight="1">
      <c r="B6" s="816"/>
      <c r="C6" s="820" t="s">
        <v>127</v>
      </c>
      <c r="D6" s="821"/>
      <c r="G6" s="68"/>
    </row>
    <row r="7" spans="1:7" ht="19.95" customHeight="1">
      <c r="B7" s="816"/>
      <c r="C7" s="84" t="s">
        <v>128</v>
      </c>
      <c r="D7" s="85"/>
      <c r="G7" s="68"/>
    </row>
    <row r="8" spans="1:7" ht="25.2" customHeight="1" thickBot="1">
      <c r="B8" s="817"/>
      <c r="C8" s="70" t="s">
        <v>129</v>
      </c>
      <c r="D8" s="69"/>
      <c r="G8" s="68"/>
    </row>
    <row r="9" spans="1:7" ht="37.950000000000003" customHeight="1" thickBot="1">
      <c r="B9" s="828" t="s">
        <v>211</v>
      </c>
      <c r="C9" s="830" t="s">
        <v>260</v>
      </c>
      <c r="D9" s="831"/>
      <c r="G9" s="68"/>
    </row>
    <row r="10" spans="1:7" ht="36" hidden="1" customHeight="1" thickBot="1">
      <c r="B10" s="829"/>
      <c r="C10" s="822" t="s">
        <v>215</v>
      </c>
      <c r="D10" s="823"/>
    </row>
    <row r="11" spans="1:7" ht="63.6" customHeight="1" thickBot="1">
      <c r="B11" s="832" t="s">
        <v>130</v>
      </c>
      <c r="C11" s="824" t="s">
        <v>262</v>
      </c>
      <c r="D11" s="825"/>
    </row>
    <row r="12" spans="1:7" ht="63.6" customHeight="1" thickBot="1">
      <c r="B12" s="833"/>
      <c r="C12" s="239" t="s">
        <v>263</v>
      </c>
      <c r="D12" s="240" t="s">
        <v>264</v>
      </c>
      <c r="F12" s="1" t="s">
        <v>17</v>
      </c>
    </row>
    <row r="13" spans="1:7" ht="37.950000000000003" customHeight="1" thickBot="1">
      <c r="B13" s="554" t="s">
        <v>212</v>
      </c>
      <c r="C13" s="826" t="s">
        <v>261</v>
      </c>
      <c r="D13" s="827"/>
    </row>
    <row r="14" spans="1:7" ht="118.8" customHeight="1" thickBot="1">
      <c r="B14" s="555" t="s">
        <v>131</v>
      </c>
      <c r="C14" s="241" t="s">
        <v>265</v>
      </c>
      <c r="D14" s="242" t="s">
        <v>266</v>
      </c>
      <c r="F14" t="s">
        <v>3</v>
      </c>
    </row>
    <row r="15" spans="1:7" ht="85.2" customHeight="1" thickBot="1">
      <c r="A15" t="s">
        <v>41</v>
      </c>
      <c r="B15" s="556" t="s">
        <v>210</v>
      </c>
      <c r="C15" s="813" t="s">
        <v>267</v>
      </c>
      <c r="D15" s="814"/>
    </row>
    <row r="16" spans="1:7" ht="17.25" customHeight="1"/>
    <row r="17" spans="2:5" ht="17.25" customHeight="1">
      <c r="B17" s="810" t="s">
        <v>132</v>
      </c>
      <c r="C17" s="130"/>
      <c r="D17" s="1" t="s">
        <v>41</v>
      </c>
    </row>
    <row r="18" spans="2:5">
      <c r="B18" s="810"/>
      <c r="C18"/>
    </row>
    <row r="19" spans="2:5">
      <c r="B19" s="810"/>
      <c r="E19" s="1" t="s">
        <v>17</v>
      </c>
    </row>
    <row r="20" spans="2:5">
      <c r="B20" s="810"/>
    </row>
    <row r="21" spans="2:5">
      <c r="B21" s="810"/>
    </row>
    <row r="22" spans="2:5" ht="16.2">
      <c r="B22" s="810"/>
      <c r="D22" s="181" t="s">
        <v>133</v>
      </c>
    </row>
    <row r="23" spans="2:5">
      <c r="B23" s="810"/>
    </row>
    <row r="24" spans="2:5">
      <c r="B24" s="810"/>
      <c r="D24" s="811" t="s">
        <v>269</v>
      </c>
    </row>
    <row r="25" spans="2:5">
      <c r="B25" s="810"/>
      <c r="D25" s="812"/>
    </row>
    <row r="26" spans="2:5">
      <c r="B26" s="810"/>
      <c r="D26" s="812"/>
    </row>
    <row r="27" spans="2:5">
      <c r="B27" s="810"/>
      <c r="D27" s="812"/>
    </row>
    <row r="28" spans="2:5">
      <c r="B28" s="810"/>
      <c r="D28" s="812"/>
    </row>
    <row r="29" spans="2:5">
      <c r="B29" s="810"/>
    </row>
    <row r="30" spans="2:5">
      <c r="B30" s="810"/>
      <c r="D30" s="1" t="s">
        <v>41</v>
      </c>
    </row>
    <row r="31" spans="2:5">
      <c r="B31" s="810"/>
      <c r="D31" s="1" t="s">
        <v>41</v>
      </c>
    </row>
    <row r="32" spans="2:5">
      <c r="B32" s="810"/>
    </row>
    <row r="33" spans="2:2">
      <c r="B33" s="810"/>
    </row>
    <row r="34" spans="2:2">
      <c r="B34" s="810"/>
    </row>
  </sheetData>
  <mergeCells count="13">
    <mergeCell ref="D2:D3"/>
    <mergeCell ref="B17:B34"/>
    <mergeCell ref="D24:D28"/>
    <mergeCell ref="C15:D15"/>
    <mergeCell ref="B5:B8"/>
    <mergeCell ref="C5:D5"/>
    <mergeCell ref="C6:D6"/>
    <mergeCell ref="C10:D10"/>
    <mergeCell ref="C11:D11"/>
    <mergeCell ref="C13:D13"/>
    <mergeCell ref="B9:B10"/>
    <mergeCell ref="C9:D9"/>
    <mergeCell ref="B11:B12"/>
  </mergeCells>
  <phoneticPr fontId="81"/>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zoomScale="90" zoomScaleNormal="90" zoomScaleSheetLayoutView="100" workbookViewId="0">
      <selection activeCell="O23" sqref="O23"/>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42" t="s">
        <v>181</v>
      </c>
      <c r="B1" s="843"/>
      <c r="C1" s="843"/>
      <c r="D1" s="843"/>
      <c r="E1" s="843"/>
      <c r="F1" s="843"/>
      <c r="G1" s="843"/>
      <c r="H1" s="843"/>
      <c r="I1" s="843"/>
      <c r="J1" s="843"/>
      <c r="K1" s="843"/>
      <c r="L1" s="843"/>
      <c r="M1" s="843"/>
      <c r="N1" s="844"/>
      <c r="P1" s="842" t="s">
        <v>135</v>
      </c>
      <c r="Q1" s="843"/>
      <c r="R1" s="843"/>
      <c r="S1" s="843"/>
      <c r="T1" s="843"/>
      <c r="U1" s="843"/>
      <c r="V1" s="843"/>
      <c r="W1" s="843"/>
      <c r="X1" s="843"/>
      <c r="Y1" s="843"/>
      <c r="Z1" s="843"/>
      <c r="AA1" s="843"/>
      <c r="AB1" s="843"/>
      <c r="AC1" s="844"/>
    </row>
    <row r="2" spans="1:31" ht="18" customHeight="1" thickBot="1">
      <c r="A2" s="845" t="s">
        <v>3</v>
      </c>
      <c r="B2" s="846"/>
      <c r="C2" s="846"/>
      <c r="D2" s="846"/>
      <c r="E2" s="846"/>
      <c r="F2" s="846"/>
      <c r="G2" s="846"/>
      <c r="H2" s="846"/>
      <c r="I2" s="846"/>
      <c r="J2" s="846"/>
      <c r="K2" s="846"/>
      <c r="L2" s="846"/>
      <c r="M2" s="846"/>
      <c r="N2" s="847"/>
      <c r="P2" s="848" t="s">
        <v>136</v>
      </c>
      <c r="Q2" s="846"/>
      <c r="R2" s="846"/>
      <c r="S2" s="846"/>
      <c r="T2" s="846"/>
      <c r="U2" s="846"/>
      <c r="V2" s="846"/>
      <c r="W2" s="846"/>
      <c r="X2" s="846"/>
      <c r="Y2" s="846"/>
      <c r="Z2" s="846"/>
      <c r="AA2" s="846"/>
      <c r="AB2" s="846"/>
      <c r="AC2" s="849"/>
    </row>
    <row r="3" spans="1:31" ht="13.8" thickBot="1">
      <c r="A3" s="424" t="s">
        <v>3</v>
      </c>
      <c r="B3" s="425" t="s">
        <v>137</v>
      </c>
      <c r="C3" s="425" t="s">
        <v>138</v>
      </c>
      <c r="D3" s="425" t="s">
        <v>139</v>
      </c>
      <c r="E3" s="425" t="s">
        <v>140</v>
      </c>
      <c r="F3" s="425" t="s">
        <v>141</v>
      </c>
      <c r="G3" s="425" t="s">
        <v>142</v>
      </c>
      <c r="H3" s="426" t="s">
        <v>143</v>
      </c>
      <c r="I3" s="427" t="s">
        <v>144</v>
      </c>
      <c r="J3" s="427" t="s">
        <v>145</v>
      </c>
      <c r="K3" s="427" t="s">
        <v>146</v>
      </c>
      <c r="L3" s="427" t="s">
        <v>147</v>
      </c>
      <c r="M3" s="427" t="s">
        <v>148</v>
      </c>
      <c r="N3" s="428" t="s">
        <v>149</v>
      </c>
      <c r="P3" s="427"/>
      <c r="Q3" s="425" t="s">
        <v>137</v>
      </c>
      <c r="R3" s="425" t="s">
        <v>138</v>
      </c>
      <c r="S3" s="425" t="s">
        <v>139</v>
      </c>
      <c r="T3" s="425" t="s">
        <v>140</v>
      </c>
      <c r="U3" s="425" t="s">
        <v>141</v>
      </c>
      <c r="V3" s="425" t="s">
        <v>142</v>
      </c>
      <c r="W3" s="426" t="s">
        <v>143</v>
      </c>
      <c r="X3" s="427" t="s">
        <v>144</v>
      </c>
      <c r="Y3" s="427" t="s">
        <v>145</v>
      </c>
      <c r="Z3" s="427" t="s">
        <v>146</v>
      </c>
      <c r="AA3" s="427" t="s">
        <v>147</v>
      </c>
      <c r="AB3" s="427" t="s">
        <v>148</v>
      </c>
      <c r="AC3" s="429" t="s">
        <v>150</v>
      </c>
    </row>
    <row r="4" spans="1:31" ht="13.8" thickBot="1">
      <c r="A4" s="430" t="s">
        <v>3</v>
      </c>
      <c r="B4" s="431">
        <f>SUM(B7:B13)</f>
        <v>687</v>
      </c>
      <c r="C4" s="431">
        <f t="shared" ref="C4:M4" si="0">SUM(C7:C13)</f>
        <v>531</v>
      </c>
      <c r="D4" s="431">
        <f t="shared" si="0"/>
        <v>579</v>
      </c>
      <c r="E4" s="431">
        <f t="shared" si="0"/>
        <v>737</v>
      </c>
      <c r="F4" s="431">
        <f t="shared" ref="F4:G4" si="1">SUM(F7:F13)</f>
        <v>1453</v>
      </c>
      <c r="G4" s="431">
        <f t="shared" si="1"/>
        <v>2642</v>
      </c>
      <c r="H4" s="431">
        <f t="shared" ref="H4" si="2">SUM(H7:H13)</f>
        <v>3719</v>
      </c>
      <c r="I4" s="431">
        <f t="shared" si="0"/>
        <v>3798</v>
      </c>
      <c r="J4" s="431">
        <f t="shared" si="0"/>
        <v>2933</v>
      </c>
      <c r="K4" s="431">
        <f t="shared" si="0"/>
        <v>2324</v>
      </c>
      <c r="L4" s="431">
        <f t="shared" si="0"/>
        <v>1302</v>
      </c>
      <c r="M4" s="431">
        <f t="shared" si="0"/>
        <v>943</v>
      </c>
      <c r="N4" s="431">
        <f>SUM(B4:M4)</f>
        <v>21648</v>
      </c>
      <c r="O4" s="4"/>
      <c r="P4" s="432" t="str">
        <f>+A4</f>
        <v xml:space="preserve"> </v>
      </c>
      <c r="Q4" s="431">
        <f>SUM(Q7:Q13)</f>
        <v>31</v>
      </c>
      <c r="R4" s="431">
        <f t="shared" ref="R4:AB4" si="3">SUM(R7:R13)</f>
        <v>24</v>
      </c>
      <c r="S4" s="431">
        <f t="shared" si="3"/>
        <v>51</v>
      </c>
      <c r="T4" s="431">
        <f t="shared" si="3"/>
        <v>21</v>
      </c>
      <c r="U4" s="431">
        <f t="shared" ref="U4:V4" si="4">SUM(U7:U13)</f>
        <v>33</v>
      </c>
      <c r="V4" s="431">
        <f t="shared" si="4"/>
        <v>22</v>
      </c>
      <c r="W4" s="431">
        <f t="shared" ref="W4" si="5">SUM(W7:W13)</f>
        <v>25</v>
      </c>
      <c r="X4" s="431">
        <f t="shared" si="3"/>
        <v>39</v>
      </c>
      <c r="Y4" s="431">
        <f t="shared" si="3"/>
        <v>22</v>
      </c>
      <c r="Z4" s="431">
        <f t="shared" si="3"/>
        <v>49</v>
      </c>
      <c r="AA4" s="431">
        <f t="shared" si="3"/>
        <v>31</v>
      </c>
      <c r="AB4" s="431">
        <f t="shared" si="3"/>
        <v>50</v>
      </c>
      <c r="AC4" s="431">
        <f>SUM(Q4:AB4)</f>
        <v>398</v>
      </c>
    </row>
    <row r="5" spans="1:31" ht="19.95" customHeight="1" thickBot="1">
      <c r="A5" s="433" t="s">
        <v>3</v>
      </c>
      <c r="B5" s="433" t="s">
        <v>3</v>
      </c>
      <c r="C5" s="433" t="s">
        <v>3</v>
      </c>
      <c r="D5" s="433" t="s">
        <v>3</v>
      </c>
      <c r="E5" s="433" t="s">
        <v>3</v>
      </c>
      <c r="F5" s="433" t="s">
        <v>3</v>
      </c>
      <c r="G5" s="433" t="s">
        <v>3</v>
      </c>
      <c r="H5" s="434" t="s">
        <v>151</v>
      </c>
      <c r="I5" s="433" t="s">
        <v>3</v>
      </c>
      <c r="J5" s="433" t="s" ph="1">
        <v>17</v>
      </c>
      <c r="K5" s="433" t="s" ph="1">
        <v>17</v>
      </c>
      <c r="L5" s="433" ph="1"/>
      <c r="M5" s="433" t="s" ph="1">
        <v>17</v>
      </c>
      <c r="N5" s="435"/>
      <c r="O5" s="45"/>
      <c r="P5" s="344"/>
      <c r="Q5" s="344"/>
      <c r="R5" s="344"/>
      <c r="S5" s="344"/>
      <c r="T5" s="344"/>
      <c r="U5" s="344"/>
      <c r="V5" s="344"/>
      <c r="W5" s="434" t="s">
        <v>151</v>
      </c>
      <c r="X5" s="344"/>
      <c r="Y5" s="344"/>
      <c r="Z5" s="344"/>
      <c r="AA5" s="344"/>
      <c r="AB5" s="344"/>
      <c r="AC5" s="435"/>
      <c r="AE5" s="1" t="s">
        <v>178</v>
      </c>
    </row>
    <row r="6" spans="1:31" ht="19.95" customHeight="1" thickBot="1">
      <c r="A6" s="433"/>
      <c r="B6" s="433"/>
      <c r="C6" s="433"/>
      <c r="D6" s="433"/>
      <c r="E6" s="433"/>
      <c r="F6" s="433" t="s">
        <v>178</v>
      </c>
      <c r="G6" s="433" t="s">
        <v>178</v>
      </c>
      <c r="H6" s="434">
        <v>56</v>
      </c>
      <c r="I6" s="343"/>
      <c r="J6" s="343"/>
      <c r="K6" s="343"/>
      <c r="L6" s="343"/>
      <c r="M6" s="343"/>
      <c r="N6" s="136"/>
      <c r="O6" s="45"/>
      <c r="P6" s="343"/>
      <c r="Q6" s="343"/>
      <c r="R6" s="343"/>
      <c r="S6" s="343"/>
      <c r="T6" s="343"/>
      <c r="U6" s="343"/>
      <c r="V6" s="343"/>
      <c r="W6" s="434">
        <v>1</v>
      </c>
      <c r="X6" s="343"/>
      <c r="Y6" s="343"/>
      <c r="Z6" s="343"/>
      <c r="AA6" s="343"/>
      <c r="AB6" s="343"/>
      <c r="AC6" s="136"/>
    </row>
    <row r="7" spans="1:31" ht="19.95" customHeight="1" thickBot="1">
      <c r="A7" s="436" t="s">
        <v>201</v>
      </c>
      <c r="B7" s="540">
        <v>142</v>
      </c>
      <c r="C7" s="533">
        <v>95</v>
      </c>
      <c r="D7" s="533">
        <v>86</v>
      </c>
      <c r="E7" s="541">
        <v>109</v>
      </c>
      <c r="F7" s="541">
        <v>212</v>
      </c>
      <c r="G7" s="592">
        <v>299</v>
      </c>
      <c r="H7" s="542">
        <v>381</v>
      </c>
      <c r="I7" s="343"/>
      <c r="J7" s="343"/>
      <c r="K7" s="343"/>
      <c r="L7" s="343"/>
      <c r="M7" s="343"/>
      <c r="N7" s="438">
        <f t="shared" ref="N7:N21" si="6">SUM(B7:M7)</f>
        <v>1324</v>
      </c>
      <c r="O7" s="45"/>
      <c r="P7" s="436" t="s">
        <v>201</v>
      </c>
      <c r="Q7" s="437">
        <v>2</v>
      </c>
      <c r="R7" s="437">
        <v>4</v>
      </c>
      <c r="S7" s="437">
        <v>6</v>
      </c>
      <c r="T7" s="437">
        <v>4</v>
      </c>
      <c r="U7" s="437">
        <v>8</v>
      </c>
      <c r="V7" s="437">
        <v>0</v>
      </c>
      <c r="W7" s="434">
        <v>3</v>
      </c>
      <c r="X7" s="343"/>
      <c r="Y7" s="343"/>
      <c r="Z7" s="343"/>
      <c r="AA7" s="343"/>
      <c r="AB7" s="343"/>
      <c r="AC7" s="439">
        <f>SUM(Q7:AB7)</f>
        <v>27</v>
      </c>
    </row>
    <row r="8" spans="1:31" ht="19.95" customHeight="1" thickBot="1">
      <c r="A8" s="436" t="s">
        <v>180</v>
      </c>
      <c r="B8" s="266">
        <v>103</v>
      </c>
      <c r="C8" s="398">
        <v>102</v>
      </c>
      <c r="D8" s="398">
        <v>114</v>
      </c>
      <c r="E8" s="185">
        <v>122</v>
      </c>
      <c r="F8" s="440">
        <v>257</v>
      </c>
      <c r="G8" s="441">
        <v>308</v>
      </c>
      <c r="H8" s="441">
        <v>519</v>
      </c>
      <c r="I8" s="442">
        <v>708</v>
      </c>
      <c r="J8" s="443">
        <v>541</v>
      </c>
      <c r="K8" s="444">
        <v>533</v>
      </c>
      <c r="L8" s="443">
        <v>277</v>
      </c>
      <c r="M8" s="443">
        <v>158</v>
      </c>
      <c r="N8" s="438">
        <f t="shared" si="6"/>
        <v>3742</v>
      </c>
      <c r="O8" s="45"/>
      <c r="P8" s="445" t="s">
        <v>152</v>
      </c>
      <c r="Q8" s="437">
        <v>4</v>
      </c>
      <c r="R8" s="445">
        <v>4</v>
      </c>
      <c r="S8" s="445">
        <v>4</v>
      </c>
      <c r="T8" s="446">
        <v>8</v>
      </c>
      <c r="U8" s="445">
        <v>1</v>
      </c>
      <c r="V8" s="445">
        <v>2</v>
      </c>
      <c r="W8" s="445">
        <v>6</v>
      </c>
      <c r="X8" s="447">
        <v>21</v>
      </c>
      <c r="Y8" s="448">
        <v>12</v>
      </c>
      <c r="Z8" s="445">
        <v>8</v>
      </c>
      <c r="AA8" s="445">
        <v>0</v>
      </c>
      <c r="AB8" s="445">
        <v>4</v>
      </c>
      <c r="AC8" s="439">
        <f>SUM(Q8:AB8)</f>
        <v>74</v>
      </c>
    </row>
    <row r="9" spans="1:31" ht="18" customHeight="1" thickBot="1">
      <c r="A9" s="436" t="s">
        <v>153</v>
      </c>
      <c r="B9" s="449">
        <v>84</v>
      </c>
      <c r="C9" s="450">
        <v>62</v>
      </c>
      <c r="D9" s="450">
        <v>99</v>
      </c>
      <c r="E9" s="450">
        <v>112</v>
      </c>
      <c r="F9" s="451">
        <v>224</v>
      </c>
      <c r="G9" s="451">
        <v>526</v>
      </c>
      <c r="H9" s="451">
        <v>521</v>
      </c>
      <c r="I9" s="452">
        <v>768</v>
      </c>
      <c r="J9" s="453">
        <v>454</v>
      </c>
      <c r="K9" s="453">
        <v>390</v>
      </c>
      <c r="L9" s="453">
        <v>416</v>
      </c>
      <c r="M9" s="454">
        <v>154</v>
      </c>
      <c r="N9" s="455">
        <f t="shared" si="6"/>
        <v>3810</v>
      </c>
      <c r="O9" s="4"/>
      <c r="P9" s="456" t="s">
        <v>153</v>
      </c>
      <c r="Q9" s="457">
        <v>1</v>
      </c>
      <c r="R9" s="458">
        <v>1</v>
      </c>
      <c r="S9" s="458">
        <v>4</v>
      </c>
      <c r="T9" s="458">
        <v>2</v>
      </c>
      <c r="U9" s="458">
        <v>2</v>
      </c>
      <c r="V9" s="450">
        <v>7</v>
      </c>
      <c r="W9" s="450">
        <v>7</v>
      </c>
      <c r="X9" s="450">
        <v>3</v>
      </c>
      <c r="Y9" s="450">
        <v>1</v>
      </c>
      <c r="Z9" s="459">
        <v>7</v>
      </c>
      <c r="AA9" s="459">
        <v>7</v>
      </c>
      <c r="AB9" s="460">
        <v>5</v>
      </c>
      <c r="AC9" s="461">
        <f>SUM(Q9:AB9)</f>
        <v>47</v>
      </c>
    </row>
    <row r="10" spans="1:31" ht="18" customHeight="1" thickBot="1">
      <c r="A10" s="462" t="s">
        <v>154</v>
      </c>
      <c r="B10" s="137">
        <v>81</v>
      </c>
      <c r="C10" s="138">
        <v>39</v>
      </c>
      <c r="D10" s="138">
        <v>72</v>
      </c>
      <c r="E10" s="139">
        <v>89</v>
      </c>
      <c r="F10" s="139">
        <v>258</v>
      </c>
      <c r="G10" s="139">
        <v>416</v>
      </c>
      <c r="H10" s="193">
        <v>554</v>
      </c>
      <c r="I10" s="193">
        <v>568</v>
      </c>
      <c r="J10" s="192">
        <v>578</v>
      </c>
      <c r="K10" s="139">
        <v>337</v>
      </c>
      <c r="L10" s="139">
        <v>169</v>
      </c>
      <c r="M10" s="139">
        <v>168</v>
      </c>
      <c r="N10" s="140">
        <f t="shared" si="6"/>
        <v>3329</v>
      </c>
      <c r="O10" s="47" t="s">
        <v>17</v>
      </c>
      <c r="P10" s="463" t="s">
        <v>154</v>
      </c>
      <c r="Q10" s="464">
        <v>0</v>
      </c>
      <c r="R10" s="465">
        <v>5</v>
      </c>
      <c r="S10" s="465">
        <v>4</v>
      </c>
      <c r="T10" s="465">
        <v>1</v>
      </c>
      <c r="U10" s="465">
        <v>1</v>
      </c>
      <c r="V10" s="465">
        <v>1</v>
      </c>
      <c r="W10" s="465">
        <v>1</v>
      </c>
      <c r="X10" s="465">
        <v>1</v>
      </c>
      <c r="Y10" s="464">
        <v>0</v>
      </c>
      <c r="Z10" s="464">
        <v>0</v>
      </c>
      <c r="AA10" s="464">
        <v>0</v>
      </c>
      <c r="AB10" s="464">
        <v>2</v>
      </c>
      <c r="AC10" s="466">
        <f t="shared" ref="AC10:AC21" si="7">SUM(Q10:AB10)</f>
        <v>16</v>
      </c>
    </row>
    <row r="11" spans="1:31" ht="18" customHeight="1" thickBot="1">
      <c r="A11" s="462" t="s">
        <v>155</v>
      </c>
      <c r="B11" s="337">
        <v>81</v>
      </c>
      <c r="C11" s="337">
        <v>48</v>
      </c>
      <c r="D11" s="338">
        <v>71</v>
      </c>
      <c r="E11" s="337">
        <v>128</v>
      </c>
      <c r="F11" s="337">
        <v>171</v>
      </c>
      <c r="G11" s="337">
        <v>350</v>
      </c>
      <c r="H11" s="337">
        <v>569</v>
      </c>
      <c r="I11" s="337">
        <v>553</v>
      </c>
      <c r="J11" s="337">
        <v>458</v>
      </c>
      <c r="K11" s="337">
        <v>306</v>
      </c>
      <c r="L11" s="539">
        <v>221</v>
      </c>
      <c r="M11" s="338">
        <v>229</v>
      </c>
      <c r="N11" s="467">
        <f t="shared" si="6"/>
        <v>3185</v>
      </c>
      <c r="O11" s="115"/>
      <c r="P11" s="463" t="s">
        <v>155</v>
      </c>
      <c r="Q11" s="468">
        <v>1</v>
      </c>
      <c r="R11" s="468">
        <v>2</v>
      </c>
      <c r="S11" s="468">
        <v>1</v>
      </c>
      <c r="T11" s="468">
        <v>0</v>
      </c>
      <c r="U11" s="468">
        <v>0</v>
      </c>
      <c r="V11" s="468">
        <v>0</v>
      </c>
      <c r="W11" s="468">
        <v>1</v>
      </c>
      <c r="X11" s="468">
        <v>1</v>
      </c>
      <c r="Y11" s="468">
        <v>0</v>
      </c>
      <c r="Z11" s="468">
        <v>1</v>
      </c>
      <c r="AA11" s="468">
        <v>0</v>
      </c>
      <c r="AB11" s="468">
        <v>0</v>
      </c>
      <c r="AC11" s="469">
        <f t="shared" si="7"/>
        <v>7</v>
      </c>
    </row>
    <row r="12" spans="1:31" ht="18" customHeight="1" thickBot="1">
      <c r="A12" s="470" t="s">
        <v>156</v>
      </c>
      <c r="B12" s="471">
        <v>112</v>
      </c>
      <c r="C12" s="471">
        <v>85</v>
      </c>
      <c r="D12" s="471">
        <v>60</v>
      </c>
      <c r="E12" s="471">
        <v>97</v>
      </c>
      <c r="F12" s="471">
        <v>95</v>
      </c>
      <c r="G12" s="471">
        <v>305</v>
      </c>
      <c r="H12" s="471">
        <v>544</v>
      </c>
      <c r="I12" s="471">
        <v>449</v>
      </c>
      <c r="J12" s="471">
        <v>475</v>
      </c>
      <c r="K12" s="471">
        <v>505</v>
      </c>
      <c r="L12" s="471">
        <v>219</v>
      </c>
      <c r="M12" s="472">
        <v>98</v>
      </c>
      <c r="N12" s="339">
        <f t="shared" si="6"/>
        <v>3044</v>
      </c>
      <c r="O12" s="47"/>
      <c r="P12" s="462" t="s">
        <v>156</v>
      </c>
      <c r="Q12" s="473">
        <v>16</v>
      </c>
      <c r="R12" s="473">
        <v>1</v>
      </c>
      <c r="S12" s="473">
        <v>19</v>
      </c>
      <c r="T12" s="473">
        <v>3</v>
      </c>
      <c r="U12" s="473">
        <v>13</v>
      </c>
      <c r="V12" s="473">
        <v>1</v>
      </c>
      <c r="W12" s="473">
        <v>2</v>
      </c>
      <c r="X12" s="473">
        <v>2</v>
      </c>
      <c r="Y12" s="473">
        <v>0</v>
      </c>
      <c r="Z12" s="474">
        <v>24</v>
      </c>
      <c r="AA12" s="473">
        <v>4</v>
      </c>
      <c r="AB12" s="473">
        <v>2</v>
      </c>
      <c r="AC12" s="475">
        <f t="shared" si="7"/>
        <v>87</v>
      </c>
    </row>
    <row r="13" spans="1:31" ht="18" hidden="1" customHeight="1" thickBot="1">
      <c r="A13" s="476" t="s">
        <v>157</v>
      </c>
      <c r="B13" s="477">
        <v>84</v>
      </c>
      <c r="C13" s="477">
        <v>100</v>
      </c>
      <c r="D13" s="478">
        <v>77</v>
      </c>
      <c r="E13" s="478">
        <v>80</v>
      </c>
      <c r="F13" s="479">
        <v>236</v>
      </c>
      <c r="G13" s="479">
        <v>438</v>
      </c>
      <c r="H13" s="480">
        <v>631</v>
      </c>
      <c r="I13" s="481">
        <v>752</v>
      </c>
      <c r="J13" s="479">
        <v>427</v>
      </c>
      <c r="K13" s="482">
        <v>253</v>
      </c>
      <c r="L13" s="482"/>
      <c r="M13" s="483">
        <v>136</v>
      </c>
      <c r="N13" s="484">
        <f t="shared" si="6"/>
        <v>3214</v>
      </c>
      <c r="O13" s="47"/>
      <c r="P13" s="485" t="s">
        <v>158</v>
      </c>
      <c r="Q13" s="486">
        <v>7</v>
      </c>
      <c r="R13" s="486">
        <v>7</v>
      </c>
      <c r="S13" s="487">
        <v>13</v>
      </c>
      <c r="T13" s="487">
        <v>3</v>
      </c>
      <c r="U13" s="487">
        <v>8</v>
      </c>
      <c r="V13" s="487">
        <v>11</v>
      </c>
      <c r="W13" s="486">
        <v>5</v>
      </c>
      <c r="X13" s="487">
        <v>11</v>
      </c>
      <c r="Y13" s="487">
        <v>9</v>
      </c>
      <c r="Z13" s="487">
        <v>9</v>
      </c>
      <c r="AA13" s="488">
        <v>20</v>
      </c>
      <c r="AB13" s="488">
        <v>37</v>
      </c>
      <c r="AC13" s="475">
        <f t="shared" si="7"/>
        <v>140</v>
      </c>
    </row>
    <row r="14" spans="1:31" ht="18" hidden="1" customHeight="1">
      <c r="A14" s="476" t="s">
        <v>159</v>
      </c>
      <c r="B14" s="487">
        <v>41</v>
      </c>
      <c r="C14" s="487">
        <v>44</v>
      </c>
      <c r="D14" s="487">
        <v>67</v>
      </c>
      <c r="E14" s="487">
        <v>103</v>
      </c>
      <c r="F14" s="473">
        <v>311</v>
      </c>
      <c r="G14" s="487">
        <v>415</v>
      </c>
      <c r="H14" s="487">
        <v>539</v>
      </c>
      <c r="I14" s="474">
        <v>1165</v>
      </c>
      <c r="J14" s="487">
        <v>297</v>
      </c>
      <c r="K14" s="486">
        <v>205</v>
      </c>
      <c r="L14" s="486"/>
      <c r="M14" s="489">
        <v>92</v>
      </c>
      <c r="N14" s="475">
        <f t="shared" si="6"/>
        <v>3279</v>
      </c>
      <c r="O14" s="47"/>
      <c r="P14" s="490" t="s">
        <v>159</v>
      </c>
      <c r="Q14" s="487">
        <v>9</v>
      </c>
      <c r="R14" s="487">
        <v>22</v>
      </c>
      <c r="S14" s="486">
        <v>18</v>
      </c>
      <c r="T14" s="487">
        <v>9</v>
      </c>
      <c r="U14" s="491">
        <v>21</v>
      </c>
      <c r="V14" s="487">
        <v>14</v>
      </c>
      <c r="W14" s="487">
        <v>6</v>
      </c>
      <c r="X14" s="487">
        <v>13</v>
      </c>
      <c r="Y14" s="487">
        <v>7</v>
      </c>
      <c r="Z14" s="492">
        <v>81</v>
      </c>
      <c r="AA14" s="491">
        <v>31</v>
      </c>
      <c r="AB14" s="492">
        <v>37</v>
      </c>
      <c r="AC14" s="475">
        <f t="shared" si="7"/>
        <v>268</v>
      </c>
    </row>
    <row r="15" spans="1:31" ht="18" hidden="1" customHeight="1">
      <c r="A15" s="476" t="s">
        <v>160</v>
      </c>
      <c r="B15" s="487">
        <v>57</v>
      </c>
      <c r="C15" s="486">
        <v>35</v>
      </c>
      <c r="D15" s="487">
        <v>95</v>
      </c>
      <c r="E15" s="486">
        <v>112</v>
      </c>
      <c r="F15" s="487">
        <v>131</v>
      </c>
      <c r="G15" s="493">
        <v>340</v>
      </c>
      <c r="H15" s="493">
        <v>483</v>
      </c>
      <c r="I15" s="494">
        <v>1339</v>
      </c>
      <c r="J15" s="493">
        <v>349</v>
      </c>
      <c r="K15" s="493">
        <v>236</v>
      </c>
      <c r="L15" s="493"/>
      <c r="M15" s="495">
        <v>68</v>
      </c>
      <c r="N15" s="484">
        <f t="shared" si="6"/>
        <v>3245</v>
      </c>
      <c r="O15" s="47"/>
      <c r="P15" s="490" t="s">
        <v>160</v>
      </c>
      <c r="Q15" s="487">
        <v>19</v>
      </c>
      <c r="R15" s="487">
        <v>12</v>
      </c>
      <c r="S15" s="487">
        <v>8</v>
      </c>
      <c r="T15" s="486">
        <v>12</v>
      </c>
      <c r="U15" s="487">
        <v>7</v>
      </c>
      <c r="V15" s="487">
        <v>15</v>
      </c>
      <c r="W15" s="493">
        <v>16</v>
      </c>
      <c r="X15" s="495">
        <v>12</v>
      </c>
      <c r="Y15" s="486">
        <v>16</v>
      </c>
      <c r="Z15" s="487">
        <v>6</v>
      </c>
      <c r="AA15" s="486">
        <v>12</v>
      </c>
      <c r="AB15" s="486">
        <v>6</v>
      </c>
      <c r="AC15" s="475">
        <f t="shared" si="7"/>
        <v>141</v>
      </c>
    </row>
    <row r="16" spans="1:31" ht="18" hidden="1" customHeight="1">
      <c r="A16" s="476" t="s">
        <v>161</v>
      </c>
      <c r="B16" s="496">
        <v>68</v>
      </c>
      <c r="C16" s="487">
        <v>42</v>
      </c>
      <c r="D16" s="487">
        <v>44</v>
      </c>
      <c r="E16" s="486">
        <v>75</v>
      </c>
      <c r="F16" s="486">
        <v>135</v>
      </c>
      <c r="G16" s="486">
        <v>448</v>
      </c>
      <c r="H16" s="487">
        <v>507</v>
      </c>
      <c r="I16" s="487">
        <v>808</v>
      </c>
      <c r="J16" s="486">
        <v>313</v>
      </c>
      <c r="K16" s="486">
        <v>246</v>
      </c>
      <c r="L16" s="486"/>
      <c r="M16" s="486">
        <v>143</v>
      </c>
      <c r="N16" s="497">
        <f t="shared" si="6"/>
        <v>2829</v>
      </c>
      <c r="O16" s="47"/>
      <c r="P16" s="490" t="s">
        <v>161</v>
      </c>
      <c r="Q16" s="498">
        <v>9</v>
      </c>
      <c r="R16" s="487">
        <v>16</v>
      </c>
      <c r="S16" s="487">
        <v>12</v>
      </c>
      <c r="T16" s="486">
        <v>6</v>
      </c>
      <c r="U16" s="499">
        <v>7</v>
      </c>
      <c r="V16" s="499">
        <v>14</v>
      </c>
      <c r="W16" s="487">
        <v>9</v>
      </c>
      <c r="X16" s="487">
        <v>14</v>
      </c>
      <c r="Y16" s="487">
        <v>9</v>
      </c>
      <c r="Z16" s="487">
        <v>9</v>
      </c>
      <c r="AA16" s="499">
        <v>8</v>
      </c>
      <c r="AB16" s="499">
        <v>7</v>
      </c>
      <c r="AC16" s="500">
        <f t="shared" si="7"/>
        <v>120</v>
      </c>
    </row>
    <row r="17" spans="1:30" ht="18" hidden="1" customHeight="1">
      <c r="A17" s="501" t="s">
        <v>162</v>
      </c>
      <c r="B17" s="502">
        <v>71</v>
      </c>
      <c r="C17" s="502">
        <v>97</v>
      </c>
      <c r="D17" s="502">
        <v>61</v>
      </c>
      <c r="E17" s="503">
        <v>105</v>
      </c>
      <c r="F17" s="503">
        <v>198</v>
      </c>
      <c r="G17" s="503">
        <v>442</v>
      </c>
      <c r="H17" s="504">
        <v>790</v>
      </c>
      <c r="I17" s="505">
        <v>674</v>
      </c>
      <c r="J17" s="503">
        <v>275</v>
      </c>
      <c r="K17" s="503">
        <v>133</v>
      </c>
      <c r="L17" s="503"/>
      <c r="M17" s="503">
        <v>108</v>
      </c>
      <c r="N17" s="497">
        <f t="shared" si="6"/>
        <v>2954</v>
      </c>
      <c r="O17" s="4"/>
      <c r="P17" s="506" t="s">
        <v>162</v>
      </c>
      <c r="Q17" s="502">
        <v>7</v>
      </c>
      <c r="R17" s="502">
        <v>13</v>
      </c>
      <c r="S17" s="502">
        <v>12</v>
      </c>
      <c r="T17" s="503">
        <v>11</v>
      </c>
      <c r="U17" s="503">
        <v>12</v>
      </c>
      <c r="V17" s="503">
        <v>15</v>
      </c>
      <c r="W17" s="503">
        <v>20</v>
      </c>
      <c r="X17" s="503">
        <v>15</v>
      </c>
      <c r="Y17" s="503">
        <v>15</v>
      </c>
      <c r="Z17" s="503">
        <v>20</v>
      </c>
      <c r="AA17" s="503">
        <v>9</v>
      </c>
      <c r="AB17" s="503">
        <v>7</v>
      </c>
      <c r="AC17" s="507">
        <f t="shared" si="7"/>
        <v>156</v>
      </c>
    </row>
    <row r="18" spans="1:30" ht="13.8" hidden="1" thickBot="1">
      <c r="A18" s="508" t="s">
        <v>163</v>
      </c>
      <c r="B18" s="498">
        <v>38</v>
      </c>
      <c r="C18" s="503">
        <v>19</v>
      </c>
      <c r="D18" s="503">
        <v>38</v>
      </c>
      <c r="E18" s="503">
        <v>203</v>
      </c>
      <c r="F18" s="503">
        <v>146</v>
      </c>
      <c r="G18" s="503">
        <v>439</v>
      </c>
      <c r="H18" s="504">
        <v>964</v>
      </c>
      <c r="I18" s="504">
        <v>1154</v>
      </c>
      <c r="J18" s="503">
        <v>388</v>
      </c>
      <c r="K18" s="503">
        <v>176</v>
      </c>
      <c r="L18" s="503"/>
      <c r="M18" s="503">
        <v>143</v>
      </c>
      <c r="N18" s="509">
        <f t="shared" si="6"/>
        <v>3708</v>
      </c>
      <c r="O18" s="4"/>
      <c r="P18" s="510" t="s">
        <v>163</v>
      </c>
      <c r="Q18" s="503">
        <v>7</v>
      </c>
      <c r="R18" s="503">
        <v>7</v>
      </c>
      <c r="S18" s="503">
        <v>8</v>
      </c>
      <c r="T18" s="503">
        <v>12</v>
      </c>
      <c r="U18" s="503">
        <v>9</v>
      </c>
      <c r="V18" s="503">
        <v>6</v>
      </c>
      <c r="W18" s="503">
        <v>11</v>
      </c>
      <c r="X18" s="503">
        <v>8</v>
      </c>
      <c r="Y18" s="503">
        <v>16</v>
      </c>
      <c r="Z18" s="503">
        <v>40</v>
      </c>
      <c r="AA18" s="503">
        <v>17</v>
      </c>
      <c r="AB18" s="503">
        <v>16</v>
      </c>
      <c r="AC18" s="503">
        <f t="shared" si="7"/>
        <v>157</v>
      </c>
    </row>
    <row r="19" spans="1:30" ht="13.8" hidden="1" thickBot="1">
      <c r="A19" s="511" t="s">
        <v>164</v>
      </c>
      <c r="B19" s="505">
        <v>49</v>
      </c>
      <c r="C19" s="505">
        <v>63</v>
      </c>
      <c r="D19" s="505">
        <v>50</v>
      </c>
      <c r="E19" s="505">
        <v>71</v>
      </c>
      <c r="F19" s="505">
        <v>144</v>
      </c>
      <c r="G19" s="505">
        <v>374</v>
      </c>
      <c r="H19" s="512">
        <v>729</v>
      </c>
      <c r="I19" s="512">
        <v>1097</v>
      </c>
      <c r="J19" s="505">
        <v>397</v>
      </c>
      <c r="K19" s="505">
        <v>192</v>
      </c>
      <c r="L19" s="505"/>
      <c r="M19" s="505">
        <v>217</v>
      </c>
      <c r="N19" s="509">
        <f t="shared" si="6"/>
        <v>3383</v>
      </c>
      <c r="O19" s="4"/>
      <c r="P19" s="513" t="s">
        <v>164</v>
      </c>
      <c r="Q19" s="505">
        <v>10</v>
      </c>
      <c r="R19" s="505">
        <v>6</v>
      </c>
      <c r="S19" s="505">
        <v>14</v>
      </c>
      <c r="T19" s="505">
        <v>10</v>
      </c>
      <c r="U19" s="505">
        <v>10</v>
      </c>
      <c r="V19" s="505">
        <v>19</v>
      </c>
      <c r="W19" s="505">
        <v>11</v>
      </c>
      <c r="X19" s="505">
        <v>20</v>
      </c>
      <c r="Y19" s="505">
        <v>15</v>
      </c>
      <c r="Z19" s="505">
        <v>8</v>
      </c>
      <c r="AA19" s="505">
        <v>11</v>
      </c>
      <c r="AB19" s="505">
        <v>8</v>
      </c>
      <c r="AC19" s="503">
        <f t="shared" si="7"/>
        <v>142</v>
      </c>
    </row>
    <row r="20" spans="1:30" ht="13.8" hidden="1" thickBot="1">
      <c r="A20" s="508" t="s">
        <v>165</v>
      </c>
      <c r="B20" s="505">
        <v>53</v>
      </c>
      <c r="C20" s="505">
        <v>39</v>
      </c>
      <c r="D20" s="505">
        <v>74</v>
      </c>
      <c r="E20" s="505">
        <v>64</v>
      </c>
      <c r="F20" s="505">
        <v>208</v>
      </c>
      <c r="G20" s="505">
        <v>491</v>
      </c>
      <c r="H20" s="505">
        <v>454</v>
      </c>
      <c r="I20" s="512">
        <v>1068</v>
      </c>
      <c r="J20" s="505">
        <v>407</v>
      </c>
      <c r="K20" s="505">
        <v>228</v>
      </c>
      <c r="L20" s="505"/>
      <c r="M20" s="505">
        <v>81</v>
      </c>
      <c r="N20" s="514">
        <f t="shared" si="6"/>
        <v>3167</v>
      </c>
      <c r="O20" s="4"/>
      <c r="P20" s="510" t="s">
        <v>165</v>
      </c>
      <c r="Q20" s="505">
        <v>12</v>
      </c>
      <c r="R20" s="505">
        <v>13</v>
      </c>
      <c r="S20" s="505">
        <v>46</v>
      </c>
      <c r="T20" s="505">
        <v>9</v>
      </c>
      <c r="U20" s="505">
        <v>20</v>
      </c>
      <c r="V20" s="505">
        <v>4</v>
      </c>
      <c r="W20" s="505">
        <v>8</v>
      </c>
      <c r="X20" s="505">
        <v>30</v>
      </c>
      <c r="Y20" s="505">
        <v>22</v>
      </c>
      <c r="Z20" s="505">
        <v>20</v>
      </c>
      <c r="AA20" s="505">
        <v>16</v>
      </c>
      <c r="AB20" s="505">
        <v>12</v>
      </c>
      <c r="AC20" s="515">
        <f t="shared" si="7"/>
        <v>212</v>
      </c>
    </row>
    <row r="21" spans="1:30" ht="13.8" hidden="1" thickBot="1">
      <c r="A21" s="508" t="s">
        <v>166</v>
      </c>
      <c r="B21" s="516">
        <v>67</v>
      </c>
      <c r="C21" s="516">
        <v>62</v>
      </c>
      <c r="D21" s="516">
        <v>57</v>
      </c>
      <c r="E21" s="516">
        <v>77</v>
      </c>
      <c r="F21" s="516">
        <v>473</v>
      </c>
      <c r="G21" s="516">
        <v>468</v>
      </c>
      <c r="H21" s="517">
        <v>659</v>
      </c>
      <c r="I21" s="516">
        <v>851</v>
      </c>
      <c r="J21" s="516">
        <v>270</v>
      </c>
      <c r="K21" s="516">
        <v>208</v>
      </c>
      <c r="L21" s="516"/>
      <c r="M21" s="516">
        <v>174</v>
      </c>
      <c r="N21" s="518">
        <f t="shared" si="6"/>
        <v>3366</v>
      </c>
      <c r="O21" s="4" t="s">
        <v>3</v>
      </c>
      <c r="P21" s="513" t="s">
        <v>166</v>
      </c>
      <c r="Q21" s="505">
        <v>6</v>
      </c>
      <c r="R21" s="505">
        <v>25</v>
      </c>
      <c r="S21" s="505">
        <v>29</v>
      </c>
      <c r="T21" s="505">
        <v>4</v>
      </c>
      <c r="U21" s="505">
        <v>17</v>
      </c>
      <c r="V21" s="505">
        <v>19</v>
      </c>
      <c r="W21" s="505">
        <v>14</v>
      </c>
      <c r="X21" s="505">
        <v>37</v>
      </c>
      <c r="Y21" s="519">
        <v>76</v>
      </c>
      <c r="Z21" s="505">
        <v>34</v>
      </c>
      <c r="AA21" s="505">
        <v>17</v>
      </c>
      <c r="AB21" s="505">
        <v>18</v>
      </c>
      <c r="AC21" s="515">
        <f t="shared" si="7"/>
        <v>296</v>
      </c>
    </row>
    <row r="22" spans="1:30">
      <c r="A22" s="6"/>
      <c r="B22" s="108"/>
      <c r="C22" s="108"/>
      <c r="D22" s="108"/>
      <c r="E22" s="108"/>
      <c r="F22" s="108"/>
      <c r="G22" s="108"/>
      <c r="H22" s="108"/>
      <c r="I22" s="108"/>
      <c r="J22" s="108"/>
      <c r="K22" s="108"/>
      <c r="L22" s="108"/>
      <c r="M22" s="108"/>
      <c r="N22" s="7"/>
      <c r="O22" s="4"/>
      <c r="P22" s="8"/>
      <c r="Q22" s="109"/>
      <c r="R22" s="109"/>
      <c r="S22" s="109"/>
      <c r="T22" s="109"/>
      <c r="U22" s="109"/>
      <c r="V22" s="109"/>
      <c r="W22" s="109"/>
      <c r="X22" s="109"/>
      <c r="Y22" s="109"/>
      <c r="Z22" s="109"/>
      <c r="AA22" s="109"/>
      <c r="AB22" s="109"/>
      <c r="AC22" s="108"/>
    </row>
    <row r="23" spans="1:30" ht="13.5" customHeight="1">
      <c r="A23" s="850" t="s">
        <v>401</v>
      </c>
      <c r="B23" s="851"/>
      <c r="C23" s="851"/>
      <c r="D23" s="851"/>
      <c r="E23" s="851"/>
      <c r="F23" s="851"/>
      <c r="G23" s="851"/>
      <c r="H23" s="851"/>
      <c r="I23" s="851"/>
      <c r="J23" s="851"/>
      <c r="K23" s="851"/>
      <c r="L23" s="851"/>
      <c r="M23" s="851"/>
      <c r="N23" s="852"/>
      <c r="O23" s="4"/>
      <c r="P23" s="850" t="str">
        <f>+A23</f>
        <v xml:space="preserve">2025年 第29週（7/14～7/20） </v>
      </c>
      <c r="Q23" s="851"/>
      <c r="R23" s="851"/>
      <c r="S23" s="851"/>
      <c r="T23" s="851"/>
      <c r="U23" s="851"/>
      <c r="V23" s="851"/>
      <c r="W23" s="851"/>
      <c r="X23" s="851"/>
      <c r="Y23" s="851"/>
      <c r="Z23" s="851"/>
      <c r="AA23" s="851"/>
      <c r="AB23" s="851"/>
      <c r="AC23" s="852"/>
    </row>
    <row r="24" spans="1:30" ht="13.8" thickBot="1">
      <c r="A24" s="131" t="s">
        <v>41</v>
      </c>
      <c r="B24" s="4"/>
      <c r="C24" s="4"/>
      <c r="D24" s="4"/>
      <c r="E24" s="4"/>
      <c r="F24" s="4"/>
      <c r="G24" s="4" t="s">
        <v>17</v>
      </c>
      <c r="H24" s="4"/>
      <c r="I24" s="4"/>
      <c r="J24" s="4"/>
      <c r="K24" s="4"/>
      <c r="L24" s="4"/>
      <c r="M24" s="4"/>
      <c r="N24" s="10"/>
      <c r="O24" s="4"/>
      <c r="P24" s="132"/>
      <c r="Q24" s="4"/>
      <c r="R24" s="4"/>
      <c r="S24" s="4"/>
      <c r="T24" s="4"/>
      <c r="U24" s="4"/>
      <c r="V24" s="4"/>
      <c r="W24" s="4"/>
      <c r="X24" s="4"/>
      <c r="Y24" s="4"/>
      <c r="Z24" s="4"/>
      <c r="AA24" s="4"/>
      <c r="AB24" s="4"/>
      <c r="AC24" s="12"/>
    </row>
    <row r="25" spans="1:30" ht="33" customHeight="1" thickBot="1">
      <c r="A25" s="834" t="s">
        <v>167</v>
      </c>
      <c r="B25" s="835"/>
      <c r="C25" s="836"/>
      <c r="D25" s="837" t="s">
        <v>237</v>
      </c>
      <c r="E25" s="838"/>
      <c r="F25" s="4" t="s">
        <v>41</v>
      </c>
      <c r="G25" s="4" t="s">
        <v>17</v>
      </c>
      <c r="H25" s="4"/>
      <c r="I25" s="4"/>
      <c r="J25" s="4"/>
      <c r="K25" s="4"/>
      <c r="L25" s="4"/>
      <c r="M25" s="4"/>
      <c r="N25" s="10"/>
      <c r="O25" s="47" t="s">
        <v>17</v>
      </c>
      <c r="P25" s="67"/>
      <c r="Q25" s="520" t="s">
        <v>168</v>
      </c>
      <c r="R25" s="839" t="s">
        <v>400</v>
      </c>
      <c r="S25" s="840"/>
      <c r="T25" s="841"/>
      <c r="U25" s="4"/>
      <c r="V25" s="4"/>
      <c r="W25" s="4"/>
      <c r="X25" s="4"/>
      <c r="Y25" s="4"/>
      <c r="Z25" s="4"/>
      <c r="AA25" s="4"/>
      <c r="AB25" s="4"/>
      <c r="AC25" s="12"/>
    </row>
    <row r="26" spans="1:30" ht="15" customHeight="1">
      <c r="A26" s="9" t="s">
        <v>178</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3"/>
    </row>
    <row r="31" spans="1:30">
      <c r="A31" s="9"/>
      <c r="B31" s="4"/>
      <c r="C31" s="4"/>
      <c r="D31" s="4"/>
      <c r="E31" s="4"/>
      <c r="F31" s="4"/>
      <c r="G31" s="4"/>
      <c r="H31" s="4"/>
      <c r="I31" s="4"/>
      <c r="J31" s="4"/>
      <c r="K31" s="4"/>
      <c r="L31" s="4"/>
      <c r="M31" s="4"/>
      <c r="N31" s="10"/>
      <c r="O31" s="4"/>
      <c r="P31" s="5"/>
      <c r="AC31" s="13"/>
    </row>
    <row r="32" spans="1:30" ht="21.6">
      <c r="A32" s="141" t="s">
        <v>169</v>
      </c>
      <c r="B32" s="4"/>
      <c r="C32" s="4"/>
      <c r="D32" s="4"/>
      <c r="E32" s="4"/>
      <c r="F32" s="4"/>
      <c r="G32" s="4"/>
      <c r="H32" s="4"/>
      <c r="I32" s="4"/>
      <c r="J32" s="4"/>
      <c r="K32" s="4"/>
      <c r="L32" s="4"/>
      <c r="M32" s="4"/>
      <c r="N32" s="10"/>
      <c r="O32" s="4"/>
      <c r="P32" s="5"/>
      <c r="AC32" s="13"/>
    </row>
    <row r="33" spans="1:29" ht="13.8" thickBot="1">
      <c r="A33" s="521"/>
      <c r="B33" s="522"/>
      <c r="C33" s="522"/>
      <c r="D33" s="522"/>
      <c r="E33" s="522"/>
      <c r="F33" s="522"/>
      <c r="G33" s="522"/>
      <c r="H33" s="522"/>
      <c r="I33" s="522"/>
      <c r="J33" s="522"/>
      <c r="K33" s="522"/>
      <c r="L33" s="522"/>
      <c r="M33" s="522"/>
      <c r="N33" s="523"/>
      <c r="O33" s="4"/>
      <c r="P33" s="524"/>
      <c r="Q33" s="525"/>
      <c r="R33" s="525"/>
      <c r="S33" s="525"/>
      <c r="T33" s="525"/>
      <c r="U33" s="525"/>
      <c r="V33" s="525"/>
      <c r="W33" s="525"/>
      <c r="X33" s="525"/>
      <c r="Y33" s="525"/>
      <c r="Z33" s="525"/>
      <c r="AA33" s="525"/>
      <c r="AB33" s="525"/>
      <c r="AC33" s="526"/>
    </row>
    <row r="34" spans="1:29">
      <c r="A34" s="527"/>
      <c r="C34" s="4"/>
      <c r="D34" s="4"/>
      <c r="E34" s="4"/>
      <c r="F34" s="4"/>
      <c r="G34" s="4"/>
      <c r="H34" s="4"/>
      <c r="I34" s="4"/>
      <c r="J34" s="4"/>
      <c r="K34" s="4"/>
      <c r="L34" s="4"/>
      <c r="M34" s="4"/>
      <c r="N34" s="4"/>
      <c r="O34" s="4"/>
    </row>
    <row r="35" spans="1:29">
      <c r="O35" s="4"/>
    </row>
    <row r="36" spans="1:29">
      <c r="J36" s="110"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1"/>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topLeftCell="C1" zoomScale="110" zoomScaleNormal="110" workbookViewId="0">
      <selection activeCell="H14" sqref="H14"/>
    </sheetView>
  </sheetViews>
  <sheetFormatPr defaultRowHeight="13.2"/>
  <cols>
    <col min="4" max="9" width="7.21875" customWidth="1"/>
    <col min="14" max="14" width="9.44140625" bestFit="1" customWidth="1"/>
  </cols>
  <sheetData>
    <row r="2" spans="1:26">
      <c r="A2" s="269"/>
      <c r="D2" t="s">
        <v>183</v>
      </c>
      <c r="E2" s="270" t="s">
        <v>184</v>
      </c>
      <c r="F2" t="s">
        <v>185</v>
      </c>
      <c r="G2" t="s">
        <v>186</v>
      </c>
      <c r="H2" t="s">
        <v>187</v>
      </c>
      <c r="I2" t="s">
        <v>188</v>
      </c>
      <c r="J2" t="s">
        <v>189</v>
      </c>
    </row>
    <row r="4" spans="1:26">
      <c r="D4" s="271">
        <v>1</v>
      </c>
      <c r="E4" s="271">
        <v>7</v>
      </c>
      <c r="F4" s="272">
        <v>3</v>
      </c>
      <c r="G4" s="273">
        <v>6</v>
      </c>
      <c r="H4" s="272">
        <v>2</v>
      </c>
      <c r="I4" s="272">
        <v>3</v>
      </c>
      <c r="J4" s="272">
        <v>3</v>
      </c>
      <c r="L4" s="274"/>
      <c r="M4">
        <f>SUM(D4:L4)</f>
        <v>25</v>
      </c>
    </row>
    <row r="5" spans="1:26">
      <c r="D5" s="275">
        <f>+D4/$M$4</f>
        <v>0.04</v>
      </c>
      <c r="E5" s="275">
        <f t="shared" ref="E5:J5" si="0">+E4/$M$4</f>
        <v>0.28000000000000003</v>
      </c>
      <c r="F5" s="276">
        <f t="shared" si="0"/>
        <v>0.12</v>
      </c>
      <c r="G5" s="277">
        <f t="shared" si="0"/>
        <v>0.24</v>
      </c>
      <c r="H5" s="276">
        <f t="shared" si="0"/>
        <v>0.08</v>
      </c>
      <c r="I5" s="276">
        <f t="shared" si="0"/>
        <v>0.12</v>
      </c>
      <c r="J5" s="276">
        <f t="shared" si="0"/>
        <v>0.12</v>
      </c>
    </row>
    <row r="8" spans="1:26" ht="13.8" thickBot="1"/>
    <row r="9" spans="1:26" ht="13.8" thickBot="1">
      <c r="J9" t="s">
        <v>41</v>
      </c>
      <c r="M9" t="s">
        <v>178</v>
      </c>
      <c r="N9" s="858" t="s">
        <v>239</v>
      </c>
      <c r="O9" s="859"/>
      <c r="P9" s="130"/>
      <c r="Q9" s="130"/>
      <c r="R9" s="130"/>
      <c r="S9" s="130"/>
    </row>
    <row r="10" spans="1:26" ht="13.8" thickBot="1">
      <c r="N10" s="860" t="s">
        <v>190</v>
      </c>
      <c r="O10" s="861"/>
      <c r="P10" s="862"/>
      <c r="Q10" s="863" t="s">
        <v>191</v>
      </c>
      <c r="R10" s="864"/>
      <c r="S10" s="865"/>
    </row>
    <row r="11" spans="1:26" ht="13.8" thickBot="1">
      <c r="N11" s="278" t="s">
        <v>192</v>
      </c>
      <c r="O11" s="279" t="s">
        <v>192</v>
      </c>
      <c r="P11" s="280" t="s">
        <v>192</v>
      </c>
      <c r="Q11" s="278" t="s">
        <v>192</v>
      </c>
      <c r="R11" s="279" t="s">
        <v>192</v>
      </c>
      <c r="S11" s="281" t="s">
        <v>192</v>
      </c>
    </row>
    <row r="12" spans="1:26" ht="13.8" thickTop="1">
      <c r="N12" s="282" t="s">
        <v>193</v>
      </c>
      <c r="O12" s="283" t="s">
        <v>194</v>
      </c>
      <c r="P12" s="284" t="s">
        <v>195</v>
      </c>
      <c r="Q12" s="282" t="s">
        <v>193</v>
      </c>
      <c r="R12" s="283" t="s">
        <v>194</v>
      </c>
      <c r="S12" s="285" t="s">
        <v>195</v>
      </c>
    </row>
    <row r="13" spans="1:26" ht="13.8" thickBot="1">
      <c r="N13" s="286">
        <f>+U13</f>
        <v>1023</v>
      </c>
      <c r="O13" s="287">
        <f t="shared" ref="O13:S13" si="1">+V13</f>
        <v>543</v>
      </c>
      <c r="P13" s="288">
        <f t="shared" si="1"/>
        <v>480</v>
      </c>
      <c r="Q13" s="289">
        <f t="shared" si="1"/>
        <v>5405</v>
      </c>
      <c r="R13" s="287">
        <f t="shared" si="1"/>
        <v>2592</v>
      </c>
      <c r="S13" s="290">
        <f t="shared" si="1"/>
        <v>2813</v>
      </c>
      <c r="U13">
        <v>1023</v>
      </c>
      <c r="V13">
        <v>543</v>
      </c>
      <c r="W13">
        <v>480</v>
      </c>
      <c r="X13">
        <v>5405</v>
      </c>
      <c r="Y13">
        <v>2592</v>
      </c>
      <c r="Z13">
        <v>2813</v>
      </c>
    </row>
    <row r="15" spans="1:26" ht="13.8" thickBot="1"/>
    <row r="16" spans="1:26" ht="13.8" thickBot="1">
      <c r="N16" s="858" t="s">
        <v>268</v>
      </c>
      <c r="O16" s="859"/>
      <c r="P16" s="130"/>
      <c r="Q16" s="130"/>
      <c r="R16" s="130"/>
      <c r="S16" s="130"/>
    </row>
    <row r="17" spans="14:26" ht="13.8" thickBot="1">
      <c r="N17" s="860" t="s">
        <v>190</v>
      </c>
      <c r="O17" s="861"/>
      <c r="P17" s="862"/>
      <c r="Q17" s="863" t="s">
        <v>191</v>
      </c>
      <c r="R17" s="864"/>
      <c r="S17" s="865"/>
    </row>
    <row r="18" spans="14:26" ht="13.8" thickBot="1">
      <c r="N18" s="278" t="s">
        <v>192</v>
      </c>
      <c r="O18" s="279" t="s">
        <v>192</v>
      </c>
      <c r="P18" s="280" t="s">
        <v>192</v>
      </c>
      <c r="Q18" s="278" t="s">
        <v>192</v>
      </c>
      <c r="R18" s="279" t="s">
        <v>192</v>
      </c>
      <c r="S18" s="281" t="s">
        <v>192</v>
      </c>
    </row>
    <row r="19" spans="14:26" ht="13.8" thickTop="1">
      <c r="N19" s="282" t="s">
        <v>193</v>
      </c>
      <c r="O19" s="283" t="s">
        <v>194</v>
      </c>
      <c r="P19" s="284" t="s">
        <v>195</v>
      </c>
      <c r="Q19" s="282" t="s">
        <v>193</v>
      </c>
      <c r="R19" s="283" t="s">
        <v>194</v>
      </c>
      <c r="S19" s="285" t="s">
        <v>195</v>
      </c>
    </row>
    <row r="20" spans="14:26" ht="13.8" thickBot="1">
      <c r="N20" s="287">
        <f t="shared" ref="N20:S20" si="2">+U20</f>
        <v>1095</v>
      </c>
      <c r="O20" s="287">
        <f t="shared" si="2"/>
        <v>601</v>
      </c>
      <c r="P20" s="288">
        <f t="shared" si="2"/>
        <v>494</v>
      </c>
      <c r="Q20" s="289">
        <f t="shared" si="2"/>
        <v>7615</v>
      </c>
      <c r="R20" s="287">
        <f t="shared" si="2"/>
        <v>3541</v>
      </c>
      <c r="S20" s="290">
        <f t="shared" si="2"/>
        <v>4074</v>
      </c>
      <c r="U20">
        <v>1095</v>
      </c>
      <c r="V20">
        <v>601</v>
      </c>
      <c r="W20">
        <v>494</v>
      </c>
      <c r="X20">
        <v>7615</v>
      </c>
      <c r="Y20">
        <v>3541</v>
      </c>
      <c r="Z20">
        <v>4074</v>
      </c>
    </row>
    <row r="22" spans="14:26" ht="13.8" thickBot="1"/>
    <row r="23" spans="14:26" ht="13.8" thickBot="1">
      <c r="N23" s="853" t="s">
        <v>190</v>
      </c>
      <c r="O23" s="854"/>
      <c r="P23" s="854"/>
      <c r="Q23" s="855" t="s">
        <v>191</v>
      </c>
      <c r="R23" s="856"/>
      <c r="S23" s="857"/>
    </row>
    <row r="24" spans="14:26">
      <c r="N24" s="291" t="s">
        <v>193</v>
      </c>
      <c r="O24" s="292" t="s">
        <v>194</v>
      </c>
      <c r="P24" s="293" t="s">
        <v>195</v>
      </c>
      <c r="Q24" s="291" t="s">
        <v>193</v>
      </c>
      <c r="R24" s="292" t="s">
        <v>194</v>
      </c>
      <c r="S24" s="294" t="s">
        <v>195</v>
      </c>
    </row>
    <row r="25" spans="14:26" ht="13.8" thickBot="1">
      <c r="N25" s="295">
        <f>(N20-N13)/N20</f>
        <v>6.575342465753424E-2</v>
      </c>
      <c r="O25" s="296">
        <f t="shared" ref="O25:S25" si="3">(O20-O13)/O20</f>
        <v>9.6505823627287851E-2</v>
      </c>
      <c r="P25" s="297">
        <f t="shared" si="3"/>
        <v>2.8340080971659919E-2</v>
      </c>
      <c r="Q25" s="295">
        <f>(Q20-Q13)/Q20</f>
        <v>0.29021667760998032</v>
      </c>
      <c r="R25" s="296">
        <f t="shared" si="3"/>
        <v>0.26800338887319969</v>
      </c>
      <c r="S25" s="298">
        <f t="shared" si="3"/>
        <v>0.30952380952380953</v>
      </c>
    </row>
  </sheetData>
  <mergeCells count="8">
    <mergeCell ref="N23:P23"/>
    <mergeCell ref="Q23:S23"/>
    <mergeCell ref="N9:O9"/>
    <mergeCell ref="N10:P10"/>
    <mergeCell ref="Q10:S10"/>
    <mergeCell ref="N16:O16"/>
    <mergeCell ref="N17:P17"/>
    <mergeCell ref="Q17:S17"/>
  </mergeCells>
  <phoneticPr fontId="8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ヘッドライン</vt:lpstr>
      <vt:lpstr>スポンサー公告 </vt:lpstr>
      <vt:lpstr>29　ノロウイルス関連情報 </vt:lpstr>
      <vt:lpstr>29  衛生訓話</vt:lpstr>
      <vt:lpstr>29　食中毒記事等 </vt:lpstr>
      <vt:lpstr>29 海外情報</vt:lpstr>
      <vt:lpstr>27　国内感染症情報</vt:lpstr>
      <vt:lpstr>29　感染症統計</vt:lpstr>
      <vt:lpstr>Sheet1</vt:lpstr>
      <vt:lpstr>29食品回収</vt:lpstr>
      <vt:lpstr>29　食品表示</vt:lpstr>
      <vt:lpstr>29　残留農薬など</vt:lpstr>
      <vt:lpstr>Sheet3</vt:lpstr>
      <vt:lpstr>'27　国内感染症情報'!Print_Area</vt:lpstr>
      <vt:lpstr>'29  衛生訓話'!Print_Area</vt:lpstr>
      <vt:lpstr>'29　ノロウイルス関連情報 '!Print_Area</vt:lpstr>
      <vt:lpstr>'29 海外情報'!Print_Area</vt:lpstr>
      <vt:lpstr>'29　感染症統計'!Print_Area</vt:lpstr>
      <vt:lpstr>'29　残留農薬など'!Print_Area</vt:lpstr>
      <vt:lpstr>'29　食中毒記事等 '!Print_Area</vt:lpstr>
      <vt:lpstr>'29　食品表示'!Print_Area</vt:lpstr>
      <vt:lpstr>'29食品回収'!Print_Area</vt:lpstr>
      <vt:lpstr>'スポンサー公告 '!Print_Area</vt:lpstr>
      <vt:lpstr>'29　食中毒記事等 '!Print_Titles</vt:lpstr>
      <vt:lpstr>'29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2025-07-27T00:12:03Z</dcterms:modified>
  <cp:category/>
  <cp:contentStatus/>
</cp:coreProperties>
</file>