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hidePivotFieldList="1"/>
  <xr:revisionPtr revIDLastSave="0" documentId="13_ncr:1_{F5EC93A6-F16C-46C6-BD33-4800E9CFA387}"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 sheetId="252" r:id="rId2"/>
    <sheet name="27　ノロウイルス関連情報 " sheetId="101" r:id="rId3"/>
    <sheet name="28  衛生訓話" sheetId="261" r:id="rId4"/>
    <sheet name="28　食中毒記事等 " sheetId="29" r:id="rId5"/>
    <sheet name="28 海外情報" sheetId="123" r:id="rId6"/>
    <sheet name="27　国内感染症情報" sheetId="124" r:id="rId7"/>
    <sheet name="28　感染症統計" sheetId="240" r:id="rId8"/>
    <sheet name="Sheet1" sheetId="209" state="hidden" r:id="rId9"/>
    <sheet name="28　食品回収" sheetId="60" r:id="rId10"/>
    <sheet name="27　食品表示" sheetId="156" r:id="rId11"/>
    <sheet name="27　残留農薬など" sheetId="34" r:id="rId12"/>
    <sheet name="Sheet3" sheetId="254" state="hidden" r:id="rId13"/>
  </sheets>
  <definedNames>
    <definedName name="_xlnm._FilterDatabase" localSheetId="2" hidden="1">'27　ノロウイルス関連情報 '!$A$22:$G$75</definedName>
    <definedName name="_xlnm._FilterDatabase" localSheetId="10" hidden="1">'27　食品表示'!$A$1:$C$1</definedName>
    <definedName name="_xlnm._FilterDatabase" localSheetId="4" hidden="1">'28　食中毒記事等 '!$A$11:$D$11</definedName>
    <definedName name="_xlnm._FilterDatabase" localSheetId="9" hidden="1">'28　食品回収'!$A$1:$E$47</definedName>
    <definedName name="_xlnm.Print_Area" localSheetId="2">'27　ノロウイルス関連情報 '!$A$19:$N$84</definedName>
    <definedName name="_xlnm.Print_Area" localSheetId="6">'27　国内感染症情報'!$A$1:$D$34</definedName>
    <definedName name="_xlnm.Print_Area" localSheetId="11">'27　残留農薬など'!$A$1:$N$19</definedName>
    <definedName name="_xlnm.Print_Area" localSheetId="10">'27　食品表示'!$A$1:$C$33</definedName>
    <definedName name="_xlnm.Print_Area" localSheetId="3">'28  衛生訓話'!$A$1:$M$29</definedName>
    <definedName name="_xlnm.Print_Area" localSheetId="5">'28 海外情報'!$A$1:$C$63</definedName>
    <definedName name="_xlnm.Print_Area" localSheetId="7">'28　感染症統計'!$A$1:$AC$39</definedName>
    <definedName name="_xlnm.Print_Area" localSheetId="4">'28　食中毒記事等 '!$A$1:$D$52</definedName>
    <definedName name="_xlnm.Print_Area" localSheetId="9">'28　食品回収'!$A$1:$E$51</definedName>
    <definedName name="_xlnm.Print_Area" localSheetId="1">'スポンサー公告 '!$A$1:$AB$32</definedName>
    <definedName name="_xlnm.Print_Titles" localSheetId="10">'27　食品表示'!$1:$1</definedName>
    <definedName name="_xlnm.Print_Titles" localSheetId="4">'28　食中毒記事等 '!$11:$11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B10" i="78"/>
  <c r="V4" i="240" l="1"/>
  <c r="G4" i="240"/>
  <c r="H4" i="240"/>
  <c r="W4" i="240"/>
  <c r="B15" i="78" l="1"/>
  <c r="B14" i="78"/>
  <c r="F4" i="240"/>
  <c r="U4" i="240"/>
  <c r="N20" i="209"/>
  <c r="N13" i="209"/>
  <c r="B13" i="78" l="1"/>
  <c r="B16" i="78"/>
  <c r="L4" i="240"/>
  <c r="G52" i="101" l="1"/>
  <c r="B52" i="101" s="1"/>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Z4" i="240"/>
  <c r="Y4" i="240"/>
  <c r="X4" i="240"/>
  <c r="T4" i="240"/>
  <c r="S4" i="240"/>
  <c r="R4" i="240"/>
  <c r="Q4" i="240"/>
  <c r="P4" i="240"/>
  <c r="M4" i="240"/>
  <c r="K4" i="240"/>
  <c r="J4" i="240"/>
  <c r="I4" i="240"/>
  <c r="E4" i="240"/>
  <c r="D4" i="240"/>
  <c r="C4" i="240"/>
  <c r="B4" i="240"/>
  <c r="N4" i="240" l="1"/>
  <c r="AC4" i="240"/>
  <c r="M4" i="209" l="1"/>
  <c r="S13" i="209" l="1"/>
  <c r="R13" i="209"/>
  <c r="Q13" i="209"/>
  <c r="P13" i="209"/>
  <c r="O13" i="209"/>
  <c r="S20" i="209"/>
  <c r="R20" i="209"/>
  <c r="Q20" i="209"/>
  <c r="P20" i="209"/>
  <c r="O20" i="209"/>
  <c r="G25" i="101"/>
  <c r="B25" i="101" s="1"/>
  <c r="G26" i="101"/>
  <c r="B26" i="101" s="1"/>
  <c r="G70" i="101" l="1"/>
  <c r="B70" i="101" s="1"/>
  <c r="Q25" i="209" l="1"/>
  <c r="N25" i="209"/>
  <c r="R25" i="209"/>
  <c r="O25" i="209"/>
  <c r="D5" i="209"/>
  <c r="G5" i="209"/>
  <c r="P25" i="209"/>
  <c r="S25" i="209"/>
  <c r="E5" i="209"/>
  <c r="F5" i="209"/>
  <c r="H5" i="209"/>
  <c r="I5" i="209"/>
  <c r="J5" i="209"/>
  <c r="D2" i="124" l="1"/>
  <c r="B12" i="78"/>
  <c r="G24" i="101" l="1"/>
  <c r="G27" i="10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3" i="101"/>
  <c r="B53" i="101" s="1"/>
  <c r="G54" i="101"/>
  <c r="B54" i="101" s="1"/>
  <c r="G55" i="101"/>
  <c r="G56" i="101"/>
  <c r="B56" i="101" s="1"/>
  <c r="G57" i="10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23" i="101"/>
  <c r="B23" i="101" s="1"/>
  <c r="M71" i="101"/>
  <c r="N71" i="101"/>
  <c r="G75" i="101"/>
  <c r="G74" i="101"/>
  <c r="G73" i="101"/>
  <c r="M75" i="101" l="1"/>
  <c r="B17" i="78"/>
  <c r="B11" i="78" l="1"/>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<sst xmlns="http://schemas.openxmlformats.org/spreadsheetml/2006/main" count="721" uniqueCount="498">
  <si>
    <t>皆様  週刊情報2024-10(9)を配信いたします</t>
    <phoneticPr fontId="5"/>
  </si>
  <si>
    <t>l</t>
    <phoneticPr fontId="29"/>
  </si>
  <si>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</si>
  <si>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</si>
  <si>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</si>
  <si>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</si>
  <si>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</si>
  <si>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</si>
  <si>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29"/>
  </si>
  <si>
    <t>2.　ノロウイルス</t>
    <phoneticPr fontId="29"/>
  </si>
  <si>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</si>
  <si>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</si>
  <si>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</si>
  <si>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</si>
  <si>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</si>
  <si>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29"/>
  </si>
  <si>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</si>
  <si>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</si>
  <si>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</si>
  <si>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</si>
  <si>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</si>
  <si>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</si>
  <si>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</si>
  <si>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29"/>
  </si>
  <si>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</si>
  <si>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</si>
  <si>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</si>
  <si>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29"/>
  </si>
  <si>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</si>
  <si>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</si>
  <si>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</si>
  <si>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29"/>
  </si>
  <si>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</si>
  <si>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29"/>
  </si>
  <si>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</si>
  <si>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</si>
  <si>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29"/>
  </si>
  <si>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</si>
  <si>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29"/>
  </si>
  <si>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</si>
  <si>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</si>
  <si>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1"/>
  </si>
  <si>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</si>
  <si>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</si>
  <si>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</si>
  <si>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</si>
  <si>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</si>
  <si>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</si>
  <si>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</si>
  <si>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</si>
  <si>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</si>
  <si>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</si>
  <si>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</si>
  <si>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</si>
  <si>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</si>
  <si>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</si>
  <si>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</si>
  <si>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</si>
  <si>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</si>
  <si>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</si>
  <si>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</si>
  <si>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</si>
  <si>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</si>
  <si>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</si>
  <si>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</si>
  <si>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</si>
  <si>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</si>
  <si>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</si>
  <si>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</si>
  <si>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</si>
  <si>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</si>
  <si>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</si>
  <si>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</si>
  <si>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</si>
  <si>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</si>
  <si>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</si>
  <si>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</si>
  <si>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</si>
  <si>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</si>
  <si>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</si>
  <si>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</si>
  <si>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</si>
  <si>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</si>
  <si>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</si>
  <si>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</si>
  <si>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</si>
  <si>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</si>
  <si>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</si>
  <si>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</si>
  <si>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</si>
  <si>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</si>
  <si>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</si>
  <si>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</si>
  <si>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</si>
  <si>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</si>
  <si>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</si>
  <si>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</si>
  <si>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</si>
  <si>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</si>
  <si>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</si>
  <si>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</si>
  <si>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</si>
  <si>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</si>
  <si>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</si>
  <si>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</si>
  <si>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</si>
  <si>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</si>
  <si>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</si>
  <si>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</si>
  <si>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</si>
  <si>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</si>
  <si>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</si>
  <si>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</si>
  <si>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</si>
  <si>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</si>
  <si>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</si>
  <si>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</si>
  <si>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</si>
  <si>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</si>
  <si>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</si>
  <si>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</si>
  <si>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</si>
  <si>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</si>
  <si>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</si>
  <si>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</si>
  <si>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</si>
  <si>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1"/>
  </si>
  <si>
    <t>https://www.mhlw.go.jp/stf/covid-19/kokunainohasseijoukyou.html#h2_1</t>
    <phoneticPr fontId="81"/>
  </si>
  <si>
    <t>厚生労働省：データからわかる－新型コロナウイルス感染症情報－</t>
    <phoneticPr fontId="81"/>
  </si>
  <si>
    <t>https：//covid19.mhlw.go.jp/</t>
    <phoneticPr fontId="81"/>
  </si>
  <si>
    <t>腸管出血性大腸菌感染症</t>
    <phoneticPr fontId="5"/>
  </si>
  <si>
    <t>4類感染症</t>
    <phoneticPr fontId="81"/>
  </si>
  <si>
    <t>インフルエンザ
と
新型コロナ</t>
    <rPh sb="10" eb="12">
      <t>シンガタ</t>
    </rPh>
    <phoneticPr fontId="81"/>
  </si>
  <si>
    <t>注意</t>
    <rPh sb="0" eb="2">
      <t>チュウイ</t>
    </rPh>
    <phoneticPr fontId="81"/>
  </si>
  <si>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</si>
  <si>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</si>
  <si>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</si>
  <si>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1"/>
  </si>
  <si>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</si>
  <si>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</si>
  <si>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</si>
  <si>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</si>
  <si>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</si>
  <si>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</si>
  <si>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</si>
  <si>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</si>
  <si>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</si>
  <si>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</si>
  <si>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</si>
  <si>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</si>
  <si>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</si>
  <si>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1"/>
  </si>
  <si>
    <t>2024年</t>
    <rPh sb="4" eb="5">
      <t>ネン</t>
    </rPh>
    <phoneticPr fontId="81"/>
  </si>
  <si>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</si>
  <si>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</si>
  <si>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</si>
  <si>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</si>
  <si>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</si>
  <si>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</si>
  <si>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</si>
  <si>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</si>
  <si>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</si>
  <si>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</si>
  <si>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</si>
  <si>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</si>
  <si>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</si>
  <si>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</si>
  <si>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</si>
  <si>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</si>
  <si>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1"/>
  </si>
  <si>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</si>
  <si>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</si>
  <si>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</si>
  <si>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</si>
  <si>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</si>
  <si>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</si>
  <si>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業者
 </t>
    <rPh sb="0" eb="2">
      <t>ギョウシャ</t>
    </rPh>
    <phoneticPr fontId="5"/>
  </si>
  <si>
    <t>★数年間では、平均的比率でノロウイルス継続</t>
    <rPh sb="0" eb="21">
      <t>ヘイキンテキヒリツケイゾク</t>
    </rPh>
    <phoneticPr fontId="5"/>
  </si>
  <si>
    <t>　</t>
    <phoneticPr fontId="81"/>
  </si>
  <si>
    <t>静岡県</t>
    <phoneticPr fontId="81"/>
  </si>
  <si>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</si>
  <si>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</si>
  <si>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1"/>
  </si>
  <si>
    <t>賞味</t>
    <rPh sb="0" eb="2">
      <t>ショウミ</t>
    </rPh>
    <phoneticPr fontId="81"/>
  </si>
  <si>
    <t>アレルゲン</t>
    <phoneticPr fontId="81"/>
  </si>
  <si>
    <t>残留</t>
    <rPh sb="0" eb="2">
      <t>ザンリュウ</t>
    </rPh>
    <phoneticPr fontId="81"/>
  </si>
  <si>
    <t>異物</t>
    <rPh sb="0" eb="2">
      <t>イブツ</t>
    </rPh>
    <phoneticPr fontId="81"/>
  </si>
  <si>
    <t>細菌</t>
    <rPh sb="0" eb="2">
      <t>サイキン</t>
    </rPh>
    <phoneticPr fontId="81"/>
  </si>
  <si>
    <t>表示</t>
    <rPh sb="0" eb="2">
      <t>ヒョウジ</t>
    </rPh>
    <phoneticPr fontId="81"/>
  </si>
  <si>
    <t>その他</t>
    <rPh sb="2" eb="3">
      <t>タ</t>
    </rPh>
    <phoneticPr fontId="81"/>
  </si>
  <si>
    <t>インフルエンザ新型</t>
    <rPh sb="7" eb="9">
      <t>シンガタ</t>
    </rPh>
    <phoneticPr fontId="81"/>
  </si>
  <si>
    <t>コロナウイルス感染症</t>
    <rPh sb="7" eb="10">
      <t>カンセンショウ</t>
    </rPh>
    <phoneticPr fontId="81"/>
  </si>
  <si>
    <t>報告数</t>
    <rPh sb="0" eb="3">
      <t>ホウコクスウ</t>
    </rPh>
    <phoneticPr fontId="81"/>
  </si>
  <si>
    <t>総数</t>
    <rPh sb="0" eb="2">
      <t>ソウスウ</t>
    </rPh>
    <phoneticPr fontId="81"/>
  </si>
  <si>
    <t>男性</t>
    <rPh sb="0" eb="2">
      <t>ダンセイ</t>
    </rPh>
    <phoneticPr fontId="81"/>
  </si>
  <si>
    <t>女性</t>
    <rPh sb="0" eb="2">
      <t>ジョセイ</t>
    </rPh>
    <phoneticPr fontId="81"/>
  </si>
  <si>
    <t>　　　特設コーナー　ノロウイルス対策 - YouTube 　　　　</t>
    <rPh sb="3" eb="5">
      <t>トクセツ</t>
    </rPh>
    <rPh sb="16" eb="18">
      <t>タイサク</t>
    </rPh>
    <phoneticPr fontId="15"/>
  </si>
  <si>
    <t>https://www.youtube.com/playlist?list=PLqFOooexXuozcltx57lJL4rtmXtKYHjdv</t>
    <phoneticPr fontId="15"/>
  </si>
  <si>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</si>
  <si>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</si>
  <si>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</si>
  <si>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2025年</t>
    <phoneticPr fontId="5"/>
  </si>
  <si>
    <t>計</t>
    <rPh sb="0" eb="1">
      <t>ケイ</t>
    </rPh>
    <phoneticPr fontId="5"/>
  </si>
  <si>
    <t>管理レベル「3」　</t>
    <phoneticPr fontId="5"/>
  </si>
  <si>
    <t>全国的に猛威</t>
    <rPh sb="0" eb="3">
      <t>ゼンコクテキ</t>
    </rPh>
    <rPh sb="4" eb="6">
      <t>モウイ</t>
    </rPh>
    <phoneticPr fontId="81"/>
  </si>
  <si>
    <t>食品表示 (2/17-2/24)</t>
  </si>
  <si>
    <t>日付</t>
    <rPh sb="0" eb="2">
      <t>ヒヅケ</t>
    </rPh>
    <phoneticPr fontId="81"/>
  </si>
  <si>
    <t>.</t>
    <phoneticPr fontId="81"/>
  </si>
  <si>
    <t>-</t>
    <phoneticPr fontId="81"/>
  </si>
  <si>
    <t>　</t>
    <phoneticPr fontId="15"/>
  </si>
  <si>
    <t xml:space="preserve"> 5類感染症</t>
    <phoneticPr fontId="5"/>
  </si>
  <si>
    <t>回収＆返金</t>
  </si>
  <si>
    <t>回収＆交換</t>
  </si>
  <si>
    <t>回収＆返金/交換</t>
  </si>
  <si>
    <t xml:space="preserve">
3類感染症
細菌性赤痢</t>
    <phoneticPr fontId="5"/>
  </si>
  <si>
    <t xml:space="preserve">腸チフス
</t>
    <rPh sb="0" eb="1">
      <t>チョウ</t>
    </rPh>
    <phoneticPr fontId="81"/>
  </si>
  <si>
    <t>11月ー
施設の所在市町村で流行・食中毒が複数件報告される
定点観測値が5.00～10.00</t>
    <phoneticPr fontId="81"/>
  </si>
  <si>
    <t>　【情報共有】業界・地域のニュースを掲示して、注意を促す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
　待機指示
　【訓練】嘔吐物処理の実施訓練
　【お客様・パートナー】客、納品業者に体調不良者がある場合には日報に記録</t>
    <phoneticPr fontId="81"/>
  </si>
  <si>
    <t>細菌性赤痢1例‌
菌種：S. flexneri（B群）＿感染地域：インドネシア</t>
    <phoneticPr fontId="81"/>
  </si>
  <si>
    <t>非常に少ない</t>
    <rPh sb="0" eb="2">
      <t>ヒジョウ</t>
    </rPh>
    <rPh sb="3" eb="4">
      <t>スク</t>
    </rPh>
    <phoneticPr fontId="81"/>
  </si>
  <si>
    <t>西友</t>
  </si>
  <si>
    <t>PLANT</t>
  </si>
  <si>
    <t>名前</t>
    <rPh sb="0" eb="2">
      <t>ナマエ</t>
    </rPh>
    <phoneticPr fontId="81"/>
  </si>
  <si>
    <t>矢島秀章</t>
    <rPh sb="0" eb="4">
      <t>ヤジマヒデアキ</t>
    </rPh>
    <phoneticPr fontId="81"/>
  </si>
  <si>
    <t>やじまひであき</t>
    <phoneticPr fontId="81"/>
  </si>
  <si>
    <t>GAMMA</t>
    <phoneticPr fontId="81"/>
  </si>
  <si>
    <t>Plus会員</t>
    <rPh sb="4" eb="6">
      <t>カイイン</t>
    </rPh>
    <phoneticPr fontId="81"/>
  </si>
  <si>
    <t>支払い</t>
    <rPh sb="0" eb="2">
      <t>シハラ</t>
    </rPh>
    <phoneticPr fontId="81"/>
  </si>
  <si>
    <t>14400円</t>
    <rPh sb="5" eb="6">
      <t>エン</t>
    </rPh>
    <phoneticPr fontId="81"/>
  </si>
  <si>
    <t>Pro会員</t>
    <rPh sb="3" eb="5">
      <t>カイイン</t>
    </rPh>
    <phoneticPr fontId="81"/>
  </si>
  <si>
    <t>27000円</t>
    <rPh sb="5" eb="6">
      <t>エン</t>
    </rPh>
    <phoneticPr fontId="81"/>
  </si>
  <si>
    <t>りそなビジネスデビットカード</t>
  </si>
  <si>
    <t>承認番号：837424</t>
    <phoneticPr fontId="81"/>
  </si>
  <si>
    <t>承認番号：955915</t>
    <phoneticPr fontId="81"/>
  </si>
  <si>
    <t>問題なし</t>
    <rPh sb="0" eb="2">
      <t>モンダイ</t>
    </rPh>
    <phoneticPr fontId="81"/>
  </si>
  <si>
    <t>過剰</t>
    <rPh sb="0" eb="2">
      <t>カジョウ</t>
    </rPh>
    <phoneticPr fontId="81"/>
  </si>
  <si>
    <t>正しくは　12600円</t>
    <rPh sb="0" eb="1">
      <t>タダ</t>
    </rPh>
    <rPh sb="10" eb="11">
      <t>エン</t>
    </rPh>
    <phoneticPr fontId="81"/>
  </si>
  <si>
    <t>〇</t>
    <phoneticPr fontId="81"/>
  </si>
  <si>
    <t>✕</t>
    <phoneticPr fontId="81"/>
  </si>
  <si>
    <t>GAMMA社からりそな銀行に返却</t>
    <rPh sb="5" eb="6">
      <t>シャ</t>
    </rPh>
    <rPh sb="11" eb="13">
      <t>ギンコウ</t>
    </rPh>
    <rPh sb="14" eb="16">
      <t>ヘンキャク</t>
    </rPh>
    <phoneticPr fontId="81"/>
  </si>
  <si>
    <t>マイナス請求してください</t>
    <rPh sb="4" eb="6">
      <t>セイキュウ</t>
    </rPh>
    <phoneticPr fontId="81"/>
  </si>
  <si>
    <t>2025/25週</t>
    <phoneticPr fontId="81"/>
  </si>
  <si>
    <t>回収</t>
  </si>
  <si>
    <t>　↓　職場の先輩は以下のことを理解して　わかり易く　指導しましょう　↓</t>
    <phoneticPr fontId="5"/>
  </si>
  <si>
    <t>福島県</t>
    <rPh sb="0" eb="2">
      <t>フクシマ</t>
    </rPh>
    <phoneticPr fontId="81"/>
  </si>
  <si>
    <t>平年並み</t>
    <rPh sb="0" eb="3">
      <t>ヘイネンナ</t>
    </rPh>
    <phoneticPr fontId="81"/>
  </si>
  <si>
    <t>宮城県</t>
    <rPh sb="0" eb="3">
      <t>ミヤギケン</t>
    </rPh>
    <phoneticPr fontId="15"/>
  </si>
  <si>
    <t xml:space="preserve"> </t>
    <phoneticPr fontId="81"/>
  </si>
  <si>
    <t>福岡市は10日、城南区の保育施設で感染性胃腸炎の集団発生が起きたと発表しました。園児と職員合わせて31人が症状を訴えています。福岡市によりますと、4日から10日にかけて、0歳から5歳の園児29人、職員2人が嘔吐や下痢、発熱の症状を訴えました。
このうち3人からノロウイルスが検出され、市は感染性胃腸炎の集団発生</t>
    <phoneticPr fontId="81"/>
  </si>
  <si>
    <t>FBS福岡放送ニュース </t>
  </si>
  <si>
    <t>　日本ゼネラルフード株式会社で提供された食事以外に共通する食事がないこと、患者便26検体及び調理従事者便1検体からノロウイルスGⅡが検出されたこと、症状が類似しておりノロウイルス食中毒の症状と一致すること並びに患者を診察した医師より食中毒の届出があったことから、神戸市保健所長は当該施設で提供された食事を原因とする食中毒と断定し、当該施設に対して営業停止（7月9日（水曜）から7月11日（金曜）までの3日間）を命じました。</t>
    <phoneticPr fontId="81"/>
  </si>
  <si>
    <t>神戸市公表</t>
    <rPh sb="0" eb="3">
      <t>コウベシ</t>
    </rPh>
    <rPh sb="3" eb="5">
      <t>コウヒョウ</t>
    </rPh>
    <phoneticPr fontId="81"/>
  </si>
  <si>
    <t>ベルク</t>
  </si>
  <si>
    <t>ツルヤ</t>
  </si>
  <si>
    <t>2025年第26週</t>
    <rPh sb="4" eb="5">
      <t>ネン</t>
    </rPh>
    <rPh sb="5" eb="6">
      <t>ダイ</t>
    </rPh>
    <rPh sb="8" eb="9">
      <t>シュウ</t>
    </rPh>
    <phoneticPr fontId="81"/>
  </si>
  <si>
    <t>https://www.excite.co.jp/news/article/Recall_53282/</t>
    <phoneticPr fontId="15"/>
  </si>
  <si>
    <t>今週のニュース（Noroｖｉｒｕｓ） (7/13-7/20)</t>
    <rPh sb="0" eb="2">
      <t>コンシュウ</t>
    </rPh>
    <phoneticPr fontId="5"/>
  </si>
  <si>
    <t>2025/26週</t>
  </si>
  <si>
    <t>食中毒情報  (7/13-7/20)</t>
    <rPh sb="0" eb="3">
      <t>ショクチュウドク</t>
    </rPh>
    <rPh sb="3" eb="5">
      <t>ジョウホウ</t>
    </rPh>
    <phoneticPr fontId="5"/>
  </si>
  <si>
    <t>海外情報 (7/13-7/20)</t>
    <rPh sb="0" eb="4">
      <t>カイガイジョウホウ</t>
    </rPh>
    <phoneticPr fontId="5"/>
  </si>
  <si>
    <t>食品表示
 (7/13-7/20)</t>
    <rPh sb="0" eb="2">
      <t>ショクヒン</t>
    </rPh>
    <rPh sb="2" eb="4">
      <t>ヒョウジ</t>
    </rPh>
    <phoneticPr fontId="5"/>
  </si>
  <si>
    <t>食品表示 (7/13-7/20)</t>
    <phoneticPr fontId="5"/>
  </si>
  <si>
    <r>
      <t>残留農薬</t>
    </r>
    <r>
      <rPr>
        <sz val="20"/>
        <color theme="0"/>
        <rFont val="ＭＳ Ｐゴシック"/>
        <family val="3"/>
        <charset val="128"/>
      </rPr>
      <t xml:space="preserve">  (7/13-7/20)</t>
    </r>
    <phoneticPr fontId="5"/>
  </si>
  <si>
    <t>-</t>
    <phoneticPr fontId="81"/>
  </si>
  <si>
    <t xml:space="preserve"> GⅡ　27週   0例</t>
    <rPh sb="6" eb="7">
      <t>シュウ</t>
    </rPh>
    <phoneticPr fontId="5"/>
  </si>
  <si>
    <t xml:space="preserve"> GⅡ28週　0例</t>
    <rPh sb="8" eb="9">
      <t>レイ</t>
    </rPh>
    <phoneticPr fontId="5"/>
  </si>
  <si>
    <t>食中毒の発生について　文京区内の弁当調製施設が提供した仕出し弁当で発生した食中毒</t>
    <phoneticPr fontId="15"/>
  </si>
  <si>
    <t xml:space="preserve">   調査結果  文京区文京保健所は、直ちに食中毒調査を開始した。
患者は43名で、7月8日（火曜日）午後3時から同日午後11時にかけて、おう吐、吐き気、下痢等の症状を呈していた。患者はいずれも、当該弁当調製施設が調製し、提供した弁当を喫食していた。患者13名及び調理従事者1名のふん便並びに拭き取り1検体から黄色ブドウ球菌を検出した。
   本日、文京区文京保健所は、以下の理由により、本件を7月8日（火曜日）に提供した仕出し弁当を原因とする、黄色ブドウ球菌による食中毒と断定した。患者全員に共通する食事は当該弁当調製施設が調製し、提供した仕出し弁当以外になかった。複数の患者及び調理従事者1名のふん便並びに拭き取り1検体から黄色ブドウ球菌を検出した。当該弁当の喫食を起点とした潜伏時間に一峰性が見られ、その長さ及び症状は、黄色ブドウ球菌によるものと一致していた。
当該弁当調製施設は、令和7年7月12日（土曜日）から営業を自粛しており、文京区は本日から3日間の営業停止の処分を行った。
   症状	おう吐、吐き気、下痢等  ※患者の症状は、既に回復している。
  発症場所	デイサービス施設、患者自宅等  患者数	患者数43名
男：4名（71～86歳）、女：39名（67～96歳） 入院患者数	26名
病因物質	黄色ブドウ球菌
原因施設	屋号	櫻壽庵　株式会社桜フーズ
</t>
    <phoneticPr fontId="15"/>
  </si>
  <si>
    <t>東京都</t>
    <rPh sb="0" eb="3">
      <t>トウキョウト</t>
    </rPh>
    <phoneticPr fontId="15"/>
  </si>
  <si>
    <t>東京都公表</t>
    <rPh sb="0" eb="3">
      <t>トウキョウト</t>
    </rPh>
    <rPh sb="3" eb="5">
      <t>コウヒョウ</t>
    </rPh>
    <phoneticPr fontId="15"/>
  </si>
  <si>
    <t>https://www.hokeniryo.metro.tokyo.lg.jp/information/press/2025/07/202507171630</t>
    <phoneticPr fontId="15"/>
  </si>
  <si>
    <t>食中毒の発生について(カンピロバクター)</t>
    <phoneticPr fontId="15"/>
  </si>
  <si>
    <t>鹿児島県</t>
    <rPh sb="0" eb="4">
      <t>カゴシマケン</t>
    </rPh>
    <phoneticPr fontId="15"/>
  </si>
  <si>
    <t>鹿児島県公表</t>
    <rPh sb="0" eb="4">
      <t>カゴシマケン</t>
    </rPh>
    <rPh sb="4" eb="6">
      <t>コウヒョウ</t>
    </rPh>
    <phoneticPr fontId="15"/>
  </si>
  <si>
    <t>　令和7年7月14日（月曜日），鹿屋保健所に同保健所管内の飲食店の利用者から，食中毒症状を呈した旨の連絡があり，同保健所が調査したところ，同保健所管内の飲食店を利用した5名中4名が，下痢，発熱，倦怠感，腹痛等の症状を呈していることが判明しました。鹿屋保健所は当該施設において提供された食事が原因の食中毒と断定し，本日（7月17日），当該施設に対して営業停止命令を行いました。
　原因施設　肉と魚　営業所所在地(鹿屋市本町8-11MEZZOビル2F)
   原因食品    当該施設が令和7年7月8日（火曜日）に調理，提供した食事（パスタ，だし巻き，鳥刺し，鳥レバ刺し，鳥ハツ刺し，造り（魚刺身），おにぎり，サラダ等）
   病因物質    カンピロバクター
   食品衛生法第6条第3号違反による営業停止命令    令和7年7月17日から令和7年7月22日までの6日間
   食中毒と断定した主な理由   患者の共通食は原因施設が調理した食事のみであること。
   患者の症状（下痢，発熱，倦怠感，腹痛等），発症までの潜伏期間がカンピロバクターによるものと考えられること。複数の患者便からカンピロバクターが検出</t>
    <phoneticPr fontId="15"/>
  </si>
  <si>
    <t xml:space="preserve">   https://www.pref.kagoshima.jp/ae09/kenko-fukushi/yakuji-eisei/syokuhin/syokutyuudoku/r070717kanoya_nikutosakana.html</t>
    <phoneticPr fontId="15"/>
  </si>
  <si>
    <t>福山市生活衛生課によりますと、10日午後、市内の飲食店から「店の利用者が体調不良を訴えている」と連絡がありました。保健所が調査したところ、8日にこの飲食店が提供した刺身や揚げ物などの料理を食べた1グループ14人のうち7人が、下痢や腹痛などの症状を訴えました。いずれも軽症ということです</t>
    <phoneticPr fontId="81"/>
  </si>
  <si>
    <t>RCC中国放送</t>
    <rPh sb="3" eb="7">
      <t>チュウゴクホウソウ</t>
    </rPh>
    <phoneticPr fontId="81"/>
  </si>
  <si>
    <t>今週のお題　(検便でサルモネラ菌が見つかったら？)</t>
    <rPh sb="7" eb="9">
      <t>ケンベン</t>
    </rPh>
    <rPh sb="15" eb="16">
      <t>キン</t>
    </rPh>
    <rPh sb="17" eb="18">
      <t>ミ</t>
    </rPh>
    <phoneticPr fontId="5"/>
  </si>
  <si>
    <t>　　自覚症状があっても普通の人は、まさか自分からサルモネラ菌が出るとは思っていません　</t>
    <rPh sb="2" eb="4">
      <t>ジカク</t>
    </rPh>
    <rPh sb="4" eb="6">
      <t>ショウジョウ</t>
    </rPh>
    <rPh sb="11" eb="13">
      <t>フツウ</t>
    </rPh>
    <rPh sb="14" eb="15">
      <t>ヒト</t>
    </rPh>
    <rPh sb="20" eb="22">
      <t>ジブン</t>
    </rPh>
    <rPh sb="29" eb="30">
      <t>キン</t>
    </rPh>
    <rPh sb="31" eb="32">
      <t>デ</t>
    </rPh>
    <rPh sb="35" eb="36">
      <t>オモ</t>
    </rPh>
    <phoneticPr fontId="5"/>
  </si>
  <si>
    <t>大分県</t>
    <rPh sb="0" eb="3">
      <t>オオイタケン</t>
    </rPh>
    <phoneticPr fontId="15"/>
  </si>
  <si>
    <t>久留米市公表</t>
    <rPh sb="0" eb="4">
      <t>クルメシ</t>
    </rPh>
    <rPh sb="4" eb="6">
      <t>コウヒョウ</t>
    </rPh>
    <phoneticPr fontId="15"/>
  </si>
  <si>
    <t xml:space="preserve">　令和７年７月１４日（月）１０時１０分頃、市民から、市内の飲食店で会食したところ、複数名が腹痛、下痢、発熱等の症状を呈している旨、久留米市保健所に連絡があっ
た。 令和７年７月８日（火）夜に久留米市内の飲食店を利用した１グループ４名のうち３名が、７月１０日（木）から腹痛、下痢、発熱等の食中毒様症状を呈し、うち１名が医療機関を受診していることが判明した。 調査の結果、有症者２名の便からカンピロバクター・コリが検出された。 
 摂食者数    ４名  　症状　腹痛、下痢、発熱等 
 有症者数　３名（女性３名：２０代 ２名、３０代 １名） 有症者のうち１名が医療機関を受診しているが、重症者、入院者はいない。 全員快方に向かっている。 
 病因物質 　カンピロバクター・コリ 
 原因施設 　有限会社ファーストグループ 　   炭火焼一絆 （焼鳥） 
 原因食品 　レバ刺し（鶏）、鶏たたき、生シラス、ピリ辛きゅうり 
【加熱用（肉）】牛タン、鶏（レバー、モモ、軟骨、ズリ、ハツ、ハラミ、セセリ） 
【加熱用（野菜）】サツマイモ、カボチャ、ズッキーニ、オクラ、タマネギ 
【調理食品】とは営業者が調理し客に提供したもの、【加熱用】とは客自らが焼き台で調理し喫食したものを指す 
  検査状況 （１）有症者便   ３検体：２検体からカンピロバクター・コリ検出、１検体検査中 
（２）従事者便   ２検体：検査中 　（３）施設ふき取り ７検体：７検体のうち１検体からセレウス菌検出 
 　 当該施設への指導事項 
　（１）施設・調理器具等の清掃消毒の徹底 　  （２）手洗いの励行 
  （３）食材の適切な管理 　　　　　　　　　   （４）提供食品の十分な加熱 
　 久留米市は以下の理由により、当該施設を食中毒事件の原因施設と判断し、令和７年７月１８日（金）から令和７年７月１９日（土）まで２日間の営業停止処分とした。 
 </t>
    <phoneticPr fontId="15"/>
  </si>
  <si>
    <t>https://www.city.kurume.fukuoka.jp/1070kenkou/2040hokeneisei/3100syokuhineisei/files/kisyahappyoshiryo.pdf</t>
    <phoneticPr fontId="15"/>
  </si>
  <si>
    <t>仙台・青葉区の飲食店でアニサキス原因の食中毒　</t>
    <phoneticPr fontId="15"/>
  </si>
  <si>
    <t>　仙台市によりますと、３０代の男性は、７月９日夜、青葉区一番町にある「板前料理　晴れの日」でヒラメとアジの刺身を食べたところ、腹痛や下痢の症状を訴えたということです。男性は翌日、医療機関を受診したところ、アニサキスが見つかりました。保健所は原因と考えられる生食の食品はこの店で食べた刺身以外になかったため、食中毒の原因と断定しました。仙台市保健所は、この店での生食の魚介類の提供を１日停止する処分としました。保健所は、魚を生で食べる場合には、目視による確認を心掛けてほしいとしています。</t>
    <phoneticPr fontId="15"/>
  </si>
  <si>
    <t>khb東日本放送</t>
    <rPh sb="3" eb="6">
      <t>ヒガシニホン</t>
    </rPh>
    <rPh sb="6" eb="8">
      <t>ホウソウ</t>
    </rPh>
    <phoneticPr fontId="15"/>
  </si>
  <si>
    <t>https://news.yahoo.co.jp/articles/dbd783a3e4ff1bb72e63c06bf2aa8690770319c5</t>
    <phoneticPr fontId="15"/>
  </si>
  <si>
    <t>客5人が舌のしびれなど症状　スーパー「ツルヤ」が「かじきの漬魚」4商品を自主回収　販売数は1962パック</t>
    <phoneticPr fontId="15"/>
  </si>
  <si>
    <t>　長野県小諸市に本社のあるスーパーの「ツルヤ」は、複数の客から体調不良の連絡があったとして、「かじきの漬魚」4商品を自主回収しています。販売数は1962パックに上るということです。ツルヤが自主回収しているは、7月11日と12日に長野県と群馬県の全41店舗の鮮魚コーナーで販売していた「かじき粕漬」「西京漬」「味噌漬」「塩麹漬」の4商品です。ツルヤによりますと、これまでに漬魚を購入して食べた客5人から動悸や舌のしびれなどの症状が出たと連絡があったということです。
7月14日、県佐久保健所に連絡するとともに、当該商品を持っている人には、各店舗の店長またはカスタマーセンターまで申し出るよう呼びかけています。商品を回収し、返金するということです。商品の漬魚は、神奈川県三浦市の工場が製造し、鮮魚コーナーで小分けして販売していました。販売数は4商品合わせて、1962パックに上ります。
ツルヤは、「ご心配とご迷惑をおかけし大変申し訳ございません。心よりおわび申し上げます」とコメントしています。
連絡を受けた保健所は、店舗での品質管理の状況や流通状況を調べています。また、県は、当該の商品を食べて体調不良を感じるなどした人は、最寄りの保健所に連絡するよう呼びかけています。</t>
    <phoneticPr fontId="15"/>
  </si>
  <si>
    <t>長野県</t>
    <rPh sb="0" eb="3">
      <t>ナガノケン</t>
    </rPh>
    <phoneticPr fontId="15"/>
  </si>
  <si>
    <t>長野放送</t>
    <rPh sb="0" eb="4">
      <t>ナガノホウソウ</t>
    </rPh>
    <phoneticPr fontId="15"/>
  </si>
  <si>
    <t>https://news.yahoo.co.jp/articles/1e722bcc3d46c4cfd7bdaf8b2b8e56ce32c37ce0</t>
    <phoneticPr fontId="15"/>
  </si>
  <si>
    <t xml:space="preserve">名古屋テレビ【メ～テレ】 </t>
    <phoneticPr fontId="15"/>
  </si>
  <si>
    <t>愛知県</t>
    <rPh sb="0" eb="3">
      <t>アイチケン</t>
    </rPh>
    <phoneticPr fontId="15"/>
  </si>
  <si>
    <t xml:space="preserve">海で捕まえた毒ガニ食べ…観光客が食中毒 沖縄 - 名古屋テレビ【メ～テレ】 </t>
    <phoneticPr fontId="15"/>
  </si>
  <si>
    <t>　沖縄県石垣市で観光客の男性が海で捕まえたカニをゆでて食べたところ、口や手などにしびれの症状を伴う食中毒になっていたことが分かりました。 　男性が食べたのは「ウモレオウギガニ」というまひ性の毒を持つカニです。命に別条はありませんでした。 　沖縄県には、他にも「スベスベマンジュウガニ」などの有毒のカニが生息していて、県の担当者は「危険なので、知らない種類のカニは絶対に食べないでほしい」と呼び掛けています。 （「グッド！モーニング」2025年7月17日放送分より）</t>
    <phoneticPr fontId="15"/>
  </si>
  <si>
    <t>https://www.nagoyatv.com/news/syakai.html?id=000439990</t>
    <phoneticPr fontId="15"/>
  </si>
  <si>
    <t xml:space="preserve">弁当食べた『76人発症(2人入院)』 「サルモネラ菌」集団食中毒 店を7日間営業停止処分に… </t>
    <phoneticPr fontId="15"/>
  </si>
  <si>
    <t>デーリーニュース</t>
    <phoneticPr fontId="15"/>
  </si>
  <si>
    <t>https://news.nicovideo.jp/watch/nw17968109?news_ref=watch_accessRank_nw17923358</t>
    <phoneticPr fontId="15"/>
  </si>
  <si>
    <t>　愛媛県は14日、工場に勤務する複数の従業員が、食中毒症状を訴えたと発表。21人が医療機関受診　
県の薬務衛生課によると、今月2日『キッチンまんま』(伊予市)が製造した弁当を食べた76人が発熱、下痢、腹痛などを発症した。うち21人が医療機関を受診し、2人が入院。保健所が検査したところ、複数の発症者からサルモネラ菌を検出した。そのため、この店が提供した弁当が原因の「サルモネラ菌食中毒」と断定。
食品衛生法に基づき、店に対して7日間の営業停止を命じた。
　なお、店が提供した弁当のメニューは、照り焼きハンバーグ、目玉焼き、生野菜サラダ、ミートスパゲッティ、揚げ茄子、しんじょ、漬物、ご飯。サルモネラ菌は、自然界に広く分布している細菌で、特に動物(鶏・豚・牛など)の腸管内に生息している。また、河川や下水道などにも存在。サルモネラ菌による食中毒の原因となる食品は、卵とその加工品、鶏肉、豚肉、牛肉、淡水養殖魚介(スッポン、ウナギなど)だ。なお、サルモネラ菌による食中毒は、特に夏場に多く発生する。
　卵の取り扱いに注意　サルモネラ菌による食中毒を予防するためには、以下の対策が有効。
•               食材を十分に加熱する(中心温度75℃で1分間以上)
•               調理前や食材を取り扱った後は、必ず手を洗う
•               生肉や卵を扱った調理器具は、よく洗浄する
•               卵の取り扱いに注意(新鮮で殻にヒビがないものを冷蔵庫に保管し、期限表示内に食べる)
•               ペットに触れた際には、必ず手を洗う
•               害虫・害獣の対策を実施する。</t>
    <phoneticPr fontId="15"/>
  </si>
  <si>
    <t xml:space="preserve">つくばの飲食店、食中毒で営業禁止処分 茨城 </t>
    <phoneticPr fontId="15"/>
  </si>
  <si>
    <r>
      <t xml:space="preserve">　茨城県つくば市の飲食店「焼きもの家 慶」で、カンピロバクター属菌による食中毒が発生し、7月14日から営業禁止処分となりました。
</t>
    </r>
    <r>
      <rPr>
        <b/>
        <sz val="14"/>
        <rFont val="Segoe UI Symbol"/>
        <family val="3"/>
      </rPr>
      <t>📌</t>
    </r>
    <r>
      <rPr>
        <b/>
        <sz val="14"/>
        <rFont val="游ゴシック"/>
        <family val="3"/>
        <charset val="128"/>
      </rPr>
      <t xml:space="preserve"> 概要
- 発生日時：6月20日に提供された食事が原因とされ、6月23日から症状が出始めました
- 患者数：12名中5名が発熱・下痢などの症状を訴え、4名が医療機関を受診
- 原因食品：鴨ロースト、串焼き、牛さがり肉の炭火焼き、スペアリブ炭火焼きなど
- 検査結果：患者の検便からカンピロバクター属菌が検出されました
- 営業禁止期間：7月14日から再発防止対策が講じられるまで（店舗は7月10日から自主的に営業自粛）
</t>
    </r>
    <r>
      <rPr>
        <b/>
        <sz val="14"/>
        <rFont val="Segoe UI Symbol"/>
        <family val="3"/>
      </rPr>
      <t>✅</t>
    </r>
    <r>
      <rPr>
        <b/>
        <sz val="14"/>
        <rFont val="游ゴシック"/>
        <family val="3"/>
        <charset val="128"/>
      </rPr>
      <t xml:space="preserve"> その後の対応
7月16日には、衛生対策が完了したとして営業禁止処分が解除されました。
</t>
    </r>
    <phoneticPr fontId="15"/>
  </si>
  <si>
    <t>https://ibarakinews.jp/news/newsdetail.php?f_jun=17525004574244</t>
    <phoneticPr fontId="15"/>
  </si>
  <si>
    <t>茨城県</t>
    <rPh sb="0" eb="3">
      <t>イバラキケン</t>
    </rPh>
    <phoneticPr fontId="15"/>
  </si>
  <si>
    <t>茨城新聞</t>
    <rPh sb="0" eb="2">
      <t>イバラキ</t>
    </rPh>
    <rPh sb="2" eb="4">
      <t>シンブン</t>
    </rPh>
    <phoneticPr fontId="15"/>
  </si>
  <si>
    <t>2025年 第28週（7/7～7/13）</t>
    <phoneticPr fontId="5"/>
  </si>
  <si>
    <t>モントワール</t>
  </si>
  <si>
    <t>生活協同組合連合...</t>
  </si>
  <si>
    <t>イトーヨーカ堂</t>
  </si>
  <si>
    <t>餃子専門店茶びん...</t>
  </si>
  <si>
    <t>佐藤水産</t>
  </si>
  <si>
    <t>農産加工うえすと...</t>
  </si>
  <si>
    <t>マルエツ</t>
  </si>
  <si>
    <t>イオン九州</t>
  </si>
  <si>
    <t>関牛乳</t>
  </si>
  <si>
    <t>カネスエ商事</t>
  </si>
  <si>
    <t>いなげや</t>
  </si>
  <si>
    <t>イオンリテール</t>
  </si>
  <si>
    <t>ユニオン</t>
  </si>
  <si>
    <t>ノースイ</t>
  </si>
  <si>
    <t>ウェルファムフー...</t>
  </si>
  <si>
    <t>茂太郎商店</t>
  </si>
  <si>
    <t>霧島酒造</t>
  </si>
  <si>
    <t>天然水(2L ペットボトル) 一部異臭の恐れ</t>
  </si>
  <si>
    <t>酒田米菓</t>
  </si>
  <si>
    <t>ギフトＢＯＸオランダちゃんアソート 一部賞味期限誤記</t>
  </si>
  <si>
    <t>かね貞</t>
  </si>
  <si>
    <t>磯辺揚 一部別商品を包装</t>
  </si>
  <si>
    <t>デリシア</t>
  </si>
  <si>
    <t>塩尻店 一塩まだら 一部(いか)表示欠落</t>
  </si>
  <si>
    <t>サンリブ</t>
  </si>
  <si>
    <t>天籟寺店 粒自慢たらこ 一部賞味期限誤記</t>
  </si>
  <si>
    <t>野田尾崎店 国産若鶏もも肉 一部消費期限誤記</t>
  </si>
  <si>
    <t>かじき漬魚4品 一部食味異変と健康被害コメントあり</t>
  </si>
  <si>
    <t>小鯛雀鮨鮨萬</t>
  </si>
  <si>
    <t>アボカドロール 一部消費期限表示誤記</t>
  </si>
  <si>
    <t>カルネヴァーレ</t>
  </si>
  <si>
    <t>クリームチーズキムチ 一部保存方法表示欠落</t>
  </si>
  <si>
    <t>ジェイアールサー...</t>
  </si>
  <si>
    <t>かば田 昆布漬辛子めんたい 一部賞味期限表示欠落</t>
  </si>
  <si>
    <t>共立食品</t>
  </si>
  <si>
    <t>ブルーベリー[カルチベイト種] 一部未認可食品添加物</t>
  </si>
  <si>
    <t>西美濃農業協同組...</t>
  </si>
  <si>
    <t>岐阜中央卸売市場 モロヘイヤ 一部残留農薬基準超過</t>
  </si>
  <si>
    <t>芳野商店</t>
  </si>
  <si>
    <t>身土不二福岡自慢納豆 一部発酵不良</t>
  </si>
  <si>
    <t>ANAフーズ</t>
  </si>
  <si>
    <t>ドライブルーベリー他 一部添加物使用基準違反</t>
  </si>
  <si>
    <t>アイエー・フーズ...</t>
  </si>
  <si>
    <t>国産果汁のフルーティーゼリー 一部包装不良コメントあり</t>
  </si>
  <si>
    <t>オリオン食品工業...</t>
  </si>
  <si>
    <t>雲丹マヨ帆立入り他 一部対象外添加物使用</t>
  </si>
  <si>
    <t>有馬芳香堂</t>
  </si>
  <si>
    <t>ドライブルーベリー 一部未認可の食品添加物含むコメントあり</t>
  </si>
  <si>
    <t>コープデリ生活協...</t>
  </si>
  <si>
    <t>東岩槻店 かにと豆腐のふんわり天 一部(かに,豚肉)表示欠落</t>
  </si>
  <si>
    <t>小倉店 辛子明太子・たらこ 一部賞味期限誤記</t>
  </si>
  <si>
    <t>富士シティオ</t>
  </si>
  <si>
    <t>芹ヶ谷店 大粒活あさり 消費期限誤記</t>
  </si>
  <si>
    <t>藤本食品</t>
  </si>
  <si>
    <t>めん楽 焼そば 一部消費期限誤記</t>
  </si>
  <si>
    <t>鹿児島協同食品</t>
  </si>
  <si>
    <t>鹿児島の茶美豚ぎょうざ 一部異物混入の恐れ</t>
  </si>
  <si>
    <t>会津よつば農業協...</t>
  </si>
  <si>
    <t>こまつ菜 一部登録外成分含む農薬使用</t>
  </si>
  <si>
    <t>低糖質堂こしあん・栗あんひとくちどらやき他 一部異物混入の恐れ</t>
  </si>
  <si>
    <t>黒ごまアーモンド こんがり きな粉 一部(くるみ)表示欠落</t>
  </si>
  <si>
    <t>ミニどらやき他 一部異物混入(ウレタン樹脂破片)の恐れ</t>
  </si>
  <si>
    <t>殻付きあさり 一部保存方法,期限表示欠落</t>
  </si>
  <si>
    <t>華柚子 一部賞味期限表示の欠落</t>
  </si>
  <si>
    <t>海の幸ゼリー寄せ 他 一部賞味期限1年長く誤記</t>
  </si>
  <si>
    <t>ポン菓子 一部金属片混入の恐れ</t>
  </si>
  <si>
    <t>武蔵小杉駅前店 石窯レーズントースト 他６商品</t>
  </si>
  <si>
    <t>粕屋店 水餃子 一部(えび,小麦,卵 他)表示欠落</t>
  </si>
  <si>
    <t>低温殺菌関牛乳 一部消費期限内に凝固の恐れ</t>
  </si>
  <si>
    <t>坂井店 北海道メロンブリオッシュ 一部消費期限誤記</t>
  </si>
  <si>
    <t>豊橋中浜店 白身タルタルフライ他 一部(卵,大豆)表示欠落</t>
  </si>
  <si>
    <t>練馬南大泉店 たっぷりクルミロール 一部(くるみ)表示欠落</t>
  </si>
  <si>
    <t>サーモンハラス細巻 一部(えび,卵,りんご)表示欠落</t>
  </si>
  <si>
    <t>生鮮ブルーベリー 一部残留農薬基準超過</t>
  </si>
  <si>
    <t>冷凍食品 Delcy きざみオクラ 一部大腸菌群検出</t>
  </si>
  <si>
    <t>国産森林どりサラダチキン 一部安全基準逸脱</t>
  </si>
  <si>
    <t>厳選新潟こしひかり他 一部異物混入の恐れ</t>
  </si>
  <si>
    <t>霧島 発酵あまさけ 白麹仕込み 一部内容物の漏れ</t>
  </si>
  <si>
    <t>　上位2種目(賞味期限・アレルギー表記ミス)で全体の　(49%)</t>
    <rPh sb="1" eb="3">
      <t>ジョウイ</t>
    </rPh>
    <rPh sb="4" eb="6">
      <t>シュモク</t>
    </rPh>
    <rPh sb="7" eb="11">
      <t>ショウミキゲン</t>
    </rPh>
    <rPh sb="17" eb="19">
      <t>ヒョウキ</t>
    </rPh>
    <rPh sb="23" eb="25">
      <t>ゼンタイ</t>
    </rPh>
    <phoneticPr fontId="5"/>
  </si>
  <si>
    <t>　　　　応接室、社員食堂、談話室に設置すれば最適空間になります。</t>
  </si>
  <si>
    <t xml:space="preserve">　　　 </t>
  </si>
  <si>
    <r>
      <t>           </t>
    </r>
    <r>
      <rPr>
        <b/>
        <sz val="11"/>
        <color theme="1"/>
        <rFont val="游ゴシック"/>
        <family val="3"/>
        <charset val="128"/>
      </rPr>
      <t>他社との販売価格比較表</t>
    </r>
  </si>
  <si>
    <t>　　　</t>
  </si>
  <si>
    <t>　　　　7月末日までに毎注文いただいたお客様に　60,000円　</t>
  </si>
  <si>
    <t>　　　　先着優先で　在庫30台までで終了</t>
  </si>
  <si>
    <t>　　　　「15日の朝刊食品ニュースで見た」とお伝えください。</t>
  </si>
  <si>
    <r>
      <t xml:space="preserve">　　　　*複数台ご検討のお客様には、更にお値段相談に乗ります。 </t>
    </r>
    <r>
      <rPr>
        <b/>
        <sz val="11"/>
        <color rgb="FF000000"/>
        <rFont val="游ゴシック"/>
        <family val="3"/>
        <charset val="128"/>
      </rPr>
      <t>Food-Safety限定</t>
    </r>
  </si>
  <si>
    <r>
      <rPr>
        <b/>
        <sz val="20"/>
        <color rgb="FF002060"/>
        <rFont val="Courier New"/>
        <family val="3"/>
      </rPr>
      <t> </t>
    </r>
    <r>
      <rPr>
        <b/>
        <sz val="20"/>
        <color rgb="FF002060"/>
        <rFont val="游ゴシック"/>
        <family val="3"/>
        <charset val="128"/>
      </rPr>
      <t>期間限定取扱商品</t>
    </r>
    <rPh sb="1" eb="3">
      <t>キカン</t>
    </rPh>
    <phoneticPr fontId="81"/>
  </si>
  <si>
    <r>
      <t>　　　</t>
    </r>
    <r>
      <rPr>
        <b/>
        <sz val="16"/>
        <color rgb="FF7030A0"/>
        <rFont val="Courier New"/>
        <family val="3"/>
      </rPr>
      <t>   </t>
    </r>
    <r>
      <rPr>
        <b/>
        <sz val="16"/>
        <color rgb="FF7030A0"/>
        <rFont val="游ゴシック"/>
        <family val="3"/>
        <charset val="128"/>
      </rPr>
      <t xml:space="preserve"> 　あなたの会社にはもう置いてありますか?</t>
    </r>
  </si>
  <si>
    <t xml:space="preserve"> Food-Safety限定</t>
    <phoneticPr fontId="81"/>
  </si>
  <si>
    <t>7月末日までに毎注文いただいたお客様に　60,000円　</t>
    <phoneticPr fontId="81"/>
  </si>
  <si>
    <t>先着優先で　在庫30台までで終了</t>
    <phoneticPr fontId="81"/>
  </si>
  <si>
    <t>「15日の朝刊食品ニュースで見た」とお伝えください。</t>
    <phoneticPr fontId="81"/>
  </si>
  <si>
    <t>*複数台ご検討のお客様には、更にお値段相談に乗ります。</t>
    <phoneticPr fontId="81"/>
  </si>
  <si>
    <t>６周年記念感謝祭　</t>
    <rPh sb="1" eb="5">
      <t>シュウネンキネン</t>
    </rPh>
    <rPh sb="5" eb="8">
      <t>カンシャサイ</t>
    </rPh>
    <phoneticPr fontId="81"/>
  </si>
  <si>
    <t xml:space="preserve">★香港、中国ブランド増え「本土化」 外食・小売り・EV - 日本経済新聞 </t>
  </si>
  <si>
    <t xml:space="preserve">★国内最大の総合酒類会社であるハイト真露(キム·インギュ代表)が責任ある飲酒文化を造成し mk.co.kr </t>
  </si>
  <si>
    <t>★ヨーロッパで代替たんぱくへの投資が23%増加 ｜ 食品と開発</t>
  </si>
  <si>
    <t>★FDAがナチュラル染料イニシアチブの一環としてガーデニアブルー食品着色料を承認 執筆： Investing.com</t>
  </si>
  <si>
    <t>★【速報】ロッテ、インドネシアに新工場を建設　「チョコパイ」生産約2倍に - 日本食糧新聞・電子版</t>
  </si>
  <si>
    <t xml:space="preserve">★ローソン、冷凍おにぎりの販売店舗を約9,800店に拡大 物流効率化と食品ロス削減を推進 ｜ AMP［アンプ］ </t>
  </si>
  <si>
    <t>https://ampmedia.jp/2025/07/14/lawson-onigiri-2507/</t>
  </si>
  <si>
    <t xml:space="preserve">★【オーストラリア】サントリー食品、豪で巨大工場稼働 ４億＄投じ酒類現地生産 - Yahoo!ニュース </t>
  </si>
  <si>
    <t xml:space="preserve">★カナダ・トロントにおける商談会イベント出展募集について - 徳島県 </t>
  </si>
  <si>
    <t xml:space="preserve">★カナダの大手スーパーMetro、店舗の運営リスクを早期に検知するためのシステムを導入 　デジタルクロス </t>
  </si>
  <si>
    <t xml:space="preserve">★サントリー食品、豪で巨大工場稼働 - NNA ASIA・オーストラリア・食品 　NNA ASIA </t>
  </si>
  <si>
    <t>https://www.nna.jp/news/2815778</t>
  </si>
  <si>
    <t>★清涼飲料水への特別消費税が2026年1月1日から正式に適用されます_ベトナム</t>
  </si>
  <si>
    <t>★セブン-イレブンの「中国（台湾）」表記に批判　セブン&amp;アイHDが謝罪（TBS NEWS DIG Powered by JNN）</t>
  </si>
  <si>
    <t>https://www.kyoto-np.co.jp/articles/-/1523507</t>
    <phoneticPr fontId="81"/>
  </si>
  <si>
    <t xml:space="preserve">★中国、日本産水産物４４９種の輸入許可 </t>
    <phoneticPr fontId="81"/>
  </si>
  <si>
    <t xml:space="preserve">   中国の税関当局が日本産のマグロやホタテなど、合わせて449種類の水産物の輸入を許可したことがわかりました。中国は、東京電力福島第一原発にたまる処理水の海洋放出を受けて輸入を停止した日本産水産物の輸入再開に向けて動いていて、その手続きの一環とみられます。日本産の水産物について、中国の税関総署は6月に、福島県や宮城県、東京都など10都県を除き、輸入を再開すると発表し、7月11日には、北海道と青森県にある合わせて3つの業者の施設の再登録を認めました。さらに、17日までに、日本産のマグロやホタテ、カニなど、合わせて449種類の水産物の輸入を許可したことがわかりました。施設の再登録が認められた業者は、日本の政府機関が発行する放射性物質の検査証明書や、産地証明書などを提出したうえで、許可された水産物の輸出が可能になります。中国は、東京電力福島第一原発にたまる処理水の海洋放出を受けて、おととし、2023年8月に輸入を停止して以来、およそ2年ぶりとなる日本産水産物の輸入再開に向けて動いていて、今回の対応は、その手続きの一環とみられます。</t>
    <phoneticPr fontId="81"/>
  </si>
  <si>
    <t>中国</t>
    <rPh sb="0" eb="2">
      <t>チュウゴク</t>
    </rPh>
    <phoneticPr fontId="81"/>
  </si>
  <si>
    <t>https://www.kenko-media.com/food_devlp/9346/</t>
    <phoneticPr fontId="81"/>
  </si>
  <si>
    <t>　統計によると、2024年、ヨーロッパの非上場の代替たんぱく企業は5億900万ドルの資金を調達し、これは前年比23%増となった。代替たんぱくのブランドは様々あるが、現在最も多くを占めるのは非上場のプラントベース企業である。これらの企業への投資金額は同年に1億8,100万ドルに達し、前年比で37%増加した。また、酵母などの微生物を用いて肉、卵、チーズなどの動物性製品の味や食感を模倣している、精密発酵技術を利用した代替たんぱくブランドは、同年に1億3,000万ドルの投資を受けた。この金額は前年の3倍以上の規模となっている。培養技術を利用して、菌類からマイコプロテインを作り出すバイオマス発酵の分野へは、同年に1億2,900万ドルの投資を受け、前年比で10%増加した。また、シンクタンクであるザ・グッド・フード・インスティテュートによる調査では、ドイツの成人の約半数、イギリスの成人の５人に２人は、積極的に肉の摂取量を減らしている、または全く食べていないという。これから更なる発展が期待される代替たんぱく分野においては、一般企業による投資だけでなく、政府や慈善団体などの組織による投資が不可欠である。なぜなら、１つのデモ施設や、商業規模の施設を作るのに約1700万ドルから3億ドルほどかかるからである。代替たんぱくの商業化を進める上で、さらなるインフラの強化が必要だ。</t>
    <phoneticPr fontId="81"/>
  </si>
  <si>
    <t>ヨーロッパ</t>
    <phoneticPr fontId="81"/>
  </si>
  <si>
    <t>https://www.mk.co.kr/jp/business/11368283</t>
    <phoneticPr fontId="81"/>
  </si>
  <si>
    <t>　国内最大の総合酒類会社であるハイト真露(キム·インギュ代表)が責任ある飲酒文化を造成し、小商工人の営業環境を改善するために行政安全部と力を合わせた。
ハイト真露は14日、ソウル瑞草洞の本社社屋でハイト真露のキム·インギュ代表と行政安全部のキム·ミンジェ次官をはじめとする関係者たちが参加した中で「モバイル身分証と共にする責任ある飲酒文化造成のための業務協約(MOU)」を締結した。今回の協約はモバイル身分証が偽·変造の心配なく成人かどうかを簡単で正確に証明できる信頼性の高いデジタル身元認証手段であることを広く知らせ、責任ある飲酒文化形成のために推進された。ハイト真露は主力ブランド「チャミスル」150万本にモバイル身分証広報ラベルを付け、7月末から全国飲食店、食堂などに順次供給する予定だ。また、全国流通·営業網を活用して小商工人店舗に広報ポスターを付着するなど実物身分証と同じ法的効力を持つモバイル身分証に対する店内広報と案内が自然になされるよう積極的に協力する方針だ。この日の協約式以後、行政安全部が指定した近隣の善良価格業者を訪問し「これからはモバイル身分証であなたを認証してください」というスローガンの広報ポスターを貼った。店主が政府公認モバイル身分証を簡単に識別できるように真偽判別法が盛り込まれた案内書も伝達するなど、現場中心の広報活動も一緒に進めながら、今後の協業活動に対する意志を固めた。
　ハイト真露のキム·インギュ代表は「今回の業務協約は責任ある飲酒文化定着という社会的課題に加え、デジタル社会転換と民生経済回復という時代的要求に応じる契機になるだろう」とし「創立101周年を迎えたハイト真露が国民の信頼の中で成長してきたという点を忘れずに、地域経済と共生する次元で小商工人の営業環境改善に実質的な助けを提供できるよう努める」と明らかにした</t>
    <phoneticPr fontId="81"/>
  </si>
  <si>
    <t>韓国</t>
    <rPh sb="0" eb="2">
      <t>カンコク</t>
    </rPh>
    <phoneticPr fontId="81"/>
  </si>
  <si>
    <t>https://www.nikkei.com/nkd/company/us/TSLA/news/?DisplayType=1&amp;ng=DGXZQOCB146SH014072025000000</t>
    <phoneticPr fontId="81"/>
  </si>
  <si>
    <t>　6月中旬の金曜日の夜、香港の繁華街・尖沙咀（チムサーチョイ）は活気に満ちていた。しかし、中心部にある地元ブランドの麺料理店にはなぜか一人の客もいなかった。一方、隣にある中国本土のチェーン店「ホーフー・ヌードル」には客が次々と詰めかけていた。同価格帯ながら、広々として洗練された店内が客を呼び込んだ。
「中国本土にいる（チェーン店の）オーナーは一流の内装に莫大な資金を投入し、去年の12月に開業して以…有料記事</t>
    <rPh sb="201" eb="205">
      <t>ユウリョウキジ</t>
    </rPh>
    <phoneticPr fontId="81"/>
  </si>
  <si>
    <t>香港</t>
    <rPh sb="0" eb="2">
      <t>ホンコン</t>
    </rPh>
    <phoneticPr fontId="81"/>
  </si>
  <si>
    <t>https://jp.investing.com/news/economy-news/article-93CH-1172735</t>
    <phoneticPr fontId="81"/>
  </si>
  <si>
    <t xml:space="preserve">　Investing.com -- 米国食品医薬品局（FDA）は、ガーデニア（ゲニピン）ブルーを様々な食品に使用することを承認した。これは過去2ヶ月間で承認された4番目の天然色素添加物である。ガーデニアの果実から抽出されるこの色素の承認は、ロバート・F・ケネディ・ジュニア保健福祉長官の「アメリカを再び健康に」キャンペーンの一環として、米国の食品供給から合成石油由来の染料を段階的に廃止するイニシアチブに沿ったものである。「毎日、子どもたちは食品中の合成化学物質にさらされており、それらは何の目的も果たさず、健康を脅かしている」とケネディ長官は述べた。「FDAによるガーデニアブルーの承認は、我々がついに子どもたちを最優先にしていることを示している」FDAは、スポーツドリンク、フレーバーウォーター、フルーツドリンク、レディ・トゥ・ドリンクティー、および様々な菓子類において、適正製造基準に合致するレベルでのガーデニアブルーの使用を許可した。
　FDAのマーティ・マカリー長官は、迅速な承認プロセスが石油由来の合成染料からの移行に対する機関のコミットメントを示していると述べた。「天然由来の色素のパレットを拡大することで、食品メーカーは石油由来の染料の使用を終了しやすくする様々な選択肢を持つことになる」とマカリー氏は語った。ケネディ氏が4月に合成染料の段階的廃止措置を発表して以来、食品業界の約40％が自主的な段階的廃止にコミットしている。また、FDAは月曜日に製造業者に対し、2027年1月15日の期限前にFD&amp;C赤色3号の食品からの段階的廃止を加速するよう促す書簡を送付した。金曜日には、消費者ブランド（Consumer Brands）という消費者向けパッケージ商品メーカーの全国的な業界団体が、2026-2027学年度の開始までに全国の学校で提供される製品から認証食品・医薬品・化粧品（FD&amp;C）着色料を除去することを奨励する自主的なコミットメントを発表した。
</t>
    <phoneticPr fontId="81"/>
  </si>
  <si>
    <t>米国</t>
    <rPh sb="0" eb="2">
      <t>ベイコク</t>
    </rPh>
    <phoneticPr fontId="81"/>
  </si>
  <si>
    <t>https://news.nissyoku.co.jp/flash/1201189</t>
    <phoneticPr fontId="81"/>
  </si>
  <si>
    <t>　ロッテは8日、グループ会社のPT.LOTTE INDONESIA（ロッテインドネシア）のブカシ工場内に建設していた「チョコパイ」の第二の製造工場の竣工式を実施したと発表した。新工場は、延床面積2万2408平方m（6780坪）、投資額約78億円で8月に稼働予定。（大村まい）　※詳細は後日電子版にて掲載いたします。</t>
    <phoneticPr fontId="81"/>
  </si>
  <si>
    <t>インドネシア</t>
    <phoneticPr fontId="81"/>
  </si>
  <si>
    <t>https://news.yahoo.co.jp/articles/8a47300a7b78f0e2602667ca8f277ddd4e57c5d7</t>
    <phoneticPr fontId="81"/>
  </si>
  <si>
    <t>　サントリー食品インターナショナルは７日、クイーンズランド（ＱＬＤ）州イプスウィッチに建設した大規模工場「Swanbank Beverage Facility」を本格稼働させた。サントリーがオーストラリア国内に生産拠点を持つのは今回が初めてで、今月から酒類の製造・販売も開始した。同社は約４億豪ドル（１豪ドル＝96円）を投じ現地生産体制を構築し、清涼飲料のほか成長が著しいＲＴＤ（すぐに飲める酒類）にも注力。オーストラリアでの市場拡大を加速させる。【ウェルス編集部】
　同社は同日、現地でグランドオープニング式典を開催し、サントリーホールディングスの新浪剛史会長、連邦やＱＬＤ州政府関係者、鈴木量博・駐オーストラリア日本大使など約120人が出席した。
　サントリー食品インターナショナルが中核拠点とする同工場で注力するのがＲＴＤだ。同社の広報担当者、東房善平氏は「オセアニア事業における飲料事業のさらなる成長加速に加え、伸長著しいＲＴＤアルコール飲料という新たなカテゴリーにも挑戦する」と話した。新工場の製造ラインはガラス瓶用１本、缶用２本、樽用１本の計４本。缶ラインは毎時18万本の生産能力を持ち、国内最大級の規模を誇る。工場全体では年間2,000万ケースの生産体制で稼働を開始し、将来的には5,000万ケース規模への拡張も視野に入れる。　同工場では、2024年９月から清涼飲料「Ｖ」などの製造を開始しており、25年末までに清涼飲料と酒類あわせて計40ブランドを現地生産する計画だ。
　■ＲＴＤ製品の生産を強化
　英調査会社ＩＷＳＲによると、オーストラリアのＲＴＤ市場規模は37億米ドル（１米ドル＝約146円）で世界第３位だ。18～22年には年平均７％で成長した。24年は約１％の減少となったものの、28年まで年平均3.5％の成長が予想されている。新工場は、今年第２四半期（４～６月）から、人気の缶入りカクテル「—（マイナス）196」や、「カナディアンクラブ＆ドライ」、「ジムビーム＆コーラ」などのＲＴＤ商品の生産を開始した。「—196」は、21年に「—196ダブルレモン」が発売されてから空前の成功を収めている。　サントリーホールディングスの林正人常務執行役員は、ウェルス編集部の取材に対し「アルコール度数６％の『—196』を幅広いシーンで楽しんでもらえるように、オーストラリア国内で9％、4.5％度数の商品も複数展開していきたい」と話した。</t>
    <phoneticPr fontId="81"/>
  </si>
  <si>
    <t>オーストラリア</t>
    <phoneticPr fontId="81"/>
  </si>
  <si>
    <t>https://www.pref.tokushima.lg.jp/ippannokata/sangyo/nogyo/7305650/</t>
    <phoneticPr fontId="81"/>
  </si>
  <si>
    <t>　事業の目的　カナダトロントの在トロント日本国総領事館にて開催される、商品プロモーションおよび商談会イベントに（公社）徳島県産業国際化支援機構が「徳島県ブース」を設置し、県内の生産者や事業者による北米地域への販路開拓を支援するとともに、本県PRによる知名度の向上を図る。
　日時：2025年秋ごろを想定　　場所：在トロント日本国総領事館公邸
　参加事業者条件
徳島県内に住所又は事業所を有する生産者又は事業者(以下「県内事業者」という。)であること。カナダへの輸出に意欲的に取り組みたい事業者であり、輸入規制に対応し、販売可能な生鮮食品・加工品等を出展する意向があること。カナダでの輸入・流通・販売規制（動植物検疫、食品添加物、食品表示、包装等）に対応した商品であること。カナダへの輸出が可能な商品であること。企業・商品案内関係書類（動画、プレゼンスライド、パンフレット、カタログ、名刺等）が準備できること。※(1) 事業者が参加する場合
　経費の負担について
次の経費については、県内事業者の負担とする。出展商品（試食サンプル）に係る費用、会場までの商品等の輸送費、渡航費、その他雑費（試食用消耗品）等</t>
    <phoneticPr fontId="81"/>
  </si>
  <si>
    <t>カナダ</t>
    <phoneticPr fontId="81"/>
  </si>
  <si>
    <t>https://dcross.impress.co.jp/docs/usecase/004130.html</t>
    <phoneticPr fontId="81"/>
  </si>
  <si>
    <t>　カナダのMetroは、「Metro」や「Super C」「Food Basics」ブランドのスーパーマーケットと、ディスカウントストア、ドラッグストアを展開する小売り大手。このほど、スーパーマーケットの3ブランドを含む500店舗を対象に、店舗運営のための新システムを導入した。統一した評価指標により各店舗での業務の偏りや課題を可視化し、全社レベルで店舗運営の最適化を図るのが目的だ。新システムでは、店舗のPOS（販売時点売上管理）データや、顧客の会員情報、防犯カメラ映像などを収集し統合管理する。各店舗では、業務記録や防犯カメラ映像などから、マネジャーがスタッフの非効率な作業やコンプライアンス違反を発見したり、顧客の不審行動を把握したりすることで、是正指導やレイアウト改善、業務の再配置などにつなげる。本社側では、各店舗の運営状況をダッシュボードで可視化し、例えば販促施策の有効性や傾向の分析や、リスクが高い店舗や商品などのリアルタイム検知に利用する。これまではブランドごとに運営業態やオペレーションが異なり、本社や店舗マネジャーが店舗運営の実態をリアルタイムに把握するのが困難だった。
　導入に向けては2025年2月から20店舗を対象に試験的に導入してきた。リスク検知や運営改善の効果が確認されたことで本格導入を決めたとする。今後は、カナダ国内で食品部門を持つ約1000店舗に展開していく計画だ。新システムは店舗運営システム「Fujitsu Advanced Operation ＆ Management」（富士通製）を採用し、現場の課題に合わせてAI（人工知能）やIoT（Internet of Things：モノのインターネット）、映像解析などの技術を組み合わせた。</t>
    <phoneticPr fontId="81"/>
  </si>
  <si>
    <t>　カナダのMetroは、「Metro」や「Super C」「Food Basics」ブランドのスーパーマーケットと、ディスカウントストア、ドラッグストアを展開する小売り大手。このほど、スーパーマーケットの3ブランドを含む500店舗を対象に、店舗運営のための新システムを導入した。統一した評価指標により各店舗での業務の偏りや課題を可視化し、全社レベルで店舗運営の最適化を図るのが目的だ。新システムでは、店舗のPOS（販売時点売上管理）データや、顧客の会員情報、防犯カメラ映像などを収集し統合管理する。各店舗では、業務記録や防犯カメラ映像などから、マネジャーがスタッフの非効率な作業やコンプライアンス違反を発見したり、顧客の不審行動を把握したりすることで、是正指導やレイアウト改善、業務の再配置などにつなげる。本社側では、各店舗の運営状況をダッシュボードで可視化し、例えば販促施策の有効性や傾向の分析や、リスクが高い店舗や商品などのリアルタイム検知に利用する。
　これまではブランドごとに運営業態やオペレーションが異なり、本社や店舗マネジャーが店舗運営の実態をリアルタイムに把握するのが困難だった。
　導入に向けては2025年2月から20店舗を対象に試験的に導入してきた。リスク検知や運営改善の効果が確認されたことで本格導入を決めたとする。今後は、カナダ国内で食品部門を持つ約1000店舗に展開していく計画だ。新システムは店舗運営システム「Fujitsu Advanced Operation ＆ Management」（富士通製）を採用し、現場の課題に合わせてAI（人工知能）やIoT（Internet of Things：モノのインターネット）、映像解析などの技術を組み合わせた。</t>
    <phoneticPr fontId="81"/>
  </si>
  <si>
    <t>https://www.vietnam.vn/ja/chinh-thuc-ap-dung-thue-tieu-thu-dac-biet-doi-voi-mat-hang-nuoc-giai-khat-tu-1-1-2026</t>
    <phoneticPr fontId="81"/>
  </si>
  <si>
    <t xml:space="preserve">　発表された9つの法律のうち、清涼飲料水、タバコ（増税）、エアコン、一部の車種の自動車など、多くの日用品に課される特別消費税（SCT）に関する法律は、多くの人々の関心を集めています。国の基準で糖分含有量が100mlあたり5gを超える清涼飲料水は、2026年1月1日から特別消費税の対象となる。写真：ゴック・リエン
2026年1月1日に発効した特別消費税法では、砂糖含有量が5g/100mlを超える国家基準の清涼飲料水や、容量が24,000～90,000BTUを超えるエアコンなど、多くの品目が課税対象リストに追加されることが規定されています。具体的には、フレーバードリンク、エナジードリンク、 スポーツドリンク、コーヒー、紅茶、ハーブ、果汁、シリアル飲料などを含む清涼飲料水で、糖分含有量が100mlあたり5gを超えるものには、特別消費税法に定められた年間税率に基づき、8～10%の特別消費税が課されます。この法律は、不健康な消費を抑制し、公衆衛生と環境を保護することを目的としています。特別消費税法では、課税対象を拡大するとともに、輸出貨物や輸送、防衛、救助、訓練、 農業等の目的で使用される車両等に対する非課税対象も拡大しています。ドンナイ省では、毎年、特別消費税部門からの国家予算収入は、省全体の国家予算収入と比較するとわずかです（約500億ドン）。しかし、ドンナイ省は440万人を超える人口密度の高い地域です。そのうち、工業団地や都市部には他地域から移住し、居住・就労する人々の割合が非常に高くなっています。そのため、サービスや商品、特に健康関連の商品やサービスに対する需要は非常に高くなっています。タバコ、ソフトドリンク、ビール、アルコールなど、健康に有害な品目に課税することは、消費者支出に直接影響を与え、消費を抑制し、人々の健康を守ることに貢献するでしょう。
</t>
    <phoneticPr fontId="81"/>
  </si>
  <si>
    <t>ベトナム</t>
    <phoneticPr fontId="81"/>
  </si>
  <si>
    <t>https://news.yahoo.co.jp/articles/767fc740325893889bd1bb7be66480f5a064455d</t>
    <phoneticPr fontId="81"/>
  </si>
  <si>
    <t>　セブン&amp;アイ・ホールディングスは世界各国にあるセブン-イレブンのユニフォームを紹介する企画で、一部の国・地域の表記について配慮に欠けていたと謝罪しました。この企画は発表直後から台湾の表記をめぐって批判の声が上がっていました。セブン&amp;アイ・ホールディングスはセブン-イレブンにちなみ、7月11日にSNSで各国にあるセブン-イレブンのユニフォームを紹介する画像を投稿しました。中国については「中国（広東）」「中国（広州）」「中国（香港）」と表記されていて、台湾についても「中国（台湾）」と紹介されていたことから、「台湾は台湾だ」との批判や、表記を疑問視するコメントが日本や台湾から数多く投稿されました。
セブン&amp;アイ・ホールディングスはきのう夜、具体的な国や地域名については言及せず、「この度の投稿は配慮にかけるものであったと当社として真摯に受け止める」として、当該の投稿を削除しています。</t>
    <phoneticPr fontId="81"/>
  </si>
  <si>
    <t>2025年第27週（6月30日〜7月6日）</t>
    <phoneticPr fontId="81"/>
  </si>
  <si>
    <t>結核例　239例</t>
    <rPh sb="7" eb="8">
      <t>レイ</t>
    </rPh>
    <phoneticPr fontId="5"/>
  </si>
  <si>
    <t>細菌性赤痢1例‌
菌種：S. sonnei（D群）＿感染地域：東京都</t>
    <rPh sb="0" eb="3">
      <t>サイキンセイ</t>
    </rPh>
    <rPh sb="3" eb="5">
      <t>セキリ</t>
    </rPh>
    <rPh sb="6" eb="7">
      <t>レイ</t>
    </rPh>
    <rPh sb="9" eb="11">
      <t>キンシュ</t>
    </rPh>
    <rPh sb="23" eb="24">
      <t>グン</t>
    </rPh>
    <rPh sb="26" eb="28">
      <t>カンセン</t>
    </rPh>
    <rPh sb="28" eb="30">
      <t>チイキ</t>
    </rPh>
    <rPh sb="31" eb="33">
      <t>トウキョウ</t>
    </rPh>
    <rPh sb="33" eb="34">
      <t>ト</t>
    </rPh>
    <phoneticPr fontId="81"/>
  </si>
  <si>
    <t>１例　　感染地域：フィリピン</t>
    <rPh sb="1" eb="2">
      <t>レイ</t>
    </rPh>
    <phoneticPr fontId="81"/>
  </si>
  <si>
    <t xml:space="preserve">腸管出血性大腸菌感染症91例（有症者62例、うちHUS‌3例）
‌　感染地域：‌ ‌国内61例、神奈川県/国外（国不明）1例、韓国3例、ベトナム2例、フィリピン1例、国内・国外不明23例
　国内の感染地域：‌‌東京都9例、神奈川県5例、茨城県3例、栃木県3例、千葉県3例、長野県3例、愛知県3例、福岡県3例、秋田県2例、群馬県2例、新潟県2例、北海道1例、青森県1例、埼玉県1例、石川県1例、
　山梨県1例、三重県1例、滋賀県1例、京都府1例、大阪府1例、兵庫県1例、山口県1例、香川県1例、長崎県1例、宮崎県1例、国内（都道府県不明）9例
</t>
    <phoneticPr fontId="81"/>
  </si>
  <si>
    <t xml:space="preserve">年齢群：‌‌1歳（ 1 例 ）、 2歳（ 1 例 ）、 3歳（ 1 例 ）、 5歳（ 2 例 ）、 10代（6例）、
20代（28例）、30代（12例）、40代（12例）、50代（10例）、60 代（8 例 ）、70 代（4 例 ）、
80代（6例）
</t>
    <phoneticPr fontId="81"/>
  </si>
  <si>
    <t>血清群・毒素型：‌‌O157‌VT2（26例）、O157‌VT1・VT2（16例）、O103‌VT1（5例）、O111‌VT1・VT2（3例）、O146‌VT2（3例）、
O26‌VT1（3例）、O145‌ VT2（2例）、O157‌VT1（2例）、O166‌VT2‌（2例）、O111‌VT2（1例）、O146‌VT1（1例）、
O168‌VT2（1例）、O55‌VT1（1例）、O6‌ VT1（1例）、O91‌VT1（1例）、その他・不明（23例）
累積報告数：1,027例（有症者489例、うちHUS‌8例．死亡1例）</t>
    <phoneticPr fontId="81"/>
  </si>
  <si>
    <t>E型肝炎12例‌
　　感染地域（感染源）：‌北海道2例（不明2例）、千葉県2例（不明2 例）、東京都1例
　（バーベキュー）、京都府1例（ 鹿 肉 ）、 奈 良 県 1 例（ シ カ ）、 
　国 内（ 都 道府県不明）3例（猪のソーセージ1例、不明2例）、
　国内・国外不明2例（不明2例）
A型肝炎2例‌
　感染地域：岐阜県1例、大阪府1例</t>
    <phoneticPr fontId="81"/>
  </si>
  <si>
    <t>レジオネラ症45例（肺炎型39例、ポンティアック熱型5例、無症状病原体保有者1例）‌
感染地域：愛知県4例、千葉県3例、京都府3例、奈良県3例、茨城県2例、東京都2例、富山県2例、石川県2例、岡山県2例、
北海道1例、群馬県1例、埼玉県1例、神奈川県1例、福井県1例、岐阜県1例、静岡県1例、大阪府1例、広島県1例、山口県1例、香川県1例、高知県1例、福岡県1例、大分県1例、宮崎県1例、国内・国外不明7例
‌ ‌
年齢群：10代（1例）、20代（1例）、40代（2例）、50代（6例）、60代（8例）、70代（15例）、80代（7例）、90代以上（5例）
累積報告数：1,125例</t>
    <phoneticPr fontId="81"/>
  </si>
  <si>
    <t>アメーバ赤痢6例（腸管アメーバ症5例、腸管外アメーバ症1例）
‌　　感染地域：‌栃木県1例、国内（ 都 道 府 県 不 明 ）3例、国内・国外不明2例
‌　　感染経路：性的 接 触 1 例（ 異 性 間 ）、経口感染1例、その他・不明4例
　　ウイルス性肝炎2例‌ B型肝炎ウイルス1例＿感染経路：性的 接 触（ 同 性 間 ）
‌ C型肝炎ウイルス1例＿感染経路：輸血・血液製剤</t>
    <phoneticPr fontId="81"/>
  </si>
  <si>
    <t>2025年第27週</t>
    <rPh sb="4" eb="5">
      <t>ネン</t>
    </rPh>
    <rPh sb="5" eb="6">
      <t>ダイ</t>
    </rPh>
    <rPh sb="8" eb="9">
      <t>シュウ</t>
    </rPh>
    <phoneticPr fontId="81"/>
  </si>
  <si>
    <r>
      <t xml:space="preserve">対前週
</t>
    </r>
    <r>
      <rPr>
        <b/>
        <sz val="14"/>
        <color rgb="FFFF0000"/>
        <rFont val="ＭＳ Ｐゴシック"/>
        <family val="3"/>
        <charset val="128"/>
      </rPr>
      <t>インフルエンザ 　　     　       　 7%    増加</t>
    </r>
    <r>
      <rPr>
        <b/>
        <sz val="11"/>
        <color rgb="FF002060"/>
        <rFont val="ＭＳ Ｐゴシック"/>
        <family val="3"/>
        <charset val="128"/>
      </rPr>
      <t xml:space="preserve">
</t>
    </r>
    <r>
      <rPr>
        <b/>
        <sz val="14"/>
        <color rgb="FFEE0000"/>
        <rFont val="ＭＳ Ｐゴシック"/>
        <family val="3"/>
        <charset val="128"/>
      </rPr>
      <t>新型コロナウイルス          　 　29% 　 増加</t>
    </r>
    <rPh sb="0" eb="3">
      <t>タイゼンシュウゾウカゾウカゲンショウ</t>
    </rPh>
    <rPh sb="35" eb="37">
      <t>ゾウカ</t>
    </rPh>
    <rPh sb="66" eb="68">
      <t>ゾウカ</t>
    </rPh>
    <phoneticPr fontId="81"/>
  </si>
  <si>
    <t xml:space="preserve">生鮮ブルーベリー 一部残留農薬基準超過 (2025年7月17日) - エキサイトニュース </t>
    <phoneticPr fontId="15"/>
  </si>
  <si>
    <t>　7月4日通関分、ユニオンで販売した「生鮮ブルーベリー」の残留農薬自主検査において、一部の商品で基準値0.01ppmを超えるイプロジオン(0.09ppm)が検出されたため、リコール(自主回収)する。これまで健康被害の報告はない
【発　表　日】2025/07/16
【企　業　名】株式会社ユニオン
【 販売期間 】2025/07/04～2025/07/04
【キーワード】生鮮ブルーベリー、イプロジオン、残留農薬基準超過
【 ジャンル 】食品
【 関連情報 】https://ifas.mhlw.go.jp/faspub/_link.do?i=IO_S020502&amp;p=RCL20...---</t>
    <phoneticPr fontId="15"/>
  </si>
  <si>
    <t>https://www.excite.co.jp/news/article/Recall_53428/</t>
    <phoneticPr fontId="15"/>
  </si>
  <si>
    <t>JAにしみの 「モロヘイヤ 一部残留農薬基準超過」 回収</t>
    <phoneticPr fontId="15"/>
  </si>
  <si>
    <t>　 商品名：モロヘイヤ　　  内容量：①100g　　段ボールケース入り（20個入り）
  【消費期限、賞味期限】  なし（青果物のため）
　【輸入食品か否か】  輸入食品：いいえ
回収の理由 	
食品衛生法違反
回収理由の詳細】・残留農薬  モロヘイヤから残留農薬検査により、基準値を超える農薬成分（ＢＨＣ）が検出されたため。
検出量：0.05ppm（基準値0.01ppm）</t>
    <phoneticPr fontId="15"/>
  </si>
  <si>
    <t>インド産生鮮ユカン(アムラ) 一部残留農薬基準超過(ID:53091) | リコールプラス</t>
    <phoneticPr fontId="15"/>
  </si>
  <si>
    <t xml:space="preserve">　商品名：インド産生鮮ユカ　（アムラ）
  ブランド：MAAHI FOODS 　 販売形態：ばら量り売り　
  【輸入食品か否か】
  輸入食品：はい  輸入国：インド
食品衛生法違反
基準値を超える残留農薬（モノクロトホス）が検出されたため。検出値0.02ppm（基準値0.01ppm）。
食品衛生法第20条に該当 	
</t>
    <phoneticPr fontId="15"/>
  </si>
  <si>
    <t>https://ifas.mhlw.go.jp/faspub/_link.do?i=IO_S020502&amp;p=RCL202501253</t>
    <phoneticPr fontId="15"/>
  </si>
  <si>
    <t>鎌倉市小町の「sushi bistro zen」で食中毒が発生し、鎌倉保健福祉事務所は2025年7月14日、営業禁止処分を行った。同店を利用した5名のうち4名が食事後に体調不良を訴え、患者の便からノロウイルスが検出された。患者からは嘔吐、下痢などの症状が報告されている</t>
    <phoneticPr fontId="81"/>
  </si>
  <si>
    <t>湘南人</t>
    <rPh sb="0" eb="3">
      <t>ショウナンヒト</t>
    </rPh>
    <phoneticPr fontId="81"/>
  </si>
  <si>
    <t>米ＬＡ出航のクルーズ船、１３４人が胃腸の不調訴え　原因不明</t>
    <phoneticPr fontId="81"/>
  </si>
  <si>
    <t>　今月４日に米ロサンゼルスを出航したロイヤル・カリビアンのクルーズ船「ナビゲーター・オブ・ザ・シーズ」で、１３０人を超える乗客が胃腸の不調を訴えたことが分かった。現時点で原因は特定されていない。米疾病対策センター（ＣＤＣ）によると、体調不良を訴えたのは１３４人。これは乗客名簿に記載された全３９００人の３．４％に当たる。乗員全１２６６人のうち７人も体調を崩したという。今回の集団発症については１１日、クルーズ船が１週間の航海を終えてロサンゼルスに戻った際、ＣＤＣの船舶衛生プログラム（ＶＳＰ）に報告された。ＶＳＰがまとめた記録によれば、プログラムの対象となるクルーズ船では今年これまでに、胃腸疾患の集団発生が１８件確認されており、大半はノロウイルスに関連している。ＣＤＣの記録によると、これは昨年１年間を通じて報告された集団発症の件数と同数。
　今回のクルーズ船で集団発症が起きた原因は不明だが、ＣＤＣは今週、乗客が下痢や嘔吐（おうと）、腹痛を訴えたことを明らかにした。４月には別の客船「クイーン・メリー２」で、乗客およそ２５０人が感染力の強いノロウイルスへの罹患を報告していた。米バンダービルト大学医療センターの感染症専門家ウィリアム・シャフナー氏は今年、ＣＮＮ Ｔｒａｖｅｌの取材に対し、ノロウイルスは「クルーズ船ウイルス」として知られていると説明した。ノロウイルスは容易に拡散し、クルーズ船のような閉鎖空間では特に感染しやすいためだ。こうした集団感染は学校や刑務所など、大勢の人が密集する場所ならどこでも頻繁に発生する。ただ、ＣＤＣはこれまでのところ、ナビゲーター・オブ・ザ・シーズで起きた集団発症の原因がノロウイルスかどうか特定していない。ロイヤル・カリビアン・グループの広報はＣＮＮ Ｔｒａｖｅｌに「乗客や乗員、寄港地のコミュニティーの健康と安全が我々の最優先事項だ」と説明。「船内での最高水準の健康と安全を支える環境を維持するため、我々は厳格な清掃手順を実施しており、その多くは公衆衛生ガイドラインを優にクリアしている」と述べた。ＣＤＣによれば、ロイヤル・カリビアンからは、発症者の隔離後に清掃と消毒の手順を強化し、感染者から検体を採取したとの報告があったという。</t>
    <phoneticPr fontId="81"/>
  </si>
  <si>
    <t>https://www.cnn.co.jp/usa/35235720.html</t>
    <phoneticPr fontId="81"/>
  </si>
  <si>
    <t xml:space="preserve">福岡県久留米市の飲食店で食中毒 カンピロバクター菌検出 - 西日本新聞 </t>
    <phoneticPr fontId="15"/>
  </si>
  <si>
    <t>西日本新聞</t>
    <phoneticPr fontId="15"/>
  </si>
  <si>
    <r>
      <t>　福岡県久留米市内の飲食店で、カンピロバクター菌を原因とする食中毒が発生しました。手羽先の唐揚げや鶏刺しなどを食べた複数人が、腹痛や下痢、発熱などの症状を訴え、患者の便からカンピロバクター菌が検出されました。この飲食店は営業停止処分となりました。</t>
    </r>
    <r>
      <rPr>
        <b/>
        <sz val="14"/>
        <rFont val="Tahoma"/>
        <family val="3"/>
        <charset val="1"/>
      </rPr>
      <t>﻿</t>
    </r>
    <r>
      <rPr>
        <b/>
        <sz val="14"/>
        <rFont val="游ゴシック"/>
        <family val="3"/>
        <charset val="128"/>
      </rPr>
      <t>久留米市保健所は、当該飲食店で提供された食品が原因であると判断し、食中毒と断定しました。</t>
    </r>
    <r>
      <rPr>
        <b/>
        <sz val="14"/>
        <rFont val="Tahoma"/>
        <family val="3"/>
        <charset val="1"/>
      </rPr>
      <t>﻿</t>
    </r>
    <r>
      <rPr>
        <b/>
        <sz val="14"/>
        <rFont val="游ゴシック"/>
        <family val="3"/>
        <charset val="128"/>
      </rPr>
      <t>食中毒の原因菌：カンピロバクターカンピロバクターは、家畜や家禽の腸管内に生息する細菌で、鶏肉やレバーなどの加熱不十分な食品や、汚染された水などを介してヒトに感染します。
　</t>
    </r>
    <r>
      <rPr>
        <b/>
        <sz val="14"/>
        <rFont val="Tahoma"/>
        <family val="3"/>
        <charset val="1"/>
      </rPr>
      <t>﻿</t>
    </r>
    <r>
      <rPr>
        <b/>
        <sz val="14"/>
        <rFont val="游ゴシック"/>
        <family val="3"/>
        <charset val="128"/>
      </rPr>
      <t>症状　カンピロバクター食中毒の潜伏期間は1～7日で、主な症状は下痢、腹痛、発熱、嘔吐、吐き気、頭痛、悪寒、倦怠感などです。</t>
    </r>
    <r>
      <rPr>
        <b/>
        <sz val="14"/>
        <rFont val="Tahoma"/>
        <family val="3"/>
        <charset val="1"/>
      </rPr>
      <t>﻿</t>
    </r>
    <phoneticPr fontId="15"/>
  </si>
  <si>
    <t>https://www.google.com/search?q=%E7%A6%8F%E5%B2%A1%E7%9C%8C%E4%B9%85%E7%95%99%E7%B1%B3%E5%B8%82%E3%81%AE%E9%A3%B2%E9%A3%9F%E5%BA%97%E3%81%A7%E9%A3%9F%E4%B8%AD%E6%AF%92%E3%80%80%E3%82%AB%E3%83%B3%E3%83%94%E3%83%AD%E3%83%90%E3%82%AF%E3%82%BF%E3%83%BC%E8%8F%8C%E6%A4%9C%E5%87%BA&amp;sca_esv=b0fad77a0470c3be&amp;gl=jp&amp;source=hp&amp;ei=UVJ8aNCqF5mjvr0PnemfiQk&amp;iflsig=AOw8s4IAAAAAaHxgYbtiLSVTUBxSZH97-8Ct1qif5ayM&amp;ved=0ahUKEwiQl8n4r8qOAxWZka8BHZ30J5EQ4dUDCCE&amp;uact=5&amp;oq=%E7%A6%8F%E5%B2%A1%E7%9C%8C%E4%B9%85%E7%95%99%E7%B1%B3%E5%B8%82%E3%81%AE%E9%A3%B2%E9%A3%9F%E5%BA%97%E3%81%A7%E9%A3%9F%E4%B8%AD%E6%AF%92%E3%80%80%E3%82%AB%E3%83%B3%E3%83%94%E3%83%AD%E3%83%90%E3%82%AF%E3%82%BF%E3%83%BC%E8%8F%8C%E6%A4%9C%E5%87%BA&amp;gs_lp=Egdnd3Mtd2l6IlHnpo_lsqHnnIzkuYXnlZnnsbPluILjga7po7Lpo5_lupfjgafpo5_kuK3mr5LjgIDjgqvjg7Pjg5Tjg63jg5Djgq_jgr_jg7zoj4zmpJzlh7pIAFAAWABwAHgAkAEAmAEAoAEAqgEAuAEDyAEA-AEC-AEBmAIAoAIAmAMAkgcAoAcAsgcAuAcAwgcAyAcA&amp;sclient=gws-wiz</t>
    <phoneticPr fontId="15"/>
  </si>
  <si>
    <t>福岡県</t>
    <rPh sb="0" eb="3">
      <t>フクオカケン</t>
    </rPh>
    <phoneticPr fontId="15"/>
  </si>
  <si>
    <t xml:space="preserve">健康食品制度の歪みをただせ！(前) 紅麹サプリ事件から見えた制度の限界と再出発 </t>
    <phoneticPr fontId="81"/>
  </si>
  <si>
    <t>　2024年春、日本中を揺るがせた小林製薬製「紅麹サプリメント」による健康被害。命を落とす事例まで発生したこの事件は、健康食品制度の根本的な欠陥をあらわにした。現在の制度は、医薬品でも一般食品でもない「中間領域」の製品を適切に規制できているのか――。今回、東京大学名誉教授でリスクコミュニケーションの第一人者・唐木英明氏と、制度整備の必要性を訴え続ける衆議院議員・大西健介氏が、事件の教訓と制度改革の課題を語り合った。サプリメントの規制、消費者庁の限界、GMP（適正製造基準）義務化の課題、そしてセルフメディケーションの未来。対談から浮かび上がるのは、「健康を守る制度は誰のためにあるのか」という本質的な問いである。（文中敬称略）
　事件の風化を防げ――制度見直しの機会を逃すな
唐木　今日のテーマは「紅麹サプリ問題の教訓」ということにさせていただきましたが、まずは先生のお話を伺うところから始めさせていただいてよろしいでしょうか？
大西　はい、結構です。少し時間が空いてしまったので、正直、私自身も記憶が薄れている部分があります。日本社会の悪いところは、事件や事故が起きると一時的に盛り上がりますが、その後すぐに関心が薄れ、議論もされなくなる点です。機能性表示食品についても、あれだけニュースになったにもかかわらず、今では誰も話題にしていません。しかし、これまでに唐木先生がご指摘されたように、機能性表示食品や、いわゆる健康食品全体の制度のあり方について、あの紅麹サプリ事件を契機にしっかりと議論を深めるべきだったと考えています。残念ながら、その機会を逸しているのが現状です。ですから、今回のように再び先生とお話できるのは貴重な機会です。
　もう1つ、あの事件で衝撃だったのは、健康になりたい一心で毎日紅麹サプリを真面目に摂取していた方が、健康どころか命を落とすという事態が起きたことです。これがコンビニなどで手軽に買えるということもあって、多くの人が日常的にサプリメントを摂取していることに改めて気付かされました。先生がご指摘のとおり、制度がつぎはぎでいびつになっているので、今こそ整理が必要だと強く感じています。
　紅麹サプリだけではない――「いわゆる健康食品」の盲点
唐木　おっしゃるとおりです。我々リスクの世界では「日替わりリスク」という言葉がありますが、大きな出来事でも1日や2日で人々が関心を失ってしまう傾向があります。日本は「検証をしない国」とも言われており、この問題もこの機にきちんと基本に立ち戻って検討すべきです。その際に最も重要なのは安全性の問題です。どういう制度にすれば安全性を担保できるのかを真剣に考える必要があります。今回、紅麹サプリメントは機能性表示食品として出回っていたものですが、消費者庁が他の機能性表示食品を調査した結果、問題があったのは紅麹サプリだけでした。それ以外の多くの問題を起こしているのはすべて「その他のいわゆる健康食品」であり、食品衛生法でしか安全性を縛れない状況にあります。健康食品に対しては、表示法での規制もありますが、表示法で安全性が保たれるかどうかは大きな疑問です。したがって、食品でも医薬品でもない新たなジャンルとして健康食品を法的に位置づけ、安全性を担保するための厳しい法律を整備する必要があると考えています。先生もそのような法律の必要性を以前からお考えだと思いますが、いかがでしょうか？</t>
    <phoneticPr fontId="81"/>
  </si>
  <si>
    <t>https://wellness-news.co.jp/posts/250719-1/</t>
    <phoneticPr fontId="81"/>
  </si>
  <si>
    <t xml:space="preserve">国連制定「世界食品安全の日」 荒木氏がHACCP検証解説 JFSM主催 - 日本食糧新聞・電子版 </t>
    <phoneticPr fontId="81"/>
  </si>
  <si>
    <t>　国際連合は、毎年6月7日を「世界食品安全の日」と定め、その日は世界各国で食品安全の啓発に寄与する活動が展開されており、日本では食品安全マネジメント協会（JFSM、小谷雅紀理事長・事務局長）が2022年から毎年、セミナーやシンポジウムなどを実施している。
　4年目を迎える今年は、6月6日に日本食品衛生協会の荒木惠美子学術顧問による講演やJFS規格に関する最新情報の説明など、主にマネジメントシステムの観点から食品安全について議論するイベントを開催した。</t>
    <phoneticPr fontId="81"/>
  </si>
  <si>
    <t>https://news.nissyoku.co.jp/news/tateishiw20250710083642623</t>
    <phoneticPr fontId="81"/>
  </si>
  <si>
    <t>日本通信販売協会など5団体、機能性表示食品の公正競争規約策定へ 共同で準備室を設置</t>
    <phoneticPr fontId="81"/>
  </si>
  <si>
    <t>　(公社)日本通信販売協会(JADMA)は7月7日、(一社)健康食品産業協議会、(公財)日本健康・栄養食品協会、特定非営利活動法人日本抗加齢協会、(一社)日本チェーンドラッグストア協会の4団体と共同で、機能性表示食品の公正競争規約の策定を目指し、「公正競争規約準備室」を設置したと発表した。準備室では、公正競争規約の内容や、公正取引協議会の体制について検討を進める方針だ。事業者の法令順守と消費者の安全性確保、制度の信頼性向上を図る考えだ。機能性表示食品を巡っては、2024年に、小林製薬の「紅麹原料」が原因で、多数の健康被害が報告されていた。それにより、機能性表示食品全体の信頼が低下したと言われている。JADMAでは、公正競争規約の策定によって、表示の是正など、事業者の自主的な取り組みを進める狙いだ。機能性表示食品の信頼回復を目指すとしている。</t>
    <phoneticPr fontId="81"/>
  </si>
  <si>
    <t>日本通信販売協会など5団体、機能性表示食品の公正競争規約策定へ 共同で準備室を設置（日本ネット経済新聞） - Yahoo!ニュース</t>
  </si>
  <si>
    <t xml:space="preserve">医薬品成分を含有する製品を発見 東京都がSNS投稿を契機に発見 - ウェルネスデイリーニュース </t>
    <phoneticPr fontId="81"/>
  </si>
  <si>
    <t>　東京都は15日、危険ドラッグの「試買調査」により、医薬品成分「タダラフィル」を含有する製品が発見されたことを公表した。都は、ソーシャルネットワーキングサービス（SNS)上の投稿をもとに入手した製品について試験検査を実施し、医薬品成分の検出に至った。都は危険ドラッグによる健康被害の未然防止を目的に、危険ドラッグの「試買調査」を継続的に実施している。このたび、ソーシャルネットワーキングサービス（SNS)上に投稿された情報をもとに入手した製品について成分検査を行った結果、医薬品成分「タダラフィル」が検出された。同品は『Royal Honey VIP』と称する液体製品で、表示には邦文による製品名や原材料、製造者情報が記載されていない。分析の結果、1包あたり92mgの「タダラフィル」を含有することが確認された。タダラフィルは、日本国内において医薬品（販売名：シアリス錠)として勃起不全の治療を目的に使用されている成分。使用に際しては副作用（頭痛、ほてり、動悸等)や硝酸剤との併用による過度な血圧低下、心筋梗塞などの重篤な心血管系の有害事象が報告されている。
　このような医薬品成分を無承認で含有する製品は、無承認無許可医薬品として医薬品医療機器等法（薬機法）第55条第2項に違反しており、販売・授与などは法令によって禁止されている。現時点で同品による健康被害は報告されていないが、摂取により健康被害が発生する恐れが否定できないため、都は当該製品の使用中止を呼びかけている。
　また、SNS運営事業者に対して該当投稿の削除を要請し、公式ホームページ等で都民に周知を図るとともに、関係団体への注意喚起および流通経路の調査を進めている。試験は東京都健康安全研究センターが実施し、製品現物は薬務課にて保管されている。　この情報は厚生労働省にも共有し、同省ホームページでも注意喚起している。</t>
    <phoneticPr fontId="81"/>
  </si>
  <si>
    <t>東京都は15日、危険ドラッグの「試買調査」により、医薬品成分「タダラフィル」を含有する製品が発見されたことを公表した。都は、ソーシャルネットワーキングサービス（SNS)上の投稿をもとに入手した製品について試験検査を実施し、医薬品成分の検出に至った。都は危険ドラッグによる健康被害の未然防止を目的に、危険ドラッグの「試買調査」を継続的に実施している。このたび、ソーシャルネットワーキングサービス（SNS)上に投稿された情報をもとに入手</t>
    <phoneticPr fontId="81"/>
  </si>
  <si>
    <t xml:space="preserve">日銀、25年度の物価見通し引き上げを検討 食品上振れで＝関係筋 - ｄメニューニュース </t>
    <phoneticPr fontId="81"/>
  </si>
  <si>
    <t>　日銀は３０―３１日に開く金融政策決定会合で、２０２５年度の物価見通しの引き上げを議論する見通しだ。前回の「経済・物価情勢の展望」（展望リポート）を公表した５月以降、コメや食料品の価格が主導する形で消費者物価指数（ＣＰＩ）の高い伸びが続いていることなどを反映する。一方、米国との政府間交渉が決着しない関税が経済や物価にもたらす影響は依然不透明で、会合直前まで情勢を見極める。複数の関係者が明らかにした。日銀は今回の会合で最新の展望リポートを議論する。前回の展望リポートで示した見通しでは、２５年度の生鮮食品を除くＣＰＩ（コアＣＰＩ）が前年度プラス２．２％、生鮮食品とエネルギーを除くＣＰＩ（コアコアＣＰＩ）がプラス２．３％だった。その後公表された物価指標については、コメや食料品中心に小幅に想定を上回っているとの声が日銀では多い。
　前回の展望リポートでは米国の関税政策を踏まえて経済・物価見通しを引き下げた。２６年度のコアコアＣＰＩをプラス１．８％とし、２％の達成時期を従来予想から後ずれさせた。これはトランプ関税によって企業収益が下振れ、来年度の春闘での賃上げ率に影響が及ぶとの見方を主に反映したものだが、関税の影響が見通しにくい中、日銀は今回、この数値は大きく変更しない可能性がある。トランプ米大統領は７日、日本に対する相互関税の税率を８月１日から２５％へ引き上げると発表した。日銀では、交渉期限が７月９日から８月１日に３週間延長されただけで、最終的な着地点はまだわからないとの声が多い。ただ、２５％で決まった場合には、「各国間の交渉がある程度進展する」とした５月展望リポートの前提を上回る関税率となるため、経済・物価見通しには下方圧力が掛かる可能性がある。</t>
    <phoneticPr fontId="81"/>
  </si>
  <si>
    <t>https://topics.smt.docomo.ne.jp/article/reuters/business/reuters-20250714059</t>
    <phoneticPr fontId="81"/>
  </si>
  <si>
    <r>
      <rPr>
        <b/>
        <sz val="14"/>
        <color indexed="13"/>
        <rFont val="ＭＳ Ｐゴシック"/>
        <family val="3"/>
        <charset val="128"/>
      </rPr>
      <t>★検便検査の目的は保菌者の確認です。</t>
    </r>
    <r>
      <rPr>
        <b/>
        <sz val="14"/>
        <color indexed="9"/>
        <rFont val="ＭＳ Ｐゴシック"/>
        <family val="3"/>
        <charset val="128"/>
      </rPr>
      <t xml:space="preserve">
突然あなたの施設に検便陽性報告書が送られて来たら!
何故? 私なのだろうか・・・・困ったもんだ、どうしよう!
</t>
    </r>
    <r>
      <rPr>
        <b/>
        <u/>
        <sz val="14"/>
        <color indexed="9"/>
        <rFont val="ＭＳ Ｐゴシック"/>
        <family val="3"/>
        <charset val="128"/>
      </rPr>
      <t>★あわてない事です。</t>
    </r>
    <r>
      <rPr>
        <b/>
        <u/>
        <sz val="14"/>
        <color indexed="13"/>
        <rFont val="ＭＳ Ｐゴシック"/>
        <family val="3"/>
        <charset val="128"/>
      </rPr>
      <t>統計的に陽性率0.1～0.05%</t>
    </r>
    <r>
      <rPr>
        <b/>
        <sz val="14"/>
        <color indexed="13"/>
        <rFont val="ＭＳ Ｐゴシック"/>
        <family val="3"/>
        <charset val="128"/>
      </rPr>
      <t xml:space="preserve">
(1,700人～2,000人)に一人の確率でサルモネラ保菌者がいます。
</t>
    </r>
    <r>
      <rPr>
        <b/>
        <sz val="14"/>
        <color indexed="51"/>
        <rFont val="ＭＳ Ｐゴシック"/>
        <family val="3"/>
        <charset val="128"/>
      </rPr>
      <t xml:space="preserve">★症状も重度な人から軽度な人、中には自症状がほとんどない人まで
</t>
    </r>
    <r>
      <rPr>
        <b/>
        <sz val="14"/>
        <color indexed="9"/>
        <rFont val="ＭＳ Ｐゴシック"/>
        <family val="3"/>
        <charset val="128"/>
      </rPr>
      <t>★東京都には、サネモネラ属菌が発見された場合の通達があります。
(衛公防第782号)　現在では拘束力はありませんが、
ご本人にとっても、除菌することは健康上有意義なことです。</t>
    </r>
    <rPh sb="1" eb="3">
      <t>ケンベン</t>
    </rPh>
    <rPh sb="3" eb="5">
      <t>ケンサ</t>
    </rPh>
    <rPh sb="6" eb="8">
      <t>モクテキ</t>
    </rPh>
    <rPh sb="9" eb="12">
      <t>ホキンシャ</t>
    </rPh>
    <rPh sb="13" eb="15">
      <t>カクニン</t>
    </rPh>
    <rPh sb="19" eb="21">
      <t>トツゼン</t>
    </rPh>
    <rPh sb="25" eb="27">
      <t>シセツ</t>
    </rPh>
    <rPh sb="28" eb="30">
      <t>ケンベン</t>
    </rPh>
    <rPh sb="30" eb="32">
      <t>ヨウセイ</t>
    </rPh>
    <rPh sb="32" eb="34">
      <t>ホウコク</t>
    </rPh>
    <rPh sb="34" eb="35">
      <t>ショ</t>
    </rPh>
    <rPh sb="36" eb="37">
      <t>オク</t>
    </rPh>
    <rPh sb="40" eb="41">
      <t>キ</t>
    </rPh>
    <rPh sb="45" eb="47">
      <t>ナゼ</t>
    </rPh>
    <rPh sb="49" eb="50">
      <t>ワタシ</t>
    </rPh>
    <rPh sb="60" eb="61">
      <t>コマ</t>
    </rPh>
    <rPh sb="80" eb="81">
      <t>コト</t>
    </rPh>
    <rPh sb="84" eb="87">
      <t>トウケイテキ</t>
    </rPh>
    <rPh sb="88" eb="91">
      <t>ヨウセイリツ</t>
    </rPh>
    <rPh sb="107" eb="108">
      <t>ニン</t>
    </rPh>
    <rPh sb="114" eb="115">
      <t>ニン</t>
    </rPh>
    <rPh sb="117" eb="119">
      <t>ヒトリ</t>
    </rPh>
    <rPh sb="120" eb="122">
      <t>カクリツ</t>
    </rPh>
    <rPh sb="128" eb="131">
      <t>ホキンシャ</t>
    </rPh>
    <rPh sb="138" eb="140">
      <t>ショウジョウ</t>
    </rPh>
    <rPh sb="141" eb="143">
      <t>ジュウド</t>
    </rPh>
    <rPh sb="144" eb="145">
      <t>ヒト</t>
    </rPh>
    <rPh sb="150" eb="151">
      <t>ヒト</t>
    </rPh>
    <rPh sb="152" eb="153">
      <t>ナカ</t>
    </rPh>
    <rPh sb="156" eb="158">
      <t>ショウジョウ</t>
    </rPh>
    <rPh sb="165" eb="166">
      <t>ヒト</t>
    </rPh>
    <rPh sb="170" eb="172">
      <t>トウキョウ</t>
    </rPh>
    <rPh sb="172" eb="173">
      <t>ト</t>
    </rPh>
    <rPh sb="181" eb="182">
      <t>ゾク</t>
    </rPh>
    <rPh sb="182" eb="183">
      <t>キン</t>
    </rPh>
    <rPh sb="184" eb="186">
      <t>ハッケン</t>
    </rPh>
    <rPh sb="189" eb="191">
      <t>バアイ</t>
    </rPh>
    <rPh sb="192" eb="194">
      <t>ツウタツ</t>
    </rPh>
    <rPh sb="212" eb="214">
      <t>ゲンザイ</t>
    </rPh>
    <rPh sb="216" eb="219">
      <t>コウソクリョク</t>
    </rPh>
    <rPh sb="229" eb="231">
      <t>ホンニン</t>
    </rPh>
    <rPh sb="237" eb="239">
      <t>ジョキン</t>
    </rPh>
    <rPh sb="244" eb="247">
      <t>ケンコウジョウ</t>
    </rPh>
    <rPh sb="247" eb="250">
      <t>ユウイギ</t>
    </rPh>
    <phoneticPr fontId="5"/>
  </si>
  <si>
    <r>
      <t>サルモネラ保菌者であることが検査で確認されたら</t>
    </r>
    <r>
      <rPr>
        <b/>
        <sz val="14"/>
        <rFont val="ＭＳ Ｐゴシック"/>
        <family val="3"/>
        <charset val="128"/>
      </rPr>
      <t xml:space="preserve">
①症状がある人には、食品の取り扱い業務には従事させてはなりません。
②症状のある人は、医療機関で治療を受けましょう。体力が弱まったり、病気等で入院したときに、体内にサルモネラがいると
予後が悪いとされています。　
③症状が無い人は、直接食材にタッチする仕事は避けます。この期間に医療機関で除菌します。
④除菌を確認することが職場復帰の条件です。確認なしで職場復帰させると食品取扱い施設側の
責任が問われかねません。 
⑤除菌直後の陰性は、直後に陽転することがあります。急ぐあまりの判断は大変危険です。
</t>
    </r>
    <r>
      <rPr>
        <b/>
        <sz val="16"/>
        <color indexed="10"/>
        <rFont val="ＭＳ Ｐゴシック"/>
        <family val="3"/>
        <charset val="128"/>
      </rPr>
      <t>★雇用者側も従事者側も、食中毒菌が見つかった場合の扱い、復帰条件や就労条件を事前に定めておくこと　がポイントです</t>
    </r>
    <r>
      <rPr>
        <b/>
        <sz val="16"/>
        <color indexed="13"/>
        <rFont val="ＭＳ Ｐゴシック"/>
        <family val="3"/>
        <charset val="128"/>
      </rPr>
      <t>。</t>
    </r>
    <rPh sb="5" eb="8">
      <t>ホキンシャ</t>
    </rPh>
    <rPh sb="14" eb="16">
      <t>ケンサ</t>
    </rPh>
    <rPh sb="17" eb="19">
      <t>カクニン</t>
    </rPh>
    <rPh sb="25" eb="27">
      <t>ショウジョウ</t>
    </rPh>
    <rPh sb="30" eb="31">
      <t>ヒト</t>
    </rPh>
    <rPh sb="34" eb="36">
      <t>ショクヒン</t>
    </rPh>
    <rPh sb="37" eb="38">
      <t>ト</t>
    </rPh>
    <rPh sb="39" eb="40">
      <t>アツカ</t>
    </rPh>
    <rPh sb="41" eb="43">
      <t>ギョウム</t>
    </rPh>
    <rPh sb="45" eb="47">
      <t>ジュウジ</t>
    </rPh>
    <rPh sb="137" eb="138">
      <t>ヒト</t>
    </rPh>
    <rPh sb="160" eb="162">
      <t>キカン</t>
    </rPh>
    <rPh sb="176" eb="178">
      <t>ジョキン</t>
    </rPh>
    <rPh sb="179" eb="181">
      <t>カクニン</t>
    </rPh>
    <rPh sb="186" eb="188">
      <t>ショクバ</t>
    </rPh>
    <rPh sb="188" eb="190">
      <t>フッキ</t>
    </rPh>
    <rPh sb="191" eb="193">
      <t>ジョウケン</t>
    </rPh>
    <rPh sb="196" eb="198">
      <t>カクニン</t>
    </rPh>
    <rPh sb="201" eb="203">
      <t>ショクバ</t>
    </rPh>
    <rPh sb="203" eb="205">
      <t>フッキ</t>
    </rPh>
    <rPh sb="209" eb="211">
      <t>ショクヒン</t>
    </rPh>
    <rPh sb="214" eb="216">
      <t>シセツ</t>
    </rPh>
    <rPh sb="216" eb="217">
      <t>ガワ</t>
    </rPh>
    <rPh sb="219" eb="221">
      <t>セキニン</t>
    </rPh>
    <rPh sb="222" eb="223">
      <t>ト</t>
    </rPh>
    <rPh sb="234" eb="236">
      <t>ジョキン</t>
    </rPh>
    <rPh sb="236" eb="238">
      <t>チョクゴ</t>
    </rPh>
    <rPh sb="239" eb="241">
      <t>インセイ</t>
    </rPh>
    <rPh sb="243" eb="245">
      <t>チョクゴ</t>
    </rPh>
    <rPh sb="246" eb="248">
      <t>ヨウテン</t>
    </rPh>
    <rPh sb="258" eb="259">
      <t>イソ</t>
    </rPh>
    <rPh sb="264" eb="266">
      <t>ハンダン</t>
    </rPh>
    <rPh sb="267" eb="269">
      <t>タイヘン</t>
    </rPh>
    <rPh sb="269" eb="271">
      <t>キケン</t>
    </rPh>
    <rPh sb="276" eb="278">
      <t>コヨウ</t>
    </rPh>
    <rPh sb="278" eb="279">
      <t>シャ</t>
    </rPh>
    <rPh sb="279" eb="280">
      <t>ガワ</t>
    </rPh>
    <rPh sb="281" eb="284">
      <t>ジュウジシャ</t>
    </rPh>
    <rPh sb="284" eb="285">
      <t>ガワ</t>
    </rPh>
    <rPh sb="287" eb="290">
      <t>ショクチュウドク</t>
    </rPh>
    <rPh sb="290" eb="291">
      <t>キン</t>
    </rPh>
    <rPh sb="292" eb="293">
      <t>ミ</t>
    </rPh>
    <rPh sb="297" eb="299">
      <t>バアイ</t>
    </rPh>
    <rPh sb="300" eb="301">
      <t>アツカ</t>
    </rPh>
    <rPh sb="303" eb="305">
      <t>フッキ</t>
    </rPh>
    <rPh sb="305" eb="307">
      <t>ジョウケン</t>
    </rPh>
    <rPh sb="308" eb="310">
      <t>シュウロウ</t>
    </rPh>
    <rPh sb="310" eb="312">
      <t>ジョウケン</t>
    </rPh>
    <rPh sb="313" eb="315">
      <t>ジゼン</t>
    </rPh>
    <rPh sb="316" eb="317">
      <t>サダ</t>
    </rPh>
    <phoneticPr fontId="5"/>
  </si>
  <si>
    <t>期間限定　紫外線殺菌空気清浄機</t>
    <rPh sb="0" eb="4">
      <t>キカンゲンテイ</t>
    </rPh>
    <rPh sb="5" eb="10">
      <t>シガイセンサッキン</t>
    </rPh>
    <rPh sb="10" eb="15">
      <t>クウキセイジョウキ</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</si>
</sst>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215">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b/>
      <sz val="18"/>
      <name val="メイリオ"/>
      <family val="3"/>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7"/>
      <name val="Microsoft YaHei"/>
      <family val="2"/>
      <charset val="134"/>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20"/>
      <name val="メイリオ"/>
      <family val="3"/>
      <charset val="128"/>
    </font>
    <font>
      <b/>
      <sz val="1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b/>
      <sz val="14"/>
      <color rgb="FF333333"/>
      <name val="游ゴシック"/>
      <family val="3"/>
      <charset val="128"/>
    </font>
    <font>
      <sz val="14"/>
      <color indexed="63"/>
      <name val="Arial"/>
      <family val="2"/>
    </font>
    <font>
      <b/>
      <sz val="20"/>
      <color theme="1"/>
      <name val="ＭＳ Ｐゴシック"/>
      <family val="3"/>
      <charset val="128"/>
    </font>
    <font>
      <sz val="11"/>
      <color theme="1"/>
      <name val="Noto Sans JP"/>
      <family val="3"/>
      <charset val="128"/>
    </font>
    <font>
      <b/>
      <sz val="10"/>
      <color indexed="62"/>
      <name val="ＭＳ Ｐゴシック"/>
      <family val="3"/>
      <charset val="128"/>
    </font>
    <font>
      <sz val="10"/>
      <color indexed="62"/>
      <name val="ＭＳ Ｐゴシック"/>
      <family val="3"/>
      <charset val="128"/>
    </font>
    <font>
      <sz val="10"/>
      <name val="Arial"/>
      <family val="2"/>
    </font>
    <font>
      <sz val="8.8000000000000007"/>
      <color indexed="23"/>
      <name val="ＭＳ Ｐゴシック"/>
      <family val="3"/>
      <charset val="128"/>
    </font>
    <font>
      <sz val="22"/>
      <color theme="1"/>
      <name val="AR Pゴシック体S"/>
      <family val="3"/>
      <charset val="128"/>
    </font>
    <font>
      <b/>
      <sz val="20"/>
      <color theme="0"/>
      <name val="ＭＳ Ｐゴシック"/>
      <family val="3"/>
      <charset val="128"/>
    </font>
    <font>
      <sz val="20"/>
      <color theme="0"/>
      <name val="ＭＳ Ｐゴシック"/>
      <family val="3"/>
      <charset val="128"/>
    </font>
    <font>
      <b/>
      <sz val="20"/>
      <color theme="1"/>
      <name val="ＭＳ Ｐゴシック"/>
      <family val="3"/>
      <charset val="128"/>
      <scheme val="minor"/>
    </font>
    <font>
      <b/>
      <i/>
      <sz val="14"/>
      <color indexed="10"/>
      <name val="ＭＳ Ｐゴシック"/>
      <family val="3"/>
      <charset val="128"/>
    </font>
    <font>
      <b/>
      <sz val="14"/>
      <color indexed="12"/>
      <name val="ＭＳ Ｐゴシック"/>
      <family val="3"/>
      <charset val="128"/>
    </font>
    <font>
      <sz val="22"/>
      <name val="ＭＳ Ｐゴシック"/>
      <family val="3"/>
      <charset val="128"/>
    </font>
    <font>
      <sz val="12"/>
      <color indexed="9"/>
      <name val="ＭＳ Ｐゴシック"/>
      <family val="3"/>
      <charset val="128"/>
    </font>
    <font>
      <b/>
      <sz val="12"/>
      <color theme="1"/>
      <name val="ＭＳ Ｐゴシック"/>
      <family val="3"/>
      <charset val="128"/>
      <scheme val="minor"/>
    </font>
    <font>
      <b/>
      <sz val="12"/>
      <color theme="1"/>
      <name val="メイリオ"/>
      <family val="3"/>
      <charset val="128"/>
    </font>
    <font>
      <b/>
      <sz val="20"/>
      <color theme="1"/>
      <name val="メイリオ"/>
      <family val="3"/>
      <charset val="128"/>
    </font>
    <font>
      <b/>
      <u/>
      <sz val="11"/>
      <color indexed="12"/>
      <name val="ＭＳ Ｐゴシック"/>
      <family val="3"/>
      <charset val="128"/>
    </font>
    <font>
      <b/>
      <sz val="11"/>
      <color rgb="FF002060"/>
      <name val="ＭＳ Ｐゴシック"/>
      <family val="3"/>
      <charset val="128"/>
    </font>
    <font>
      <sz val="14"/>
      <color theme="1"/>
      <name val="ＭＳ Ｐゴシック"/>
      <family val="3"/>
      <charset val="128"/>
      <scheme val="minor"/>
    </font>
    <font>
      <b/>
      <sz val="14"/>
      <color theme="1"/>
      <name val="メイリオ"/>
      <family val="3"/>
      <charset val="128"/>
    </font>
    <font>
      <b/>
      <sz val="18"/>
      <color theme="1"/>
      <name val="メイリオ"/>
      <family val="3"/>
      <charset val="128"/>
    </font>
    <font>
      <b/>
      <sz val="16"/>
      <color rgb="FFFFFF00"/>
      <name val="メイリオ"/>
      <family val="3"/>
      <charset val="128"/>
    </font>
    <font>
      <sz val="10.5"/>
      <color theme="1"/>
      <name val="游ゴシック"/>
      <family val="3"/>
      <charset val="128"/>
    </font>
    <font>
      <b/>
      <sz val="19"/>
      <name val="ＭＳ Ｐゴシック"/>
      <family val="3"/>
      <charset val="128"/>
    </font>
    <font>
      <sz val="16"/>
      <name val="Arial"/>
      <family val="2"/>
    </font>
    <font>
      <b/>
      <sz val="14"/>
      <color rgb="FFEE0000"/>
      <name val="ＭＳ Ｐゴシック"/>
      <family val="3"/>
      <charset val="128"/>
    </font>
    <font>
      <b/>
      <sz val="16"/>
      <color theme="1"/>
      <name val="游ゴシック"/>
      <family val="3"/>
      <charset val="128"/>
    </font>
    <font>
      <sz val="16"/>
      <name val="ＭＳ Ｐゴシック"/>
      <family val="3"/>
      <charset val="128"/>
    </font>
    <font>
      <sz val="22"/>
      <color theme="1"/>
      <name val="メイリオ"/>
      <family val="3"/>
      <charset val="128"/>
    </font>
    <font>
      <b/>
      <sz val="16"/>
      <color theme="1"/>
      <name val="ＭＳ Ｐゴシック"/>
      <family val="3"/>
      <charset val="128"/>
      <scheme val="minor"/>
    </font>
    <font>
      <b/>
      <sz val="16"/>
      <color indexed="9"/>
      <name val="ＭＳ Ｐゴシック"/>
      <family val="3"/>
      <charset val="128"/>
    </font>
    <font>
      <b/>
      <u/>
      <sz val="14"/>
      <color indexed="9"/>
      <name val="ＭＳ Ｐゴシック"/>
      <family val="3"/>
      <charset val="128"/>
    </font>
    <font>
      <b/>
      <u/>
      <sz val="14"/>
      <color indexed="13"/>
      <name val="ＭＳ Ｐゴシック"/>
      <family val="3"/>
      <charset val="128"/>
    </font>
    <font>
      <b/>
      <sz val="14"/>
      <color indexed="51"/>
      <name val="ＭＳ Ｐゴシック"/>
      <family val="3"/>
      <charset val="128"/>
    </font>
    <font>
      <b/>
      <sz val="16"/>
      <color indexed="13"/>
      <name val="ＭＳ Ｐゴシック"/>
      <family val="3"/>
      <charset val="128"/>
    </font>
    <font>
      <b/>
      <sz val="14"/>
      <name val="Segoe UI Symbol"/>
      <family val="3"/>
    </font>
    <font>
      <b/>
      <sz val="11"/>
      <color theme="1"/>
      <name val="Courier New"/>
      <family val="3"/>
    </font>
    <font>
      <b/>
      <sz val="11"/>
      <color rgb="FFFF0000"/>
      <name val="游ゴシック"/>
      <family val="3"/>
      <charset val="128"/>
    </font>
    <font>
      <b/>
      <sz val="11"/>
      <color rgb="FF000000"/>
      <name val="游ゴシック"/>
      <family val="3"/>
      <charset val="128"/>
    </font>
    <font>
      <b/>
      <sz val="20"/>
      <color rgb="FF002060"/>
      <name val="Courier New"/>
      <family val="3"/>
    </font>
    <font>
      <b/>
      <sz val="20"/>
      <color rgb="FF002060"/>
      <name val="游ゴシック"/>
      <family val="3"/>
      <charset val="128"/>
    </font>
    <font>
      <b/>
      <sz val="16"/>
      <color rgb="FF7030A0"/>
      <name val="游ゴシック"/>
      <family val="3"/>
      <charset val="128"/>
    </font>
    <font>
      <sz val="16"/>
      <color rgb="FF7030A0"/>
      <name val="ＭＳ Ｐゴシック"/>
      <family val="3"/>
      <charset val="128"/>
      <scheme val="minor"/>
    </font>
    <font>
      <b/>
      <sz val="16"/>
      <color rgb="FF7030A0"/>
      <name val="Courier New"/>
      <family val="3"/>
    </font>
    <font>
      <sz val="16"/>
      <color rgb="FF7030A0"/>
      <name val="AR Pゴシック体S"/>
      <family val="3"/>
      <charset val="128"/>
    </font>
    <font>
      <sz val="10"/>
      <color rgb="FF7030A0"/>
      <name val="メイリオ"/>
      <family val="3"/>
      <charset val="128"/>
    </font>
    <font>
      <sz val="10"/>
      <color rgb="FF7030A0"/>
      <name val="ＭＳ Ｐゴシック"/>
      <family val="3"/>
      <charset val="128"/>
      <scheme val="minor"/>
    </font>
    <font>
      <b/>
      <sz val="10"/>
      <color rgb="FF7030A0"/>
      <name val="メイリオ"/>
      <family val="3"/>
      <charset val="128"/>
    </font>
    <font>
      <b/>
      <sz val="16"/>
      <color rgb="FF7030A0"/>
      <name val="メイリオ"/>
      <family val="3"/>
      <charset val="128"/>
    </font>
    <font>
      <sz val="14"/>
      <color theme="1"/>
      <name val="メイリオ"/>
      <family val="3"/>
      <charset val="128"/>
    </font>
    <font>
      <b/>
      <sz val="14"/>
      <color rgb="FFFF0000"/>
      <name val="游ゴシック"/>
      <family val="3"/>
      <charset val="128"/>
    </font>
    <font>
      <b/>
      <sz val="24"/>
      <color theme="1"/>
      <name val="メイリオ"/>
      <family val="3"/>
      <charset val="128"/>
    </font>
    <font>
      <b/>
      <sz val="13"/>
      <color indexed="18"/>
      <name val="游ゴシック"/>
      <family val="3"/>
      <charset val="128"/>
    </font>
    <font>
      <b/>
      <sz val="14"/>
      <name val="Tahoma"/>
      <family val="3"/>
      <charset val="1"/>
    </font>
    <font>
      <b/>
      <sz val="16"/>
      <color rgb="FF454545"/>
      <name val="游ゴシック"/>
      <family val="3"/>
      <charset val="128"/>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theme="6" tint="0.39997558519241921"/>
        <bgColor indexed="64"/>
      </patternFill>
    </fill>
    <fill>
      <patternFill patternType="solid">
        <fgColor rgb="FF6DDDF7"/>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theme="5" tint="0.39997558519241921"/>
        <bgColor indexed="64"/>
      </patternFill>
    </fill>
    <fill>
      <patternFill patternType="solid">
        <fgColor rgb="FF002060"/>
        <bgColor indexed="64"/>
      </patternFill>
    </fill>
    <fill>
      <patternFill patternType="solid">
        <fgColor theme="9" tint="-0.249977111117893"/>
        <bgColor indexed="64"/>
      </patternFill>
    </fill>
    <fill>
      <patternFill patternType="solid">
        <fgColor rgb="FF00B0F0"/>
        <bgColor indexed="64"/>
      </patternFill>
    </fill>
    <fill>
      <patternFill patternType="solid">
        <fgColor theme="3"/>
        <bgColor indexed="64"/>
      </patternFill>
    </fill>
    <fill>
      <patternFill patternType="solid">
        <fgColor theme="3" tint="0.59999389629810485"/>
        <bgColor indexed="64"/>
      </patternFill>
    </fill>
    <fill>
      <patternFill patternType="solid">
        <fgColor theme="4" tint="0.79998168889431442"/>
        <bgColor indexed="64"/>
      </patternFill>
    </fill>
  </fills>
  <borders count="317">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style="medium">
        <color theme="3"/>
      </left>
      <right style="medium">
        <color indexed="12"/>
      </right>
      <top style="medium">
        <color theme="3"/>
      </top>
      <bottom/>
      <diagonal/>
    </border>
    <border>
      <left/>
      <right/>
      <top style="thin">
        <color auto="1"/>
      </top>
      <bottom style="medium">
        <color auto="1"/>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auto="1"/>
      </left>
      <right/>
      <top/>
      <bottom/>
      <diagonal/>
    </border>
    <border>
      <left style="thin">
        <color indexed="12"/>
      </left>
      <right style="thin">
        <color indexed="12"/>
      </right>
      <top/>
      <bottom/>
      <diagonal/>
    </border>
    <border>
      <left/>
      <right style="medium">
        <color theme="3"/>
      </right>
      <top style="thin">
        <color theme="3"/>
      </top>
      <bottom/>
      <diagonal/>
    </border>
    <border>
      <left style="thin">
        <color theme="3"/>
      </left>
      <right style="medium">
        <color theme="3"/>
      </right>
      <top style="thin">
        <color theme="3"/>
      </top>
      <bottom/>
      <diagonal/>
    </border>
    <border>
      <left style="medium">
        <color auto="1"/>
      </left>
      <right/>
      <top style="medium">
        <color rgb="FF0070C0"/>
      </top>
      <bottom/>
      <diagonal/>
    </border>
    <border>
      <left/>
      <right style="thin">
        <color indexed="12"/>
      </right>
      <top style="thin">
        <color indexed="12"/>
      </top>
      <bottom/>
      <diagonal/>
    </border>
    <border>
      <left style="medium">
        <color rgb="FF0070C0"/>
      </left>
      <right style="medium">
        <color rgb="FF0070C0"/>
      </right>
      <top style="thin">
        <color rgb="FF0070C0"/>
      </top>
      <bottom style="thin">
        <color rgb="FF0070C0"/>
      </bottom>
      <diagonal/>
    </border>
    <border>
      <left/>
      <right style="medium">
        <color theme="3"/>
      </right>
      <top style="thin">
        <color indexed="12"/>
      </top>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thin">
        <color indexed="64"/>
      </right>
      <top style="thin">
        <color theme="3"/>
      </top>
      <bottom/>
      <diagonal/>
    </border>
    <border>
      <left/>
      <right style="medium">
        <color indexed="55"/>
      </right>
      <top style="medium">
        <color indexed="55"/>
      </top>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thin">
        <color indexed="64"/>
      </left>
      <right style="medium">
        <color theme="3"/>
      </right>
      <top/>
      <bottom style="medium">
        <color indexed="64"/>
      </bottom>
      <diagonal/>
    </border>
    <border>
      <left style="medium">
        <color theme="3"/>
      </left>
      <right style="medium">
        <color indexed="12"/>
      </right>
      <top/>
      <bottom style="medium">
        <color indexed="64"/>
      </bottom>
      <diagonal/>
    </border>
    <border>
      <left/>
      <right/>
      <top style="thin">
        <color indexed="12"/>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medium">
        <color indexed="12"/>
      </top>
      <bottom style="thin">
        <color indexed="12"/>
      </bottom>
      <diagonal/>
    </border>
    <border>
      <left style="medium">
        <color indexed="12"/>
      </left>
      <right style="medium">
        <color indexed="12"/>
      </right>
      <top style="thin">
        <color indexed="12"/>
      </top>
      <bottom style="thin">
        <color indexed="12"/>
      </bottom>
      <diagonal/>
    </border>
    <border>
      <left/>
      <right/>
      <top style="thin">
        <color auto="1"/>
      </top>
      <bottom style="thin">
        <color auto="1"/>
      </bottom>
      <diagonal/>
    </border>
    <border>
      <left/>
      <right style="medium">
        <color indexed="12"/>
      </right>
      <top/>
      <bottom style="thin">
        <color indexed="1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thick">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ck">
        <color indexed="23"/>
      </right>
      <top style="thin">
        <color indexed="23"/>
      </top>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n">
        <color indexed="23"/>
      </top>
      <bottom style="thin">
        <color indexed="23"/>
      </bottom>
      <diagonal/>
    </border>
    <border>
      <left/>
      <right/>
      <top/>
      <bottom style="medium">
        <color rgb="FFD0D0D0"/>
      </bottom>
      <diagonal/>
    </border>
    <border>
      <left style="medium">
        <color rgb="FF888888"/>
      </left>
      <right style="medium">
        <color rgb="FFD0D0D0"/>
      </right>
      <top style="medium">
        <color indexed="23"/>
      </top>
      <bottom style="medium">
        <color rgb="FF888888"/>
      </bottom>
      <diagonal/>
    </border>
    <border>
      <left style="medium">
        <color rgb="FF0070C0"/>
      </left>
      <right style="medium">
        <color rgb="FF0070C0"/>
      </right>
      <top style="medium">
        <color rgb="FF0070C0"/>
      </top>
      <bottom style="thin">
        <color rgb="FF0070C0"/>
      </bottom>
      <diagonal/>
    </border>
    <border>
      <left/>
      <right style="medium">
        <color rgb="FF0070C0"/>
      </right>
      <top style="thin">
        <color rgb="FF0070C0"/>
      </top>
      <bottom/>
      <diagonal/>
    </border>
    <border>
      <left style="medium">
        <color indexed="12"/>
      </left>
      <right style="medium">
        <color indexed="12"/>
      </right>
      <top style="medium">
        <color indexed="12"/>
      </top>
      <bottom style="medium">
        <color theme="3"/>
      </bottom>
      <diagonal/>
    </border>
    <border>
      <left/>
      <right/>
      <top style="thin">
        <color indexed="64"/>
      </top>
      <bottom style="thin">
        <color indexed="64"/>
      </bottom>
      <diagonal/>
    </border>
    <border>
      <left style="medium">
        <color indexed="55"/>
      </left>
      <right style="medium">
        <color indexed="55"/>
      </right>
      <top/>
      <bottom style="medium">
        <color indexed="55"/>
      </bottom>
      <diagonal/>
    </border>
    <border>
      <left/>
      <right style="medium">
        <color rgb="FF0070C0"/>
      </right>
      <top style="thin">
        <color indexed="64"/>
      </top>
      <bottom style="medium">
        <color indexed="64"/>
      </bottom>
      <diagonal/>
    </border>
    <border>
      <left style="thin">
        <color indexed="64"/>
      </left>
      <right style="medium">
        <color indexed="64"/>
      </right>
      <top/>
      <bottom style="thin">
        <color indexed="64"/>
      </bottom>
      <diagonal/>
    </border>
    <border>
      <left/>
      <right style="medium">
        <color theme="3"/>
      </right>
      <top style="medium">
        <color theme="3"/>
      </top>
      <bottom/>
      <diagonal/>
    </border>
    <border>
      <left/>
      <right style="medium">
        <color auto="1"/>
      </right>
      <top/>
      <bottom/>
      <diagonal/>
    </border>
    <border>
      <left style="medium">
        <color auto="1"/>
      </left>
      <right style="medium">
        <color indexed="12"/>
      </right>
      <top/>
      <bottom/>
      <diagonal/>
    </border>
    <border>
      <left/>
      <right style="medium">
        <color auto="1"/>
      </right>
      <top/>
      <bottom style="medium">
        <color theme="3"/>
      </bottom>
      <diagonal/>
    </border>
    <border>
      <left style="medium">
        <color auto="1"/>
      </left>
      <right/>
      <top/>
      <bottom style="medium">
        <color auto="1"/>
      </bottom>
      <diagonal/>
    </border>
    <border>
      <left style="medium">
        <color indexed="12"/>
      </left>
      <right style="thin">
        <color indexed="12"/>
      </right>
      <top style="thick">
        <color indexed="12"/>
      </top>
      <bottom/>
      <diagonal/>
    </border>
    <border>
      <left style="medium">
        <color indexed="12"/>
      </left>
      <right style="thin">
        <color indexed="12"/>
      </right>
      <top/>
      <bottom/>
      <diagonal/>
    </border>
    <border>
      <left/>
      <right style="medium">
        <color theme="3"/>
      </right>
      <top/>
      <bottom style="medium">
        <color theme="3"/>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thin">
        <color theme="0"/>
      </left>
      <right style="thick">
        <color theme="0"/>
      </right>
      <top style="thick">
        <color theme="0"/>
      </top>
      <bottom style="thick">
        <color theme="0"/>
      </bottom>
      <diagonal/>
    </border>
    <border>
      <left style="medium">
        <color rgb="FF0070C0"/>
      </left>
      <right/>
      <top style="thick">
        <color indexed="12"/>
      </top>
      <bottom/>
      <diagonal/>
    </border>
    <border>
      <left style="medium">
        <color rgb="FF0070C0"/>
      </left>
      <right/>
      <top/>
      <bottom/>
      <diagonal/>
    </border>
    <border>
      <left style="medium">
        <color rgb="FF0070C0"/>
      </left>
      <right/>
      <top/>
      <bottom style="medium">
        <color rgb="FF0070C0"/>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theme="3"/>
      </top>
      <bottom style="medium">
        <color theme="3"/>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5" fillId="0" borderId="0">
      <alignment vertical="center"/>
    </xf>
    <xf numFmtId="0" fontId="6" fillId="0" borderId="0"/>
    <xf numFmtId="0" fontId="65"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3" fillId="0" borderId="0">
      <alignment vertical="center"/>
    </xf>
    <xf numFmtId="0" fontId="4" fillId="0" borderId="0">
      <alignment vertical="center"/>
    </xf>
    <xf numFmtId="0" fontId="65"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3" fillId="0" borderId="0"/>
    <xf numFmtId="0" fontId="104" fillId="0" borderId="0" applyNumberFormat="0" applyFill="0" applyBorder="0" applyAlignment="0" applyProtection="0"/>
    <xf numFmtId="0" fontId="103" fillId="0" borderId="0"/>
    <xf numFmtId="0" fontId="138" fillId="0" borderId="0" applyNumberFormat="0" applyFill="0" applyBorder="0" applyAlignment="0" applyProtection="0">
      <alignment vertical="center"/>
    </xf>
  </cellStyleXfs>
  <cellXfs count="995">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0"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0"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2" fillId="0" borderId="0" xfId="2" applyFont="1">
      <alignment vertical="center"/>
    </xf>
    <xf numFmtId="0" fontId="6" fillId="0" borderId="0" xfId="2" applyAlignment="1">
      <alignment horizontal="center" vertical="center"/>
    </xf>
    <xf numFmtId="0" fontId="23" fillId="0" borderId="0" xfId="2" applyFont="1" applyAlignment="1">
      <alignment horizontal="center" vertical="center"/>
    </xf>
    <xf numFmtId="0" fontId="30" fillId="8" borderId="12" xfId="17" applyFont="1" applyFill="1" applyBorder="1" applyAlignment="1">
      <alignment horizontal="left" vertical="center"/>
    </xf>
    <xf numFmtId="0" fontId="30" fillId="8" borderId="13" xfId="17" applyFont="1" applyFill="1" applyBorder="1" applyAlignment="1">
      <alignment horizontal="center" vertical="center"/>
    </xf>
    <xf numFmtId="0" fontId="30" fillId="8" borderId="13" xfId="2" applyFont="1" applyFill="1" applyBorder="1" applyAlignment="1">
      <alignment horizontal="center" vertical="center"/>
    </xf>
    <xf numFmtId="0" fontId="31" fillId="8" borderId="13" xfId="2" applyFont="1" applyFill="1" applyBorder="1" applyAlignment="1">
      <alignment horizontal="center" vertical="center"/>
    </xf>
    <xf numFmtId="0" fontId="31" fillId="8" borderId="14" xfId="2" applyFont="1" applyFill="1" applyBorder="1" applyAlignment="1">
      <alignment horizontal="center" vertical="center"/>
    </xf>
    <xf numFmtId="0" fontId="1" fillId="0" borderId="0" xfId="17">
      <alignment vertical="center"/>
    </xf>
    <xf numFmtId="0" fontId="37" fillId="0" borderId="0" xfId="17" applyFont="1">
      <alignment vertical="center"/>
    </xf>
    <xf numFmtId="0" fontId="31" fillId="8" borderId="15" xfId="2" applyFont="1" applyFill="1" applyBorder="1" applyAlignment="1">
      <alignment horizontal="center" vertical="center"/>
    </xf>
    <xf numFmtId="0" fontId="31" fillId="8" borderId="16" xfId="2" applyFont="1" applyFill="1" applyBorder="1" applyAlignment="1">
      <alignment horizontal="center" vertical="center"/>
    </xf>
    <xf numFmtId="0" fontId="34" fillId="0" borderId="0" xfId="17" applyFont="1" applyAlignment="1">
      <alignment horizontal="center" vertical="center"/>
    </xf>
    <xf numFmtId="0" fontId="8" fillId="9" borderId="0" xfId="1" applyFill="1" applyBorder="1" applyAlignment="1" applyProtection="1">
      <alignment vertical="center" wrapText="1"/>
    </xf>
    <xf numFmtId="0" fontId="42" fillId="0" borderId="0" xfId="17" applyFont="1" applyAlignment="1">
      <alignment vertical="center" wrapText="1"/>
    </xf>
    <xf numFmtId="0" fontId="44" fillId="0" borderId="0" xfId="17" applyFont="1" applyAlignment="1">
      <alignment horizontal="left" vertical="center"/>
    </xf>
    <xf numFmtId="0" fontId="34"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5"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0" fillId="0" borderId="0" xfId="2" applyFont="1" applyAlignment="1">
      <alignment vertical="top" wrapText="1"/>
    </xf>
    <xf numFmtId="0" fontId="0" fillId="0" borderId="22" xfId="0" applyBorder="1">
      <alignment vertical="center"/>
    </xf>
    <xf numFmtId="0" fontId="14" fillId="0" borderId="22" xfId="0" applyFont="1" applyBorder="1">
      <alignment vertical="center"/>
    </xf>
    <xf numFmtId="0" fontId="0" fillId="0" borderId="23" xfId="0" applyBorder="1">
      <alignment vertical="center"/>
    </xf>
    <xf numFmtId="0" fontId="0" fillId="0" borderId="18"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2" xfId="0" applyBorder="1" applyAlignment="1">
      <alignment vertical="top"/>
    </xf>
    <xf numFmtId="0" fontId="0" fillId="0" borderId="0" xfId="0" applyAlignment="1">
      <alignment vertical="top"/>
    </xf>
    <xf numFmtId="0" fontId="0" fillId="0" borderId="0" xfId="0" applyAlignment="1">
      <alignment horizontal="left" vertical="center"/>
    </xf>
    <xf numFmtId="0" fontId="68" fillId="0" borderId="0" xfId="0" applyFont="1" applyAlignment="1">
      <alignment horizontal="left" vertical="center"/>
    </xf>
    <xf numFmtId="0" fontId="69" fillId="0" borderId="0" xfId="0" applyFont="1" applyAlignment="1">
      <alignment horizontal="center" vertical="center" wrapText="1"/>
    </xf>
    <xf numFmtId="0" fontId="69" fillId="0" borderId="0" xfId="0" applyFont="1" applyAlignment="1">
      <alignment horizontal="left" vertical="center" wrapText="1"/>
    </xf>
    <xf numFmtId="0" fontId="79" fillId="0" borderId="0" xfId="17" applyFont="1">
      <alignment vertical="center"/>
    </xf>
    <xf numFmtId="0" fontId="78" fillId="0" borderId="0" xfId="2" applyFont="1">
      <alignment vertical="center"/>
    </xf>
    <xf numFmtId="0" fontId="87" fillId="0" borderId="0" xfId="2" applyFont="1" applyAlignment="1">
      <alignment horizontal="center" vertical="center"/>
    </xf>
    <xf numFmtId="14" fontId="86" fillId="0" borderId="0" xfId="2" applyNumberFormat="1" applyFont="1" applyAlignment="1">
      <alignment horizontal="center" vertical="center"/>
    </xf>
    <xf numFmtId="0" fontId="6" fillId="0" borderId="21" xfId="0" applyFont="1" applyBorder="1">
      <alignment vertical="center"/>
    </xf>
    <xf numFmtId="0" fontId="6" fillId="0" borderId="13" xfId="0" applyFont="1" applyBorder="1">
      <alignment vertical="center"/>
    </xf>
    <xf numFmtId="0" fontId="6" fillId="0" borderId="22" xfId="0" applyFont="1" applyBorder="1">
      <alignment vertical="center"/>
    </xf>
    <xf numFmtId="0" fontId="6" fillId="0" borderId="0" xfId="0" applyFont="1">
      <alignment vertical="center"/>
    </xf>
    <xf numFmtId="0" fontId="85" fillId="0" borderId="22" xfId="0" applyFont="1" applyBorder="1">
      <alignment vertical="center"/>
    </xf>
    <xf numFmtId="0" fontId="85" fillId="0" borderId="0" xfId="0" applyFont="1">
      <alignment vertical="center"/>
    </xf>
    <xf numFmtId="0" fontId="85" fillId="5" borderId="22" xfId="0" applyFont="1" applyFill="1" applyBorder="1">
      <alignment vertical="center"/>
    </xf>
    <xf numFmtId="0" fontId="85" fillId="5" borderId="0" xfId="0" applyFont="1" applyFill="1">
      <alignment vertical="center"/>
    </xf>
    <xf numFmtId="0" fontId="6" fillId="5" borderId="58" xfId="2" applyFill="1" applyBorder="1">
      <alignment vertical="center"/>
    </xf>
    <xf numFmtId="0" fontId="6" fillId="0" borderId="58" xfId="2" applyBorder="1">
      <alignment vertical="center"/>
    </xf>
    <xf numFmtId="0" fontId="6" fillId="0" borderId="0" xfId="2" applyAlignment="1">
      <alignment horizontal="left" vertical="top"/>
    </xf>
    <xf numFmtId="0" fontId="6" fillId="23" borderId="63" xfId="2" applyFill="1" applyBorder="1" applyAlignment="1">
      <alignment horizontal="left" vertical="top"/>
    </xf>
    <xf numFmtId="0" fontId="8" fillId="23" borderId="62" xfId="1" applyFill="1" applyBorder="1" applyAlignment="1" applyProtection="1">
      <alignment horizontal="left" vertical="top"/>
    </xf>
    <xf numFmtId="0" fontId="79" fillId="0" borderId="0" xfId="17" applyFont="1" applyAlignment="1">
      <alignment horizontal="left" vertical="center"/>
    </xf>
    <xf numFmtId="0" fontId="86" fillId="19" borderId="11" xfId="2" applyFont="1" applyFill="1" applyBorder="1" applyAlignment="1">
      <alignment horizontal="center" vertical="center"/>
    </xf>
    <xf numFmtId="0" fontId="6" fillId="0" borderId="0" xfId="2" applyAlignment="1">
      <alignment horizontal="left" vertical="center"/>
    </xf>
    <xf numFmtId="0" fontId="98" fillId="5" borderId="22" xfId="0" applyFont="1" applyFill="1" applyBorder="1">
      <alignment vertical="center"/>
    </xf>
    <xf numFmtId="0" fontId="98" fillId="5" borderId="0" xfId="0" applyFont="1" applyFill="1" applyAlignment="1">
      <alignment horizontal="left" vertical="center"/>
    </xf>
    <xf numFmtId="0" fontId="98" fillId="5" borderId="0" xfId="0" applyFont="1" applyFill="1">
      <alignment vertical="center"/>
    </xf>
    <xf numFmtId="176" fontId="98" fillId="5" borderId="0" xfId="0" applyNumberFormat="1" applyFont="1" applyFill="1" applyAlignment="1">
      <alignment horizontal="left" vertical="center"/>
    </xf>
    <xf numFmtId="182" fontId="98" fillId="5" borderId="0" xfId="0" applyNumberFormat="1" applyFont="1" applyFill="1" applyAlignment="1">
      <alignment horizontal="center" vertical="center"/>
    </xf>
    <xf numFmtId="0" fontId="98" fillId="5" borderId="22" xfId="0" applyFont="1" applyFill="1" applyBorder="1" applyAlignment="1">
      <alignment vertical="top"/>
    </xf>
    <xf numFmtId="0" fontId="98" fillId="5" borderId="0" xfId="0" applyFont="1" applyFill="1" applyAlignment="1">
      <alignment vertical="top"/>
    </xf>
    <xf numFmtId="14" fontId="98" fillId="5" borderId="0" xfId="0" applyNumberFormat="1" applyFont="1" applyFill="1" applyAlignment="1">
      <alignment horizontal="left" vertical="center"/>
    </xf>
    <xf numFmtId="14" fontId="98" fillId="0" borderId="0" xfId="0" applyNumberFormat="1" applyFont="1">
      <alignment vertical="center"/>
    </xf>
    <xf numFmtId="0" fontId="99" fillId="0" borderId="0" xfId="0" applyFont="1">
      <alignment vertical="center"/>
    </xf>
    <xf numFmtId="0" fontId="8" fillId="23" borderId="51" xfId="1" applyFill="1" applyBorder="1" applyAlignment="1" applyProtection="1">
      <alignment horizontal="left" vertical="top"/>
    </xf>
    <xf numFmtId="0" fontId="6" fillId="23" borderId="61" xfId="2" applyFill="1" applyBorder="1" applyAlignment="1">
      <alignment horizontal="left" vertical="top"/>
    </xf>
    <xf numFmtId="0" fontId="31"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5" fillId="0" borderId="0" xfId="17" applyFont="1" applyAlignment="1">
      <alignment horizontal="left" vertical="center"/>
    </xf>
    <xf numFmtId="0" fontId="46" fillId="0" borderId="18" xfId="17" applyFont="1" applyBorder="1">
      <alignment vertical="center"/>
    </xf>
    <xf numFmtId="0" fontId="46" fillId="0" borderId="18" xfId="17" applyFont="1" applyBorder="1" applyAlignment="1">
      <alignment horizontal="right" vertical="center"/>
    </xf>
    <xf numFmtId="0" fontId="34" fillId="0" borderId="20" xfId="17" applyFont="1" applyBorder="1" applyAlignment="1">
      <alignment horizontal="center" vertical="center"/>
    </xf>
    <xf numFmtId="0" fontId="48" fillId="0" borderId="0" xfId="17" applyFont="1" applyAlignment="1">
      <alignment horizontal="center" vertical="center"/>
    </xf>
    <xf numFmtId="0" fontId="49" fillId="0" borderId="0" xfId="17" applyFont="1" applyAlignment="1">
      <alignment horizontal="center" vertical="center" wrapText="1"/>
    </xf>
    <xf numFmtId="0" fontId="1" fillId="0" borderId="0" xfId="17" applyAlignment="1">
      <alignment vertical="center" shrinkToFit="1"/>
    </xf>
    <xf numFmtId="0" fontId="12" fillId="0" borderId="57"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5" fillId="3" borderId="0" xfId="17" applyFont="1" applyFill="1" applyAlignment="1">
      <alignment horizontal="center" vertical="center" wrapText="1"/>
    </xf>
    <xf numFmtId="0" fontId="1" fillId="5" borderId="0" xfId="2" applyFont="1" applyFill="1" applyAlignment="1">
      <alignment horizontal="center" vertical="center"/>
    </xf>
    <xf numFmtId="0" fontId="42" fillId="5" borderId="0" xfId="0" applyFont="1" applyFill="1" applyAlignment="1">
      <alignment horizontal="center" vertical="center" wrapText="1"/>
    </xf>
    <xf numFmtId="180" fontId="46"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6" fillId="17" borderId="68" xfId="16" applyFont="1" applyFill="1" applyBorder="1">
      <alignment vertical="center"/>
    </xf>
    <xf numFmtId="0" fontId="10" fillId="17" borderId="68" xfId="16" applyFont="1" applyFill="1" applyBorder="1">
      <alignment vertical="center"/>
    </xf>
    <xf numFmtId="0" fontId="33" fillId="0" borderId="0" xfId="17" applyFont="1" applyAlignment="1">
      <alignment horizontal="left" vertical="center" indent="2"/>
    </xf>
    <xf numFmtId="0" fontId="100" fillId="0" borderId="0" xfId="17" applyFont="1">
      <alignment vertical="center"/>
    </xf>
    <xf numFmtId="0" fontId="1" fillId="17" borderId="0" xfId="2" applyFont="1" applyFill="1">
      <alignment vertical="center"/>
    </xf>
    <xf numFmtId="0" fontId="23" fillId="17" borderId="0" xfId="19" applyFont="1" applyFill="1">
      <alignment vertical="center"/>
    </xf>
    <xf numFmtId="0" fontId="23" fillId="17" borderId="0" xfId="2" applyFont="1" applyFill="1" applyAlignment="1">
      <alignment horizontal="left" vertical="center"/>
    </xf>
    <xf numFmtId="0" fontId="37" fillId="17" borderId="0" xfId="17" applyFont="1" applyFill="1">
      <alignment vertical="center"/>
    </xf>
    <xf numFmtId="0" fontId="12" fillId="0" borderId="0" xfId="2" applyFont="1" applyAlignment="1">
      <alignment horizontal="center" vertical="center"/>
    </xf>
    <xf numFmtId="14" fontId="82" fillId="0" borderId="0" xfId="2" applyNumberFormat="1" applyFont="1" applyAlignment="1">
      <alignment horizontal="center" vertical="center"/>
    </xf>
    <xf numFmtId="0" fontId="12" fillId="0" borderId="0" xfId="2" applyFont="1" applyAlignment="1">
      <alignment vertical="top" wrapText="1"/>
    </xf>
    <xf numFmtId="0" fontId="37" fillId="0" borderId="0" xfId="17" applyFont="1" applyAlignment="1">
      <alignment horizontal="center" vertical="center"/>
    </xf>
    <xf numFmtId="0" fontId="105" fillId="17" borderId="0" xfId="17" applyFont="1" applyFill="1" applyAlignment="1">
      <alignment horizontal="left" vertical="center"/>
    </xf>
    <xf numFmtId="0" fontId="82" fillId="0" borderId="0" xfId="2" applyFont="1" applyAlignment="1">
      <alignment vertical="top" wrapText="1"/>
    </xf>
    <xf numFmtId="180" fontId="46" fillId="10" borderId="70" xfId="17" applyNumberFormat="1" applyFont="1" applyFill="1" applyBorder="1" applyAlignment="1">
      <alignment horizontal="center" vertical="center"/>
    </xf>
    <xf numFmtId="14" fontId="86" fillId="19" borderId="60" xfId="2" applyNumberFormat="1" applyFont="1" applyFill="1" applyBorder="1" applyAlignment="1">
      <alignment vertical="center" shrinkToFit="1"/>
    </xf>
    <xf numFmtId="14" fontId="25" fillId="19" borderId="71" xfId="2" applyNumberFormat="1" applyFont="1" applyFill="1" applyBorder="1" applyAlignment="1">
      <alignment horizontal="center" vertical="center" shrinkToFit="1"/>
    </xf>
    <xf numFmtId="14" fontId="82" fillId="19" borderId="74" xfId="1" applyNumberFormat="1" applyFont="1" applyFill="1" applyBorder="1" applyAlignment="1" applyProtection="1">
      <alignment vertical="center" wrapText="1"/>
    </xf>
    <xf numFmtId="14" fontId="82" fillId="19" borderId="72" xfId="2" applyNumberFormat="1" applyFont="1" applyFill="1" applyBorder="1">
      <alignment vertical="center"/>
    </xf>
    <xf numFmtId="0" fontId="66" fillId="0" borderId="0" xfId="0" applyFont="1">
      <alignment vertical="center"/>
    </xf>
    <xf numFmtId="0" fontId="110" fillId="5" borderId="3" xfId="2" applyFont="1" applyFill="1" applyBorder="1">
      <alignment vertical="center"/>
    </xf>
    <xf numFmtId="0" fontId="109" fillId="0" borderId="58" xfId="0" applyFont="1" applyBorder="1">
      <alignment vertical="center"/>
    </xf>
    <xf numFmtId="0" fontId="23" fillId="17" borderId="0" xfId="19" applyFont="1" applyFill="1" applyAlignment="1">
      <alignment horizontal="center" vertical="center"/>
    </xf>
    <xf numFmtId="0" fontId="23" fillId="17" borderId="0" xfId="19" applyFont="1" applyFill="1" applyAlignment="1">
      <alignment horizontal="center" vertical="center" wrapText="1"/>
    </xf>
    <xf numFmtId="0" fontId="100" fillId="0" borderId="0" xfId="17" applyFont="1" applyAlignment="1">
      <alignment horizontal="left" vertical="center"/>
    </xf>
    <xf numFmtId="177" fontId="1" fillId="17" borderId="75" xfId="2" applyNumberFormat="1" applyFont="1" applyFill="1" applyBorder="1" applyAlignment="1">
      <alignment horizontal="center" vertical="center" wrapText="1"/>
    </xf>
    <xf numFmtId="0" fontId="111" fillId="17" borderId="76" xfId="2" applyFont="1" applyFill="1" applyBorder="1" applyAlignment="1">
      <alignment horizontal="center" vertical="center"/>
    </xf>
    <xf numFmtId="177" fontId="111" fillId="17" borderId="76" xfId="2" applyNumberFormat="1" applyFont="1" applyFill="1" applyBorder="1" applyAlignment="1">
      <alignment horizontal="center" vertical="center" shrinkToFit="1"/>
    </xf>
    <xf numFmtId="0" fontId="112" fillId="0" borderId="76" xfId="0" applyFont="1" applyBorder="1" applyAlignment="1">
      <alignment horizontal="center" vertical="center" wrapText="1"/>
    </xf>
    <xf numFmtId="177" fontId="12" fillId="17" borderId="76" xfId="2" applyNumberFormat="1" applyFont="1" applyFill="1" applyBorder="1" applyAlignment="1">
      <alignment horizontal="center" vertical="center" wrapText="1"/>
    </xf>
    <xf numFmtId="0" fontId="116" fillId="0" borderId="0" xfId="0" applyFont="1">
      <alignment vertical="center"/>
    </xf>
    <xf numFmtId="0" fontId="6" fillId="0" borderId="36" xfId="2" applyBorder="1">
      <alignment vertical="center"/>
    </xf>
    <xf numFmtId="0" fontId="6" fillId="0" borderId="37" xfId="2" applyBorder="1">
      <alignment vertical="center"/>
    </xf>
    <xf numFmtId="0" fontId="98" fillId="5" borderId="22" xfId="0" applyFont="1" applyFill="1" applyBorder="1" applyAlignment="1">
      <alignment horizontal="left" vertical="top"/>
    </xf>
    <xf numFmtId="0" fontId="32" fillId="17" borderId="0" xfId="2" applyFont="1" applyFill="1">
      <alignment vertical="center"/>
    </xf>
    <xf numFmtId="0" fontId="33" fillId="17" borderId="0" xfId="17" applyFont="1" applyFill="1">
      <alignment vertical="center"/>
    </xf>
    <xf numFmtId="0" fontId="34" fillId="17" borderId="0" xfId="17" applyFont="1" applyFill="1" applyAlignment="1">
      <alignment vertical="top" wrapText="1"/>
    </xf>
    <xf numFmtId="0" fontId="35" fillId="17" borderId="0" xfId="2" applyFont="1" applyFill="1" applyAlignment="1">
      <alignment horizontal="center" vertical="center"/>
    </xf>
    <xf numFmtId="0" fontId="77" fillId="17" borderId="0" xfId="17" applyFont="1" applyFill="1" applyAlignment="1">
      <alignment horizontal="left" vertical="center"/>
    </xf>
    <xf numFmtId="0" fontId="36" fillId="17" borderId="0" xfId="2" applyFont="1" applyFill="1" applyAlignment="1">
      <alignment vertical="center" wrapText="1"/>
    </xf>
    <xf numFmtId="0" fontId="38" fillId="17" borderId="0" xfId="2" applyFont="1" applyFill="1" applyAlignment="1">
      <alignment vertical="center" wrapText="1"/>
    </xf>
    <xf numFmtId="0" fontId="40" fillId="17" borderId="0" xfId="2" applyFont="1" applyFill="1">
      <alignment vertical="center"/>
    </xf>
    <xf numFmtId="0" fontId="41" fillId="17" borderId="0" xfId="2" applyFont="1" applyFill="1" applyAlignment="1">
      <alignment horizontal="center" vertical="center"/>
    </xf>
    <xf numFmtId="0" fontId="34" fillId="17" borderId="0" xfId="17" applyFont="1" applyFill="1" applyAlignment="1">
      <alignment horizontal="center" vertical="center"/>
    </xf>
    <xf numFmtId="0" fontId="39" fillId="17" borderId="0" xfId="17" applyFont="1" applyFill="1" applyAlignment="1">
      <alignment vertical="top" wrapText="1"/>
    </xf>
    <xf numFmtId="0" fontId="1" fillId="17" borderId="0" xfId="17" applyFill="1" applyAlignment="1">
      <alignment horizontal="center" vertical="center"/>
    </xf>
    <xf numFmtId="0" fontId="42" fillId="17" borderId="0" xfId="2" applyFont="1" applyFill="1" applyAlignment="1">
      <alignment vertical="center" wrapText="1"/>
    </xf>
    <xf numFmtId="0" fontId="38" fillId="17" borderId="0" xfId="2" applyFont="1" applyFill="1">
      <alignment vertical="center"/>
    </xf>
    <xf numFmtId="0" fontId="34" fillId="17" borderId="0" xfId="17" applyFont="1" applyFill="1">
      <alignment vertical="center"/>
    </xf>
    <xf numFmtId="0" fontId="43" fillId="17" borderId="0" xfId="17" applyFont="1" applyFill="1" applyAlignment="1">
      <alignment horizontal="center" vertical="center" wrapText="1"/>
    </xf>
    <xf numFmtId="0" fontId="44" fillId="17" borderId="0" xfId="17" applyFont="1" applyFill="1">
      <alignment vertical="center"/>
    </xf>
    <xf numFmtId="0" fontId="6" fillId="17" borderId="0" xfId="2" applyFill="1" applyAlignment="1">
      <alignment horizontal="center" vertical="center"/>
    </xf>
    <xf numFmtId="0" fontId="42" fillId="17" borderId="0" xfId="17" applyFont="1" applyFill="1" applyAlignment="1">
      <alignment vertical="center" wrapText="1"/>
    </xf>
    <xf numFmtId="0" fontId="47" fillId="17" borderId="0" xfId="17" applyFont="1" applyFill="1" applyAlignment="1">
      <alignment horizontal="center" vertical="center"/>
    </xf>
    <xf numFmtId="0" fontId="8" fillId="17" borderId="0" xfId="1" applyFill="1" applyAlignment="1" applyProtection="1">
      <alignment horizontal="center" vertical="center"/>
    </xf>
    <xf numFmtId="0" fontId="50" fillId="17" borderId="0" xfId="17" applyFont="1" applyFill="1" applyAlignment="1">
      <alignment horizontal="center" vertical="center"/>
    </xf>
    <xf numFmtId="0" fontId="0" fillId="17" borderId="0" xfId="0" applyFill="1" applyAlignment="1">
      <alignment vertical="center" wrapText="1"/>
    </xf>
    <xf numFmtId="0" fontId="1" fillId="17" borderId="55" xfId="17" applyFill="1" applyBorder="1" applyAlignment="1">
      <alignment horizontal="center" vertical="center" wrapText="1"/>
    </xf>
    <xf numFmtId="0" fontId="1" fillId="17" borderId="0" xfId="17" applyFill="1">
      <alignment vertical="center"/>
    </xf>
    <xf numFmtId="0" fontId="1" fillId="17" borderId="56" xfId="17" applyFill="1" applyBorder="1" applyAlignment="1">
      <alignment horizontal="center" vertical="center"/>
    </xf>
    <xf numFmtId="182" fontId="98" fillId="5" borderId="0" xfId="0" applyNumberFormat="1" applyFont="1" applyFill="1" applyAlignment="1">
      <alignment horizontal="left" vertical="center"/>
    </xf>
    <xf numFmtId="14" fontId="86" fillId="19" borderId="78" xfId="2" applyNumberFormat="1" applyFont="1" applyFill="1" applyBorder="1" applyAlignment="1">
      <alignment horizontal="center" vertical="center"/>
    </xf>
    <xf numFmtId="14" fontId="86" fillId="19" borderId="79" xfId="2" applyNumberFormat="1" applyFont="1" applyFill="1" applyBorder="1" applyAlignment="1">
      <alignment horizontal="center" vertical="center"/>
    </xf>
    <xf numFmtId="14" fontId="86" fillId="19" borderId="80" xfId="2" applyNumberFormat="1" applyFont="1" applyFill="1" applyBorder="1" applyAlignment="1">
      <alignment horizontal="center" vertical="center"/>
    </xf>
    <xf numFmtId="0" fontId="121" fillId="30" borderId="0" xfId="0" applyFont="1" applyFill="1" applyAlignment="1">
      <alignment horizontal="center" vertical="center" wrapText="1"/>
    </xf>
    <xf numFmtId="0" fontId="12" fillId="0" borderId="84" xfId="2" applyFont="1" applyBorder="1" applyAlignment="1">
      <alignment horizontal="center" vertical="center" wrapText="1"/>
    </xf>
    <xf numFmtId="14" fontId="82" fillId="19" borderId="1" xfId="1" applyNumberFormat="1" applyFont="1" applyFill="1" applyBorder="1" applyAlignment="1" applyProtection="1">
      <alignment horizontal="center" vertical="center" shrinkToFit="1"/>
    </xf>
    <xf numFmtId="0" fontId="107" fillId="19" borderId="79" xfId="2" applyFont="1" applyFill="1" applyBorder="1" applyAlignment="1">
      <alignment horizontal="center" vertical="center" wrapText="1"/>
    </xf>
    <xf numFmtId="0" fontId="107" fillId="19" borderId="79" xfId="2" applyFont="1" applyFill="1" applyBorder="1" applyAlignment="1">
      <alignment horizontal="center" vertical="center"/>
    </xf>
    <xf numFmtId="0" fontId="107" fillId="19" borderId="78" xfId="2" applyFont="1" applyFill="1" applyBorder="1" applyAlignment="1">
      <alignment horizontal="center" vertical="center"/>
    </xf>
    <xf numFmtId="0" fontId="120" fillId="0" borderId="0" xfId="2" applyFont="1">
      <alignment vertical="center"/>
    </xf>
    <xf numFmtId="0" fontId="6" fillId="0" borderId="0" xfId="2" applyAlignment="1">
      <alignment horizontal="center" vertical="top"/>
    </xf>
    <xf numFmtId="14" fontId="82" fillId="19" borderId="73" xfId="1" applyNumberFormat="1" applyFont="1" applyFill="1" applyBorder="1" applyAlignment="1" applyProtection="1">
      <alignment horizontal="center" vertical="center" wrapText="1"/>
    </xf>
    <xf numFmtId="0" fontId="117" fillId="30" borderId="0" xfId="0" applyFont="1" applyFill="1" applyAlignment="1">
      <alignment horizontal="center" vertical="center" wrapText="1"/>
    </xf>
    <xf numFmtId="0" fontId="20" fillId="17" borderId="75" xfId="2" applyFont="1" applyFill="1" applyBorder="1" applyAlignment="1">
      <alignment horizontal="center" vertical="center" wrapText="1"/>
    </xf>
    <xf numFmtId="0" fontId="84" fillId="0" borderId="0" xfId="2" applyFont="1" applyAlignment="1">
      <alignment vertical="top" wrapText="1"/>
    </xf>
    <xf numFmtId="0" fontId="8" fillId="0" borderId="87" xfId="1" applyBorder="1" applyAlignment="1" applyProtection="1">
      <alignment horizontal="left" vertical="top" wrapText="1"/>
    </xf>
    <xf numFmtId="14" fontId="18" fillId="19" borderId="1" xfId="2" applyNumberFormat="1" applyFont="1" applyFill="1" applyBorder="1" applyAlignment="1">
      <alignment horizontal="center" vertical="center" wrapText="1" shrinkToFit="1"/>
    </xf>
    <xf numFmtId="0" fontId="42" fillId="5" borderId="0" xfId="17" applyFont="1" applyFill="1" applyAlignment="1">
      <alignment vertical="center" wrapText="1"/>
    </xf>
    <xf numFmtId="14" fontId="82" fillId="19" borderId="60" xfId="2" applyNumberFormat="1" applyFont="1" applyFill="1" applyBorder="1" applyAlignment="1">
      <alignment horizontal="center" vertical="center" wrapText="1" shrinkToFit="1"/>
    </xf>
    <xf numFmtId="14" fontId="86" fillId="19" borderId="90" xfId="2" applyNumberFormat="1" applyFont="1" applyFill="1" applyBorder="1" applyAlignment="1">
      <alignment vertical="center" shrinkToFit="1"/>
    </xf>
    <xf numFmtId="0" fontId="112" fillId="21" borderId="76" xfId="0" applyFont="1" applyFill="1" applyBorder="1" applyAlignment="1">
      <alignment horizontal="center" vertical="center" wrapText="1"/>
    </xf>
    <xf numFmtId="0" fontId="112" fillId="32" borderId="76" xfId="0" applyFont="1" applyFill="1" applyBorder="1" applyAlignment="1">
      <alignment horizontal="center" vertical="center" wrapText="1"/>
    </xf>
    <xf numFmtId="0" fontId="135" fillId="17" borderId="0" xfId="2" applyFont="1" applyFill="1" applyAlignment="1">
      <alignment horizontal="center" vertical="center" wrapText="1"/>
    </xf>
    <xf numFmtId="183" fontId="135" fillId="17" borderId="0" xfId="2" applyNumberFormat="1" applyFont="1" applyFill="1" applyAlignment="1">
      <alignment horizontal="center" vertical="center"/>
    </xf>
    <xf numFmtId="14" fontId="86" fillId="19" borderId="1" xfId="2" applyNumberFormat="1" applyFont="1" applyFill="1" applyBorder="1" applyAlignment="1">
      <alignment horizontal="center" vertical="center" wrapText="1" shrinkToFit="1"/>
    </xf>
    <xf numFmtId="0" fontId="8" fillId="0" borderId="87" xfId="1" applyBorder="1" applyAlignment="1" applyProtection="1">
      <alignment horizontal="left" vertical="center" wrapText="1"/>
    </xf>
    <xf numFmtId="0" fontId="23" fillId="17" borderId="0" xfId="19" applyFont="1" applyFill="1" applyAlignment="1">
      <alignment horizontal="left" vertical="center"/>
    </xf>
    <xf numFmtId="0" fontId="136" fillId="21" borderId="81" xfId="2" applyFont="1" applyFill="1" applyBorder="1" applyAlignment="1">
      <alignment horizontal="center" vertical="center" wrapText="1"/>
    </xf>
    <xf numFmtId="0" fontId="113" fillId="0" borderId="0" xfId="2" applyFont="1" applyAlignment="1">
      <alignment vertical="top" wrapText="1"/>
    </xf>
    <xf numFmtId="0" fontId="82" fillId="19" borderId="79" xfId="1" applyFont="1" applyFill="1" applyBorder="1" applyAlignment="1" applyProtection="1">
      <alignment horizontal="center" vertical="center"/>
    </xf>
    <xf numFmtId="0" fontId="6" fillId="0" borderId="89" xfId="2" applyBorder="1">
      <alignment vertical="center"/>
    </xf>
    <xf numFmtId="0" fontId="8" fillId="0" borderId="92" xfId="1" applyFill="1" applyBorder="1" applyAlignment="1" applyProtection="1">
      <alignment vertical="center" wrapText="1"/>
    </xf>
    <xf numFmtId="0" fontId="113" fillId="0" borderId="93" xfId="1" applyFont="1" applyFill="1" applyBorder="1" applyAlignment="1" applyProtection="1">
      <alignment horizontal="left" vertical="top" wrapText="1"/>
    </xf>
    <xf numFmtId="0" fontId="8" fillId="0" borderId="94" xfId="1" applyBorder="1" applyAlignment="1" applyProtection="1">
      <alignment vertical="center" wrapText="1"/>
    </xf>
    <xf numFmtId="0" fontId="114" fillId="0" borderId="95" xfId="1" applyFont="1" applyFill="1" applyBorder="1" applyAlignment="1" applyProtection="1">
      <alignment horizontal="left" vertical="top" wrapText="1"/>
    </xf>
    <xf numFmtId="0" fontId="8" fillId="0" borderId="96" xfId="1" applyFill="1" applyBorder="1" applyAlignment="1" applyProtection="1">
      <alignment horizontal="left" vertical="center" wrapText="1"/>
    </xf>
    <xf numFmtId="0" fontId="11" fillId="0" borderId="99" xfId="17" applyFont="1" applyBorder="1" applyAlignment="1">
      <alignment horizontal="center" vertical="center" shrinkToFit="1"/>
    </xf>
    <xf numFmtId="0" fontId="46" fillId="0" borderId="100" xfId="17" applyFont="1" applyBorder="1" applyAlignment="1">
      <alignment vertical="center" shrinkToFit="1"/>
    </xf>
    <xf numFmtId="0" fontId="46" fillId="10" borderId="104" xfId="17" applyFont="1" applyFill="1" applyBorder="1" applyAlignment="1">
      <alignment horizontal="center" vertical="center"/>
    </xf>
    <xf numFmtId="0" fontId="46" fillId="0" borderId="100" xfId="17" applyFont="1" applyBorder="1" applyAlignment="1">
      <alignment horizontal="center" vertical="center"/>
    </xf>
    <xf numFmtId="0" fontId="88" fillId="17" borderId="107" xfId="17" applyFont="1" applyFill="1" applyBorder="1" applyAlignment="1">
      <alignment horizontal="center" vertical="center" wrapText="1"/>
    </xf>
    <xf numFmtId="14" fontId="88" fillId="17" borderId="108" xfId="17" applyNumberFormat="1" applyFont="1" applyFill="1" applyBorder="1" applyAlignment="1">
      <alignment horizontal="center" vertical="center"/>
    </xf>
    <xf numFmtId="0" fontId="12" fillId="0" borderId="110" xfId="2" applyFont="1" applyBorder="1" applyAlignment="1">
      <alignment horizontal="center" vertical="center" wrapText="1"/>
    </xf>
    <xf numFmtId="14" fontId="33" fillId="17" borderId="108" xfId="17" applyNumberFormat="1" applyFont="1" applyFill="1" applyBorder="1" applyAlignment="1">
      <alignment horizontal="center" vertical="center"/>
    </xf>
    <xf numFmtId="0" fontId="12" fillId="0" borderId="111" xfId="2" applyFont="1" applyBorder="1" applyAlignment="1">
      <alignment horizontal="center" vertical="center" wrapText="1"/>
    </xf>
    <xf numFmtId="0" fontId="12" fillId="0" borderId="112" xfId="2" applyFont="1" applyBorder="1" applyAlignment="1">
      <alignment horizontal="center" vertical="center" wrapText="1"/>
    </xf>
    <xf numFmtId="0" fontId="12" fillId="0" borderId="113" xfId="2" applyFont="1" applyBorder="1" applyAlignment="1">
      <alignment horizontal="center" vertical="center" wrapText="1"/>
    </xf>
    <xf numFmtId="0" fontId="12" fillId="0" borderId="110" xfId="2" applyFont="1" applyBorder="1" applyAlignment="1">
      <alignment horizontal="center" vertical="center"/>
    </xf>
    <xf numFmtId="0" fontId="12" fillId="5" borderId="113" xfId="2" applyFont="1" applyFill="1" applyBorder="1" applyAlignment="1">
      <alignment horizontal="center" vertical="center" wrapText="1"/>
    </xf>
    <xf numFmtId="0" fontId="1" fillId="17" borderId="114" xfId="17" applyFill="1" applyBorder="1" applyAlignment="1">
      <alignment horizontal="center" vertical="center" wrapText="1"/>
    </xf>
    <xf numFmtId="0" fontId="53" fillId="3" borderId="115" xfId="17" applyFont="1" applyFill="1" applyBorder="1" applyAlignment="1">
      <alignment horizontal="center" vertical="center" wrapText="1"/>
    </xf>
    <xf numFmtId="0" fontId="7" fillId="3" borderId="116" xfId="17" applyFont="1" applyFill="1" applyBorder="1" applyAlignment="1">
      <alignment horizontal="center" vertical="center" wrapText="1"/>
    </xf>
    <xf numFmtId="0" fontId="13" fillId="3" borderId="116" xfId="17" applyFont="1" applyFill="1" applyBorder="1" applyAlignment="1">
      <alignment horizontal="center" vertical="center" wrapText="1"/>
    </xf>
    <xf numFmtId="0" fontId="55" fillId="3" borderId="116" xfId="17" applyFont="1" applyFill="1" applyBorder="1" applyAlignment="1">
      <alignment horizontal="center" vertical="center" wrapText="1"/>
    </xf>
    <xf numFmtId="0" fontId="7" fillId="3" borderId="118" xfId="17" applyFont="1" applyFill="1" applyBorder="1" applyAlignment="1">
      <alignment horizontal="center" vertical="center" wrapText="1"/>
    </xf>
    <xf numFmtId="176" fontId="56" fillId="3" borderId="122" xfId="17" applyNumberFormat="1" applyFont="1" applyFill="1" applyBorder="1" applyAlignment="1">
      <alignment horizontal="center" vertical="center" wrapText="1"/>
    </xf>
    <xf numFmtId="0" fontId="56" fillId="3" borderId="122" xfId="17" applyFont="1" applyFill="1" applyBorder="1" applyAlignment="1">
      <alignment horizontal="left" vertical="center" wrapText="1"/>
    </xf>
    <xf numFmtId="176" fontId="56" fillId="11" borderId="123" xfId="17" applyNumberFormat="1" applyFont="1" applyFill="1" applyBorder="1" applyAlignment="1">
      <alignment horizontal="center" vertical="center" wrapText="1"/>
    </xf>
    <xf numFmtId="0" fontId="56" fillId="11" borderId="123" xfId="17" applyFont="1" applyFill="1" applyBorder="1" applyAlignment="1">
      <alignment horizontal="left" vertical="center" wrapText="1"/>
    </xf>
    <xf numFmtId="0" fontId="46" fillId="17" borderId="99" xfId="16" applyFont="1" applyFill="1" applyBorder="1">
      <alignment vertical="center"/>
    </xf>
    <xf numFmtId="0" fontId="60" fillId="12" borderId="124" xfId="17" applyFont="1" applyFill="1" applyBorder="1" applyAlignment="1">
      <alignment horizontal="center" vertical="center" wrapText="1"/>
    </xf>
    <xf numFmtId="176" fontId="58" fillId="12" borderId="124" xfId="17" applyNumberFormat="1" applyFont="1" applyFill="1" applyBorder="1" applyAlignment="1">
      <alignment horizontal="center" vertical="center" wrapText="1"/>
    </xf>
    <xf numFmtId="181" fontId="60" fillId="9" borderId="124" xfId="0" applyNumberFormat="1" applyFont="1" applyFill="1" applyBorder="1" applyAlignment="1">
      <alignment horizontal="center" vertical="center"/>
    </xf>
    <xf numFmtId="0" fontId="60" fillId="12" borderId="125" xfId="17" applyFont="1" applyFill="1" applyBorder="1" applyAlignment="1">
      <alignment horizontal="center" vertical="center" wrapText="1"/>
    </xf>
    <xf numFmtId="0" fontId="126" fillId="19" borderId="127" xfId="2" applyFont="1" applyFill="1" applyBorder="1" applyAlignment="1">
      <alignment horizontal="center" vertical="center" wrapText="1"/>
    </xf>
    <xf numFmtId="0" fontId="6" fillId="0" borderId="128" xfId="2" applyBorder="1" applyAlignment="1">
      <alignment vertical="top" wrapText="1"/>
    </xf>
    <xf numFmtId="0" fontId="6" fillId="0" borderId="129" xfId="2" applyBorder="1" applyAlignment="1">
      <alignment vertical="top" wrapText="1"/>
    </xf>
    <xf numFmtId="0" fontId="6" fillId="13" borderId="128" xfId="2" applyFill="1" applyBorder="1" applyAlignment="1">
      <alignment vertical="top" wrapText="1"/>
    </xf>
    <xf numFmtId="0" fontId="1" fillId="2" borderId="130" xfId="2" applyFont="1" applyFill="1" applyBorder="1" applyAlignment="1">
      <alignment vertical="top" wrapText="1"/>
    </xf>
    <xf numFmtId="0" fontId="95" fillId="2" borderId="133" xfId="2" applyFont="1" applyFill="1" applyBorder="1" applyAlignment="1">
      <alignment vertical="top" wrapText="1"/>
    </xf>
    <xf numFmtId="0" fontId="1" fillId="3" borderId="134" xfId="2" applyFont="1" applyFill="1" applyBorder="1" applyAlignment="1">
      <alignment vertical="top" wrapText="1"/>
    </xf>
    <xf numFmtId="0" fontId="0" fillId="19" borderId="128" xfId="0" applyFill="1" applyBorder="1" applyAlignment="1">
      <alignment vertical="top" wrapText="1"/>
    </xf>
    <xf numFmtId="0" fontId="17" fillId="3" borderId="135" xfId="2" applyFont="1" applyFill="1" applyBorder="1" applyAlignment="1">
      <alignment horizontal="center" vertical="center" wrapText="1"/>
    </xf>
    <xf numFmtId="0" fontId="86" fillId="19" borderId="136" xfId="2" applyFont="1" applyFill="1" applyBorder="1" applyAlignment="1">
      <alignment horizontal="center" vertical="center"/>
    </xf>
    <xf numFmtId="0" fontId="8" fillId="0" borderId="138" xfId="1" applyFill="1" applyBorder="1" applyAlignment="1" applyProtection="1">
      <alignment vertical="center" wrapText="1"/>
    </xf>
    <xf numFmtId="0" fontId="24" fillId="0" borderId="139" xfId="2" applyFont="1" applyBorder="1" applyAlignment="1">
      <alignment vertical="top" wrapText="1"/>
    </xf>
    <xf numFmtId="0" fontId="139" fillId="0" borderId="95" xfId="1" applyFont="1" applyFill="1" applyBorder="1" applyAlignment="1" applyProtection="1">
      <alignment horizontal="left" vertical="top" wrapText="1"/>
    </xf>
    <xf numFmtId="14" fontId="18" fillId="3" borderId="2" xfId="2" applyNumberFormat="1" applyFont="1" applyFill="1" applyBorder="1" applyAlignment="1">
      <alignment horizontal="center" vertical="center" shrinkToFit="1"/>
    </xf>
    <xf numFmtId="14" fontId="24"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4" fillId="3" borderId="0" xfId="1" applyNumberFormat="1" applyFont="1" applyFill="1" applyBorder="1" applyAlignment="1" applyProtection="1">
      <alignment horizontal="center" vertical="center" wrapText="1" shrinkToFit="1"/>
    </xf>
    <xf numFmtId="0" fontId="140" fillId="19" borderId="127" xfId="2" applyFont="1" applyFill="1" applyBorder="1" applyAlignment="1">
      <alignment horizontal="center" vertical="center" wrapText="1"/>
    </xf>
    <xf numFmtId="0" fontId="83" fillId="0" borderId="89" xfId="2" applyFont="1" applyBorder="1" applyAlignment="1">
      <alignment vertical="center" shrinkToFit="1"/>
    </xf>
    <xf numFmtId="0" fontId="8" fillId="0" borderId="150" xfId="1" applyBorder="1" applyAlignment="1" applyProtection="1">
      <alignment horizontal="left" vertical="center" wrapText="1"/>
    </xf>
    <xf numFmtId="0" fontId="6" fillId="0" borderId="150" xfId="2" applyBorder="1">
      <alignment vertical="center"/>
    </xf>
    <xf numFmtId="14" fontId="86" fillId="19" borderId="79" xfId="2" applyNumberFormat="1" applyFont="1" applyFill="1" applyBorder="1" applyAlignment="1">
      <alignment horizontal="center" vertical="center" wrapText="1"/>
    </xf>
    <xf numFmtId="0" fontId="8" fillId="0" borderId="154" xfId="1" applyFill="1" applyBorder="1" applyAlignment="1" applyProtection="1">
      <alignment horizontal="left" vertical="top" wrapText="1"/>
    </xf>
    <xf numFmtId="0" fontId="6" fillId="0" borderId="154" xfId="2" applyBorder="1">
      <alignment vertical="center"/>
    </xf>
    <xf numFmtId="0" fontId="141" fillId="30" borderId="64" xfId="0" applyFont="1" applyFill="1" applyBorder="1" applyAlignment="1">
      <alignment horizontal="center" vertical="center" wrapText="1"/>
    </xf>
    <xf numFmtId="0" fontId="84" fillId="19" borderId="137" xfId="2" applyFont="1" applyFill="1" applyBorder="1" applyAlignment="1">
      <alignment horizontal="center" vertical="center" wrapText="1"/>
    </xf>
    <xf numFmtId="0" fontId="113" fillId="0" borderId="156" xfId="1" applyFont="1" applyFill="1" applyBorder="1" applyAlignment="1" applyProtection="1">
      <alignment vertical="top" wrapText="1"/>
    </xf>
    <xf numFmtId="14" fontId="82" fillId="19" borderId="159" xfId="1" applyNumberFormat="1" applyFont="1" applyFill="1" applyBorder="1" applyAlignment="1" applyProtection="1">
      <alignment horizontal="center" vertical="center" shrinkToFit="1"/>
    </xf>
    <xf numFmtId="14" fontId="82" fillId="19" borderId="159" xfId="2" applyNumberFormat="1" applyFont="1" applyFill="1" applyBorder="1" applyAlignment="1">
      <alignment horizontal="center" vertical="center" wrapText="1" shrinkToFit="1"/>
    </xf>
    <xf numFmtId="14" fontId="82" fillId="19" borderId="159" xfId="1" applyNumberFormat="1" applyFont="1" applyFill="1" applyBorder="1" applyAlignment="1" applyProtection="1">
      <alignment horizontal="center" vertical="center" wrapText="1"/>
    </xf>
    <xf numFmtId="0" fontId="8" fillId="0" borderId="160" xfId="1" applyBorder="1" applyAlignment="1" applyProtection="1">
      <alignment vertical="center"/>
    </xf>
    <xf numFmtId="0" fontId="20" fillId="17" borderId="161" xfId="2" applyFont="1" applyFill="1" applyBorder="1" applyAlignment="1">
      <alignment horizontal="center" vertical="center" wrapText="1"/>
    </xf>
    <xf numFmtId="0" fontId="82" fillId="19" borderId="144" xfId="2" applyFont="1" applyFill="1" applyBorder="1" applyAlignment="1">
      <alignment horizontal="center" vertical="center"/>
    </xf>
    <xf numFmtId="0" fontId="82" fillId="19" borderId="0" xfId="2" applyFont="1" applyFill="1" applyAlignment="1">
      <alignment horizontal="center" vertical="center" wrapText="1"/>
    </xf>
    <xf numFmtId="0" fontId="144" fillId="0" borderId="0" xfId="0" applyFont="1">
      <alignment vertical="center"/>
    </xf>
    <xf numFmtId="0" fontId="127" fillId="0" borderId="0" xfId="0" applyFont="1">
      <alignment vertical="center"/>
    </xf>
    <xf numFmtId="0" fontId="0" fillId="19" borderId="152" xfId="0" applyFill="1" applyBorder="1" applyAlignment="1">
      <alignment horizontal="center" vertical="center"/>
    </xf>
    <xf numFmtId="0" fontId="0" fillId="0" borderId="152" xfId="0" applyBorder="1" applyAlignment="1">
      <alignment horizontal="center" vertical="center"/>
    </xf>
    <xf numFmtId="0" fontId="0" fillId="17" borderId="152" xfId="0" applyFill="1" applyBorder="1" applyAlignment="1">
      <alignment horizontal="center" vertical="center"/>
    </xf>
    <xf numFmtId="0" fontId="0" fillId="0" borderId="33" xfId="0" applyBorder="1" applyAlignment="1">
      <alignment horizontal="center" vertical="center"/>
    </xf>
    <xf numFmtId="9" fontId="0" fillId="19" borderId="152" xfId="0" applyNumberFormat="1" applyFill="1" applyBorder="1" applyAlignment="1">
      <alignment horizontal="center" vertical="center"/>
    </xf>
    <xf numFmtId="9" fontId="0" fillId="0" borderId="152" xfId="0" applyNumberFormat="1" applyBorder="1" applyAlignment="1">
      <alignment horizontal="center" vertical="center"/>
    </xf>
    <xf numFmtId="9" fontId="0" fillId="17" borderId="152" xfId="0" applyNumberFormat="1" applyFill="1" applyBorder="1" applyAlignment="1">
      <alignment horizontal="center" vertical="center"/>
    </xf>
    <xf numFmtId="0" fontId="145" fillId="0" borderId="167" xfId="0" applyFont="1" applyBorder="1" applyAlignment="1">
      <alignment horizontal="center" vertical="center"/>
    </xf>
    <xf numFmtId="0" fontId="145" fillId="0" borderId="168" xfId="0" applyFont="1" applyBorder="1" applyAlignment="1">
      <alignment horizontal="center" vertical="center"/>
    </xf>
    <xf numFmtId="0" fontId="145" fillId="0" borderId="169" xfId="0" applyFont="1" applyBorder="1" applyAlignment="1">
      <alignment horizontal="center" vertical="center"/>
    </xf>
    <xf numFmtId="0" fontId="145" fillId="0" borderId="170" xfId="0" applyFont="1" applyBorder="1" applyAlignment="1">
      <alignment horizontal="center" vertical="center"/>
    </xf>
    <xf numFmtId="0" fontId="145" fillId="0" borderId="171" xfId="0" applyFont="1" applyBorder="1" applyAlignment="1">
      <alignment horizontal="center" vertical="center"/>
    </xf>
    <xf numFmtId="0" fontId="145" fillId="0" borderId="172" xfId="0" applyFont="1" applyBorder="1" applyAlignment="1">
      <alignment horizontal="center" vertical="center"/>
    </xf>
    <xf numFmtId="0" fontId="145" fillId="0" borderId="173" xfId="0" applyFont="1" applyBorder="1" applyAlignment="1">
      <alignment horizontal="center" vertical="center"/>
    </xf>
    <xf numFmtId="0" fontId="145" fillId="0" borderId="174" xfId="0" applyFont="1" applyBorder="1" applyAlignment="1">
      <alignment horizontal="center" vertical="center"/>
    </xf>
    <xf numFmtId="0" fontId="0" fillId="0" borderId="175" xfId="0" applyBorder="1" applyAlignment="1">
      <alignment horizontal="center" vertical="center"/>
    </xf>
    <xf numFmtId="0" fontId="0" fillId="0" borderId="176" xfId="0" applyBorder="1" applyAlignment="1">
      <alignment horizontal="center" vertical="center"/>
    </xf>
    <xf numFmtId="0" fontId="0" fillId="0" borderId="177" xfId="0" applyBorder="1" applyAlignment="1">
      <alignment horizontal="center" vertical="center"/>
    </xf>
    <xf numFmtId="0" fontId="0" fillId="0" borderId="178" xfId="0" applyBorder="1" applyAlignment="1">
      <alignment horizontal="center" vertical="center"/>
    </xf>
    <xf numFmtId="0" fontId="0" fillId="0" borderId="179" xfId="0" applyBorder="1" applyAlignment="1">
      <alignment horizontal="center" vertical="center"/>
    </xf>
    <xf numFmtId="0" fontId="146" fillId="0" borderId="167" xfId="0" applyFont="1" applyBorder="1" applyAlignment="1">
      <alignment horizontal="center" vertical="center"/>
    </xf>
    <xf numFmtId="0" fontId="146" fillId="0" borderId="168" xfId="0" applyFont="1" applyBorder="1" applyAlignment="1">
      <alignment horizontal="center" vertical="center"/>
    </xf>
    <xf numFmtId="0" fontId="146" fillId="0" borderId="169" xfId="0" applyFont="1" applyBorder="1" applyAlignment="1">
      <alignment horizontal="center" vertical="center"/>
    </xf>
    <xf numFmtId="0" fontId="146" fillId="0" borderId="170" xfId="0" applyFont="1" applyBorder="1" applyAlignment="1">
      <alignment horizontal="center" vertical="center"/>
    </xf>
    <xf numFmtId="9" fontId="0" fillId="0" borderId="178" xfId="0" applyNumberFormat="1" applyBorder="1" applyAlignment="1">
      <alignment horizontal="center" vertical="center"/>
    </xf>
    <xf numFmtId="9" fontId="0" fillId="0" borderId="176" xfId="0" applyNumberFormat="1" applyBorder="1" applyAlignment="1">
      <alignment horizontal="center" vertical="center"/>
    </xf>
    <xf numFmtId="9" fontId="0" fillId="0" borderId="177" xfId="0" applyNumberFormat="1" applyBorder="1" applyAlignment="1">
      <alignment horizontal="center" vertical="center"/>
    </xf>
    <xf numFmtId="9" fontId="0" fillId="0" borderId="179" xfId="0" applyNumberFormat="1" applyBorder="1" applyAlignment="1">
      <alignment horizontal="center" vertical="center"/>
    </xf>
    <xf numFmtId="0" fontId="88" fillId="13" borderId="130" xfId="2" applyFont="1" applyFill="1" applyBorder="1" applyAlignment="1">
      <alignment vertical="top" wrapText="1"/>
    </xf>
    <xf numFmtId="14" fontId="86" fillId="19" borderId="183" xfId="2" applyNumberFormat="1" applyFont="1" applyFill="1" applyBorder="1" applyAlignment="1">
      <alignment horizontal="center" vertical="center"/>
    </xf>
    <xf numFmtId="14" fontId="86" fillId="19" borderId="182" xfId="2" applyNumberFormat="1" applyFont="1" applyFill="1" applyBorder="1" applyAlignment="1">
      <alignment horizontal="center" vertical="center"/>
    </xf>
    <xf numFmtId="0" fontId="87" fillId="19" borderId="184" xfId="2" applyFont="1" applyFill="1" applyBorder="1" applyAlignment="1">
      <alignment horizontal="center" vertical="center"/>
    </xf>
    <xf numFmtId="14" fontId="86" fillId="19" borderId="184" xfId="2" applyNumberFormat="1" applyFont="1" applyFill="1" applyBorder="1" applyAlignment="1">
      <alignment horizontal="center" vertical="center"/>
    </xf>
    <xf numFmtId="0" fontId="8" fillId="0" borderId="181" xfId="1" applyBorder="1" applyAlignment="1" applyProtection="1">
      <alignment vertical="top" wrapText="1"/>
    </xf>
    <xf numFmtId="0" fontId="113" fillId="0" borderId="82" xfId="2" applyFont="1" applyBorder="1" applyAlignment="1">
      <alignment horizontal="left" vertical="top" wrapText="1"/>
    </xf>
    <xf numFmtId="0" fontId="113" fillId="0" borderId="181" xfId="2" applyFont="1" applyBorder="1" applyAlignment="1">
      <alignment vertical="top" wrapText="1"/>
    </xf>
    <xf numFmtId="0" fontId="113" fillId="0" borderId="0" xfId="1" applyFont="1" applyAlignment="1" applyProtection="1">
      <alignment horizontal="left" vertical="top" wrapText="1"/>
    </xf>
    <xf numFmtId="0" fontId="82" fillId="19" borderId="64" xfId="2" applyFont="1" applyFill="1" applyBorder="1" applyAlignment="1">
      <alignment horizontal="center" vertical="center"/>
    </xf>
    <xf numFmtId="0" fontId="147" fillId="19" borderId="182" xfId="2" applyFont="1" applyFill="1" applyBorder="1" applyAlignment="1">
      <alignment horizontal="center" vertical="center"/>
    </xf>
    <xf numFmtId="0" fontId="147" fillId="19" borderId="183" xfId="2" applyFont="1" applyFill="1" applyBorder="1" applyAlignment="1">
      <alignment horizontal="center" vertical="center"/>
    </xf>
    <xf numFmtId="56" fontId="82" fillId="19" borderId="145" xfId="2" applyNumberFormat="1" applyFont="1" applyFill="1" applyBorder="1" applyAlignment="1">
      <alignment horizontal="center" vertical="center" wrapText="1"/>
    </xf>
    <xf numFmtId="14" fontId="86" fillId="19" borderId="185" xfId="2" applyNumberFormat="1" applyFont="1" applyFill="1" applyBorder="1" applyAlignment="1">
      <alignment horizontal="center" vertical="center"/>
    </xf>
    <xf numFmtId="0" fontId="12" fillId="36" borderId="0" xfId="2" applyFont="1" applyFill="1" applyAlignment="1">
      <alignment vertical="top" wrapText="1"/>
    </xf>
    <xf numFmtId="0" fontId="28" fillId="36" borderId="0" xfId="2" applyFont="1" applyFill="1" applyAlignment="1">
      <alignment vertical="top" wrapText="1"/>
    </xf>
    <xf numFmtId="0" fontId="8" fillId="36" borderId="0" xfId="1" applyFill="1" applyAlignment="1" applyProtection="1">
      <alignment horizontal="center" vertical="top" wrapText="1"/>
    </xf>
    <xf numFmtId="0" fontId="82" fillId="19" borderId="146" xfId="2" applyFont="1" applyFill="1" applyBorder="1">
      <alignment vertical="center"/>
    </xf>
    <xf numFmtId="14" fontId="82" fillId="2" borderId="143" xfId="2" applyNumberFormat="1" applyFont="1" applyFill="1" applyBorder="1" applyAlignment="1">
      <alignment horizontal="center" vertical="center"/>
    </xf>
    <xf numFmtId="14" fontId="82" fillId="19" borderId="146" xfId="2" applyNumberFormat="1" applyFont="1" applyFill="1" applyBorder="1">
      <alignment vertical="center"/>
    </xf>
    <xf numFmtId="14" fontId="82" fillId="19" borderId="151" xfId="2" applyNumberFormat="1" applyFont="1" applyFill="1" applyBorder="1">
      <alignment vertical="center"/>
    </xf>
    <xf numFmtId="0" fontId="82" fillId="19" borderId="0" xfId="2" applyFont="1" applyFill="1">
      <alignment vertical="center"/>
    </xf>
    <xf numFmtId="14" fontId="82" fillId="19" borderId="2" xfId="1" applyNumberFormat="1" applyFont="1" applyFill="1" applyBorder="1" applyAlignment="1" applyProtection="1">
      <alignment horizontal="center" vertical="center" shrinkToFit="1"/>
    </xf>
    <xf numFmtId="0" fontId="8" fillId="0" borderId="186" xfId="1" applyBorder="1" applyAlignment="1" applyProtection="1">
      <alignment horizontal="left" vertical="center" wrapText="1"/>
    </xf>
    <xf numFmtId="0" fontId="6" fillId="0" borderId="186" xfId="2" applyBorder="1">
      <alignment vertical="center"/>
    </xf>
    <xf numFmtId="56" fontId="82" fillId="19" borderId="155" xfId="2" applyNumberFormat="1" applyFont="1" applyFill="1" applyBorder="1">
      <alignment vertical="center"/>
    </xf>
    <xf numFmtId="0" fontId="8" fillId="0" borderId="0" xfId="1" applyAlignment="1" applyProtection="1">
      <alignment vertical="top" wrapText="1"/>
    </xf>
    <xf numFmtId="0" fontId="149" fillId="0" borderId="180" xfId="1" applyFont="1" applyBorder="1" applyAlignment="1" applyProtection="1">
      <alignment horizontal="left" vertical="top" wrapText="1"/>
    </xf>
    <xf numFmtId="0" fontId="150" fillId="0" borderId="153" xfId="1" applyFont="1" applyFill="1" applyBorder="1" applyAlignment="1" applyProtection="1">
      <alignment horizontal="left" vertical="top" wrapText="1"/>
    </xf>
    <xf numFmtId="0" fontId="7" fillId="37" borderId="116" xfId="17" applyFont="1" applyFill="1" applyBorder="1" applyAlignment="1">
      <alignment horizontal="center" vertical="center" wrapText="1"/>
    </xf>
    <xf numFmtId="0" fontId="87" fillId="19" borderId="191" xfId="2" applyFont="1" applyFill="1" applyBorder="1" applyAlignment="1">
      <alignment horizontal="center" vertical="center"/>
    </xf>
    <xf numFmtId="0" fontId="87" fillId="19" borderId="192" xfId="2" applyFont="1" applyFill="1" applyBorder="1" applyAlignment="1">
      <alignment horizontal="center" vertical="center"/>
    </xf>
    <xf numFmtId="0" fontId="87" fillId="19" borderId="193" xfId="2" applyFont="1" applyFill="1" applyBorder="1" applyAlignment="1">
      <alignment horizontal="center" vertical="center"/>
    </xf>
    <xf numFmtId="14" fontId="86" fillId="19" borderId="191" xfId="2" applyNumberFormat="1" applyFont="1" applyFill="1" applyBorder="1" applyAlignment="1">
      <alignment horizontal="center" vertical="center"/>
    </xf>
    <xf numFmtId="14" fontId="86" fillId="19" borderId="192" xfId="2" applyNumberFormat="1" applyFont="1" applyFill="1" applyBorder="1" applyAlignment="1">
      <alignment horizontal="center" vertical="center"/>
    </xf>
    <xf numFmtId="14" fontId="86" fillId="19" borderId="193" xfId="2" applyNumberFormat="1" applyFont="1" applyFill="1" applyBorder="1" applyAlignment="1">
      <alignment horizontal="center" vertical="center"/>
    </xf>
    <xf numFmtId="0" fontId="8" fillId="0" borderId="194" xfId="1" applyFill="1" applyBorder="1" applyAlignment="1" applyProtection="1">
      <alignment vertical="center" wrapText="1"/>
    </xf>
    <xf numFmtId="0" fontId="82" fillId="19" borderId="79" xfId="1" applyFont="1" applyFill="1" applyBorder="1" applyAlignment="1" applyProtection="1">
      <alignment horizontal="center" vertical="center" wrapText="1"/>
    </xf>
    <xf numFmtId="0" fontId="96" fillId="35" borderId="59" xfId="0" applyFont="1" applyFill="1" applyBorder="1" applyAlignment="1">
      <alignment horizontal="center" vertical="center" wrapText="1"/>
    </xf>
    <xf numFmtId="0" fontId="96" fillId="35" borderId="66" xfId="0" applyFont="1" applyFill="1" applyBorder="1" applyAlignment="1">
      <alignment horizontal="center" vertical="center" wrapText="1"/>
    </xf>
    <xf numFmtId="177" fontId="12" fillId="35" borderId="35" xfId="2" applyNumberFormat="1" applyFont="1" applyFill="1" applyBorder="1" applyAlignment="1">
      <alignment horizontal="center" vertical="center" wrapText="1"/>
    </xf>
    <xf numFmtId="0" fontId="28" fillId="21" borderId="181" xfId="2" applyFont="1" applyFill="1" applyBorder="1" applyAlignment="1">
      <alignment horizontal="center" vertical="center" wrapText="1"/>
    </xf>
    <xf numFmtId="0" fontId="28" fillId="21" borderId="188" xfId="2" applyFont="1" applyFill="1" applyBorder="1" applyAlignment="1">
      <alignment horizontal="center" vertical="center" wrapText="1"/>
    </xf>
    <xf numFmtId="0" fontId="152" fillId="26" borderId="77" xfId="1" applyFont="1" applyFill="1" applyBorder="1" applyAlignment="1" applyProtection="1">
      <alignment horizontal="center" vertical="center" wrapText="1" shrinkToFit="1"/>
    </xf>
    <xf numFmtId="0" fontId="21" fillId="17" borderId="195" xfId="2" applyFont="1" applyFill="1" applyBorder="1" applyAlignment="1">
      <alignment horizontal="center" vertical="center" wrapText="1"/>
    </xf>
    <xf numFmtId="0" fontId="21" fillId="17" borderId="196" xfId="2" applyFont="1" applyFill="1" applyBorder="1" applyAlignment="1">
      <alignment horizontal="center" vertical="center" wrapText="1"/>
    </xf>
    <xf numFmtId="0" fontId="107" fillId="19" borderId="78" xfId="2" applyFont="1" applyFill="1" applyBorder="1">
      <alignment vertical="center"/>
    </xf>
    <xf numFmtId="14" fontId="86" fillId="19" borderId="78" xfId="2" applyNumberFormat="1" applyFont="1" applyFill="1" applyBorder="1">
      <alignment vertical="center"/>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7" fillId="19" borderId="80" xfId="2" applyFont="1" applyFill="1" applyBorder="1" applyAlignment="1">
      <alignment horizontal="center" vertical="center"/>
    </xf>
    <xf numFmtId="14" fontId="106" fillId="17" borderId="36" xfId="2" applyNumberFormat="1" applyFont="1" applyFill="1" applyBorder="1" applyAlignment="1">
      <alignment horizontal="left" vertical="center"/>
    </xf>
    <xf numFmtId="0" fontId="155" fillId="0" borderId="67" xfId="17" applyFont="1" applyBorder="1" applyAlignment="1">
      <alignment horizontal="center" vertical="center" wrapText="1"/>
    </xf>
    <xf numFmtId="14" fontId="82" fillId="19" borderId="162" xfId="2" applyNumberFormat="1" applyFont="1" applyFill="1" applyBorder="1" applyAlignment="1">
      <alignment horizontal="center" vertical="center"/>
    </xf>
    <xf numFmtId="14" fontId="82" fillId="19" borderId="197" xfId="2" applyNumberFormat="1" applyFont="1" applyFill="1" applyBorder="1" applyAlignment="1">
      <alignment horizontal="center" vertical="center"/>
    </xf>
    <xf numFmtId="0" fontId="17" fillId="21" borderId="197" xfId="2" applyFont="1" applyFill="1" applyBorder="1" applyAlignment="1">
      <alignment horizontal="center" vertical="center" wrapText="1"/>
    </xf>
    <xf numFmtId="0" fontId="82" fillId="21" borderId="198" xfId="2" applyFont="1" applyFill="1" applyBorder="1" applyAlignment="1">
      <alignment horizontal="center" vertical="center"/>
    </xf>
    <xf numFmtId="0" fontId="82" fillId="21" borderId="0" xfId="2" applyFont="1" applyFill="1" applyAlignment="1">
      <alignment horizontal="center" vertical="center"/>
    </xf>
    <xf numFmtId="14" fontId="82" fillId="21" borderId="0" xfId="2" applyNumberFormat="1" applyFont="1" applyFill="1" applyAlignment="1">
      <alignment horizontal="center" vertical="center"/>
    </xf>
    <xf numFmtId="0" fontId="8" fillId="17" borderId="199" xfId="1" applyFill="1" applyBorder="1" applyAlignment="1" applyProtection="1">
      <alignment horizontal="left" vertical="center" wrapText="1"/>
    </xf>
    <xf numFmtId="0" fontId="82" fillId="19" borderId="0" xfId="2" applyFont="1" applyFill="1" applyAlignment="1">
      <alignment horizontal="center" vertical="center"/>
    </xf>
    <xf numFmtId="0" fontId="82" fillId="19" borderId="145" xfId="2" applyFont="1" applyFill="1" applyBorder="1" applyAlignment="1">
      <alignment horizontal="center" vertical="center"/>
    </xf>
    <xf numFmtId="0" fontId="113" fillId="17" borderId="200" xfId="2" applyFont="1" applyFill="1" applyBorder="1" applyAlignment="1">
      <alignment horizontal="left" vertical="top" wrapText="1"/>
    </xf>
    <xf numFmtId="14" fontId="82" fillId="19" borderId="158" xfId="1" applyNumberFormat="1" applyFont="1" applyFill="1" applyBorder="1" applyAlignment="1" applyProtection="1">
      <alignment vertical="center" shrinkToFit="1"/>
    </xf>
    <xf numFmtId="14" fontId="82" fillId="19" borderId="158" xfId="2" applyNumberFormat="1" applyFont="1" applyFill="1" applyBorder="1" applyAlignment="1">
      <alignment vertical="center" wrapText="1" shrinkToFit="1"/>
    </xf>
    <xf numFmtId="0" fontId="82" fillId="19" borderId="0" xfId="1" applyFont="1" applyFill="1" applyBorder="1" applyAlignment="1" applyProtection="1">
      <alignment horizontal="center" vertical="center" wrapText="1"/>
    </xf>
    <xf numFmtId="0" fontId="113" fillId="0" borderId="203" xfId="2" applyFont="1" applyBorder="1" applyAlignment="1">
      <alignment vertical="top" wrapText="1"/>
    </xf>
    <xf numFmtId="0" fontId="113" fillId="17" borderId="87" xfId="1" applyFont="1" applyFill="1" applyBorder="1" applyAlignment="1" applyProtection="1">
      <alignment vertical="top" wrapText="1"/>
    </xf>
    <xf numFmtId="14" fontId="82" fillId="19" borderId="205" xfId="2" applyNumberFormat="1" applyFont="1" applyFill="1" applyBorder="1" applyAlignment="1">
      <alignment horizontal="center" vertical="center"/>
    </xf>
    <xf numFmtId="0" fontId="28" fillId="21" borderId="191" xfId="2" applyFont="1" applyFill="1" applyBorder="1" applyAlignment="1">
      <alignment horizontal="center" vertical="center" wrapText="1"/>
    </xf>
    <xf numFmtId="14" fontId="82" fillId="19" borderId="145" xfId="2" applyNumberFormat="1" applyFont="1" applyFill="1" applyBorder="1" applyAlignment="1">
      <alignment horizontal="center" vertical="center"/>
    </xf>
    <xf numFmtId="0" fontId="66" fillId="21" borderId="0" xfId="0" applyFont="1" applyFill="1">
      <alignment vertical="center"/>
    </xf>
    <xf numFmtId="0" fontId="8" fillId="17" borderId="202" xfId="1" applyFill="1" applyBorder="1" applyAlignment="1" applyProtection="1">
      <alignment vertical="center" wrapText="1"/>
    </xf>
    <xf numFmtId="14" fontId="31" fillId="19" borderId="197" xfId="2" applyNumberFormat="1" applyFont="1" applyFill="1" applyBorder="1" applyAlignment="1">
      <alignment horizontal="center" vertical="center"/>
    </xf>
    <xf numFmtId="0" fontId="8" fillId="17" borderId="204" xfId="1" applyFill="1" applyBorder="1" applyAlignment="1" applyProtection="1">
      <alignment horizontal="left" vertical="center" wrapText="1"/>
    </xf>
    <xf numFmtId="0" fontId="17" fillId="19" borderId="78" xfId="2" applyFont="1" applyFill="1" applyBorder="1" applyAlignment="1">
      <alignment horizontal="center" vertical="center" wrapText="1"/>
    </xf>
    <xf numFmtId="0" fontId="17" fillId="19" borderId="201" xfId="2" applyFont="1" applyFill="1" applyBorder="1" applyAlignment="1">
      <alignment horizontal="center" vertical="center" wrapText="1"/>
    </xf>
    <xf numFmtId="0" fontId="17" fillId="19" borderId="81" xfId="1" applyFont="1" applyFill="1" applyBorder="1" applyAlignment="1" applyProtection="1">
      <alignment horizontal="center" vertical="center" wrapText="1"/>
    </xf>
    <xf numFmtId="0" fontId="113" fillId="17" borderId="187" xfId="1" applyFont="1" applyFill="1" applyBorder="1" applyAlignment="1" applyProtection="1">
      <alignment horizontal="left" vertical="top" wrapText="1"/>
    </xf>
    <xf numFmtId="0" fontId="113" fillId="17" borderId="0" xfId="2" applyFont="1" applyFill="1" applyAlignment="1">
      <alignment horizontal="left" vertical="top" wrapText="1"/>
    </xf>
    <xf numFmtId="0" fontId="6" fillId="21" borderId="0" xfId="2" applyFill="1">
      <alignment vertical="center"/>
    </xf>
    <xf numFmtId="14" fontId="106" fillId="17" borderId="0" xfId="2" applyNumberFormat="1" applyFont="1" applyFill="1" applyAlignment="1">
      <alignment horizontal="left" vertical="center"/>
    </xf>
    <xf numFmtId="178" fontId="82" fillId="3" borderId="144" xfId="2" applyNumberFormat="1" applyFont="1" applyFill="1" applyBorder="1">
      <alignment vertical="center"/>
    </xf>
    <xf numFmtId="0" fontId="147" fillId="19" borderId="192" xfId="2" applyFont="1" applyFill="1" applyBorder="1" applyAlignment="1">
      <alignment horizontal="center" vertical="center"/>
    </xf>
    <xf numFmtId="0" fontId="113" fillId="0" borderId="189" xfId="1" applyFont="1" applyBorder="1" applyAlignment="1" applyProtection="1">
      <alignment vertical="top" wrapText="1"/>
    </xf>
    <xf numFmtId="184" fontId="62" fillId="12" borderId="126" xfId="17" applyNumberFormat="1" applyFont="1" applyFill="1" applyBorder="1" applyAlignment="1">
      <alignment horizontal="center" vertical="center" wrapText="1"/>
    </xf>
    <xf numFmtId="178" fontId="82" fillId="3" borderId="145" xfId="0" applyNumberFormat="1" applyFont="1" applyFill="1" applyBorder="1" applyAlignment="1">
      <alignment horizontal="center" vertical="center"/>
    </xf>
    <xf numFmtId="0" fontId="8" fillId="0" borderId="36" xfId="1" applyBorder="1" applyAlignment="1" applyProtection="1">
      <alignment vertical="center" wrapText="1"/>
    </xf>
    <xf numFmtId="0" fontId="12" fillId="0" borderId="211" xfId="2" applyFont="1" applyBorder="1" applyAlignment="1">
      <alignment horizontal="center" vertical="center" wrapText="1"/>
    </xf>
    <xf numFmtId="180" fontId="46" fillId="10" borderId="212" xfId="17" applyNumberFormat="1" applyFont="1" applyFill="1" applyBorder="1" applyAlignment="1">
      <alignment horizontal="center" vertical="center"/>
    </xf>
    <xf numFmtId="14" fontId="88" fillId="17" borderId="216" xfId="17" applyNumberFormat="1" applyFont="1" applyFill="1" applyBorder="1" applyAlignment="1">
      <alignment horizontal="center" vertical="center"/>
    </xf>
    <xf numFmtId="0" fontId="157" fillId="17" borderId="0" xfId="0" applyFont="1" applyFill="1" applyAlignment="1">
      <alignment horizontal="left" vertical="top" wrapText="1"/>
    </xf>
    <xf numFmtId="0" fontId="107" fillId="19" borderId="217" xfId="2" applyFont="1" applyFill="1" applyBorder="1" applyAlignment="1">
      <alignment horizontal="center" vertical="center"/>
    </xf>
    <xf numFmtId="14" fontId="86" fillId="19" borderId="218" xfId="2" applyNumberFormat="1" applyFont="1" applyFill="1" applyBorder="1" applyAlignment="1">
      <alignment horizontal="center" vertical="center"/>
    </xf>
    <xf numFmtId="14" fontId="82" fillId="19" borderId="8" xfId="2" applyNumberFormat="1" applyFont="1" applyFill="1" applyBorder="1" applyAlignment="1">
      <alignment horizontal="center" vertical="center"/>
    </xf>
    <xf numFmtId="0" fontId="123" fillId="17" borderId="0" xfId="0" applyFont="1" applyFill="1" applyAlignment="1">
      <alignment horizontal="center" vertical="center" wrapText="1"/>
    </xf>
    <xf numFmtId="14" fontId="88" fillId="17" borderId="108" xfId="17" applyNumberFormat="1" applyFont="1" applyFill="1" applyBorder="1" applyAlignment="1">
      <alignment horizontal="center" vertical="center" wrapText="1"/>
    </xf>
    <xf numFmtId="0" fontId="153" fillId="17" borderId="220" xfId="2" applyFont="1" applyFill="1" applyBorder="1" applyAlignment="1">
      <alignment horizontal="center" vertical="center" wrapText="1"/>
    </xf>
    <xf numFmtId="0" fontId="125" fillId="17" borderId="220" xfId="2" applyFont="1" applyFill="1" applyBorder="1" applyAlignment="1">
      <alignment horizontal="center" vertical="center" wrapText="1"/>
    </xf>
    <xf numFmtId="0" fontId="20" fillId="17" borderId="220" xfId="2" applyFont="1" applyFill="1" applyBorder="1" applyAlignment="1">
      <alignment horizontal="left" vertical="center" shrinkToFit="1"/>
    </xf>
    <xf numFmtId="14" fontId="20" fillId="17" borderId="220" xfId="2" applyNumberFormat="1" applyFont="1" applyFill="1" applyBorder="1" applyAlignment="1">
      <alignment horizontal="center" vertical="center"/>
    </xf>
    <xf numFmtId="14" fontId="20" fillId="17" borderId="221" xfId="2" applyNumberFormat="1" applyFont="1" applyFill="1" applyBorder="1" applyAlignment="1">
      <alignment horizontal="center" vertical="center"/>
    </xf>
    <xf numFmtId="0" fontId="113" fillId="17" borderId="0" xfId="1" applyFont="1" applyFill="1" applyAlignment="1" applyProtection="1">
      <alignment vertical="top" wrapText="1"/>
    </xf>
    <xf numFmtId="14" fontId="86" fillId="19" borderId="0" xfId="2" applyNumberFormat="1" applyFont="1" applyFill="1" applyAlignment="1">
      <alignment horizontal="center" vertical="center"/>
    </xf>
    <xf numFmtId="0" fontId="20" fillId="17" borderId="222" xfId="2" applyFont="1" applyFill="1" applyBorder="1" applyAlignment="1">
      <alignment horizontal="center" vertical="center" wrapText="1"/>
    </xf>
    <xf numFmtId="0" fontId="6" fillId="0" borderId="0" xfId="4"/>
    <xf numFmtId="0" fontId="158" fillId="0" borderId="0" xfId="2" applyFont="1">
      <alignment vertical="center"/>
    </xf>
    <xf numFmtId="0" fontId="87" fillId="19" borderId="192" xfId="2" applyFont="1" applyFill="1" applyBorder="1" applyAlignment="1">
      <alignment horizontal="center" vertical="center" wrapText="1"/>
    </xf>
    <xf numFmtId="0" fontId="113" fillId="0" borderId="219" xfId="1" applyFont="1" applyBorder="1" applyAlignment="1" applyProtection="1">
      <alignment horizontal="left" vertical="top" wrapText="1"/>
    </xf>
    <xf numFmtId="0" fontId="115" fillId="0" borderId="153" xfId="1" applyFont="1" applyFill="1" applyBorder="1" applyAlignment="1" applyProtection="1">
      <alignment horizontal="left" vertical="top" wrapText="1"/>
    </xf>
    <xf numFmtId="14" fontId="82" fillId="19" borderId="145" xfId="2" applyNumberFormat="1" applyFont="1" applyFill="1" applyBorder="1">
      <alignment vertical="center"/>
    </xf>
    <xf numFmtId="0" fontId="159" fillId="23" borderId="223" xfId="1" applyFont="1" applyFill="1" applyBorder="1" applyAlignment="1" applyProtection="1">
      <alignment horizontal="center" vertical="center" wrapText="1"/>
    </xf>
    <xf numFmtId="0" fontId="159" fillId="23" borderId="224" xfId="1" applyFont="1" applyFill="1" applyBorder="1" applyAlignment="1" applyProtection="1">
      <alignment horizontal="center" vertical="center" wrapText="1"/>
    </xf>
    <xf numFmtId="0" fontId="28" fillId="21" borderId="0" xfId="2" applyFont="1" applyFill="1" applyAlignment="1">
      <alignment horizontal="center" vertical="center" wrapText="1"/>
    </xf>
    <xf numFmtId="0" fontId="156" fillId="17" borderId="0" xfId="0" applyFont="1" applyFill="1" applyAlignment="1">
      <alignment horizontal="center" vertical="center" wrapText="1"/>
    </xf>
    <xf numFmtId="0" fontId="160" fillId="18" borderId="50" xfId="0" applyFont="1" applyFill="1" applyBorder="1" applyAlignment="1">
      <alignment horizontal="center" vertical="center" wrapText="1"/>
    </xf>
    <xf numFmtId="0" fontId="160" fillId="31" borderId="50" xfId="0" applyFont="1" applyFill="1" applyBorder="1" applyAlignment="1">
      <alignment horizontal="center" vertical="center" wrapText="1"/>
    </xf>
    <xf numFmtId="14" fontId="82" fillId="19" borderId="144" xfId="2" applyNumberFormat="1" applyFont="1" applyFill="1" applyBorder="1">
      <alignment vertical="center"/>
    </xf>
    <xf numFmtId="14" fontId="82" fillId="19" borderId="155" xfId="2" applyNumberFormat="1" applyFont="1" applyFill="1" applyBorder="1">
      <alignment vertical="center"/>
    </xf>
    <xf numFmtId="46" fontId="117" fillId="30" borderId="0" xfId="0" applyNumberFormat="1" applyFont="1" applyFill="1" applyAlignment="1">
      <alignment horizontal="center" vertical="center" wrapText="1"/>
    </xf>
    <xf numFmtId="0" fontId="0" fillId="40" borderId="0" xfId="0" applyFill="1">
      <alignment vertical="center"/>
    </xf>
    <xf numFmtId="0" fontId="33" fillId="17" borderId="107" xfId="17" applyFont="1" applyFill="1" applyBorder="1" applyAlignment="1">
      <alignment horizontal="center" vertical="center" wrapText="1"/>
    </xf>
    <xf numFmtId="0" fontId="8" fillId="17" borderId="207" xfId="1" applyFill="1" applyBorder="1" applyAlignment="1" applyProtection="1">
      <alignment vertical="center" wrapText="1"/>
    </xf>
    <xf numFmtId="0" fontId="83" fillId="19" borderId="0" xfId="2" applyFont="1" applyFill="1" applyAlignment="1">
      <alignment horizontal="center" vertical="center" wrapText="1"/>
    </xf>
    <xf numFmtId="0" fontId="113" fillId="0" borderId="91" xfId="1" applyFont="1" applyFill="1" applyBorder="1" applyAlignment="1" applyProtection="1">
      <alignment vertical="top" wrapText="1"/>
    </xf>
    <xf numFmtId="0" fontId="0" fillId="32" borderId="0" xfId="0" applyFill="1">
      <alignment vertical="center"/>
    </xf>
    <xf numFmtId="0" fontId="8" fillId="0" borderId="224" xfId="1" applyBorder="1" applyAlignment="1" applyProtection="1">
      <alignment horizontal="left" vertical="center" wrapText="1"/>
    </xf>
    <xf numFmtId="0" fontId="121" fillId="30" borderId="226" xfId="0" applyFont="1" applyFill="1" applyBorder="1" applyAlignment="1">
      <alignment horizontal="center" vertical="center" wrapText="1"/>
    </xf>
    <xf numFmtId="0" fontId="115" fillId="17" borderId="0" xfId="1" applyFont="1" applyFill="1" applyBorder="1" applyAlignment="1" applyProtection="1">
      <alignment vertical="top" wrapText="1"/>
    </xf>
    <xf numFmtId="0" fontId="160" fillId="18" borderId="59" xfId="0" applyFont="1" applyFill="1" applyBorder="1" applyAlignment="1">
      <alignment horizontal="center" vertical="center" wrapText="1"/>
    </xf>
    <xf numFmtId="0" fontId="20" fillId="4" borderId="242" xfId="2" applyFont="1" applyFill="1" applyBorder="1" applyAlignment="1">
      <alignment horizontal="center" vertical="center" wrapText="1"/>
    </xf>
    <xf numFmtId="0" fontId="20" fillId="39" borderId="243" xfId="2" applyFont="1" applyFill="1" applyBorder="1" applyAlignment="1">
      <alignment horizontal="center" vertical="center" wrapText="1"/>
    </xf>
    <xf numFmtId="0" fontId="20" fillId="19" borderId="243" xfId="2" applyFont="1" applyFill="1" applyBorder="1" applyAlignment="1">
      <alignment horizontal="center" vertical="center" wrapText="1"/>
    </xf>
    <xf numFmtId="0" fontId="20" fillId="4" borderId="243" xfId="2" applyFont="1" applyFill="1" applyBorder="1" applyAlignment="1">
      <alignment horizontal="center" vertical="center" wrapText="1"/>
    </xf>
    <xf numFmtId="0" fontId="20" fillId="4" borderId="244" xfId="2" applyFont="1" applyFill="1" applyBorder="1" applyAlignment="1">
      <alignment horizontal="center" vertical="center" wrapText="1"/>
    </xf>
    <xf numFmtId="0" fontId="20" fillId="4" borderId="245" xfId="2" applyFont="1" applyFill="1" applyBorder="1" applyAlignment="1">
      <alignment horizontal="center" vertical="center" wrapText="1"/>
    </xf>
    <xf numFmtId="0" fontId="21" fillId="21" borderId="246" xfId="2" applyFont="1" applyFill="1" applyBorder="1" applyAlignment="1">
      <alignment horizontal="center" vertical="top" wrapText="1"/>
    </xf>
    <xf numFmtId="177" fontId="1" fillId="21" borderId="247" xfId="2" applyNumberFormat="1" applyFont="1" applyFill="1" applyBorder="1" applyAlignment="1">
      <alignment horizontal="center" vertical="center" wrapText="1"/>
    </xf>
    <xf numFmtId="0" fontId="21" fillId="21" borderId="246" xfId="2" applyFont="1" applyFill="1" applyBorder="1" applyAlignment="1">
      <alignment horizontal="center" vertical="center" wrapText="1"/>
    </xf>
    <xf numFmtId="0" fontId="21" fillId="17" borderId="247" xfId="2" applyFont="1" applyFill="1" applyBorder="1" applyAlignment="1">
      <alignment horizontal="center" vertical="top" wrapText="1"/>
    </xf>
    <xf numFmtId="177" fontId="20" fillId="19" borderId="195" xfId="2" applyNumberFormat="1" applyFont="1" applyFill="1" applyBorder="1" applyAlignment="1">
      <alignment horizontal="center" vertical="center" shrinkToFit="1"/>
    </xf>
    <xf numFmtId="177" fontId="1" fillId="17" borderId="247" xfId="2" applyNumberFormat="1" applyFont="1" applyFill="1" applyBorder="1" applyAlignment="1">
      <alignment horizontal="center" vertical="center" wrapText="1"/>
    </xf>
    <xf numFmtId="0" fontId="20" fillId="17" borderId="211" xfId="2" applyFont="1" applyFill="1" applyBorder="1" applyAlignment="1">
      <alignment horizontal="left" vertical="center"/>
    </xf>
    <xf numFmtId="177" fontId="20" fillId="17" borderId="195" xfId="2" applyNumberFormat="1" applyFont="1" applyFill="1" applyBorder="1" applyAlignment="1">
      <alignment horizontal="center" vertical="center" shrinkToFit="1"/>
    </xf>
    <xf numFmtId="177" fontId="33" fillId="38" borderId="195" xfId="2" applyNumberFormat="1" applyFont="1" applyFill="1" applyBorder="1" applyAlignment="1">
      <alignment horizontal="center" vertical="center" wrapText="1"/>
    </xf>
    <xf numFmtId="177" fontId="46" fillId="38" borderId="195" xfId="2" applyNumberFormat="1" applyFont="1" applyFill="1" applyBorder="1" applyAlignment="1">
      <alignment horizontal="center" vertical="center" wrapText="1"/>
    </xf>
    <xf numFmtId="0" fontId="80" fillId="0" borderId="248" xfId="0" applyFont="1" applyBorder="1" applyAlignment="1">
      <alignment horizontal="center" vertical="center" wrapText="1"/>
    </xf>
    <xf numFmtId="0" fontId="80" fillId="0" borderId="196" xfId="0" applyFont="1" applyBorder="1" applyAlignment="1">
      <alignment horizontal="center" vertical="center" wrapText="1"/>
    </xf>
    <xf numFmtId="0" fontId="80" fillId="21" borderId="196" xfId="0" applyFont="1" applyFill="1" applyBorder="1" applyAlignment="1">
      <alignment horizontal="center" vertical="center" wrapText="1"/>
    </xf>
    <xf numFmtId="0" fontId="80" fillId="17" borderId="196" xfId="0" applyFont="1" applyFill="1" applyBorder="1" applyAlignment="1">
      <alignment horizontal="center" vertical="center" wrapText="1"/>
    </xf>
    <xf numFmtId="0" fontId="80" fillId="32" borderId="196" xfId="0" applyFont="1" applyFill="1" applyBorder="1" applyAlignment="1">
      <alignment horizontal="center" vertical="center" wrapText="1"/>
    </xf>
    <xf numFmtId="0" fontId="20" fillId="17" borderId="196" xfId="2" applyFont="1" applyFill="1" applyBorder="1" applyAlignment="1">
      <alignment horizontal="center" vertical="center" wrapText="1"/>
    </xf>
    <xf numFmtId="0" fontId="20" fillId="27" borderId="196" xfId="2" applyFont="1" applyFill="1" applyBorder="1" applyAlignment="1">
      <alignment horizontal="center" vertical="center" wrapText="1"/>
    </xf>
    <xf numFmtId="0" fontId="20" fillId="33" borderId="196" xfId="2" applyFont="1" applyFill="1" applyBorder="1" applyAlignment="1">
      <alignment horizontal="center" vertical="center" wrapText="1"/>
    </xf>
    <xf numFmtId="0" fontId="20" fillId="34" borderId="196" xfId="2" applyFont="1" applyFill="1" applyBorder="1" applyAlignment="1">
      <alignment horizontal="center" vertical="center" wrapText="1"/>
    </xf>
    <xf numFmtId="0" fontId="20" fillId="17" borderId="249" xfId="2" applyFont="1" applyFill="1" applyBorder="1" applyAlignment="1">
      <alignment horizontal="center" vertical="center" wrapText="1"/>
    </xf>
    <xf numFmtId="177" fontId="20" fillId="17" borderId="249" xfId="2" applyNumberFormat="1" applyFont="1" applyFill="1" applyBorder="1" applyAlignment="1">
      <alignment horizontal="center" vertical="center" shrinkToFit="1"/>
    </xf>
    <xf numFmtId="0" fontId="0" fillId="0" borderId="250" xfId="0" applyBorder="1" applyAlignment="1">
      <alignment horizontal="center" vertical="center" wrapText="1"/>
    </xf>
    <xf numFmtId="177" fontId="20" fillId="21" borderId="250" xfId="2" applyNumberFormat="1" applyFont="1" applyFill="1" applyBorder="1" applyAlignment="1">
      <alignment horizontal="center" vertical="center" shrinkToFit="1"/>
    </xf>
    <xf numFmtId="177" fontId="20" fillId="17" borderId="250" xfId="2" applyNumberFormat="1" applyFont="1" applyFill="1" applyBorder="1" applyAlignment="1">
      <alignment horizontal="center" vertical="center" shrinkToFit="1"/>
    </xf>
    <xf numFmtId="0" fontId="20" fillId="0" borderId="249" xfId="2" applyFont="1" applyBorder="1" applyAlignment="1">
      <alignment horizontal="center" vertical="center"/>
    </xf>
    <xf numFmtId="177" fontId="33" fillId="17" borderId="249" xfId="2" applyNumberFormat="1" applyFont="1" applyFill="1" applyBorder="1" applyAlignment="1">
      <alignment horizontal="center" vertical="center" wrapText="1"/>
    </xf>
    <xf numFmtId="0" fontId="20" fillId="17" borderId="251" xfId="2" applyFont="1" applyFill="1" applyBorder="1" applyAlignment="1">
      <alignment horizontal="left" vertical="center"/>
    </xf>
    <xf numFmtId="0" fontId="20" fillId="29" borderId="249" xfId="2" applyFont="1" applyFill="1" applyBorder="1" applyAlignment="1">
      <alignment horizontal="center" vertical="center" wrapText="1"/>
    </xf>
    <xf numFmtId="177" fontId="20" fillId="29" borderId="249" xfId="2" applyNumberFormat="1" applyFont="1" applyFill="1" applyBorder="1" applyAlignment="1">
      <alignment horizontal="center" vertical="center" shrinkToFit="1"/>
    </xf>
    <xf numFmtId="177" fontId="20" fillId="27" borderId="249" xfId="2" applyNumberFormat="1" applyFont="1" applyFill="1" applyBorder="1" applyAlignment="1">
      <alignment horizontal="center" vertical="center" shrinkToFit="1"/>
    </xf>
    <xf numFmtId="0" fontId="6" fillId="27" borderId="249" xfId="2" applyFill="1" applyBorder="1" applyAlignment="1">
      <alignment horizontal="center" vertical="center"/>
    </xf>
    <xf numFmtId="177" fontId="1" fillId="17" borderId="249" xfId="2" applyNumberFormat="1" applyFont="1" applyFill="1" applyBorder="1" applyAlignment="1">
      <alignment horizontal="center" vertical="center" wrapText="1"/>
    </xf>
    <xf numFmtId="0" fontId="20" fillId="17" borderId="196" xfId="2" applyFont="1" applyFill="1" applyBorder="1" applyAlignment="1">
      <alignment horizontal="left" vertical="center"/>
    </xf>
    <xf numFmtId="0" fontId="20" fillId="29" borderId="196" xfId="2" applyFont="1" applyFill="1" applyBorder="1" applyAlignment="1">
      <alignment horizontal="left" vertical="center"/>
    </xf>
    <xf numFmtId="0" fontId="85" fillId="29" borderId="248" xfId="2" applyFont="1" applyFill="1" applyBorder="1" applyAlignment="1">
      <alignment horizontal="center" vertical="center"/>
    </xf>
    <xf numFmtId="177" fontId="85" fillId="29" borderId="248" xfId="2" applyNumberFormat="1" applyFont="1" applyFill="1" applyBorder="1" applyAlignment="1">
      <alignment horizontal="center" vertical="center" shrinkToFit="1"/>
    </xf>
    <xf numFmtId="177" fontId="10" fillId="29" borderId="248" xfId="2" applyNumberFormat="1" applyFont="1" applyFill="1" applyBorder="1" applyAlignment="1">
      <alignment horizontal="center" vertical="center" wrapText="1"/>
    </xf>
    <xf numFmtId="177" fontId="12" fillId="35" borderId="252" xfId="2" applyNumberFormat="1" applyFont="1" applyFill="1" applyBorder="1" applyAlignment="1">
      <alignment horizontal="center" vertical="center" wrapText="1"/>
    </xf>
    <xf numFmtId="177" fontId="85" fillId="29" borderId="196" xfId="2" applyNumberFormat="1" applyFont="1" applyFill="1" applyBorder="1" applyAlignment="1">
      <alignment horizontal="center" vertical="center" shrinkToFit="1"/>
    </xf>
    <xf numFmtId="177" fontId="122" fillId="29" borderId="196" xfId="2" applyNumberFormat="1" applyFont="1" applyFill="1" applyBorder="1" applyAlignment="1">
      <alignment horizontal="center" vertical="center" wrapText="1"/>
    </xf>
    <xf numFmtId="0" fontId="20" fillId="17" borderId="253" xfId="2" applyFont="1" applyFill="1" applyBorder="1" applyAlignment="1">
      <alignment horizontal="left" vertical="center"/>
    </xf>
    <xf numFmtId="0" fontId="96" fillId="35" borderId="196" xfId="0" applyFont="1" applyFill="1" applyBorder="1" applyAlignment="1">
      <alignment horizontal="center" vertical="center" wrapText="1"/>
    </xf>
    <xf numFmtId="177" fontId="97" fillId="35" borderId="196" xfId="2" applyNumberFormat="1" applyFont="1" applyFill="1" applyBorder="1" applyAlignment="1">
      <alignment horizontal="center" vertical="center" shrinkToFit="1"/>
    </xf>
    <xf numFmtId="177" fontId="6" fillId="17" borderId="196" xfId="2" applyNumberFormat="1" applyFill="1" applyBorder="1" applyAlignment="1">
      <alignment horizontal="center" vertical="center" shrinkToFit="1"/>
    </xf>
    <xf numFmtId="177" fontId="6" fillId="21" borderId="196" xfId="2" applyNumberFormat="1" applyFill="1" applyBorder="1" applyAlignment="1">
      <alignment horizontal="center" vertical="center" shrinkToFit="1"/>
    </xf>
    <xf numFmtId="177" fontId="12" fillId="38" borderId="196" xfId="2" applyNumberFormat="1" applyFont="1" applyFill="1" applyBorder="1" applyAlignment="1">
      <alignment horizontal="center" vertical="center" shrinkToFit="1"/>
    </xf>
    <xf numFmtId="0" fontId="20" fillId="5" borderId="253" xfId="2" applyFont="1" applyFill="1" applyBorder="1" applyAlignment="1">
      <alignment horizontal="left" vertical="center"/>
    </xf>
    <xf numFmtId="177" fontId="6" fillId="6" borderId="248" xfId="2" applyNumberFormat="1" applyFill="1" applyBorder="1" applyAlignment="1">
      <alignment horizontal="center" vertical="center" shrinkToFit="1"/>
    </xf>
    <xf numFmtId="177" fontId="6" fillId="5" borderId="248" xfId="2" applyNumberFormat="1" applyFill="1" applyBorder="1" applyAlignment="1">
      <alignment horizontal="center" vertical="center" shrinkToFit="1"/>
    </xf>
    <xf numFmtId="0" fontId="0" fillId="0" borderId="248" xfId="0" applyBorder="1" applyAlignment="1">
      <alignment horizontal="center" vertical="center" wrapText="1"/>
    </xf>
    <xf numFmtId="0" fontId="27" fillId="0" borderId="248" xfId="0" applyFont="1" applyBorder="1" applyAlignment="1">
      <alignment horizontal="center" vertical="center" wrapText="1"/>
    </xf>
    <xf numFmtId="0" fontId="0" fillId="21" borderId="248" xfId="0" applyFill="1" applyBorder="1" applyAlignment="1">
      <alignment horizontal="center" vertical="center" wrapText="1"/>
    </xf>
    <xf numFmtId="0" fontId="1" fillId="0" borderId="248" xfId="0" applyFont="1" applyBorder="1" applyAlignment="1">
      <alignment horizontal="center" vertical="center" wrapText="1"/>
    </xf>
    <xf numFmtId="177" fontId="6" fillId="0" borderId="248" xfId="2" applyNumberFormat="1" applyBorder="1" applyAlignment="1">
      <alignment horizontal="center" vertical="center" shrinkToFit="1"/>
    </xf>
    <xf numFmtId="177" fontId="12" fillId="38" borderId="254" xfId="2" applyNumberFormat="1" applyFont="1" applyFill="1" applyBorder="1" applyAlignment="1">
      <alignment horizontal="center" vertical="center" wrapText="1"/>
    </xf>
    <xf numFmtId="0" fontId="20" fillId="0" borderId="196" xfId="2" applyFont="1" applyBorder="1" applyAlignment="1">
      <alignment horizontal="left" vertical="center"/>
    </xf>
    <xf numFmtId="177" fontId="6" fillId="0" borderId="196" xfId="2" applyNumberFormat="1" applyBorder="1" applyAlignment="1">
      <alignment horizontal="center" vertical="center" shrinkToFit="1"/>
    </xf>
    <xf numFmtId="177" fontId="6" fillId="5" borderId="196" xfId="2" applyNumberFormat="1" applyFill="1" applyBorder="1" applyAlignment="1">
      <alignment horizontal="center" vertical="center" shrinkToFit="1"/>
    </xf>
    <xf numFmtId="177" fontId="6" fillId="20" borderId="196" xfId="2" applyNumberFormat="1" applyFill="1" applyBorder="1" applyAlignment="1">
      <alignment horizontal="center" vertical="center" shrinkToFit="1"/>
    </xf>
    <xf numFmtId="177" fontId="10" fillId="0" borderId="196" xfId="2" applyNumberFormat="1" applyFont="1" applyBorder="1" applyAlignment="1">
      <alignment horizontal="center" vertical="center" shrinkToFit="1"/>
    </xf>
    <xf numFmtId="0" fontId="20" fillId="5" borderId="196" xfId="2" applyFont="1" applyFill="1" applyBorder="1" applyAlignment="1">
      <alignment horizontal="left" vertical="center"/>
    </xf>
    <xf numFmtId="177" fontId="6" fillId="6" borderId="196" xfId="2" applyNumberFormat="1" applyFill="1" applyBorder="1" applyAlignment="1">
      <alignment horizontal="center" vertical="center" shrinkToFit="1"/>
    </xf>
    <xf numFmtId="177" fontId="6" fillId="2" borderId="196" xfId="2" applyNumberFormat="1" applyFill="1" applyBorder="1" applyAlignment="1">
      <alignment horizontal="center" vertical="center" shrinkToFit="1"/>
    </xf>
    <xf numFmtId="0" fontId="0" fillId="0" borderId="196" xfId="0" applyBorder="1" applyAlignment="1">
      <alignment horizontal="center" vertical="center" wrapText="1"/>
    </xf>
    <xf numFmtId="0" fontId="0" fillId="2" borderId="196" xfId="0" applyFill="1" applyBorder="1" applyAlignment="1">
      <alignment horizontal="center" vertical="center" wrapText="1"/>
    </xf>
    <xf numFmtId="0" fontId="1" fillId="0" borderId="196" xfId="0" applyFont="1" applyBorder="1" applyAlignment="1">
      <alignment horizontal="center" vertical="center" wrapText="1"/>
    </xf>
    <xf numFmtId="0" fontId="6" fillId="5" borderId="196" xfId="2" applyFill="1" applyBorder="1" applyAlignment="1">
      <alignment horizontal="center" vertical="center" wrapText="1"/>
    </xf>
    <xf numFmtId="177" fontId="12" fillId="25" borderId="254" xfId="2" applyNumberFormat="1" applyFont="1" applyFill="1" applyBorder="1" applyAlignment="1">
      <alignment horizontal="center" vertical="center" wrapText="1"/>
    </xf>
    <xf numFmtId="0" fontId="6" fillId="0" borderId="196" xfId="2" applyBorder="1" applyAlignment="1">
      <alignment horizontal="center" vertical="center"/>
    </xf>
    <xf numFmtId="177" fontId="1" fillId="0" borderId="196" xfId="2" applyNumberFormat="1" applyFont="1" applyBorder="1" applyAlignment="1">
      <alignment horizontal="center" vertical="center" shrinkToFit="1"/>
    </xf>
    <xf numFmtId="177" fontId="12" fillId="0" borderId="196" xfId="2" applyNumberFormat="1" applyFont="1" applyBorder="1" applyAlignment="1">
      <alignment horizontal="center" vertical="center" shrinkToFit="1"/>
    </xf>
    <xf numFmtId="0" fontId="20" fillId="5" borderId="253" xfId="2" applyFont="1" applyFill="1" applyBorder="1" applyAlignment="1">
      <alignment horizontal="center" vertical="center"/>
    </xf>
    <xf numFmtId="177" fontId="6" fillId="5" borderId="196" xfId="2" applyNumberFormat="1" applyFill="1" applyBorder="1" applyAlignment="1">
      <alignment horizontal="center" vertical="center" wrapText="1"/>
    </xf>
    <xf numFmtId="177" fontId="6" fillId="0" borderId="196" xfId="2" applyNumberFormat="1" applyBorder="1" applyAlignment="1">
      <alignment horizontal="center" vertical="center" wrapText="1"/>
    </xf>
    <xf numFmtId="177" fontId="6" fillId="6" borderId="196" xfId="2" applyNumberFormat="1" applyFill="1" applyBorder="1" applyAlignment="1">
      <alignment horizontal="center" vertical="center" wrapText="1"/>
    </xf>
    <xf numFmtId="0" fontId="6" fillId="0" borderId="196" xfId="2" applyBorder="1" applyAlignment="1">
      <alignment horizontal="center" vertical="center" wrapText="1"/>
    </xf>
    <xf numFmtId="0" fontId="20" fillId="5" borderId="255" xfId="2" applyFont="1" applyFill="1" applyBorder="1" applyAlignment="1">
      <alignment horizontal="left" vertical="center"/>
    </xf>
    <xf numFmtId="177" fontId="12" fillId="0" borderId="196" xfId="2" applyNumberFormat="1" applyFont="1" applyBorder="1" applyAlignment="1">
      <alignment horizontal="center" vertical="center" wrapText="1"/>
    </xf>
    <xf numFmtId="0" fontId="20" fillId="5" borderId="246" xfId="2" applyFont="1" applyFill="1" applyBorder="1" applyAlignment="1">
      <alignment horizontal="center" vertical="center"/>
    </xf>
    <xf numFmtId="177" fontId="6" fillId="7" borderId="254" xfId="2" applyNumberFormat="1" applyFill="1" applyBorder="1" applyAlignment="1">
      <alignment horizontal="center" vertical="center" wrapText="1"/>
    </xf>
    <xf numFmtId="0" fontId="20" fillId="5" borderId="255" xfId="2" applyFont="1" applyFill="1" applyBorder="1" applyAlignment="1">
      <alignment horizontal="center" vertical="center"/>
    </xf>
    <xf numFmtId="0" fontId="20" fillId="0" borderId="246" xfId="2" applyFont="1" applyBorder="1" applyAlignment="1">
      <alignment horizontal="center" vertical="center"/>
    </xf>
    <xf numFmtId="0" fontId="6" fillId="6" borderId="196" xfId="2" applyFill="1" applyBorder="1" applyAlignment="1">
      <alignment horizontal="center" vertical="center" wrapText="1"/>
    </xf>
    <xf numFmtId="0" fontId="20" fillId="0" borderId="255" xfId="2" applyFont="1" applyBorder="1" applyAlignment="1">
      <alignment horizontal="center" vertical="center"/>
    </xf>
    <xf numFmtId="177" fontId="6" fillId="0" borderId="254" xfId="2" applyNumberFormat="1" applyBorder="1" applyAlignment="1">
      <alignment horizontal="center" vertical="center" wrapText="1"/>
    </xf>
    <xf numFmtId="177" fontId="6" fillId="7" borderId="196" xfId="2" applyNumberFormat="1" applyFill="1" applyBorder="1" applyAlignment="1">
      <alignment horizontal="center" vertical="center" wrapText="1"/>
    </xf>
    <xf numFmtId="0" fontId="6" fillId="0" borderId="256" xfId="2" applyBorder="1" applyAlignment="1">
      <alignment horizontal="center" vertical="center" wrapText="1"/>
    </xf>
    <xf numFmtId="0" fontId="6" fillId="6" borderId="256" xfId="2" applyFill="1" applyBorder="1" applyAlignment="1">
      <alignment horizontal="center" vertical="center" wrapText="1"/>
    </xf>
    <xf numFmtId="177" fontId="6" fillId="0" borderId="257" xfId="2" applyNumberFormat="1" applyBorder="1" applyAlignment="1">
      <alignment horizontal="center" vertical="center" wrapText="1"/>
    </xf>
    <xf numFmtId="0" fontId="6" fillId="2" borderId="196" xfId="2" applyFill="1" applyBorder="1" applyAlignment="1">
      <alignment horizontal="center" vertical="center" wrapText="1"/>
    </xf>
    <xf numFmtId="0" fontId="67" fillId="5" borderId="262" xfId="2" applyFont="1" applyFill="1" applyBorder="1" applyAlignment="1">
      <alignment horizontal="center" vertical="center"/>
    </xf>
    <xf numFmtId="0" fontId="6" fillId="5" borderId="266" xfId="2" applyFill="1" applyBorder="1">
      <alignment vertical="center"/>
    </xf>
    <xf numFmtId="0" fontId="6" fillId="5" borderId="267" xfId="2" applyFill="1" applyBorder="1">
      <alignment vertical="center"/>
    </xf>
    <xf numFmtId="0" fontId="6" fillId="5" borderId="268" xfId="2" applyFill="1" applyBorder="1">
      <alignment vertical="center"/>
    </xf>
    <xf numFmtId="0" fontId="6" fillId="0" borderId="269" xfId="2" applyBorder="1">
      <alignment vertical="center"/>
    </xf>
    <xf numFmtId="0" fontId="6" fillId="0" borderId="270" xfId="2" applyBorder="1">
      <alignment vertical="center"/>
    </xf>
    <xf numFmtId="0" fontId="6" fillId="0" borderId="271" xfId="2" applyBorder="1">
      <alignment vertical="center"/>
    </xf>
    <xf numFmtId="0" fontId="6" fillId="0" borderId="272" xfId="2" applyBorder="1">
      <alignment vertical="center"/>
    </xf>
    <xf numFmtId="0" fontId="8" fillId="0" borderId="249" xfId="1" applyBorder="1" applyAlignment="1" applyProtection="1">
      <alignment vertical="center" wrapText="1"/>
    </xf>
    <xf numFmtId="0" fontId="89" fillId="17" borderId="0" xfId="0" applyFont="1" applyFill="1" applyAlignment="1">
      <alignment horizontal="center" vertical="center" wrapText="1"/>
    </xf>
    <xf numFmtId="0" fontId="88" fillId="17" borderId="276" xfId="17" applyFont="1" applyFill="1" applyBorder="1" applyAlignment="1">
      <alignment horizontal="center" vertical="center" wrapText="1"/>
    </xf>
    <xf numFmtId="14" fontId="88" fillId="17" borderId="277" xfId="17" applyNumberFormat="1" applyFont="1" applyFill="1" applyBorder="1" applyAlignment="1">
      <alignment horizontal="center" vertical="center"/>
    </xf>
    <xf numFmtId="0" fontId="160" fillId="0" borderId="50" xfId="0" applyFont="1" applyBorder="1" applyAlignment="1">
      <alignment horizontal="center" vertical="center" wrapText="1"/>
    </xf>
    <xf numFmtId="0" fontId="160" fillId="0" borderId="59" xfId="0" applyFont="1" applyBorder="1" applyAlignment="1">
      <alignment horizontal="center" vertical="center" wrapText="1"/>
    </xf>
    <xf numFmtId="0" fontId="88" fillId="17" borderId="283" xfId="17" applyFont="1" applyFill="1" applyBorder="1" applyAlignment="1">
      <alignment horizontal="center" vertical="center" wrapText="1"/>
    </xf>
    <xf numFmtId="14" fontId="88" fillId="17" borderId="281" xfId="17" applyNumberFormat="1" applyFont="1" applyFill="1" applyBorder="1" applyAlignment="1">
      <alignment horizontal="center" vertical="center"/>
    </xf>
    <xf numFmtId="0" fontId="33" fillId="17" borderId="283" xfId="17" applyFont="1" applyFill="1" applyBorder="1" applyAlignment="1">
      <alignment horizontal="center" vertical="center" wrapText="1"/>
    </xf>
    <xf numFmtId="14" fontId="12" fillId="17" borderId="281" xfId="17" applyNumberFormat="1" applyFont="1" applyFill="1" applyBorder="1" applyAlignment="1">
      <alignment horizontal="center" vertical="center"/>
    </xf>
    <xf numFmtId="0" fontId="106" fillId="17" borderId="0" xfId="0" applyFont="1" applyFill="1">
      <alignment vertical="center"/>
    </xf>
    <xf numFmtId="0" fontId="96" fillId="35" borderId="285" xfId="0" applyFont="1" applyFill="1" applyBorder="1" applyAlignment="1">
      <alignment horizontal="center" vertical="center" wrapText="1"/>
    </xf>
    <xf numFmtId="0" fontId="160" fillId="0" borderId="196" xfId="0" applyFont="1" applyBorder="1" applyAlignment="1">
      <alignment horizontal="center" vertical="center" wrapText="1"/>
    </xf>
    <xf numFmtId="0" fontId="160" fillId="0" borderId="286" xfId="0" applyFont="1" applyBorder="1" applyAlignment="1">
      <alignment horizontal="center" vertical="center" wrapText="1"/>
    </xf>
    <xf numFmtId="0" fontId="160" fillId="19" borderId="286" xfId="0" applyFont="1" applyFill="1" applyBorder="1" applyAlignment="1">
      <alignment horizontal="center" vertical="center" wrapText="1"/>
    </xf>
    <xf numFmtId="0" fontId="8" fillId="0" borderId="206" xfId="1" applyBorder="1" applyAlignment="1" applyProtection="1">
      <alignment vertical="center" wrapText="1"/>
    </xf>
    <xf numFmtId="0" fontId="8" fillId="0" borderId="203" xfId="1" applyBorder="1" applyAlignment="1" applyProtection="1">
      <alignment vertical="center" wrapText="1"/>
    </xf>
    <xf numFmtId="0" fontId="8" fillId="0" borderId="190" xfId="1" applyBorder="1" applyAlignment="1" applyProtection="1">
      <alignment vertical="center" wrapText="1"/>
    </xf>
    <xf numFmtId="0" fontId="8" fillId="0" borderId="193" xfId="1" applyBorder="1" applyAlignment="1" applyProtection="1">
      <alignment vertical="center" wrapText="1"/>
    </xf>
    <xf numFmtId="0" fontId="28" fillId="21" borderId="287" xfId="2" applyFont="1" applyFill="1" applyBorder="1" applyAlignment="1">
      <alignment horizontal="center" vertical="center" wrapText="1"/>
    </xf>
    <xf numFmtId="0" fontId="28" fillId="21" borderId="203" xfId="2" applyFont="1" applyFill="1" applyBorder="1" applyAlignment="1">
      <alignment horizontal="center" vertical="center" wrapText="1"/>
    </xf>
    <xf numFmtId="0" fontId="113" fillId="0" borderId="288" xfId="2" applyFont="1" applyBorder="1" applyAlignment="1">
      <alignment vertical="top" wrapText="1"/>
    </xf>
    <xf numFmtId="14" fontId="86" fillId="19" borderId="289" xfId="2" applyNumberFormat="1" applyFont="1" applyFill="1" applyBorder="1" applyAlignment="1">
      <alignment horizontal="center" vertical="center"/>
    </xf>
    <xf numFmtId="0" fontId="169" fillId="3" borderId="0" xfId="17" applyFont="1" applyFill="1" applyAlignment="1">
      <alignment horizontal="center" vertical="center" wrapText="1"/>
    </xf>
    <xf numFmtId="0" fontId="153" fillId="19" borderId="220" xfId="2" applyFont="1" applyFill="1" applyBorder="1" applyAlignment="1">
      <alignment horizontal="center" vertical="center" wrapText="1"/>
    </xf>
    <xf numFmtId="0" fontId="125" fillId="19" borderId="220" xfId="2" applyFont="1" applyFill="1" applyBorder="1" applyAlignment="1">
      <alignment horizontal="center" vertical="center" wrapText="1"/>
    </xf>
    <xf numFmtId="0" fontId="20" fillId="19" borderId="220" xfId="2" applyFont="1" applyFill="1" applyBorder="1" applyAlignment="1">
      <alignment horizontal="left" vertical="center" shrinkToFit="1"/>
    </xf>
    <xf numFmtId="14" fontId="20" fillId="19" borderId="220" xfId="2" applyNumberFormat="1" applyFont="1" applyFill="1" applyBorder="1" applyAlignment="1">
      <alignment horizontal="center" vertical="center"/>
    </xf>
    <xf numFmtId="14" fontId="20" fillId="19" borderId="221" xfId="2" applyNumberFormat="1" applyFont="1" applyFill="1" applyBorder="1" applyAlignment="1">
      <alignment horizontal="center" vertical="center"/>
    </xf>
    <xf numFmtId="0" fontId="153" fillId="23" borderId="220" xfId="2" applyFont="1" applyFill="1" applyBorder="1" applyAlignment="1">
      <alignment horizontal="center" vertical="center" wrapText="1"/>
    </xf>
    <xf numFmtId="0" fontId="125" fillId="23" borderId="220" xfId="2" applyFont="1" applyFill="1" applyBorder="1" applyAlignment="1">
      <alignment horizontal="center" vertical="center" wrapText="1"/>
    </xf>
    <xf numFmtId="0" fontId="20" fillId="23" borderId="220" xfId="2" applyFont="1" applyFill="1" applyBorder="1" applyAlignment="1">
      <alignment horizontal="left" vertical="center" shrinkToFit="1"/>
    </xf>
    <xf numFmtId="14" fontId="20" fillId="23" borderId="220" xfId="2" applyNumberFormat="1" applyFont="1" applyFill="1" applyBorder="1" applyAlignment="1">
      <alignment horizontal="center" vertical="center"/>
    </xf>
    <xf numFmtId="14" fontId="20" fillId="23" borderId="221" xfId="2" applyNumberFormat="1" applyFont="1" applyFill="1" applyBorder="1" applyAlignment="1">
      <alignment horizontal="center" vertical="center"/>
    </xf>
    <xf numFmtId="0" fontId="153" fillId="42" borderId="220" xfId="2" applyFont="1" applyFill="1" applyBorder="1" applyAlignment="1">
      <alignment horizontal="center" vertical="center" wrapText="1"/>
    </xf>
    <xf numFmtId="0" fontId="125" fillId="42" borderId="220" xfId="2" applyFont="1" applyFill="1" applyBorder="1" applyAlignment="1">
      <alignment horizontal="center" vertical="center" wrapText="1"/>
    </xf>
    <xf numFmtId="0" fontId="20" fillId="42" borderId="220" xfId="2" applyFont="1" applyFill="1" applyBorder="1" applyAlignment="1">
      <alignment horizontal="left" vertical="center" shrinkToFit="1"/>
    </xf>
    <xf numFmtId="14" fontId="20" fillId="42" borderId="220" xfId="2" applyNumberFormat="1" applyFont="1" applyFill="1" applyBorder="1" applyAlignment="1">
      <alignment horizontal="center" vertical="center"/>
    </xf>
    <xf numFmtId="14" fontId="20" fillId="42" borderId="221" xfId="2" applyNumberFormat="1" applyFont="1" applyFill="1" applyBorder="1" applyAlignment="1">
      <alignment horizontal="center" vertical="center"/>
    </xf>
    <xf numFmtId="0" fontId="17" fillId="19" borderId="127" xfId="2" applyFont="1" applyFill="1" applyBorder="1" applyAlignment="1">
      <alignment horizontal="center" vertical="center" wrapText="1"/>
    </xf>
    <xf numFmtId="0" fontId="171" fillId="26" borderId="0" xfId="0" applyFont="1" applyFill="1" applyAlignment="1">
      <alignment horizontal="center" vertical="center" wrapText="1"/>
    </xf>
    <xf numFmtId="0" fontId="6" fillId="2" borderId="128" xfId="2" applyFill="1" applyBorder="1" applyAlignment="1">
      <alignment horizontal="center" vertical="center" wrapText="1"/>
    </xf>
    <xf numFmtId="0" fontId="6" fillId="3" borderId="128" xfId="2" applyFill="1" applyBorder="1" applyAlignment="1">
      <alignment horizontal="center" vertical="center"/>
    </xf>
    <xf numFmtId="0" fontId="6" fillId="14" borderId="128" xfId="2" applyFill="1" applyBorder="1" applyAlignment="1">
      <alignment horizontal="center" vertical="center"/>
    </xf>
    <xf numFmtId="0" fontId="8" fillId="0" borderId="292" xfId="1" applyBorder="1" applyAlignment="1" applyProtection="1">
      <alignment vertical="center" wrapText="1"/>
    </xf>
    <xf numFmtId="0" fontId="153" fillId="24" borderId="220" xfId="2" applyFont="1" applyFill="1" applyBorder="1" applyAlignment="1">
      <alignment horizontal="center" vertical="center" wrapText="1"/>
    </xf>
    <xf numFmtId="0" fontId="125" fillId="24" borderId="220" xfId="2" applyFont="1" applyFill="1" applyBorder="1" applyAlignment="1">
      <alignment horizontal="center" vertical="center" wrapText="1"/>
    </xf>
    <xf numFmtId="0" fontId="20" fillId="24" borderId="220" xfId="2" applyFont="1" applyFill="1" applyBorder="1" applyAlignment="1">
      <alignment horizontal="left" vertical="center" shrinkToFit="1"/>
    </xf>
    <xf numFmtId="14" fontId="20" fillId="24" borderId="220" xfId="2" applyNumberFormat="1" applyFont="1" applyFill="1" applyBorder="1" applyAlignment="1">
      <alignment horizontal="center" vertical="center"/>
    </xf>
    <xf numFmtId="14" fontId="20" fillId="24" borderId="221" xfId="2" applyNumberFormat="1" applyFont="1" applyFill="1" applyBorder="1" applyAlignment="1">
      <alignment horizontal="center" vertical="center"/>
    </xf>
    <xf numFmtId="0" fontId="113" fillId="0" borderId="82" xfId="1" applyFont="1" applyBorder="1" applyAlignment="1" applyProtection="1">
      <alignment horizontal="left" vertical="top" wrapText="1"/>
    </xf>
    <xf numFmtId="0" fontId="94" fillId="17" borderId="283" xfId="17" applyFont="1" applyFill="1" applyBorder="1" applyAlignment="1">
      <alignment horizontal="center" vertical="center" wrapText="1"/>
    </xf>
    <xf numFmtId="0" fontId="174" fillId="0" borderId="0" xfId="0" applyFont="1">
      <alignment vertical="center"/>
    </xf>
    <xf numFmtId="0" fontId="181" fillId="0" borderId="0" xfId="0" applyFont="1">
      <alignment vertical="center"/>
    </xf>
    <xf numFmtId="0" fontId="178" fillId="0" borderId="0" xfId="0" applyFont="1">
      <alignment vertical="center"/>
    </xf>
    <xf numFmtId="0" fontId="179" fillId="0" borderId="0" xfId="0" applyFont="1">
      <alignment vertical="center"/>
    </xf>
    <xf numFmtId="0" fontId="173" fillId="0" borderId="0" xfId="0" applyFont="1">
      <alignment vertical="center"/>
    </xf>
    <xf numFmtId="0" fontId="8" fillId="0" borderId="294" xfId="1" applyBorder="1" applyAlignment="1" applyProtection="1">
      <alignment vertical="center"/>
    </xf>
    <xf numFmtId="56" fontId="0" fillId="0" borderId="0" xfId="0" applyNumberFormat="1">
      <alignment vertical="center"/>
    </xf>
    <xf numFmtId="0" fontId="182" fillId="0" borderId="0" xfId="0" applyFont="1">
      <alignment vertical="center"/>
    </xf>
    <xf numFmtId="0" fontId="0" fillId="0" borderId="0" xfId="0" applyAlignment="1">
      <alignment horizontal="center" vertical="center"/>
    </xf>
    <xf numFmtId="0" fontId="8" fillId="17" borderId="219" xfId="1" applyFill="1" applyBorder="1" applyAlignment="1" applyProtection="1">
      <alignment vertical="center" wrapText="1"/>
    </xf>
    <xf numFmtId="14" fontId="82" fillId="19" borderId="296" xfId="1" applyNumberFormat="1" applyFont="1" applyFill="1" applyBorder="1" applyAlignment="1" applyProtection="1">
      <alignment vertical="center" shrinkToFit="1"/>
    </xf>
    <xf numFmtId="0" fontId="183" fillId="19" borderId="81" xfId="2" applyFont="1" applyFill="1" applyBorder="1" applyAlignment="1">
      <alignment horizontal="center" vertical="center" wrapText="1"/>
    </xf>
    <xf numFmtId="0" fontId="17" fillId="21" borderId="127" xfId="2" applyFont="1" applyFill="1" applyBorder="1" applyAlignment="1">
      <alignment horizontal="center" vertical="center" wrapText="1"/>
    </xf>
    <xf numFmtId="0" fontId="137" fillId="21" borderId="127" xfId="2" applyFont="1" applyFill="1" applyBorder="1" applyAlignment="1">
      <alignment horizontal="center" vertical="center" wrapText="1"/>
    </xf>
    <xf numFmtId="0" fontId="164" fillId="0" borderId="0" xfId="2" applyFont="1">
      <alignment vertical="center"/>
    </xf>
    <xf numFmtId="0" fontId="8" fillId="0" borderId="0" xfId="1" applyAlignment="1" applyProtection="1">
      <alignment vertical="center"/>
    </xf>
    <xf numFmtId="14" fontId="86" fillId="19" borderId="294" xfId="2" applyNumberFormat="1" applyFont="1" applyFill="1" applyBorder="1">
      <alignment vertical="center"/>
    </xf>
    <xf numFmtId="14" fontId="86" fillId="19" borderId="301" xfId="2" applyNumberFormat="1" applyFont="1" applyFill="1" applyBorder="1" applyAlignment="1">
      <alignment horizontal="center" vertical="center"/>
    </xf>
    <xf numFmtId="0" fontId="66" fillId="17" borderId="0" xfId="0" applyFont="1" applyFill="1" applyAlignment="1">
      <alignment horizontal="center" vertical="center" wrapText="1"/>
    </xf>
    <xf numFmtId="0" fontId="20" fillId="24" borderId="20" xfId="2" applyFont="1" applyFill="1" applyBorder="1" applyAlignment="1">
      <alignment horizontal="left" vertical="center" shrinkToFit="1"/>
    </xf>
    <xf numFmtId="0" fontId="153" fillId="24" borderId="20" xfId="2" applyFont="1" applyFill="1" applyBorder="1" applyAlignment="1">
      <alignment horizontal="center" vertical="center" wrapText="1"/>
    </xf>
    <xf numFmtId="0" fontId="125" fillId="24" borderId="20" xfId="2" applyFont="1" applyFill="1" applyBorder="1" applyAlignment="1">
      <alignment horizontal="center" vertical="center" wrapText="1"/>
    </xf>
    <xf numFmtId="14" fontId="20" fillId="24" borderId="20" xfId="2" applyNumberFormat="1" applyFont="1" applyFill="1" applyBorder="1" applyAlignment="1">
      <alignment horizontal="center" vertical="center"/>
    </xf>
    <xf numFmtId="14" fontId="20" fillId="24" borderId="293" xfId="2" applyNumberFormat="1" applyFont="1" applyFill="1" applyBorder="1" applyAlignment="1">
      <alignment horizontal="center" vertical="center"/>
    </xf>
    <xf numFmtId="0" fontId="149" fillId="0" borderId="224" xfId="2" applyFont="1" applyBorder="1" applyAlignment="1">
      <alignment horizontal="left" vertical="top" wrapText="1"/>
    </xf>
    <xf numFmtId="0" fontId="186" fillId="0" borderId="224" xfId="1" applyFont="1" applyBorder="1" applyAlignment="1" applyProtection="1">
      <alignment horizontal="left" vertical="top" wrapText="1"/>
    </xf>
    <xf numFmtId="0" fontId="149" fillId="0" borderId="0" xfId="2" applyFont="1" applyAlignment="1">
      <alignment vertical="top" wrapText="1"/>
    </xf>
    <xf numFmtId="0" fontId="150" fillId="0" borderId="0" xfId="0" applyFont="1" applyAlignment="1">
      <alignment horizontal="left" vertical="top" wrapText="1"/>
    </xf>
    <xf numFmtId="0" fontId="153" fillId="19" borderId="20" xfId="2" applyFont="1" applyFill="1" applyBorder="1" applyAlignment="1">
      <alignment horizontal="center" vertical="center" wrapText="1"/>
    </xf>
    <xf numFmtId="0" fontId="125" fillId="19" borderId="20" xfId="2" applyFont="1" applyFill="1" applyBorder="1" applyAlignment="1">
      <alignment horizontal="center" vertical="center" wrapText="1"/>
    </xf>
    <xf numFmtId="0" fontId="20" fillId="19" borderId="20" xfId="2" applyFont="1" applyFill="1" applyBorder="1" applyAlignment="1">
      <alignment horizontal="left" vertical="center" shrinkToFit="1"/>
    </xf>
    <xf numFmtId="14" fontId="20" fillId="19" borderId="20" xfId="2" applyNumberFormat="1" applyFont="1" applyFill="1" applyBorder="1" applyAlignment="1">
      <alignment horizontal="center" vertical="center"/>
    </xf>
    <xf numFmtId="14" fontId="20" fillId="19" borderId="293" xfId="2" applyNumberFormat="1" applyFont="1" applyFill="1" applyBorder="1" applyAlignment="1">
      <alignment horizontal="center" vertical="center"/>
    </xf>
    <xf numFmtId="0" fontId="92" fillId="43" borderId="302" xfId="2" applyFont="1" applyFill="1" applyBorder="1" applyAlignment="1">
      <alignment horizontal="center" vertical="center" wrapText="1"/>
    </xf>
    <xf numFmtId="0" fontId="91" fillId="43" borderId="303" xfId="2" applyFont="1" applyFill="1" applyBorder="1" applyAlignment="1">
      <alignment horizontal="center" vertical="center" wrapText="1"/>
    </xf>
    <xf numFmtId="0" fontId="101" fillId="43" borderId="303" xfId="2" applyFont="1" applyFill="1" applyBorder="1" applyAlignment="1">
      <alignment horizontal="left" vertical="center" shrinkToFit="1"/>
    </xf>
    <xf numFmtId="0" fontId="91" fillId="43" borderId="303" xfId="2" applyFont="1" applyFill="1" applyBorder="1" applyAlignment="1">
      <alignment horizontal="center" vertical="center"/>
    </xf>
    <xf numFmtId="0" fontId="91" fillId="43" borderId="304" xfId="2" applyFont="1" applyFill="1" applyBorder="1" applyAlignment="1">
      <alignment horizontal="center" vertical="center"/>
    </xf>
    <xf numFmtId="0" fontId="165" fillId="0" borderId="0" xfId="0" applyFont="1" applyAlignment="1">
      <alignment vertical="center" wrapText="1"/>
    </xf>
    <xf numFmtId="0" fontId="66" fillId="17" borderId="283" xfId="0" applyFont="1" applyFill="1" applyBorder="1" applyAlignment="1">
      <alignment horizontal="center" vertical="center" wrapText="1"/>
    </xf>
    <xf numFmtId="14" fontId="94" fillId="17" borderId="281" xfId="17" applyNumberFormat="1" applyFont="1" applyFill="1" applyBorder="1" applyAlignment="1">
      <alignment horizontal="center" vertical="center" wrapText="1"/>
    </xf>
    <xf numFmtId="0" fontId="93" fillId="17" borderId="0" xfId="0" applyFont="1" applyFill="1" applyAlignment="1">
      <alignment horizontal="center" vertical="center" wrapText="1"/>
    </xf>
    <xf numFmtId="14" fontId="12" fillId="17" borderId="108" xfId="17" applyNumberFormat="1" applyFont="1" applyFill="1" applyBorder="1" applyAlignment="1">
      <alignment horizontal="center" vertical="center" wrapText="1"/>
    </xf>
    <xf numFmtId="0" fontId="17" fillId="19" borderId="79" xfId="2" applyFont="1" applyFill="1" applyBorder="1" applyAlignment="1">
      <alignment horizontal="center" vertical="center" wrapText="1"/>
    </xf>
    <xf numFmtId="0" fontId="160" fillId="17" borderId="286" xfId="0" applyFont="1" applyFill="1" applyBorder="1" applyAlignment="1">
      <alignment horizontal="center" vertical="center" wrapText="1"/>
    </xf>
    <xf numFmtId="14" fontId="20" fillId="17" borderId="281" xfId="17" applyNumberFormat="1" applyFont="1" applyFill="1" applyBorder="1" applyAlignment="1">
      <alignment horizontal="center" vertical="center"/>
    </xf>
    <xf numFmtId="0" fontId="125" fillId="17" borderId="0" xfId="1" applyFont="1" applyFill="1" applyAlignment="1" applyProtection="1">
      <alignment horizontal="center" vertical="center" wrapText="1"/>
    </xf>
    <xf numFmtId="0" fontId="153" fillId="17" borderId="20" xfId="2" applyFont="1" applyFill="1" applyBorder="1" applyAlignment="1">
      <alignment horizontal="center" vertical="center" wrapText="1"/>
    </xf>
    <xf numFmtId="0" fontId="125" fillId="17" borderId="20" xfId="2" applyFont="1" applyFill="1" applyBorder="1" applyAlignment="1">
      <alignment horizontal="center" vertical="center" wrapText="1"/>
    </xf>
    <xf numFmtId="0" fontId="20" fillId="17" borderId="20" xfId="2" applyFont="1" applyFill="1" applyBorder="1" applyAlignment="1">
      <alignment horizontal="left" vertical="center" shrinkToFit="1"/>
    </xf>
    <xf numFmtId="14" fontId="20" fillId="17" borderId="20" xfId="2" applyNumberFormat="1" applyFont="1" applyFill="1" applyBorder="1" applyAlignment="1">
      <alignment horizontal="center" vertical="center"/>
    </xf>
    <xf numFmtId="14" fontId="20" fillId="17" borderId="293" xfId="2" applyNumberFormat="1" applyFont="1" applyFill="1" applyBorder="1" applyAlignment="1">
      <alignment horizontal="center" vertical="center"/>
    </xf>
    <xf numFmtId="0" fontId="88" fillId="19" borderId="107" xfId="17" applyFont="1" applyFill="1" applyBorder="1" applyAlignment="1">
      <alignment horizontal="center" vertical="center" wrapText="1"/>
    </xf>
    <xf numFmtId="14" fontId="88" fillId="19" borderId="108" xfId="17" applyNumberFormat="1" applyFont="1" applyFill="1" applyBorder="1" applyAlignment="1">
      <alignment horizontal="center" vertical="center"/>
    </xf>
    <xf numFmtId="0" fontId="7" fillId="9" borderId="0" xfId="4" applyFont="1" applyFill="1" applyAlignment="1">
      <alignment vertical="top"/>
    </xf>
    <xf numFmtId="0" fontId="7" fillId="9" borderId="0" xfId="2" applyFont="1" applyFill="1" applyAlignment="1">
      <alignment vertical="top"/>
    </xf>
    <xf numFmtId="0" fontId="170" fillId="9" borderId="0" xfId="2" applyFont="1" applyFill="1" applyAlignment="1">
      <alignment vertical="top"/>
    </xf>
    <xf numFmtId="0" fontId="30" fillId="9" borderId="0" xfId="2" applyFont="1" applyFill="1" applyAlignment="1">
      <alignment vertical="top"/>
    </xf>
    <xf numFmtId="0" fontId="153" fillId="23" borderId="20" xfId="2" applyFont="1" applyFill="1" applyBorder="1" applyAlignment="1">
      <alignment horizontal="center" vertical="center" wrapText="1"/>
    </xf>
    <xf numFmtId="0" fontId="125" fillId="23" borderId="20" xfId="2" applyFont="1" applyFill="1" applyBorder="1" applyAlignment="1">
      <alignment horizontal="center" vertical="center" wrapText="1"/>
    </xf>
    <xf numFmtId="0" fontId="20" fillId="23" borderId="20" xfId="2" applyFont="1" applyFill="1" applyBorder="1" applyAlignment="1">
      <alignment horizontal="left" vertical="center" shrinkToFit="1"/>
    </xf>
    <xf numFmtId="14" fontId="20" fillId="23" borderId="20" xfId="2" applyNumberFormat="1" applyFont="1" applyFill="1" applyBorder="1" applyAlignment="1">
      <alignment horizontal="center" vertical="center"/>
    </xf>
    <xf numFmtId="14" fontId="20" fillId="23" borderId="293" xfId="2" applyNumberFormat="1" applyFont="1" applyFill="1" applyBorder="1" applyAlignment="1">
      <alignment horizontal="center" vertical="center"/>
    </xf>
    <xf numFmtId="0" fontId="153" fillId="42" borderId="20" xfId="2" applyFont="1" applyFill="1" applyBorder="1" applyAlignment="1">
      <alignment horizontal="center" vertical="center" wrapText="1"/>
    </xf>
    <xf numFmtId="0" fontId="125" fillId="42" borderId="20" xfId="2" applyFont="1" applyFill="1" applyBorder="1" applyAlignment="1">
      <alignment horizontal="center" vertical="center" wrapText="1"/>
    </xf>
    <xf numFmtId="0" fontId="20" fillId="42" borderId="20" xfId="2" applyFont="1" applyFill="1" applyBorder="1" applyAlignment="1">
      <alignment horizontal="left" vertical="center" shrinkToFit="1"/>
    </xf>
    <xf numFmtId="14" fontId="20" fillId="42" borderId="20" xfId="2" applyNumberFormat="1" applyFont="1" applyFill="1" applyBorder="1" applyAlignment="1">
      <alignment horizontal="center" vertical="center"/>
    </xf>
    <xf numFmtId="14" fontId="20" fillId="42" borderId="293" xfId="2" applyNumberFormat="1" applyFont="1" applyFill="1" applyBorder="1" applyAlignment="1">
      <alignment horizontal="center" vertical="center"/>
    </xf>
    <xf numFmtId="0" fontId="153" fillId="39" borderId="20" xfId="2" applyFont="1" applyFill="1" applyBorder="1" applyAlignment="1">
      <alignment horizontal="center" vertical="center" wrapText="1"/>
    </xf>
    <xf numFmtId="0" fontId="125" fillId="39" borderId="20" xfId="2" applyFont="1" applyFill="1" applyBorder="1" applyAlignment="1">
      <alignment horizontal="center" vertical="center" wrapText="1"/>
    </xf>
    <xf numFmtId="0" fontId="20" fillId="39" borderId="20" xfId="2" applyFont="1" applyFill="1" applyBorder="1" applyAlignment="1">
      <alignment horizontal="left" vertical="center" shrinkToFit="1"/>
    </xf>
    <xf numFmtId="14" fontId="20" fillId="39" borderId="20" xfId="2" applyNumberFormat="1" applyFont="1" applyFill="1" applyBorder="1" applyAlignment="1">
      <alignment horizontal="center" vertical="center"/>
    </xf>
    <xf numFmtId="14" fontId="20" fillId="39" borderId="293" xfId="2" applyNumberFormat="1" applyFont="1" applyFill="1" applyBorder="1" applyAlignment="1">
      <alignment horizontal="center" vertical="center"/>
    </xf>
    <xf numFmtId="0" fontId="153" fillId="45" borderId="220" xfId="2" applyFont="1" applyFill="1" applyBorder="1" applyAlignment="1">
      <alignment horizontal="center" vertical="center" wrapText="1"/>
    </xf>
    <xf numFmtId="0" fontId="125" fillId="45" borderId="220" xfId="2" applyFont="1" applyFill="1" applyBorder="1" applyAlignment="1">
      <alignment horizontal="center" vertical="center" wrapText="1"/>
    </xf>
    <xf numFmtId="0" fontId="20" fillId="45" borderId="220" xfId="2" applyFont="1" applyFill="1" applyBorder="1" applyAlignment="1">
      <alignment horizontal="left" vertical="center" shrinkToFit="1"/>
    </xf>
    <xf numFmtId="14" fontId="20" fillId="45" borderId="220" xfId="2" applyNumberFormat="1" applyFont="1" applyFill="1" applyBorder="1" applyAlignment="1">
      <alignment horizontal="center" vertical="center"/>
    </xf>
    <xf numFmtId="14" fontId="20" fillId="45" borderId="221" xfId="2" applyNumberFormat="1" applyFont="1" applyFill="1" applyBorder="1" applyAlignment="1">
      <alignment horizontal="center" vertical="center"/>
    </xf>
    <xf numFmtId="0" fontId="196" fillId="0" borderId="0" xfId="0" applyFont="1">
      <alignment vertical="center"/>
    </xf>
    <xf numFmtId="0" fontId="197" fillId="0" borderId="0" xfId="0" applyFont="1">
      <alignment vertical="center"/>
    </xf>
    <xf numFmtId="0" fontId="199" fillId="37" borderId="0" xfId="0" applyFont="1" applyFill="1">
      <alignment vertical="center"/>
    </xf>
    <xf numFmtId="0" fontId="0" fillId="37" borderId="0" xfId="0" applyFill="1">
      <alignment vertical="center"/>
    </xf>
    <xf numFmtId="0" fontId="165" fillId="37" borderId="0" xfId="0" applyFont="1" applyFill="1" applyAlignment="1">
      <alignment vertical="center" wrapText="1"/>
    </xf>
    <xf numFmtId="0" fontId="201" fillId="37" borderId="0" xfId="0" applyFont="1" applyFill="1">
      <alignment vertical="center"/>
    </xf>
    <xf numFmtId="0" fontId="202" fillId="37" borderId="0" xfId="0" applyFont="1" applyFill="1">
      <alignment vertical="center"/>
    </xf>
    <xf numFmtId="0" fontId="204" fillId="37" borderId="0" xfId="0" applyFont="1" applyFill="1" applyAlignment="1">
      <alignment vertical="center" wrapText="1"/>
    </xf>
    <xf numFmtId="0" fontId="0" fillId="35" borderId="0" xfId="0" applyFill="1">
      <alignment vertical="center"/>
    </xf>
    <xf numFmtId="0" fontId="188" fillId="35" borderId="0" xfId="0" applyFont="1" applyFill="1" applyAlignment="1">
      <alignment vertical="top" wrapText="1"/>
    </xf>
    <xf numFmtId="0" fontId="0" fillId="38" borderId="0" xfId="0" applyFill="1">
      <alignment vertical="center"/>
    </xf>
    <xf numFmtId="0" fontId="99" fillId="38" borderId="0" xfId="0" applyFont="1" applyFill="1">
      <alignment vertical="center"/>
    </xf>
    <xf numFmtId="0" fontId="168" fillId="38" borderId="0" xfId="0" applyFont="1" applyFill="1">
      <alignment vertical="center"/>
    </xf>
    <xf numFmtId="0" fontId="175" fillId="38" borderId="0" xfId="0" applyFont="1" applyFill="1">
      <alignment vertical="center"/>
    </xf>
    <xf numFmtId="0" fontId="165" fillId="38" borderId="0" xfId="0" applyFont="1" applyFill="1" applyAlignment="1">
      <alignment vertical="center" wrapText="1"/>
    </xf>
    <xf numFmtId="0" fontId="0" fillId="38" borderId="0" xfId="0" applyFill="1" applyAlignment="1">
      <alignment vertical="center" wrapText="1"/>
    </xf>
    <xf numFmtId="0" fontId="174" fillId="38" borderId="0" xfId="0" applyFont="1" applyFill="1">
      <alignment vertical="center"/>
    </xf>
    <xf numFmtId="0" fontId="189" fillId="38" borderId="0" xfId="0" applyFont="1" applyFill="1" applyAlignment="1">
      <alignment vertical="center" wrapText="1"/>
    </xf>
    <xf numFmtId="0" fontId="188" fillId="38" borderId="0" xfId="0" applyFont="1" applyFill="1" applyAlignment="1">
      <alignment vertical="top" wrapText="1"/>
    </xf>
    <xf numFmtId="0" fontId="66" fillId="38" borderId="0" xfId="0" applyFont="1" applyFill="1" applyAlignment="1">
      <alignment vertical="center" wrapText="1"/>
    </xf>
    <xf numFmtId="0" fontId="207" fillId="37" borderId="0" xfId="0" applyFont="1" applyFill="1" applyAlignment="1">
      <alignment vertical="top" wrapText="1"/>
    </xf>
    <xf numFmtId="0" fontId="206" fillId="37" borderId="0" xfId="0" applyFont="1" applyFill="1">
      <alignment vertical="center"/>
    </xf>
    <xf numFmtId="0" fontId="180" fillId="37" borderId="0" xfId="0" applyFont="1" applyFill="1" applyAlignment="1">
      <alignment vertical="top" wrapText="1"/>
    </xf>
    <xf numFmtId="0" fontId="205" fillId="37" borderId="0" xfId="0" applyFont="1" applyFill="1" applyAlignment="1">
      <alignment vertical="top" wrapText="1"/>
    </xf>
    <xf numFmtId="0" fontId="174" fillId="35" borderId="0" xfId="0" applyFont="1" applyFill="1">
      <alignment vertical="center"/>
    </xf>
    <xf numFmtId="0" fontId="205" fillId="35" borderId="0" xfId="0" applyFont="1" applyFill="1" applyAlignment="1">
      <alignment vertical="top" wrapText="1"/>
    </xf>
    <xf numFmtId="0" fontId="206" fillId="35" borderId="0" xfId="0" applyFont="1" applyFill="1">
      <alignment vertical="center"/>
    </xf>
    <xf numFmtId="0" fontId="180" fillId="35" borderId="0" xfId="0" applyFont="1" applyFill="1" applyAlignment="1">
      <alignment vertical="top" wrapText="1"/>
    </xf>
    <xf numFmtId="0" fontId="207" fillId="35" borderId="0" xfId="0" applyFont="1" applyFill="1" applyAlignment="1">
      <alignment vertical="top" wrapText="1"/>
    </xf>
    <xf numFmtId="0" fontId="210" fillId="33" borderId="0" xfId="0" applyFont="1" applyFill="1" applyAlignment="1">
      <alignment horizontal="left" vertical="center"/>
    </xf>
    <xf numFmtId="0" fontId="99" fillId="33" borderId="0" xfId="0" applyFont="1" applyFill="1">
      <alignment vertical="center"/>
    </xf>
    <xf numFmtId="0" fontId="209" fillId="33" borderId="0" xfId="0" applyFont="1" applyFill="1" applyAlignment="1">
      <alignment horizontal="left" vertical="top" wrapText="1"/>
    </xf>
    <xf numFmtId="0" fontId="178" fillId="33" borderId="0" xfId="0" applyFont="1" applyFill="1" applyAlignment="1">
      <alignment horizontal="left" vertical="center"/>
    </xf>
    <xf numFmtId="14" fontId="87" fillId="19" borderId="192" xfId="2" applyNumberFormat="1" applyFont="1" applyFill="1" applyBorder="1" applyAlignment="1">
      <alignment horizontal="center" vertical="center"/>
    </xf>
    <xf numFmtId="0" fontId="212" fillId="19" borderId="192" xfId="2" applyFont="1" applyFill="1" applyBorder="1" applyAlignment="1">
      <alignment horizontal="center" vertical="center"/>
    </xf>
    <xf numFmtId="0" fontId="69" fillId="0" borderId="0" xfId="0" applyFont="1" applyAlignment="1">
      <alignment horizontal="left" vertical="center" wrapText="1"/>
    </xf>
    <xf numFmtId="0" fontId="73" fillId="0" borderId="0" xfId="0" applyFont="1" applyAlignment="1">
      <alignment horizontal="left" vertical="center" wrapText="1"/>
    </xf>
    <xf numFmtId="0" fontId="72" fillId="0" borderId="0" xfId="0" applyFont="1" applyAlignment="1">
      <alignment horizontal="left" vertical="center" wrapText="1"/>
    </xf>
    <xf numFmtId="0" fontId="73" fillId="0" borderId="0" xfId="0" applyFont="1" applyAlignment="1">
      <alignment horizontal="left" vertical="top" wrapText="1"/>
    </xf>
    <xf numFmtId="0" fontId="69" fillId="0" borderId="0" xfId="0" applyFont="1" applyAlignment="1">
      <alignment horizontal="left" vertical="top" wrapText="1"/>
    </xf>
    <xf numFmtId="0" fontId="70" fillId="0" borderId="0" xfId="0" applyFont="1" applyAlignment="1">
      <alignment horizontal="left" vertical="center" wrapText="1"/>
    </xf>
    <xf numFmtId="0" fontId="6" fillId="0" borderId="22" xfId="0" applyFont="1" applyBorder="1" applyAlignment="1">
      <alignment horizontal="left" vertical="center"/>
    </xf>
    <xf numFmtId="0" fontId="6" fillId="0" borderId="0" xfId="0" applyFont="1" applyAlignment="1">
      <alignment horizontal="left" vertical="center"/>
    </xf>
    <xf numFmtId="0" fontId="6" fillId="0" borderId="24" xfId="0" applyFont="1" applyBorder="1" applyAlignment="1">
      <alignment horizontal="left" vertical="center"/>
    </xf>
    <xf numFmtId="0" fontId="98" fillId="5" borderId="0" xfId="0" applyFont="1" applyFill="1" applyAlignment="1">
      <alignment horizontal="left" vertical="center" wrapText="1"/>
    </xf>
    <xf numFmtId="0" fontId="98" fillId="5" borderId="24" xfId="0" applyFont="1" applyFill="1" applyBorder="1" applyAlignment="1">
      <alignment horizontal="left" vertical="center" wrapText="1"/>
    </xf>
    <xf numFmtId="0" fontId="98" fillId="5" borderId="0" xfId="0" applyFont="1" applyFill="1" applyAlignment="1">
      <alignment horizontal="left" vertical="center"/>
    </xf>
    <xf numFmtId="0" fontId="98" fillId="5" borderId="0" xfId="0" applyFont="1" applyFill="1" applyAlignment="1">
      <alignment horizontal="left" vertical="top" wrapText="1"/>
    </xf>
    <xf numFmtId="0" fontId="8" fillId="0" borderId="0" xfId="1" applyAlignment="1" applyProtection="1">
      <alignment horizontal="center" vertical="center" wrapText="1"/>
    </xf>
    <xf numFmtId="0" fontId="174" fillId="35" borderId="0" xfId="0" applyFont="1" applyFill="1" applyAlignment="1">
      <alignment horizontal="center" vertical="center"/>
    </xf>
    <xf numFmtId="0" fontId="179" fillId="0" borderId="0" xfId="0" applyFont="1" applyAlignment="1">
      <alignment horizontal="center" vertical="center"/>
    </xf>
    <xf numFmtId="0" fontId="208" fillId="35" borderId="0" xfId="0" applyFont="1" applyFill="1" applyAlignment="1">
      <alignment horizontal="center" vertical="center" wrapText="1"/>
    </xf>
    <xf numFmtId="0" fontId="211" fillId="35" borderId="0" xfId="0" applyFont="1" applyFill="1" applyAlignment="1">
      <alignment horizontal="center" vertical="center"/>
    </xf>
    <xf numFmtId="0" fontId="176" fillId="0" borderId="0" xfId="1" applyFont="1" applyFill="1" applyAlignment="1" applyProtection="1">
      <alignment horizontal="center" vertical="center"/>
    </xf>
    <xf numFmtId="0" fontId="208" fillId="37" borderId="0" xfId="0" applyFont="1" applyFill="1" applyAlignment="1">
      <alignment horizontal="center" vertical="center" wrapText="1"/>
    </xf>
    <xf numFmtId="0" fontId="211" fillId="37" borderId="0" xfId="0" applyFont="1" applyFill="1" applyAlignment="1">
      <alignment horizontal="center" vertical="center"/>
    </xf>
    <xf numFmtId="0" fontId="180" fillId="0" borderId="0" xfId="0" applyFont="1" applyAlignment="1">
      <alignment horizontal="center" vertical="center"/>
    </xf>
    <xf numFmtId="0" fontId="179" fillId="0" borderId="0" xfId="0" applyFont="1" applyAlignment="1">
      <alignment horizontal="left" vertical="center"/>
    </xf>
    <xf numFmtId="0" fontId="1" fillId="9" borderId="0" xfId="17" applyFill="1" applyAlignment="1">
      <alignment horizontal="center" vertical="center"/>
    </xf>
    <xf numFmtId="0" fontId="1" fillId="9" borderId="16" xfId="17" applyFill="1" applyBorder="1" applyAlignment="1">
      <alignment horizontal="center" vertical="center"/>
    </xf>
    <xf numFmtId="0" fontId="39" fillId="17" borderId="0" xfId="17" applyFont="1" applyFill="1" applyAlignment="1">
      <alignment horizontal="left" vertical="center"/>
    </xf>
    <xf numFmtId="0" fontId="46" fillId="17" borderId="17" xfId="17" applyFont="1" applyFill="1" applyBorder="1" applyAlignment="1">
      <alignment horizontal="center" vertical="center"/>
    </xf>
    <xf numFmtId="0" fontId="46" fillId="17" borderId="18" xfId="17" applyFont="1" applyFill="1" applyBorder="1" applyAlignment="1">
      <alignment horizontal="center" vertical="center"/>
    </xf>
    <xf numFmtId="0" fontId="46" fillId="0" borderId="18" xfId="17" applyFont="1" applyBorder="1" applyAlignment="1">
      <alignment horizontal="center" vertical="center"/>
    </xf>
    <xf numFmtId="0" fontId="46" fillId="0" borderId="19" xfId="17" applyFont="1" applyBorder="1" applyAlignment="1">
      <alignment horizontal="center" vertical="center"/>
    </xf>
    <xf numFmtId="0" fontId="1" fillId="0" borderId="25" xfId="17" applyBorder="1" applyAlignment="1">
      <alignment horizontal="center" vertical="center"/>
    </xf>
    <xf numFmtId="0" fontId="1" fillId="0" borderId="26" xfId="17" applyBorder="1" applyAlignment="1">
      <alignment horizontal="center" vertical="center"/>
    </xf>
    <xf numFmtId="0" fontId="1" fillId="0" borderId="27" xfId="17" applyBorder="1" applyAlignment="1">
      <alignment horizontal="center" vertical="center"/>
    </xf>
    <xf numFmtId="0" fontId="34" fillId="0" borderId="28" xfId="17" applyFont="1" applyBorder="1" applyAlignment="1">
      <alignment horizontal="center" vertical="center" wrapText="1"/>
    </xf>
    <xf numFmtId="0" fontId="34" fillId="0" borderId="13" xfId="17" applyFont="1" applyBorder="1" applyAlignment="1">
      <alignment horizontal="center" vertical="center" wrapText="1"/>
    </xf>
    <xf numFmtId="0" fontId="30" fillId="15" borderId="0" xfId="17" applyFont="1" applyFill="1" applyAlignment="1">
      <alignment horizontal="center" vertical="center"/>
    </xf>
    <xf numFmtId="179" fontId="124" fillId="0" borderId="97" xfId="17" applyNumberFormat="1" applyFont="1" applyBorder="1" applyAlignment="1">
      <alignment horizontal="center" vertical="center" shrinkToFit="1"/>
    </xf>
    <xf numFmtId="179" fontId="124" fillId="0" borderId="98" xfId="17" applyNumberFormat="1" applyFont="1" applyBorder="1" applyAlignment="1">
      <alignment horizontal="center" vertical="center" shrinkToFit="1"/>
    </xf>
    <xf numFmtId="0" fontId="44" fillId="0" borderId="29" xfId="17" applyFont="1" applyBorder="1" applyAlignment="1">
      <alignment horizontal="center" vertical="center"/>
    </xf>
    <xf numFmtId="0" fontId="44" fillId="0" borderId="30" xfId="17" applyFont="1" applyBorder="1" applyAlignment="1">
      <alignment horizontal="center" vertical="center"/>
    </xf>
    <xf numFmtId="0" fontId="1" fillId="9" borderId="0" xfId="17" applyFill="1" applyAlignment="1">
      <alignment horizontal="center" vertical="center" wrapText="1"/>
    </xf>
    <xf numFmtId="0" fontId="1" fillId="9" borderId="16" xfId="17" applyFill="1" applyBorder="1" applyAlignment="1">
      <alignment horizontal="center" vertical="center" wrapText="1"/>
    </xf>
    <xf numFmtId="0" fontId="10" fillId="6" borderId="85" xfId="17" applyFont="1" applyFill="1" applyBorder="1" applyAlignment="1">
      <alignment horizontal="center" vertical="center" wrapText="1"/>
    </xf>
    <xf numFmtId="0" fontId="10" fillId="6" borderId="83" xfId="17" applyFont="1" applyFill="1" applyBorder="1" applyAlignment="1">
      <alignment horizontal="center" vertical="center" wrapText="1"/>
    </xf>
    <xf numFmtId="0" fontId="10" fillId="6" borderId="86" xfId="17" applyFont="1" applyFill="1" applyBorder="1" applyAlignment="1">
      <alignment horizontal="center" vertical="center" wrapText="1"/>
    </xf>
    <xf numFmtId="0" fontId="88" fillId="17" borderId="109" xfId="17" applyFont="1" applyFill="1" applyBorder="1" applyAlignment="1">
      <alignment horizontal="left" vertical="top" wrapText="1"/>
    </xf>
    <xf numFmtId="0" fontId="88" fillId="17" borderId="105" xfId="17" applyFont="1" applyFill="1" applyBorder="1" applyAlignment="1">
      <alignment horizontal="left" vertical="top" wrapText="1"/>
    </xf>
    <xf numFmtId="0" fontId="88" fillId="17" borderId="106" xfId="17" applyFont="1" applyFill="1" applyBorder="1" applyAlignment="1">
      <alignment horizontal="left" vertical="top" wrapText="1"/>
    </xf>
    <xf numFmtId="0" fontId="88" fillId="17" borderId="278" xfId="17" applyFont="1" applyFill="1" applyBorder="1" applyAlignment="1">
      <alignment horizontal="left" vertical="top" wrapText="1"/>
    </xf>
    <xf numFmtId="0" fontId="88" fillId="17" borderId="279" xfId="17" applyFont="1" applyFill="1" applyBorder="1" applyAlignment="1">
      <alignment horizontal="left" vertical="top" wrapText="1"/>
    </xf>
    <xf numFmtId="0" fontId="88" fillId="17" borderId="280" xfId="17" applyFont="1" applyFill="1" applyBorder="1" applyAlignment="1">
      <alignment horizontal="left" vertical="top" wrapText="1"/>
    </xf>
    <xf numFmtId="0" fontId="33" fillId="17" borderId="31" xfId="18" applyFont="1" applyFill="1" applyBorder="1" applyAlignment="1">
      <alignment horizontal="center" vertical="center"/>
    </xf>
    <xf numFmtId="0" fontId="33" fillId="17" borderId="32" xfId="18" applyFont="1" applyFill="1" applyBorder="1" applyAlignment="1">
      <alignment horizontal="center" vertical="center"/>
    </xf>
    <xf numFmtId="0" fontId="11" fillId="0" borderId="101" xfId="17" applyFont="1" applyBorder="1" applyAlignment="1">
      <alignment horizontal="center" vertical="center" wrapText="1"/>
    </xf>
    <xf numFmtId="0" fontId="11" fillId="0" borderId="102" xfId="17" applyFont="1" applyBorder="1" applyAlignment="1">
      <alignment horizontal="center" vertical="center" wrapText="1"/>
    </xf>
    <xf numFmtId="0" fontId="11" fillId="0" borderId="103" xfId="17" applyFont="1" applyBorder="1" applyAlignment="1">
      <alignment horizontal="center" vertical="center" wrapText="1"/>
    </xf>
    <xf numFmtId="0" fontId="51" fillId="17" borderId="52" xfId="17" applyFont="1" applyFill="1" applyBorder="1" applyAlignment="1">
      <alignment horizontal="center" vertical="center"/>
    </xf>
    <xf numFmtId="0" fontId="51" fillId="17" borderId="53" xfId="17" applyFont="1" applyFill="1" applyBorder="1" applyAlignment="1">
      <alignment horizontal="center" vertical="center"/>
    </xf>
    <xf numFmtId="0" fontId="51" fillId="17" borderId="54" xfId="17" applyFont="1" applyFill="1" applyBorder="1" applyAlignment="1">
      <alignment horizontal="center" vertical="center"/>
    </xf>
    <xf numFmtId="0" fontId="88" fillId="17" borderId="282" xfId="17" applyFont="1" applyFill="1" applyBorder="1" applyAlignment="1">
      <alignment horizontal="left" vertical="top" wrapText="1"/>
    </xf>
    <xf numFmtId="0" fontId="102" fillId="17" borderId="278" xfId="17" applyFont="1" applyFill="1" applyBorder="1" applyAlignment="1">
      <alignment horizontal="left" vertical="top" wrapText="1"/>
    </xf>
    <xf numFmtId="0" fontId="102" fillId="17" borderId="279" xfId="17" applyFont="1" applyFill="1" applyBorder="1" applyAlignment="1">
      <alignment horizontal="left" vertical="top" wrapText="1"/>
    </xf>
    <xf numFmtId="0" fontId="102" fillId="17" borderId="280" xfId="17" applyFont="1" applyFill="1" applyBorder="1" applyAlignment="1">
      <alignment horizontal="left" vertical="top" wrapText="1"/>
    </xf>
    <xf numFmtId="0" fontId="33" fillId="17" borderId="109" xfId="17" applyFont="1" applyFill="1" applyBorder="1" applyAlignment="1">
      <alignment horizontal="left" vertical="top" wrapText="1"/>
    </xf>
    <xf numFmtId="0" fontId="33" fillId="17" borderId="105" xfId="17" applyFont="1" applyFill="1" applyBorder="1" applyAlignment="1">
      <alignment horizontal="left" vertical="top" wrapText="1"/>
    </xf>
    <xf numFmtId="0" fontId="33" fillId="17" borderId="106" xfId="17" applyFont="1" applyFill="1" applyBorder="1" applyAlignment="1">
      <alignment horizontal="left" vertical="top" wrapText="1"/>
    </xf>
    <xf numFmtId="0" fontId="154" fillId="17" borderId="109" xfId="17" applyFont="1" applyFill="1" applyBorder="1" applyAlignment="1">
      <alignment horizontal="left" vertical="top" wrapText="1"/>
    </xf>
    <xf numFmtId="0" fontId="12" fillId="17" borderId="109" xfId="17" applyFont="1" applyFill="1" applyBorder="1" applyAlignment="1">
      <alignment horizontal="left" vertical="top" wrapText="1"/>
    </xf>
    <xf numFmtId="0" fontId="12" fillId="17" borderId="105" xfId="17" applyFont="1" applyFill="1" applyBorder="1" applyAlignment="1">
      <alignment horizontal="left" vertical="top" wrapText="1"/>
    </xf>
    <xf numFmtId="0" fontId="12" fillId="17" borderId="106" xfId="17" applyFont="1" applyFill="1" applyBorder="1" applyAlignment="1">
      <alignment horizontal="left" vertical="top" wrapText="1"/>
    </xf>
    <xf numFmtId="0" fontId="154" fillId="17" borderId="278" xfId="17" applyFont="1" applyFill="1" applyBorder="1" applyAlignment="1">
      <alignment horizontal="left" vertical="top" wrapText="1"/>
    </xf>
    <xf numFmtId="0" fontId="33" fillId="17" borderId="279" xfId="17" applyFont="1" applyFill="1" applyBorder="1" applyAlignment="1">
      <alignment horizontal="left" vertical="top" wrapText="1"/>
    </xf>
    <xf numFmtId="0" fontId="33" fillId="17" borderId="280" xfId="17" applyFont="1" applyFill="1" applyBorder="1" applyAlignment="1">
      <alignment horizontal="left" vertical="top" wrapText="1"/>
    </xf>
    <xf numFmtId="0" fontId="12" fillId="17" borderId="278" xfId="17" applyFont="1" applyFill="1" applyBorder="1" applyAlignment="1">
      <alignment horizontal="left" vertical="top" wrapText="1"/>
    </xf>
    <xf numFmtId="0" fontId="12" fillId="17" borderId="279" xfId="17" applyFont="1" applyFill="1" applyBorder="1" applyAlignment="1">
      <alignment horizontal="left" vertical="top" wrapText="1"/>
    </xf>
    <xf numFmtId="0" fontId="12" fillId="17" borderId="280" xfId="17" applyFont="1" applyFill="1" applyBorder="1" applyAlignment="1">
      <alignment horizontal="left" vertical="top" wrapText="1"/>
    </xf>
    <xf numFmtId="0" fontId="154" fillId="17" borderId="284" xfId="17" applyFont="1" applyFill="1" applyBorder="1" applyAlignment="1">
      <alignment horizontal="left" vertical="top" wrapText="1"/>
    </xf>
    <xf numFmtId="0" fontId="33" fillId="17" borderId="283" xfId="17" applyFont="1" applyFill="1" applyBorder="1" applyAlignment="1">
      <alignment horizontal="left" vertical="top" wrapText="1"/>
    </xf>
    <xf numFmtId="0" fontId="154" fillId="17" borderId="149" xfId="17" applyFont="1" applyFill="1" applyBorder="1" applyAlignment="1">
      <alignment horizontal="left" vertical="top" wrapText="1"/>
    </xf>
    <xf numFmtId="0" fontId="46" fillId="17" borderId="147" xfId="17" applyFont="1" applyFill="1" applyBorder="1" applyAlignment="1">
      <alignment horizontal="left" vertical="top" wrapText="1"/>
    </xf>
    <xf numFmtId="0" fontId="46" fillId="17" borderId="148" xfId="17" applyFont="1" applyFill="1" applyBorder="1" applyAlignment="1">
      <alignment horizontal="left" vertical="top" wrapText="1"/>
    </xf>
    <xf numFmtId="0" fontId="20" fillId="17" borderId="278" xfId="2" applyFont="1" applyFill="1" applyBorder="1" applyAlignment="1">
      <alignment horizontal="left" vertical="top" wrapText="1"/>
    </xf>
    <xf numFmtId="0" fontId="20" fillId="17" borderId="279" xfId="2" applyFont="1" applyFill="1" applyBorder="1" applyAlignment="1">
      <alignment horizontal="left" vertical="top" wrapText="1"/>
    </xf>
    <xf numFmtId="0" fontId="20" fillId="17" borderId="280" xfId="2" applyFont="1" applyFill="1" applyBorder="1" applyAlignment="1">
      <alignment horizontal="left" vertical="top" wrapText="1"/>
    </xf>
    <xf numFmtId="0" fontId="154" fillId="19" borderId="109" xfId="17" applyFont="1" applyFill="1" applyBorder="1" applyAlignment="1">
      <alignment horizontal="left" vertical="top" wrapText="1"/>
    </xf>
    <xf numFmtId="0" fontId="33" fillId="19" borderId="105" xfId="17" applyFont="1" applyFill="1" applyBorder="1" applyAlignment="1">
      <alignment horizontal="left" vertical="top" wrapText="1"/>
    </xf>
    <xf numFmtId="0" fontId="33" fillId="19" borderId="106" xfId="17" applyFont="1" applyFill="1" applyBorder="1" applyAlignment="1">
      <alignment horizontal="left" vertical="top" wrapText="1"/>
    </xf>
    <xf numFmtId="0" fontId="56" fillId="11" borderId="123" xfId="17" applyFont="1" applyFill="1" applyBorder="1" applyAlignment="1">
      <alignment horizontal="right" vertical="center" wrapText="1"/>
    </xf>
    <xf numFmtId="0" fontId="57" fillId="11" borderId="123" xfId="0" applyFont="1" applyFill="1" applyBorder="1" applyAlignment="1">
      <alignment horizontal="right" vertical="center"/>
    </xf>
    <xf numFmtId="0" fontId="0" fillId="11" borderId="123" xfId="0" applyFill="1" applyBorder="1" applyAlignment="1">
      <alignment horizontal="right" vertical="center"/>
    </xf>
    <xf numFmtId="180" fontId="56" fillId="11" borderId="123" xfId="17" applyNumberFormat="1" applyFont="1" applyFill="1" applyBorder="1" applyAlignment="1">
      <alignment horizontal="center" vertical="center" wrapText="1"/>
    </xf>
    <xf numFmtId="180" fontId="0" fillId="11" borderId="123" xfId="0" applyNumberFormat="1" applyFill="1" applyBorder="1" applyAlignment="1">
      <alignment horizontal="center" vertical="center" wrapText="1"/>
    </xf>
    <xf numFmtId="0" fontId="58" fillId="12" borderId="124" xfId="17" applyFont="1" applyFill="1" applyBorder="1" applyAlignment="1">
      <alignment horizontal="center" vertical="center" wrapText="1"/>
    </xf>
    <xf numFmtId="0" fontId="59" fillId="12" borderId="124" xfId="0" applyFont="1" applyFill="1" applyBorder="1" applyAlignment="1">
      <alignment horizontal="center" vertical="center"/>
    </xf>
    <xf numFmtId="0" fontId="58" fillId="9" borderId="124" xfId="0" applyFont="1" applyFill="1" applyBorder="1" applyAlignment="1">
      <alignment horizontal="center" vertical="center"/>
    </xf>
    <xf numFmtId="0" fontId="61" fillId="9" borderId="124" xfId="0" applyFont="1" applyFill="1" applyBorder="1" applyAlignment="1">
      <alignment horizontal="center" vertical="center"/>
    </xf>
    <xf numFmtId="0" fontId="63" fillId="16" borderId="38" xfId="16" applyFont="1" applyFill="1" applyBorder="1" applyAlignment="1">
      <alignment horizontal="center" vertical="center"/>
    </xf>
    <xf numFmtId="0" fontId="63" fillId="16" borderId="43" xfId="16" applyFont="1" applyFill="1" applyBorder="1" applyAlignment="1">
      <alignment horizontal="center" vertical="center"/>
    </xf>
    <xf numFmtId="0" fontId="63" fillId="16" borderId="45" xfId="16" applyFont="1" applyFill="1" applyBorder="1" applyAlignment="1">
      <alignment horizontal="center" vertical="center"/>
    </xf>
    <xf numFmtId="0" fontId="64" fillId="2" borderId="39" xfId="16" applyFont="1" applyFill="1" applyBorder="1" applyAlignment="1">
      <alignment vertical="center" wrapText="1"/>
    </xf>
    <xf numFmtId="0" fontId="64" fillId="2" borderId="40" xfId="16" applyFont="1" applyFill="1" applyBorder="1" applyAlignment="1">
      <alignment vertical="center" wrapText="1"/>
    </xf>
    <xf numFmtId="0" fontId="64" fillId="2" borderId="41" xfId="16" applyFont="1" applyFill="1" applyBorder="1" applyAlignment="1">
      <alignment vertical="center" wrapText="1"/>
    </xf>
    <xf numFmtId="0" fontId="64" fillId="2" borderId="33" xfId="16" applyFont="1" applyFill="1" applyBorder="1" applyAlignment="1">
      <alignment vertical="center" wrapText="1"/>
    </xf>
    <xf numFmtId="0" fontId="64" fillId="2" borderId="0" xfId="16" applyFont="1" applyFill="1" applyAlignment="1">
      <alignment vertical="center" wrapText="1"/>
    </xf>
    <xf numFmtId="0" fontId="64" fillId="2" borderId="34" xfId="16" applyFont="1" applyFill="1" applyBorder="1" applyAlignment="1">
      <alignment vertical="center" wrapText="1"/>
    </xf>
    <xf numFmtId="0" fontId="64" fillId="2" borderId="46" xfId="16" applyFont="1" applyFill="1" applyBorder="1" applyAlignment="1">
      <alignment vertical="center" wrapText="1"/>
    </xf>
    <xf numFmtId="0" fontId="64" fillId="2" borderId="47" xfId="16" applyFont="1" applyFill="1" applyBorder="1" applyAlignment="1">
      <alignment vertical="center" wrapText="1"/>
    </xf>
    <xf numFmtId="0" fontId="64" fillId="2" borderId="48" xfId="16" applyFont="1" applyFill="1" applyBorder="1" applyAlignment="1">
      <alignment vertical="center" wrapText="1"/>
    </xf>
    <xf numFmtId="0" fontId="64" fillId="2" borderId="39" xfId="16" applyFont="1" applyFill="1" applyBorder="1" applyAlignment="1">
      <alignment horizontal="left" vertical="center" wrapText="1"/>
    </xf>
    <xf numFmtId="0" fontId="64" fillId="2" borderId="40" xfId="16" applyFont="1" applyFill="1" applyBorder="1" applyAlignment="1">
      <alignment horizontal="left" vertical="center" wrapText="1"/>
    </xf>
    <xf numFmtId="0" fontId="64" fillId="2" borderId="42" xfId="16" applyFont="1" applyFill="1" applyBorder="1" applyAlignment="1">
      <alignment horizontal="left" vertical="center" wrapText="1"/>
    </xf>
    <xf numFmtId="0" fontId="64" fillId="2" borderId="33" xfId="16" applyFont="1" applyFill="1" applyBorder="1" applyAlignment="1">
      <alignment horizontal="left" vertical="center" wrapText="1"/>
    </xf>
    <xf numFmtId="0" fontId="64" fillId="2" borderId="0" xfId="16" applyFont="1" applyFill="1" applyAlignment="1">
      <alignment horizontal="left" vertical="center" wrapText="1"/>
    </xf>
    <xf numFmtId="0" fontId="64" fillId="2" borderId="44" xfId="16" applyFont="1" applyFill="1" applyBorder="1" applyAlignment="1">
      <alignment horizontal="left" vertical="center" wrapText="1"/>
    </xf>
    <xf numFmtId="0" fontId="64" fillId="2" borderId="46" xfId="16" applyFont="1" applyFill="1" applyBorder="1" applyAlignment="1">
      <alignment horizontal="left" vertical="center" wrapText="1"/>
    </xf>
    <xf numFmtId="0" fontId="64" fillId="2" borderId="47" xfId="16" applyFont="1" applyFill="1" applyBorder="1" applyAlignment="1">
      <alignment horizontal="left" vertical="center" wrapText="1"/>
    </xf>
    <xf numFmtId="0" fontId="64" fillId="2" borderId="49" xfId="16" applyFont="1" applyFill="1" applyBorder="1" applyAlignment="1">
      <alignment horizontal="left" vertical="center" wrapText="1"/>
    </xf>
    <xf numFmtId="0" fontId="33" fillId="17" borderId="213" xfId="17" applyFont="1" applyFill="1" applyBorder="1" applyAlignment="1">
      <alignment horizontal="left" vertical="top" wrapText="1"/>
    </xf>
    <xf numFmtId="0" fontId="33" fillId="17" borderId="214" xfId="17" applyFont="1" applyFill="1" applyBorder="1" applyAlignment="1">
      <alignment horizontal="left" vertical="top" wrapText="1"/>
    </xf>
    <xf numFmtId="0" fontId="33" fillId="17" borderId="215"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6" fillId="37" borderId="117" xfId="17" applyFont="1" applyFill="1" applyBorder="1" applyAlignment="1">
      <alignment horizontal="center" vertical="center" wrapText="1"/>
    </xf>
    <xf numFmtId="0" fontId="54" fillId="37" borderId="117" xfId="17" applyFont="1" applyFill="1" applyBorder="1" applyAlignment="1">
      <alignment horizontal="center" vertical="center" wrapText="1"/>
    </xf>
    <xf numFmtId="0" fontId="0" fillId="37" borderId="117" xfId="0" applyFill="1" applyBorder="1" applyAlignment="1">
      <alignment horizontal="center" vertical="center" wrapText="1"/>
    </xf>
    <xf numFmtId="180" fontId="56" fillId="3" borderId="119" xfId="17" applyNumberFormat="1" applyFont="1" applyFill="1" applyBorder="1" applyAlignment="1">
      <alignment horizontal="center" vertical="center" wrapText="1"/>
    </xf>
    <xf numFmtId="180" fontId="56" fillId="3" borderId="121" xfId="17" applyNumberFormat="1" applyFont="1" applyFill="1" applyBorder="1" applyAlignment="1">
      <alignment horizontal="center" vertical="center" wrapText="1"/>
    </xf>
    <xf numFmtId="0" fontId="64" fillId="3" borderId="119" xfId="17" applyFont="1" applyFill="1" applyBorder="1" applyAlignment="1">
      <alignment horizontal="center" vertical="center" wrapText="1"/>
    </xf>
    <xf numFmtId="0" fontId="64" fillId="3" borderId="120" xfId="17" applyFont="1" applyFill="1" applyBorder="1" applyAlignment="1">
      <alignment horizontal="center" vertical="center" wrapText="1"/>
    </xf>
    <xf numFmtId="0" fontId="64" fillId="3" borderId="121" xfId="17" applyFont="1" applyFill="1" applyBorder="1" applyAlignment="1">
      <alignment horizontal="center" vertical="center" wrapText="1"/>
    </xf>
    <xf numFmtId="0" fontId="20" fillId="17" borderId="109" xfId="2" applyFont="1" applyFill="1" applyBorder="1" applyAlignment="1">
      <alignment horizontal="left" vertical="top" wrapText="1"/>
    </xf>
    <xf numFmtId="0" fontId="20" fillId="17" borderId="105" xfId="2" applyFont="1" applyFill="1" applyBorder="1" applyAlignment="1">
      <alignment horizontal="left" vertical="top" wrapText="1"/>
    </xf>
    <xf numFmtId="0" fontId="20" fillId="17" borderId="106" xfId="2" applyFont="1" applyFill="1" applyBorder="1" applyAlignment="1">
      <alignment horizontal="left" vertical="top" wrapText="1"/>
    </xf>
    <xf numFmtId="0" fontId="90" fillId="17" borderId="278" xfId="2" applyFont="1" applyFill="1" applyBorder="1" applyAlignment="1">
      <alignment horizontal="left" vertical="top" wrapText="1"/>
    </xf>
    <xf numFmtId="0" fontId="90" fillId="17" borderId="279" xfId="2" applyFont="1" applyFill="1" applyBorder="1" applyAlignment="1">
      <alignment horizontal="left" vertical="top" wrapText="1"/>
    </xf>
    <xf numFmtId="0" fontId="90" fillId="17" borderId="280" xfId="2" applyFont="1" applyFill="1" applyBorder="1" applyAlignment="1">
      <alignment horizontal="left" vertical="top" wrapText="1"/>
    </xf>
    <xf numFmtId="0" fontId="33" fillId="17" borderId="273" xfId="17" applyFont="1" applyFill="1" applyBorder="1" applyAlignment="1">
      <alignment horizontal="left" vertical="top" wrapText="1"/>
    </xf>
    <xf numFmtId="0" fontId="33" fillId="17" borderId="274" xfId="17" applyFont="1" applyFill="1" applyBorder="1" applyAlignment="1">
      <alignment horizontal="left" vertical="top" wrapText="1"/>
    </xf>
    <xf numFmtId="0" fontId="33" fillId="17" borderId="275" xfId="17" applyFont="1" applyFill="1" applyBorder="1" applyAlignment="1">
      <alignment horizontal="left" vertical="top" wrapText="1"/>
    </xf>
    <xf numFmtId="0" fontId="20" fillId="17" borderId="278" xfId="17" applyFont="1" applyFill="1" applyBorder="1" applyAlignment="1">
      <alignment horizontal="left" vertical="top" wrapText="1"/>
    </xf>
    <xf numFmtId="0" fontId="20" fillId="0" borderId="0" xfId="4" applyFont="1" applyAlignment="1">
      <alignment horizontal="left" vertical="center" wrapText="1"/>
    </xf>
    <xf numFmtId="0" fontId="20" fillId="0" borderId="0" xfId="2" applyFont="1" applyAlignment="1">
      <alignment horizontal="left" vertical="center" wrapText="1"/>
    </xf>
    <xf numFmtId="0" fontId="151" fillId="44" borderId="0" xfId="2" applyFont="1" applyFill="1" applyAlignment="1">
      <alignment horizontal="center" vertical="center"/>
    </xf>
    <xf numFmtId="0" fontId="6" fillId="44" borderId="0" xfId="2" applyFill="1">
      <alignment vertical="center"/>
    </xf>
    <xf numFmtId="0" fontId="82" fillId="0" borderId="0" xfId="2" applyFont="1" applyAlignment="1">
      <alignment horizontal="center" vertical="center"/>
    </xf>
    <xf numFmtId="0" fontId="187" fillId="0" borderId="0" xfId="2" applyFont="1" applyAlignment="1">
      <alignment horizontal="center" vertical="center"/>
    </xf>
    <xf numFmtId="0" fontId="163" fillId="0" borderId="0" xfId="2" applyFont="1">
      <alignment vertical="center"/>
    </xf>
    <xf numFmtId="0" fontId="7" fillId="0" borderId="0" xfId="2" applyFont="1" applyAlignment="1">
      <alignment horizontal="center" vertical="center"/>
    </xf>
    <xf numFmtId="0" fontId="14" fillId="0" borderId="0" xfId="2" applyFont="1" applyAlignment="1">
      <alignment horizontal="center" vertical="center"/>
    </xf>
    <xf numFmtId="0" fontId="161" fillId="2" borderId="0" xfId="2" applyFont="1" applyFill="1" applyAlignment="1">
      <alignment vertical="top" wrapText="1"/>
    </xf>
    <xf numFmtId="0" fontId="162" fillId="2" borderId="0" xfId="2" applyFont="1" applyFill="1" applyAlignment="1">
      <alignment vertical="top" wrapText="1"/>
    </xf>
    <xf numFmtId="0" fontId="162" fillId="0" borderId="0" xfId="2" applyFont="1" applyAlignment="1">
      <alignment vertical="top" wrapText="1"/>
    </xf>
    <xf numFmtId="0" fontId="6" fillId="0" borderId="0" xfId="2" applyAlignment="1">
      <alignment vertical="top" wrapText="1"/>
    </xf>
    <xf numFmtId="14" fontId="82" fillId="19" borderId="71" xfId="1" applyNumberFormat="1" applyFont="1" applyFill="1" applyBorder="1" applyAlignment="1" applyProtection="1">
      <alignment horizontal="center" vertical="center" shrinkToFit="1"/>
    </xf>
    <xf numFmtId="14" fontId="82" fillId="19" borderId="1" xfId="1" applyNumberFormat="1" applyFont="1" applyFill="1" applyBorder="1" applyAlignment="1" applyProtection="1">
      <alignment horizontal="center" vertical="center" shrinkToFit="1"/>
    </xf>
    <xf numFmtId="14" fontId="82" fillId="19" borderId="60" xfId="1" applyNumberFormat="1" applyFont="1" applyFill="1" applyBorder="1" applyAlignment="1" applyProtection="1">
      <alignment horizontal="center" vertical="center" shrinkToFit="1"/>
    </xf>
    <xf numFmtId="14" fontId="82" fillId="19" borderId="157" xfId="1" applyNumberFormat="1" applyFont="1" applyFill="1" applyBorder="1" applyAlignment="1" applyProtection="1">
      <alignment horizontal="center" vertical="center" shrinkToFit="1"/>
    </xf>
    <xf numFmtId="14" fontId="82" fillId="19" borderId="158" xfId="1" applyNumberFormat="1" applyFont="1" applyFill="1" applyBorder="1" applyAlignment="1" applyProtection="1">
      <alignment horizontal="center" vertical="center" shrinkToFit="1"/>
    </xf>
    <xf numFmtId="14" fontId="82" fillId="19" borderId="157" xfId="1" applyNumberFormat="1" applyFont="1" applyFill="1" applyBorder="1" applyAlignment="1" applyProtection="1">
      <alignment horizontal="center" vertical="center" wrapText="1"/>
    </xf>
    <xf numFmtId="14" fontId="82" fillId="19" borderId="158" xfId="1" applyNumberFormat="1" applyFont="1" applyFill="1" applyBorder="1" applyAlignment="1" applyProtection="1">
      <alignment horizontal="center" vertical="center" wrapText="1"/>
    </xf>
    <xf numFmtId="14" fontId="82" fillId="19" borderId="71" xfId="2" applyNumberFormat="1" applyFont="1" applyFill="1" applyBorder="1" applyAlignment="1">
      <alignment horizontal="center" vertical="center" wrapText="1" shrinkToFit="1"/>
    </xf>
    <xf numFmtId="14" fontId="82" fillId="19" borderId="1" xfId="2" applyNumberFormat="1" applyFont="1" applyFill="1" applyBorder="1" applyAlignment="1">
      <alignment horizontal="center" vertical="center" wrapText="1" shrinkToFit="1"/>
    </xf>
    <xf numFmtId="14" fontId="82" fillId="19" borderId="71" xfId="2" applyNumberFormat="1" applyFont="1" applyFill="1" applyBorder="1" applyAlignment="1">
      <alignment horizontal="center" vertical="center" shrinkToFit="1"/>
    </xf>
    <xf numFmtId="14" fontId="82" fillId="19" borderId="1" xfId="2" applyNumberFormat="1" applyFont="1" applyFill="1" applyBorder="1" applyAlignment="1">
      <alignment horizontal="center" vertical="center" shrinkToFit="1"/>
    </xf>
    <xf numFmtId="14" fontId="82" fillId="19" borderId="60" xfId="2" applyNumberFormat="1" applyFont="1" applyFill="1" applyBorder="1" applyAlignment="1">
      <alignment horizontal="center" vertical="center" shrinkToFit="1"/>
    </xf>
    <xf numFmtId="14" fontId="82" fillId="19" borderId="157" xfId="2" applyNumberFormat="1" applyFont="1" applyFill="1" applyBorder="1" applyAlignment="1">
      <alignment horizontal="center" vertical="center" wrapText="1" shrinkToFit="1"/>
    </xf>
    <xf numFmtId="14" fontId="82" fillId="19" borderId="158" xfId="2" applyNumberFormat="1" applyFont="1" applyFill="1" applyBorder="1" applyAlignment="1">
      <alignment horizontal="center" vertical="center" wrapText="1" shrinkToFit="1"/>
    </xf>
    <xf numFmtId="14" fontId="86" fillId="19" borderId="144" xfId="2" applyNumberFormat="1" applyFont="1" applyFill="1" applyBorder="1" applyAlignment="1">
      <alignment horizontal="center" vertical="center" wrapText="1"/>
    </xf>
    <xf numFmtId="14" fontId="86" fillId="19" borderId="145" xfId="2" applyNumberFormat="1" applyFont="1" applyFill="1" applyBorder="1" applyAlignment="1">
      <alignment horizontal="center" vertical="center" wrapText="1"/>
    </xf>
    <xf numFmtId="14" fontId="86" fillId="19" borderId="65" xfId="2" applyNumberFormat="1" applyFont="1" applyFill="1" applyBorder="1" applyAlignment="1">
      <alignment horizontal="center" vertical="center" wrapText="1"/>
    </xf>
    <xf numFmtId="14" fontId="86" fillId="19" borderId="295" xfId="2" applyNumberFormat="1" applyFont="1" applyFill="1" applyBorder="1" applyAlignment="1">
      <alignment horizontal="center" vertical="center" wrapText="1"/>
    </xf>
    <xf numFmtId="14" fontId="86" fillId="19" borderId="297" xfId="2" applyNumberFormat="1" applyFont="1" applyFill="1" applyBorder="1" applyAlignment="1">
      <alignment horizontal="center" vertical="center" wrapText="1"/>
    </xf>
    <xf numFmtId="14" fontId="82" fillId="19" borderId="162" xfId="2" applyNumberFormat="1" applyFont="1" applyFill="1" applyBorder="1" applyAlignment="1">
      <alignment horizontal="center" vertical="center"/>
    </xf>
    <xf numFmtId="14" fontId="82" fillId="19" borderId="197" xfId="2" applyNumberFormat="1" applyFont="1" applyFill="1" applyBorder="1" applyAlignment="1">
      <alignment horizontal="center" vertical="center"/>
    </xf>
    <xf numFmtId="14" fontId="82" fillId="19" borderId="298" xfId="2" applyNumberFormat="1" applyFont="1" applyFill="1" applyBorder="1" applyAlignment="1">
      <alignment horizontal="center" vertical="center"/>
    </xf>
    <xf numFmtId="14" fontId="82" fillId="19" borderId="69" xfId="1" applyNumberFormat="1" applyFont="1" applyFill="1" applyBorder="1" applyAlignment="1" applyProtection="1">
      <alignment horizontal="center" vertical="center" wrapText="1"/>
    </xf>
    <xf numFmtId="14" fontId="82" fillId="19" borderId="88" xfId="1" applyNumberFormat="1" applyFont="1" applyFill="1" applyBorder="1" applyAlignment="1" applyProtection="1">
      <alignment horizontal="center" vertical="center" wrapText="1"/>
    </xf>
    <xf numFmtId="14" fontId="82" fillId="19" borderId="1" xfId="1" applyNumberFormat="1" applyFont="1" applyFill="1" applyBorder="1" applyAlignment="1" applyProtection="1">
      <alignment horizontal="center" vertical="center" wrapText="1" shrinkToFit="1"/>
    </xf>
    <xf numFmtId="14" fontId="82" fillId="19" borderId="60" xfId="1" applyNumberFormat="1" applyFont="1" applyFill="1" applyBorder="1" applyAlignment="1" applyProtection="1">
      <alignment horizontal="center" vertical="center" wrapText="1" shrinkToFit="1"/>
    </xf>
    <xf numFmtId="0" fontId="82" fillId="19" borderId="78" xfId="1" applyFont="1" applyFill="1" applyBorder="1" applyAlignment="1" applyProtection="1">
      <alignment horizontal="center" vertical="center" wrapText="1"/>
    </xf>
    <xf numFmtId="0" fontId="82" fillId="19" borderId="79" xfId="1" applyFont="1" applyFill="1" applyBorder="1" applyAlignment="1" applyProtection="1">
      <alignment horizontal="center" vertical="center" wrapText="1"/>
    </xf>
    <xf numFmtId="0" fontId="82" fillId="19" borderId="80" xfId="1" applyFont="1" applyFill="1" applyBorder="1" applyAlignment="1" applyProtection="1">
      <alignment horizontal="center" vertical="center" wrapText="1"/>
    </xf>
    <xf numFmtId="14" fontId="184" fillId="19" borderId="299" xfId="0" applyNumberFormat="1" applyFont="1" applyFill="1" applyBorder="1" applyAlignment="1">
      <alignment horizontal="center" vertical="center" wrapText="1"/>
    </xf>
    <xf numFmtId="14" fontId="184" fillId="19" borderId="300" xfId="0" applyNumberFormat="1" applyFont="1" applyFill="1" applyBorder="1" applyAlignment="1">
      <alignment horizontal="center" vertical="center" wrapText="1"/>
    </xf>
    <xf numFmtId="14" fontId="86" fillId="19" borderId="305" xfId="2" applyNumberFormat="1" applyFont="1" applyFill="1" applyBorder="1" applyAlignment="1">
      <alignment horizontal="center" vertical="center"/>
    </xf>
    <xf numFmtId="14" fontId="86" fillId="19" borderId="306" xfId="2" applyNumberFormat="1" applyFont="1" applyFill="1" applyBorder="1" applyAlignment="1">
      <alignment horizontal="center" vertical="center"/>
    </xf>
    <xf numFmtId="14" fontId="86" fillId="19" borderId="307" xfId="2" applyNumberFormat="1" applyFont="1" applyFill="1" applyBorder="1" applyAlignment="1">
      <alignment horizontal="center" vertical="center"/>
    </xf>
    <xf numFmtId="0" fontId="120" fillId="33" borderId="0" xfId="2" applyFont="1" applyFill="1" applyAlignment="1">
      <alignment horizontal="center" vertical="center"/>
    </xf>
    <xf numFmtId="0" fontId="6" fillId="0" borderId="0" xfId="2" applyAlignment="1">
      <alignment horizontal="center" vertical="center" wrapText="1"/>
    </xf>
    <xf numFmtId="0" fontId="76" fillId="28" borderId="0" xfId="2" applyFont="1" applyFill="1" applyAlignment="1">
      <alignment horizontal="left" vertical="center" wrapText="1"/>
    </xf>
    <xf numFmtId="0" fontId="76" fillId="28" borderId="0" xfId="2" applyFont="1" applyFill="1" applyAlignment="1">
      <alignment horizontal="left" vertical="center"/>
    </xf>
    <xf numFmtId="0" fontId="1" fillId="14" borderId="134" xfId="2" applyFont="1" applyFill="1" applyBorder="1" applyAlignment="1">
      <alignment vertical="top" wrapText="1"/>
    </xf>
    <xf numFmtId="0" fontId="6" fillId="0" borderId="129" xfId="2" applyBorder="1" applyAlignment="1">
      <alignment vertical="top" wrapText="1"/>
    </xf>
    <xf numFmtId="0" fontId="6" fillId="22" borderId="131" xfId="2" applyFill="1" applyBorder="1" applyAlignment="1">
      <alignment horizontal="left" vertical="top" wrapText="1"/>
    </xf>
    <xf numFmtId="0" fontId="6" fillId="22" borderId="51" xfId="2" applyFill="1" applyBorder="1" applyAlignment="1">
      <alignment horizontal="left" vertical="top" wrapText="1"/>
    </xf>
    <xf numFmtId="0" fontId="6" fillId="22" borderId="62" xfId="2" applyFill="1" applyBorder="1" applyAlignment="1">
      <alignment horizontal="left" vertical="top" wrapText="1"/>
    </xf>
    <xf numFmtId="0" fontId="1" fillId="23" borderId="131" xfId="2" applyFont="1" applyFill="1" applyBorder="1" applyAlignment="1">
      <alignment horizontal="left" vertical="top" wrapText="1"/>
    </xf>
    <xf numFmtId="0" fontId="1" fillId="23" borderId="130" xfId="2" applyFont="1" applyFill="1" applyBorder="1" applyAlignment="1">
      <alignment horizontal="left" vertical="top" wrapText="1"/>
    </xf>
    <xf numFmtId="0" fontId="8" fillId="23" borderId="51" xfId="1" applyFill="1" applyBorder="1" applyAlignment="1" applyProtection="1">
      <alignment horizontal="left" vertical="top"/>
    </xf>
    <xf numFmtId="0" fontId="6" fillId="23" borderId="61" xfId="2" applyFill="1" applyBorder="1" applyAlignment="1">
      <alignment horizontal="left" vertical="top"/>
    </xf>
    <xf numFmtId="0" fontId="6" fillId="2" borderId="132" xfId="2" applyFill="1" applyBorder="1" applyAlignment="1">
      <alignment horizontal="left" vertical="top" wrapText="1"/>
    </xf>
    <xf numFmtId="0" fontId="14" fillId="2" borderId="129" xfId="0" applyFont="1" applyFill="1" applyBorder="1" applyAlignment="1">
      <alignment horizontal="left" vertical="top" wrapText="1"/>
    </xf>
    <xf numFmtId="0" fontId="1" fillId="2" borderId="132" xfId="2" applyFont="1" applyFill="1" applyBorder="1" applyAlignment="1">
      <alignment horizontal="left" vertical="top" wrapText="1"/>
    </xf>
    <xf numFmtId="0" fontId="1" fillId="2" borderId="129" xfId="2" applyFont="1" applyFill="1" applyBorder="1" applyAlignment="1">
      <alignment horizontal="left" vertical="top" wrapText="1"/>
    </xf>
    <xf numFmtId="0" fontId="1" fillId="2" borderId="132" xfId="2" applyFont="1" applyFill="1" applyBorder="1" applyAlignment="1">
      <alignment horizontal="left" vertical="center" wrapText="1"/>
    </xf>
    <xf numFmtId="0" fontId="1" fillId="2" borderId="129" xfId="2" applyFont="1" applyFill="1" applyBorder="1" applyAlignment="1">
      <alignment horizontal="left" vertical="center" wrapText="1"/>
    </xf>
    <xf numFmtId="0" fontId="6" fillId="2" borderId="208" xfId="2" applyFill="1" applyBorder="1" applyAlignment="1">
      <alignment horizontal="center" vertical="top" wrapText="1"/>
    </xf>
    <xf numFmtId="0" fontId="6" fillId="2" borderId="63" xfId="2" applyFill="1" applyBorder="1" applyAlignment="1">
      <alignment horizontal="center" vertical="top" wrapText="1"/>
    </xf>
    <xf numFmtId="0" fontId="6" fillId="21" borderId="209" xfId="1" applyFont="1" applyFill="1" applyBorder="1" applyAlignment="1" applyProtection="1">
      <alignment horizontal="left" vertical="center" wrapText="1"/>
    </xf>
    <xf numFmtId="0" fontId="6" fillId="21" borderId="210" xfId="1" applyFont="1" applyFill="1" applyBorder="1" applyAlignment="1" applyProtection="1">
      <alignment horizontal="left" vertical="center"/>
    </xf>
    <xf numFmtId="0" fontId="6" fillId="2" borderId="133" xfId="2" applyFill="1" applyBorder="1" applyAlignment="1">
      <alignment horizontal="center" vertical="center" wrapText="1"/>
    </xf>
    <xf numFmtId="0" fontId="6" fillId="2" borderId="291" xfId="2" applyFill="1" applyBorder="1" applyAlignment="1">
      <alignment horizontal="center" vertical="center" wrapText="1"/>
    </xf>
    <xf numFmtId="0" fontId="76" fillId="5" borderId="258" xfId="2" applyFont="1" applyFill="1" applyBorder="1" applyAlignment="1">
      <alignment horizontal="center" vertical="center"/>
    </xf>
    <xf numFmtId="0" fontId="76" fillId="5" borderId="259" xfId="2" applyFont="1" applyFill="1" applyBorder="1" applyAlignment="1">
      <alignment horizontal="center" vertical="center"/>
    </xf>
    <xf numFmtId="0" fontId="76" fillId="5" borderId="260" xfId="2" applyFont="1" applyFill="1" applyBorder="1" applyAlignment="1">
      <alignment horizontal="center" vertical="center"/>
    </xf>
    <xf numFmtId="0" fontId="143" fillId="17" borderId="261" xfId="2" applyFont="1" applyFill="1" applyBorder="1" applyAlignment="1">
      <alignment horizontal="center" vertical="center" shrinkToFit="1"/>
    </xf>
    <xf numFmtId="0" fontId="143" fillId="17" borderId="244" xfId="2" applyFont="1" applyFill="1" applyBorder="1" applyAlignment="1">
      <alignment horizontal="center" vertical="center" shrinkToFit="1"/>
    </xf>
    <xf numFmtId="0" fontId="142" fillId="17" borderId="263" xfId="2" applyFont="1" applyFill="1" applyBorder="1" applyAlignment="1">
      <alignment horizontal="center" vertical="center" wrapText="1"/>
    </xf>
    <xf numFmtId="0" fontId="142" fillId="17" borderId="264" xfId="2" applyFont="1" applyFill="1" applyBorder="1" applyAlignment="1">
      <alignment horizontal="center" vertical="center" wrapText="1"/>
    </xf>
    <xf numFmtId="0" fontId="142" fillId="17" borderId="265" xfId="2" applyFont="1" applyFill="1" applyBorder="1" applyAlignment="1">
      <alignment horizontal="center" vertical="center" wrapText="1"/>
    </xf>
    <xf numFmtId="0" fontId="6" fillId="5" borderId="234" xfId="2" applyFill="1" applyBorder="1">
      <alignment vertical="center"/>
    </xf>
    <xf numFmtId="0" fontId="6" fillId="5" borderId="235" xfId="2" applyFill="1" applyBorder="1">
      <alignment vertical="center"/>
    </xf>
    <xf numFmtId="0" fontId="6" fillId="5" borderId="236" xfId="2" applyFill="1" applyBorder="1">
      <alignment vertical="center"/>
    </xf>
    <xf numFmtId="0" fontId="19" fillId="5" borderId="237" xfId="2" applyFont="1" applyFill="1" applyBorder="1" applyAlignment="1">
      <alignment horizontal="center" vertical="top" wrapText="1"/>
    </xf>
    <xf numFmtId="0" fontId="19" fillId="5" borderId="238" xfId="2" applyFont="1" applyFill="1" applyBorder="1" applyAlignment="1">
      <alignment horizontal="center" vertical="top" wrapText="1"/>
    </xf>
    <xf numFmtId="0" fontId="19" fillId="5" borderId="239" xfId="2" applyFont="1" applyFill="1" applyBorder="1" applyAlignment="1">
      <alignment horizontal="center" vertical="top" wrapText="1"/>
    </xf>
    <xf numFmtId="0" fontId="19" fillId="5" borderId="240" xfId="2" applyFont="1" applyFill="1" applyBorder="1" applyAlignment="1">
      <alignment horizontal="center" vertical="top" wrapText="1"/>
    </xf>
    <xf numFmtId="0" fontId="19" fillId="5" borderId="241" xfId="2" applyFont="1" applyFill="1" applyBorder="1" applyAlignment="1">
      <alignment horizontal="center" vertical="top" wrapText="1"/>
    </xf>
    <xf numFmtId="0" fontId="1" fillId="5" borderId="3" xfId="2" applyFont="1" applyFill="1" applyBorder="1" applyAlignment="1">
      <alignment vertical="top" wrapText="1"/>
    </xf>
    <xf numFmtId="0" fontId="6" fillId="5" borderId="0" xfId="2" applyFill="1" applyAlignment="1">
      <alignment vertical="top" wrapText="1"/>
    </xf>
    <xf numFmtId="0" fontId="6" fillId="5" borderId="4" xfId="2" applyFill="1" applyBorder="1" applyAlignment="1">
      <alignment vertical="top" wrapText="1"/>
    </xf>
    <xf numFmtId="0" fontId="66" fillId="21" borderId="162" xfId="0" applyFont="1" applyFill="1" applyBorder="1" applyAlignment="1">
      <alignment horizontal="center" vertical="center"/>
    </xf>
    <xf numFmtId="0" fontId="66" fillId="21" borderId="64" xfId="0" applyFont="1" applyFill="1" applyBorder="1" applyAlignment="1">
      <alignment horizontal="center" vertical="center"/>
    </xf>
    <xf numFmtId="0" fontId="66" fillId="24" borderId="162" xfId="0" applyFont="1" applyFill="1" applyBorder="1" applyAlignment="1">
      <alignment horizontal="center" vertical="center"/>
    </xf>
    <xf numFmtId="0" fontId="66" fillId="24" borderId="64" xfId="0" applyFont="1" applyFill="1" applyBorder="1" applyAlignment="1">
      <alignment horizontal="center" vertical="center"/>
    </xf>
    <xf numFmtId="0" fontId="66" fillId="24" borderId="65" xfId="0" applyFont="1" applyFill="1" applyBorder="1" applyAlignment="1">
      <alignment horizontal="center" vertical="center"/>
    </xf>
    <xf numFmtId="0" fontId="66" fillId="33" borderId="163" xfId="0" applyFont="1" applyFill="1" applyBorder="1" applyAlignment="1">
      <alignment horizontal="center" vertical="center"/>
    </xf>
    <xf numFmtId="0" fontId="66" fillId="33" borderId="164" xfId="0" applyFont="1" applyFill="1" applyBorder="1" applyAlignment="1">
      <alignment horizontal="center" vertical="center"/>
    </xf>
    <xf numFmtId="0" fontId="66" fillId="21" borderId="163" xfId="0" applyFont="1" applyFill="1" applyBorder="1" applyAlignment="1">
      <alignment horizontal="center" vertical="center"/>
    </xf>
    <xf numFmtId="0" fontId="66" fillId="21" borderId="165" xfId="0" applyFont="1" applyFill="1" applyBorder="1" applyAlignment="1">
      <alignment horizontal="center" vertical="center"/>
    </xf>
    <xf numFmtId="0" fontId="66" fillId="21" borderId="166" xfId="0" applyFont="1" applyFill="1" applyBorder="1" applyAlignment="1">
      <alignment horizontal="center" vertical="center"/>
    </xf>
    <xf numFmtId="0" fontId="66" fillId="24" borderId="163" xfId="0" applyFont="1" applyFill="1" applyBorder="1" applyAlignment="1">
      <alignment horizontal="center" vertical="center"/>
    </xf>
    <xf numFmtId="0" fontId="66" fillId="24" borderId="165" xfId="0" applyFont="1" applyFill="1" applyBorder="1" applyAlignment="1">
      <alignment horizontal="center" vertical="center"/>
    </xf>
    <xf numFmtId="0" fontId="66" fillId="24" borderId="164" xfId="0" applyFont="1" applyFill="1" applyBorder="1" applyAlignment="1">
      <alignment horizontal="center" vertical="center"/>
    </xf>
    <xf numFmtId="0" fontId="23" fillId="17" borderId="0" xfId="19" applyFont="1" applyFill="1" applyAlignment="1">
      <alignment vertical="center" wrapText="1"/>
    </xf>
    <xf numFmtId="178" fontId="82" fillId="3" borderId="145" xfId="2" applyNumberFormat="1" applyFont="1" applyFill="1" applyBorder="1" applyAlignment="1">
      <alignment horizontal="center" vertical="center"/>
    </xf>
    <xf numFmtId="178" fontId="82" fillId="3" borderId="145" xfId="0" applyNumberFormat="1" applyFont="1" applyFill="1" applyBorder="1" applyAlignment="1">
      <alignment horizontal="center" vertical="center"/>
    </xf>
    <xf numFmtId="178" fontId="82" fillId="3" borderId="146" xfId="0" applyNumberFormat="1" applyFont="1" applyFill="1" applyBorder="1" applyAlignment="1">
      <alignment horizontal="center" vertical="center"/>
    </xf>
    <xf numFmtId="178" fontId="82" fillId="3" borderId="144" xfId="2" applyNumberFormat="1" applyFont="1" applyFill="1" applyBorder="1" applyAlignment="1">
      <alignment horizontal="center" vertical="center"/>
    </xf>
    <xf numFmtId="0" fontId="115" fillId="17" borderId="36" xfId="1" applyFont="1" applyFill="1" applyBorder="1" applyAlignment="1" applyProtection="1">
      <alignment horizontal="left" vertical="top" wrapText="1"/>
    </xf>
    <xf numFmtId="0" fontId="108" fillId="35" borderId="227" xfId="2" applyFont="1" applyFill="1" applyBorder="1" applyAlignment="1">
      <alignment horizontal="center" vertical="center" wrapText="1" shrinkToFit="1"/>
    </xf>
    <xf numFmtId="0" fontId="28" fillId="35" borderId="228" xfId="2" applyFont="1" applyFill="1" applyBorder="1" applyAlignment="1">
      <alignment horizontal="center" vertical="center" shrinkToFit="1"/>
    </xf>
    <xf numFmtId="0" fontId="28" fillId="35" borderId="229" xfId="2" applyFont="1" applyFill="1" applyBorder="1" applyAlignment="1">
      <alignment horizontal="center" vertical="center" shrinkToFit="1"/>
    </xf>
    <xf numFmtId="0" fontId="8" fillId="17" borderId="264" xfId="1" applyFill="1" applyBorder="1" applyAlignment="1" applyProtection="1">
      <alignment horizontal="left" vertical="center" wrapText="1"/>
    </xf>
    <xf numFmtId="0" fontId="115" fillId="17" borderId="264" xfId="1" applyFont="1" applyFill="1" applyBorder="1" applyAlignment="1" applyProtection="1">
      <alignment horizontal="left" vertical="center" wrapText="1"/>
    </xf>
    <xf numFmtId="0" fontId="115" fillId="17" borderId="230" xfId="1" applyFont="1" applyFill="1" applyBorder="1" applyAlignment="1" applyProtection="1">
      <alignment horizontal="left" vertical="top" wrapText="1"/>
    </xf>
    <xf numFmtId="0" fontId="115" fillId="17" borderId="225" xfId="1" applyFont="1" applyFill="1" applyBorder="1" applyAlignment="1" applyProtection="1">
      <alignment horizontal="left" vertical="top" wrapText="1"/>
    </xf>
    <xf numFmtId="0" fontId="115" fillId="17" borderId="231" xfId="1" applyFont="1" applyFill="1" applyBorder="1" applyAlignment="1" applyProtection="1">
      <alignment horizontal="left" vertical="top" wrapText="1"/>
    </xf>
    <xf numFmtId="0" fontId="8" fillId="17" borderId="232" xfId="1" applyFill="1" applyBorder="1" applyAlignment="1" applyProtection="1">
      <alignment horizontal="left" vertical="center" wrapText="1"/>
    </xf>
    <xf numFmtId="0" fontId="8" fillId="17" borderId="139" xfId="1" applyFill="1" applyBorder="1" applyAlignment="1" applyProtection="1">
      <alignment horizontal="left" vertical="center" wrapText="1"/>
    </xf>
    <xf numFmtId="0" fontId="8" fillId="17" borderId="233" xfId="1" applyFill="1" applyBorder="1" applyAlignment="1" applyProtection="1">
      <alignment horizontal="left" vertical="center" wrapText="1"/>
    </xf>
    <xf numFmtId="0" fontId="108" fillId="24" borderId="227" xfId="2" applyFont="1" applyFill="1" applyBorder="1" applyAlignment="1">
      <alignment horizontal="center" vertical="center" wrapText="1" shrinkToFit="1"/>
    </xf>
    <xf numFmtId="0" fontId="28" fillId="24" borderId="228" xfId="2" applyFont="1" applyFill="1" applyBorder="1" applyAlignment="1">
      <alignment horizontal="center" vertical="center" shrinkToFit="1"/>
    </xf>
    <xf numFmtId="0" fontId="28" fillId="24" borderId="229" xfId="2" applyFont="1" applyFill="1" applyBorder="1" applyAlignment="1">
      <alignment horizontal="center" vertical="center" shrinkToFit="1"/>
    </xf>
    <xf numFmtId="0" fontId="166" fillId="41" borderId="140" xfId="2" applyFont="1" applyFill="1" applyBorder="1" applyAlignment="1">
      <alignment horizontal="center" vertical="center" shrinkToFit="1"/>
    </xf>
    <xf numFmtId="0" fontId="166" fillId="41" borderId="141" xfId="2" applyFont="1" applyFill="1" applyBorder="1" applyAlignment="1">
      <alignment horizontal="center" vertical="center" shrinkToFit="1"/>
    </xf>
    <xf numFmtId="0" fontId="166" fillId="41" borderId="142" xfId="2" applyFont="1" applyFill="1" applyBorder="1" applyAlignment="1">
      <alignment horizontal="center" vertical="center" shrinkToFit="1"/>
    </xf>
    <xf numFmtId="0" fontId="8" fillId="17" borderId="290" xfId="1" applyFill="1" applyBorder="1" applyAlignment="1" applyProtection="1">
      <alignment horizontal="left" vertical="center" wrapText="1"/>
    </xf>
    <xf numFmtId="0" fontId="115" fillId="17" borderId="290" xfId="1" applyFont="1" applyFill="1" applyBorder="1" applyAlignment="1" applyProtection="1">
      <alignment horizontal="left" vertical="center" wrapText="1"/>
    </xf>
    <xf numFmtId="0" fontId="8" fillId="17" borderId="232" xfId="1" applyFill="1" applyBorder="1" applyAlignment="1" applyProtection="1">
      <alignment horizontal="left" vertical="top" wrapText="1"/>
    </xf>
    <xf numFmtId="0" fontId="8" fillId="17" borderId="139" xfId="1" applyFill="1" applyBorder="1" applyAlignment="1" applyProtection="1">
      <alignment horizontal="left" vertical="top" wrapText="1"/>
    </xf>
    <xf numFmtId="0" fontId="8" fillId="17" borderId="233" xfId="1" applyFill="1" applyBorder="1" applyAlignment="1" applyProtection="1">
      <alignment horizontal="left" vertical="top" wrapText="1"/>
    </xf>
    <xf numFmtId="0" fontId="108" fillId="24" borderId="227" xfId="2" quotePrefix="1" applyFont="1" applyFill="1" applyBorder="1" applyAlignment="1">
      <alignment horizontal="center" vertical="center" wrapText="1" shrinkToFit="1"/>
    </xf>
    <xf numFmtId="0" fontId="88" fillId="19" borderId="278" xfId="17" applyFont="1" applyFill="1" applyBorder="1" applyAlignment="1">
      <alignment horizontal="left" vertical="top" wrapText="1"/>
    </xf>
    <xf numFmtId="0" fontId="88" fillId="19" borderId="279" xfId="17" applyFont="1" applyFill="1" applyBorder="1" applyAlignment="1">
      <alignment horizontal="left" vertical="top" wrapText="1"/>
    </xf>
    <xf numFmtId="0" fontId="88" fillId="19" borderId="280" xfId="17" applyFont="1" applyFill="1" applyBorder="1" applyAlignment="1">
      <alignment horizontal="left" vertical="top" wrapText="1"/>
    </xf>
    <xf numFmtId="0" fontId="33" fillId="19" borderId="283" xfId="17" applyFont="1" applyFill="1" applyBorder="1" applyAlignment="1">
      <alignment horizontal="center" vertical="center" wrapText="1"/>
    </xf>
    <xf numFmtId="14" fontId="33" fillId="19" borderId="281" xfId="17" applyNumberFormat="1" applyFont="1" applyFill="1" applyBorder="1" applyAlignment="1">
      <alignment horizontal="center" vertical="center"/>
    </xf>
    <xf numFmtId="0" fontId="8" fillId="0" borderId="316" xfId="1" applyBorder="1" applyAlignment="1" applyProtection="1">
      <alignment vertical="center"/>
    </xf>
    <xf numFmtId="0" fontId="113" fillId="0" borderId="0" xfId="2" applyFont="1" applyAlignment="1">
      <alignment horizontal="left" vertical="top" wrapText="1"/>
    </xf>
    <xf numFmtId="0" fontId="214" fillId="0" borderId="0" xfId="0" applyFont="1" applyAlignment="1">
      <alignment horizontal="left" vertical="top" wrapText="1"/>
    </xf>
    <xf numFmtId="0" fontId="190" fillId="46" borderId="0" xfId="2" applyFont="1" applyFill="1" applyAlignment="1">
      <alignment horizontal="center" vertical="center" wrapText="1" shrinkToFit="1"/>
    </xf>
    <xf numFmtId="0" fontId="16" fillId="46" borderId="0" xfId="2" applyFont="1" applyFill="1" applyAlignment="1">
      <alignment horizontal="center" vertical="center" wrapText="1" shrinkToFit="1"/>
    </xf>
    <xf numFmtId="0" fontId="30" fillId="46" borderId="0" xfId="2" applyFont="1" applyFill="1" applyAlignment="1">
      <alignment horizontal="left" vertical="center" wrapText="1" indent="1"/>
    </xf>
    <xf numFmtId="0" fontId="172" fillId="46" borderId="0" xfId="2" applyFont="1" applyFill="1" applyAlignment="1">
      <alignment horizontal="left" vertical="center" wrapText="1" indent="1"/>
    </xf>
    <xf numFmtId="0" fontId="31" fillId="47" borderId="0" xfId="4" applyFont="1" applyFill="1"/>
    <xf numFmtId="0" fontId="153" fillId="47" borderId="0" xfId="4" applyFont="1" applyFill="1"/>
    <xf numFmtId="0" fontId="6" fillId="47" borderId="0" xfId="4" applyFill="1"/>
    <xf numFmtId="0" fontId="64" fillId="48" borderId="308" xfId="4" applyFont="1" applyFill="1" applyBorder="1" applyAlignment="1">
      <alignment horizontal="left" vertical="center" wrapText="1" indent="1"/>
    </xf>
    <xf numFmtId="0" fontId="12" fillId="48" borderId="309" xfId="4" applyFont="1" applyFill="1" applyBorder="1" applyAlignment="1">
      <alignment horizontal="left" vertical="center" wrapText="1" indent="1"/>
    </xf>
    <xf numFmtId="0" fontId="12" fillId="48" borderId="310" xfId="4" applyFont="1" applyFill="1" applyBorder="1" applyAlignment="1">
      <alignment horizontal="left" vertical="center" wrapText="1" indent="1"/>
    </xf>
    <xf numFmtId="0" fontId="12" fillId="48" borderId="311" xfId="4" applyFont="1" applyFill="1" applyBorder="1" applyAlignment="1">
      <alignment horizontal="left" vertical="center" wrapText="1" indent="1"/>
    </xf>
    <xf numFmtId="0" fontId="12" fillId="48" borderId="0" xfId="4" applyFont="1" applyFill="1" applyAlignment="1">
      <alignment horizontal="left" vertical="center" wrapText="1" indent="1"/>
    </xf>
    <xf numFmtId="0" fontId="12" fillId="48" borderId="312" xfId="4" applyFont="1" applyFill="1" applyBorder="1" applyAlignment="1">
      <alignment horizontal="left" vertical="center" wrapText="1" indent="1"/>
    </xf>
    <xf numFmtId="0" fontId="12" fillId="48" borderId="313" xfId="4" applyFont="1" applyFill="1" applyBorder="1" applyAlignment="1">
      <alignment horizontal="left" vertical="center" wrapText="1" indent="1"/>
    </xf>
    <xf numFmtId="0" fontId="12" fillId="48" borderId="314" xfId="4" applyFont="1" applyFill="1" applyBorder="1" applyAlignment="1">
      <alignment horizontal="left" vertical="center" wrapText="1" indent="1"/>
    </xf>
    <xf numFmtId="0" fontId="12" fillId="48" borderId="315" xfId="4" applyFont="1" applyFill="1" applyBorder="1" applyAlignment="1">
      <alignment horizontal="left" vertical="center" wrapText="1" indent="1"/>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95F963"/>
      <color rgb="FF6EF729"/>
      <color rgb="FF6DDDF7"/>
      <color rgb="FFFFA3C2"/>
      <color rgb="FF3399FF"/>
      <color rgb="FFFFF5D5"/>
      <color rgb="FFFFFFCC"/>
      <color rgb="FF379B4F"/>
      <color rgb="FFFFD653"/>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microsoft.com/office/2022/10/relationships/richValueRel" Target="richData/richValueRel.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layout>
        <c:manualLayout>
          <c:xMode val="edge"/>
          <c:yMode val="edge"/>
          <c:x val="0.36349963903190607"/>
          <c:y val="2.47989774923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'28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'28　感染症統計'!$B$7:$M$7</c:f>
              <c:numCache>
                <c:formatCode>General</c:formatCode>
                <c:ptCount val="12"/>
                <c:pt idx="0">
                  <c:v>142</c:v>
                </c:pt>
                <c:pt idx="1">
                  <c:v>95</c:v>
                </c:pt>
                <c:pt idx="2">
                  <c:v>86</c:v>
                </c:pt>
                <c:pt idx="3">
                  <c:v>109</c:v>
                </c:pt>
                <c:pt idx="4">
                  <c:v>212</c:v>
                </c:pt>
                <c:pt idx="5">
                  <c:v>297</c:v>
                </c:pt>
                <c:pt idx="6">
                  <c:v>225</c:v>
                </c:pt>
              </c:numCache>
            </c:numRef>
          </c:val>
          <c:smooth val="0"/>
          <c:extLst>
            <c:ext xmlns:c16="http://schemas.microsoft.com/office/drawing/2014/chart" uri="{C3380CC4-5D6E-409C-BE32-E72D297353CC}">
              <c16:uniqueId val="{00000000-258B-4D78-9FAF-C894CF0226E0}"/>
            </c:ext>
          </c:extLst>
        </c:ser>
        <c:ser>
          <c:idx val="6"/>
          <c:order val="1"/>
          <c:tx>
            <c:strRef>
              <c:f>'28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'28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'28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'28　感染症統計'!$B$9:$M$9</c:f>
              <c:numCache>
                <c:formatCode>#,##0_ </c:formatCode>
                <c:ptCount val="12"/>
                <c:pt idx="0" formatCode="General">
                  <c:v>84</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'28　感染症統計'!$A$10</c:f>
              <c:strCache>
                <c:ptCount val="1"/>
                <c:pt idx="0">
                  <c:v>2022年</c:v>
                </c:pt>
              </c:strCache>
            </c:strRef>
          </c:tx>
          <c:spPr>
            <a:ln w="28575" cap="rnd">
              <a:solidFill>
                <a:schemeClr val="accent2"/>
              </a:solidFill>
              <a:round/>
            </a:ln>
            <a:effectLst/>
          </c:spPr>
          <c:marker>
            <c:symbol val="none"/>
          </c:marker>
          <c:val>
            <c:numRef>
              <c:f>'28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'28　感染症統計'!$A$11</c:f>
              <c:strCache>
                <c:ptCount val="1"/>
                <c:pt idx="0">
                  <c:v>2021年</c:v>
                </c:pt>
              </c:strCache>
            </c:strRef>
          </c:tx>
          <c:spPr>
            <a:ln w="28575" cap="rnd">
              <a:solidFill>
                <a:schemeClr val="accent3"/>
              </a:solidFill>
              <a:round/>
            </a:ln>
            <a:effectLst/>
          </c:spPr>
          <c:marker>
            <c:symbol val="none"/>
          </c:marker>
          <c:val>
            <c:numRef>
              <c:f>'28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221</c:v>
                </c:pt>
                <c:pt idx="11">
                  <c:v>229</c:v>
                </c:pt>
              </c:numCache>
            </c:numRef>
          </c:val>
          <c:smooth val="0"/>
          <c:extLst>
            <c:ext xmlns:c16="http://schemas.microsoft.com/office/drawing/2014/chart" uri="{C3380CC4-5D6E-409C-BE32-E72D297353CC}">
              <c16:uniqueId val="{00000004-258B-4D78-9FAF-C894CF0226E0}"/>
            </c:ext>
          </c:extLst>
        </c:ser>
        <c:ser>
          <c:idx val="5"/>
          <c:order val="5"/>
          <c:tx>
            <c:strRef>
              <c:f>'28　感染症統計'!$A$12</c:f>
              <c:strCache>
                <c:ptCount val="1"/>
                <c:pt idx="0">
                  <c:v>2020年</c:v>
                </c:pt>
              </c:strCache>
            </c:strRef>
          </c:tx>
          <c:spPr>
            <a:ln w="28575" cap="rnd">
              <a:solidFill>
                <a:schemeClr val="accent6"/>
              </a:solidFill>
              <a:round/>
            </a:ln>
            <a:effectLst/>
          </c:spPr>
          <c:marker>
            <c:symbol val="none"/>
          </c:marker>
          <c:val>
            <c:numRef>
              <c:f>'28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538985472520936"/>
          <c:y val="1.0689411766239484E-2"/>
          <c:w val="0.1187992146550145"/>
          <c:h val="0.48126258319837928"/>
        </c:manualLayout>
      </c:layout>
      <c:overlay val="0"/>
      <c:spPr>
        <a:no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'28　感染症統計'!$P$7</c:f>
              <c:strCache>
                <c:ptCount val="1"/>
                <c:pt idx="0">
                  <c:v>2025年</c:v>
                </c:pt>
              </c:strCache>
            </c:strRef>
          </c:tx>
          <c:spPr>
            <a:ln w="38100" cap="rnd">
              <a:solidFill>
                <a:srgbClr val="FF0000"/>
              </a:solidFill>
              <a:round/>
            </a:ln>
            <a:effectLst/>
          </c:spPr>
          <c:marker>
            <c:symbol val="none"/>
          </c:marker>
          <c:val>
            <c:numRef>
              <c:f>'28　感染症統計'!$Q$7:$AB$7</c:f>
              <c:numCache>
                <c:formatCode>#,##0_ </c:formatCode>
                <c:ptCount val="12"/>
                <c:pt idx="0">
                  <c:v>2</c:v>
                </c:pt>
                <c:pt idx="1">
                  <c:v>4</c:v>
                </c:pt>
                <c:pt idx="2">
                  <c:v>6</c:v>
                </c:pt>
                <c:pt idx="3">
                  <c:v>4</c:v>
                </c:pt>
                <c:pt idx="4">
                  <c:v>8</c:v>
                </c:pt>
                <c:pt idx="5">
                  <c:v>0</c:v>
                </c:pt>
                <c:pt idx="6">
                  <c:v>2</c:v>
                </c:pt>
              </c:numCache>
            </c:numRef>
          </c:val>
          <c:smooth val="0"/>
          <c:extLst>
            <c:ext xmlns:c16="http://schemas.microsoft.com/office/drawing/2014/chart" uri="{C3380CC4-5D6E-409C-BE32-E72D297353CC}">
              <c16:uniqueId val="{00000000-1B18-4E7B-939D-82A450FC20BD}"/>
            </c:ext>
          </c:extLst>
        </c:ser>
        <c:ser>
          <c:idx val="0"/>
          <c:order val="1"/>
          <c:tx>
            <c:strRef>
              <c:f>'28　感染症統計'!$P$8</c:f>
              <c:strCache>
                <c:ptCount val="1"/>
                <c:pt idx="0">
                  <c:v>2024年</c:v>
                </c:pt>
              </c:strCache>
            </c:strRef>
          </c:tx>
          <c:spPr>
            <a:ln w="19050" cap="rnd">
              <a:solidFill>
                <a:srgbClr val="00B050"/>
              </a:solidFill>
              <a:round/>
            </a:ln>
            <a:effectLst/>
          </c:spPr>
          <c:marker>
            <c:symbol val="none"/>
          </c:marker>
          <c:val>
            <c:numRef>
              <c:f>'28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'28　感染症統計'!$P$9</c:f>
              <c:strCache>
                <c:ptCount val="1"/>
                <c:pt idx="0">
                  <c:v>2023年</c:v>
                </c:pt>
              </c:strCache>
            </c:strRef>
          </c:tx>
          <c:spPr>
            <a:ln w="28575" cap="rnd">
              <a:solidFill>
                <a:schemeClr val="accent2"/>
              </a:solidFill>
              <a:round/>
            </a:ln>
            <a:effectLst/>
          </c:spPr>
          <c:marker>
            <c:symbol val="none"/>
          </c:marker>
          <c:val>
            <c:numRef>
              <c:f>'28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'28　感染症統計'!$P$10</c:f>
              <c:strCache>
                <c:ptCount val="1"/>
                <c:pt idx="0">
                  <c:v>2022年</c:v>
                </c:pt>
              </c:strCache>
            </c:strRef>
          </c:tx>
          <c:spPr>
            <a:ln w="28575" cap="rnd">
              <a:solidFill>
                <a:schemeClr val="accent3"/>
              </a:solidFill>
              <a:round/>
            </a:ln>
            <a:effectLst/>
          </c:spPr>
          <c:marker>
            <c:symbol val="none"/>
          </c:marker>
          <c:val>
            <c:numRef>
              <c:f>'28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'28　感染症統計'!$P$11</c:f>
              <c:strCache>
                <c:ptCount val="1"/>
                <c:pt idx="0">
                  <c:v>2021年</c:v>
                </c:pt>
              </c:strCache>
            </c:strRef>
          </c:tx>
          <c:spPr>
            <a:ln w="28575" cap="rnd">
              <a:solidFill>
                <a:schemeClr val="accent4"/>
              </a:solidFill>
              <a:round/>
            </a:ln>
            <a:effectLst/>
          </c:spPr>
          <c:marker>
            <c:symbol val="none"/>
          </c:marker>
          <c:val>
            <c:numRef>
              <c:f>'28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'28　感染症統計'!$P$12</c:f>
              <c:strCache>
                <c:ptCount val="1"/>
                <c:pt idx="0">
                  <c:v>2020年</c:v>
                </c:pt>
              </c:strCache>
            </c:strRef>
          </c:tx>
          <c:spPr>
            <a:ln w="28575" cap="rnd">
              <a:solidFill>
                <a:schemeClr val="accent6"/>
              </a:solidFill>
              <a:round/>
            </a:ln>
            <a:effectLst/>
          </c:spPr>
          <c:marker>
            <c:symbol val="none"/>
          </c:marker>
          <c:val>
            <c:numRef>
              <c:f>'28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850136558176928"/>
          <c:y val="8.9866993536922485E-2"/>
          <c:w val="0.1214986344182306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cid:image001.gif@01DBF7B8.2FABE840" TargetMode="External"/><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gif"/><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8.jpeg"/><Relationship Id="rId5" Type="http://schemas.openxmlformats.org/officeDocument/2006/relationships/image" Target="../media/image7.jpeg"/><Relationship Id="rId4" Type="http://schemas.openxmlformats.org/officeDocument/2006/relationships/hyperlink" Target="http://www.google.com/imgres?imgurl=http://t.pimg.jp/002/314/501/1/2314501.jpg&amp;imgrefurl=http://pixta.jp/illustration/2314501&amp;h=450&amp;w=403&amp;tbnid=g8e9hKY8WtvDpM:&amp;zoom=1&amp;docid=iPZhJz2EOLrt7M&amp;hl=ja&amp;ei=SXboU7D5FIq78gWok4HoAw&amp;tbm=isch&amp;ved=0CB0QMygCMAI&amp;iact=rc&amp;uact=3&amp;dur=191&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10160</xdr:colOff>
      <xdr:row>6</xdr:row>
      <xdr:rowOff>30480</xdr:rowOff>
    </xdr:from>
    <xdr:to>
      <xdr:col>16</xdr:col>
      <xdr:colOff>414020</xdr:colOff>
      <xdr:row>29</xdr:row>
      <xdr:rowOff>0</xdr:rowOff>
    </xdr:to>
    <xdr:pic>
      <xdr:nvPicPr>
        <xdr:cNvPr id="2" name="図 5">
          <a:extLst>
            <a:ext uri="{FF2B5EF4-FFF2-40B4-BE49-F238E27FC236}">
              <a16:creationId xmlns:a16="http://schemas.microsoft.com/office/drawing/2014/main" id="{9A91FE4F-DAE1-8222-091E-E206027D37B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18160" y="1971040"/>
          <a:ext cx="8257540" cy="5019040"/>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81279</xdr:colOff>
      <xdr:row>15</xdr:row>
      <xdr:rowOff>0</xdr:rowOff>
    </xdr:from>
    <xdr:to>
      <xdr:col>26</xdr:col>
      <xdr:colOff>375274</xdr:colOff>
      <xdr:row>25</xdr:row>
      <xdr:rowOff>10160</xdr:rowOff>
    </xdr:to>
    <xdr:pic>
      <xdr:nvPicPr>
        <xdr:cNvPr id="5" name="図 4">
          <a:extLst>
            <a:ext uri="{FF2B5EF4-FFF2-40B4-BE49-F238E27FC236}">
              <a16:creationId xmlns:a16="http://schemas.microsoft.com/office/drawing/2014/main" id="{F8772664-C299-5075-0EED-2378609AE40F}"/>
            </a:ext>
          </a:extLst>
        </xdr:cNvPr>
        <xdr:cNvPicPr>
          <a:picLocks noChangeAspect="1"/>
        </xdr:cNvPicPr>
      </xdr:nvPicPr>
      <xdr:blipFill>
        <a:blip xmlns:r="http://schemas.openxmlformats.org/officeDocument/2006/relationships" r:embed="rId3"/>
        <a:stretch>
          <a:fillRect/>
        </a:stretch>
      </xdr:blipFill>
      <xdr:spPr>
        <a:xfrm>
          <a:off x="8950959" y="3952240"/>
          <a:ext cx="4865995" cy="2143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175260</xdr:colOff>
      <xdr:row>18</xdr:row>
      <xdr:rowOff>15240</xdr:rowOff>
    </xdr:to>
    <xdr:pic>
      <xdr:nvPicPr>
        <xdr:cNvPr id="4" name="図 3" descr="感染性胃腸炎患者報告数　直近5シーズン">
          <a:extLst>
            <a:ext uri="{FF2B5EF4-FFF2-40B4-BE49-F238E27FC236}">
              <a16:creationId xmlns:a16="http://schemas.microsoft.com/office/drawing/2014/main" id="{3C21B90A-8B3E-EFA1-3215-7D58EFDD12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760" y="990600"/>
          <a:ext cx="7452360" cy="2773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803524</xdr:colOff>
      <xdr:row>8</xdr:row>
      <xdr:rowOff>15240</xdr:rowOff>
    </xdr:from>
    <xdr:to>
      <xdr:col>13</xdr:col>
      <xdr:colOff>769620</xdr:colOff>
      <xdr:row>16</xdr:row>
      <xdr:rowOff>68719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345044" y="1676400"/>
          <a:ext cx="725843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3</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5.39</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018136" y="1030722"/>
          <a:ext cx="2770004" cy="676158"/>
        </a:xfrm>
        <a:prstGeom prst="borderCallout2">
          <a:avLst>
            <a:gd name="adj1" fmla="val 102485"/>
            <a:gd name="adj2" fmla="val 49943"/>
            <a:gd name="adj3" fmla="val 147050"/>
            <a:gd name="adj4" fmla="val 50621"/>
            <a:gd name="adj5" fmla="val 219013"/>
            <a:gd name="adj6" fmla="val 59703"/>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2</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11</xdr:col>
      <xdr:colOff>1228241</xdr:colOff>
      <xdr:row>12</xdr:row>
      <xdr:rowOff>66783</xdr:rowOff>
    </xdr:from>
    <xdr:to>
      <xdr:col>11</xdr:col>
      <xdr:colOff>1546860</xdr:colOff>
      <xdr:row>14</xdr:row>
      <xdr:rowOff>21988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10517021" y="2398503"/>
          <a:ext cx="318619" cy="290485"/>
        </a:xfrm>
        <a:prstGeom prst="ellipse">
          <a:avLst/>
        </a:prstGeom>
        <a:noFill/>
        <a:ln w="25400" algn="ctr">
          <a:solidFill>
            <a:srgbClr val="00B050"/>
          </a:solidFill>
          <a:round/>
          <a:headEnd/>
          <a:tailEnd/>
        </a:ln>
      </xdr:spPr>
      <xdr:txBody>
        <a:bodyPr/>
        <a:lstStyle/>
        <a:p>
          <a:endParaRPr lang="ja-JP" altLang="en-US"/>
        </a:p>
      </xdr:txBody>
    </xdr:sp>
    <xdr:clientData/>
  </xdr:twoCellAnchor>
  <xdr:twoCellAnchor editAs="oneCell">
    <xdr:from>
      <xdr:col>4</xdr:col>
      <xdr:colOff>647700</xdr:colOff>
      <xdr:row>2</xdr:row>
      <xdr:rowOff>0</xdr:rowOff>
    </xdr:from>
    <xdr:to>
      <xdr:col>6</xdr:col>
      <xdr:colOff>685801</xdr:colOff>
      <xdr:row>16</xdr:row>
      <xdr:rowOff>37431</xdr:rowOff>
    </xdr:to>
    <xdr:pic>
      <xdr:nvPicPr>
        <xdr:cNvPr id="9" name="図 8">
          <a:extLst>
            <a:ext uri="{FF2B5EF4-FFF2-40B4-BE49-F238E27FC236}">
              <a16:creationId xmlns:a16="http://schemas.microsoft.com/office/drawing/2014/main" id="{434EB673-7488-64DC-5402-AF55FA64178A}"/>
            </a:ext>
          </a:extLst>
        </xdr:cNvPr>
        <xdr:cNvPicPr>
          <a:picLocks noChangeAspect="1"/>
        </xdr:cNvPicPr>
      </xdr:nvPicPr>
      <xdr:blipFill>
        <a:blip xmlns:r="http://schemas.openxmlformats.org/officeDocument/2006/relationships" r:embed="rId3"/>
        <a:stretch>
          <a:fillRect/>
        </a:stretch>
      </xdr:blipFill>
      <xdr:spPr>
        <a:xfrm>
          <a:off x="2697480" y="548640"/>
          <a:ext cx="1836421" cy="2491071"/>
        </a:xfrm>
        <a:prstGeom prst="rect">
          <a:avLst/>
        </a:prstGeom>
      </xdr:spPr>
    </xdr:pic>
    <xdr:clientData/>
  </xdr:twoCellAnchor>
  <xdr:twoCellAnchor editAs="oneCell">
    <xdr:from>
      <xdr:col>0</xdr:col>
      <xdr:colOff>0</xdr:colOff>
      <xdr:row>2</xdr:row>
      <xdr:rowOff>0</xdr:rowOff>
    </xdr:from>
    <xdr:to>
      <xdr:col>3</xdr:col>
      <xdr:colOff>259081</xdr:colOff>
      <xdr:row>16</xdr:row>
      <xdr:rowOff>37431</xdr:rowOff>
    </xdr:to>
    <xdr:pic>
      <xdr:nvPicPr>
        <xdr:cNvPr id="6" name="図 5">
          <a:extLst>
            <a:ext uri="{FF2B5EF4-FFF2-40B4-BE49-F238E27FC236}">
              <a16:creationId xmlns:a16="http://schemas.microsoft.com/office/drawing/2014/main" id="{E9802F3D-E93B-4461-A9BB-54626CE36179}"/>
            </a:ext>
          </a:extLst>
        </xdr:cNvPr>
        <xdr:cNvPicPr>
          <a:picLocks noChangeAspect="1"/>
        </xdr:cNvPicPr>
      </xdr:nvPicPr>
      <xdr:blipFill>
        <a:blip xmlns:r="http://schemas.openxmlformats.org/officeDocument/2006/relationships" r:embed="rId3"/>
        <a:stretch>
          <a:fillRect/>
        </a:stretch>
      </xdr:blipFill>
      <xdr:spPr>
        <a:xfrm>
          <a:off x="0" y="548640"/>
          <a:ext cx="1836421" cy="24910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16</xdr:row>
      <xdr:rowOff>0</xdr:rowOff>
    </xdr:from>
    <xdr:ext cx="304800" cy="310092"/>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F578C981-ED20-40A2-82F1-879271F5BE3F}"/>
            </a:ext>
          </a:extLst>
        </xdr:cNvPr>
        <xdr:cNvSpPr>
          <a:spLocks noChangeAspect="1" noChangeArrowheads="1"/>
        </xdr:cNvSpPr>
      </xdr:nvSpPr>
      <xdr:spPr bwMode="auto">
        <a:xfrm>
          <a:off x="4655820" y="4358640"/>
          <a:ext cx="304800" cy="310092"/>
        </a:xfrm>
        <a:prstGeom prst="rect">
          <a:avLst/>
        </a:prstGeom>
        <a:noFill/>
        <a:ln w="9525">
          <a:noFill/>
          <a:miter lim="800000"/>
          <a:headEnd/>
          <a:tailEnd/>
        </a:ln>
      </xdr:spPr>
    </xdr:sp>
    <xdr:clientData/>
  </xdr:oneCellAnchor>
  <xdr:twoCellAnchor>
    <xdr:from>
      <xdr:col>5</xdr:col>
      <xdr:colOff>257175</xdr:colOff>
      <xdr:row>7</xdr:row>
      <xdr:rowOff>228600</xdr:rowOff>
    </xdr:from>
    <xdr:to>
      <xdr:col>6</xdr:col>
      <xdr:colOff>485775</xdr:colOff>
      <xdr:row>11</xdr:row>
      <xdr:rowOff>28575</xdr:rowOff>
    </xdr:to>
    <xdr:sp macro="" textlink="">
      <xdr:nvSpPr>
        <xdr:cNvPr id="3" name="右矢印 2">
          <a:extLst>
            <a:ext uri="{FF2B5EF4-FFF2-40B4-BE49-F238E27FC236}">
              <a16:creationId xmlns:a16="http://schemas.microsoft.com/office/drawing/2014/main" id="{6AAE292B-5CFA-4B36-934C-4EDEDD596EB9}"/>
            </a:ext>
          </a:extLst>
        </xdr:cNvPr>
        <xdr:cNvSpPr>
          <a:spLocks noChangeArrowheads="1"/>
        </xdr:cNvSpPr>
      </xdr:nvSpPr>
      <xdr:spPr bwMode="auto">
        <a:xfrm>
          <a:off x="3061335" y="2179320"/>
          <a:ext cx="845820" cy="897255"/>
        </a:xfrm>
        <a:prstGeom prst="rightArrow">
          <a:avLst>
            <a:gd name="adj1" fmla="val 50000"/>
            <a:gd name="adj2" fmla="val 49825"/>
          </a:avLst>
        </a:prstGeom>
        <a:solidFill>
          <a:srgbClr val="C0C0C0"/>
        </a:solidFill>
        <a:ln w="25400" algn="ctr">
          <a:solidFill>
            <a:srgbClr val="C0C0C0"/>
          </a:solidFill>
          <a:miter lim="800000"/>
          <a:headEnd/>
          <a:tailEnd/>
        </a:ln>
        <a:effectLst>
          <a:outerShdw dist="38100" dir="2700000" sx="108000" sy="108000" algn="tl" rotWithShape="0">
            <a:srgbClr val="FFFFFF">
              <a:alpha val="93999"/>
            </a:srgbClr>
          </a:outerShdw>
        </a:effectLst>
      </xdr:spPr>
      <xdr:txBody>
        <a:bodyPr/>
        <a:lstStyle/>
        <a:p>
          <a:endParaRPr lang="ja-JP" altLang="en-US"/>
        </a:p>
      </xdr:txBody>
    </xdr:sp>
    <xdr:clientData/>
  </xdr:twoCellAnchor>
  <xdr:oneCellAnchor>
    <xdr:from>
      <xdr:col>14</xdr:col>
      <xdr:colOff>0</xdr:colOff>
      <xdr:row>11</xdr:row>
      <xdr:rowOff>0</xdr:rowOff>
    </xdr:from>
    <xdr:ext cx="304800" cy="303742"/>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1EAA6B5C-D88D-4B4D-9B80-AD42E5AD8E49}"/>
            </a:ext>
          </a:extLst>
        </xdr:cNvPr>
        <xdr:cNvSpPr>
          <a:spLocks noChangeAspect="1" noChangeArrowheads="1"/>
        </xdr:cNvSpPr>
      </xdr:nvSpPr>
      <xdr:spPr bwMode="auto">
        <a:xfrm>
          <a:off x="10668000" y="3048000"/>
          <a:ext cx="304800" cy="303742"/>
        </a:xfrm>
        <a:prstGeom prst="rect">
          <a:avLst/>
        </a:prstGeom>
        <a:noFill/>
        <a:ln w="9525">
          <a:noFill/>
          <a:miter lim="800000"/>
          <a:headEnd/>
          <a:tailEnd/>
        </a:ln>
      </xdr:spPr>
    </xdr:sp>
    <xdr:clientData/>
  </xdr:oneCellAnchor>
  <xdr:oneCellAnchor>
    <xdr:from>
      <xdr:col>14</xdr:col>
      <xdr:colOff>0</xdr:colOff>
      <xdr:row>11</xdr:row>
      <xdr:rowOff>0</xdr:rowOff>
    </xdr:from>
    <xdr:ext cx="304800" cy="303742"/>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714FAAE9-9092-4212-A923-E3FFCC04F40F}"/>
            </a:ext>
          </a:extLst>
        </xdr:cNvPr>
        <xdr:cNvSpPr>
          <a:spLocks noChangeAspect="1" noChangeArrowheads="1"/>
        </xdr:cNvSpPr>
      </xdr:nvSpPr>
      <xdr:spPr bwMode="auto">
        <a:xfrm>
          <a:off x="10668000" y="3048000"/>
          <a:ext cx="304800" cy="303742"/>
        </a:xfrm>
        <a:prstGeom prst="rect">
          <a:avLst/>
        </a:prstGeom>
        <a:noFill/>
        <a:ln w="9525">
          <a:noFill/>
          <a:miter lim="800000"/>
          <a:headEnd/>
          <a:tailEnd/>
        </a:ln>
      </xdr:spPr>
    </xdr:sp>
    <xdr:clientData/>
  </xdr:oneCellAnchor>
  <xdr:oneCellAnchor>
    <xdr:from>
      <xdr:col>14</xdr:col>
      <xdr:colOff>0</xdr:colOff>
      <xdr:row>11</xdr:row>
      <xdr:rowOff>0</xdr:rowOff>
    </xdr:from>
    <xdr:ext cx="304800" cy="303742"/>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CAC221EE-2A97-4936-BF13-ADD55233B4B8}"/>
            </a:ext>
          </a:extLst>
        </xdr:cNvPr>
        <xdr:cNvSpPr>
          <a:spLocks noChangeAspect="1" noChangeArrowheads="1"/>
        </xdr:cNvSpPr>
      </xdr:nvSpPr>
      <xdr:spPr bwMode="auto">
        <a:xfrm>
          <a:off x="10668000" y="3048000"/>
          <a:ext cx="304800" cy="303742"/>
        </a:xfrm>
        <a:prstGeom prst="rect">
          <a:avLst/>
        </a:prstGeom>
        <a:noFill/>
        <a:ln w="9525">
          <a:noFill/>
          <a:miter lim="800000"/>
          <a:headEnd/>
          <a:tailEnd/>
        </a:ln>
      </xdr:spPr>
    </xdr:sp>
    <xdr:clientData/>
  </xdr:oneCellAnchor>
  <xdr:oneCellAnchor>
    <xdr:from>
      <xdr:col>17</xdr:col>
      <xdr:colOff>0</xdr:colOff>
      <xdr:row>5</xdr:row>
      <xdr:rowOff>0</xdr:rowOff>
    </xdr:from>
    <xdr:ext cx="304800" cy="303742"/>
    <xdr:sp macro="" textlink="">
      <xdr:nvSpPr>
        <xdr:cNvPr id="7" name="AutoShape 285" descr="Z">
          <a:hlinkClick xmlns:r="http://schemas.openxmlformats.org/officeDocument/2006/relationships" r:id="rId4"/>
          <a:extLst>
            <a:ext uri="{FF2B5EF4-FFF2-40B4-BE49-F238E27FC236}">
              <a16:creationId xmlns:a16="http://schemas.microsoft.com/office/drawing/2014/main" id="{B6A50A82-B836-4AB6-8865-831295445CA1}"/>
            </a:ext>
          </a:extLst>
        </xdr:cNvPr>
        <xdr:cNvSpPr>
          <a:spLocks noChangeAspect="1" noChangeArrowheads="1"/>
        </xdr:cNvSpPr>
      </xdr:nvSpPr>
      <xdr:spPr bwMode="auto">
        <a:xfrm>
          <a:off x="12519660" y="1402080"/>
          <a:ext cx="304800" cy="303742"/>
        </a:xfrm>
        <a:prstGeom prst="rect">
          <a:avLst/>
        </a:prstGeom>
        <a:noFill/>
        <a:ln w="9525">
          <a:noFill/>
          <a:miter lim="800000"/>
          <a:headEnd/>
          <a:tailEnd/>
        </a:ln>
      </xdr:spPr>
    </xdr:sp>
    <xdr:clientData/>
  </xdr:oneCellAnchor>
  <xdr:oneCellAnchor>
    <xdr:from>
      <xdr:col>1</xdr:col>
      <xdr:colOff>9525</xdr:colOff>
      <xdr:row>5</xdr:row>
      <xdr:rowOff>9525</xdr:rowOff>
    </xdr:from>
    <xdr:ext cx="1985433" cy="2466975"/>
    <xdr:pic>
      <xdr:nvPicPr>
        <xdr:cNvPr id="8" name="Picture 287" descr="ANd9GcS2bYmAiUGlBVFdnjlAHIHtB6HuH_RFM568G7qTQnuUXQtg9ENW">
          <a:extLst>
            <a:ext uri="{FF2B5EF4-FFF2-40B4-BE49-F238E27FC236}">
              <a16:creationId xmlns:a16="http://schemas.microsoft.com/office/drawing/2014/main" id="{057757BB-E44A-4147-93EC-0B62A5A8BAF2}"/>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44805" y="1411605"/>
          <a:ext cx="1985433" cy="2466975"/>
        </a:xfrm>
        <a:prstGeom prst="rect">
          <a:avLst/>
        </a:prstGeom>
        <a:noFill/>
        <a:ln w="9525">
          <a:noFill/>
          <a:miter lim="800000"/>
          <a:headEnd/>
          <a:tailEnd/>
        </a:ln>
      </xdr:spPr>
    </xdr:pic>
    <xdr:clientData/>
  </xdr:oneCellAnchor>
  <xdr:oneCellAnchor>
    <xdr:from>
      <xdr:col>3</xdr:col>
      <xdr:colOff>76200</xdr:colOff>
      <xdr:row>10</xdr:row>
      <xdr:rowOff>9525</xdr:rowOff>
    </xdr:from>
    <xdr:ext cx="1278467" cy="1054100"/>
    <xdr:pic>
      <xdr:nvPicPr>
        <xdr:cNvPr id="9" name="Picture 284" descr="ANd9GcRAaIzAPSlqu1lEXcOos_xFNAcOM5fW838WCtxI7lvzCwfIyQGB">
          <a:extLst>
            <a:ext uri="{FF2B5EF4-FFF2-40B4-BE49-F238E27FC236}">
              <a16:creationId xmlns:a16="http://schemas.microsoft.com/office/drawing/2014/main" id="{A206AC25-9F5D-4E53-9901-2EC3D2E990A6}"/>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1645920" y="2783205"/>
          <a:ext cx="1278467" cy="1054100"/>
        </a:xfrm>
        <a:prstGeom prst="rect">
          <a:avLst/>
        </a:prstGeom>
        <a:noFill/>
        <a:ln w="9525">
          <a:noFill/>
          <a:miter lim="800000"/>
          <a:headEnd/>
          <a:tailEnd/>
        </a:ln>
      </xdr:spPr>
    </xdr:pic>
    <xdr:clientData/>
  </xdr:oneCellAnchor>
  <xdr:twoCellAnchor>
    <xdr:from>
      <xdr:col>1</xdr:col>
      <xdr:colOff>0</xdr:colOff>
      <xdr:row>5</xdr:row>
      <xdr:rowOff>0</xdr:rowOff>
    </xdr:from>
    <xdr:to>
      <xdr:col>5</xdr:col>
      <xdr:colOff>0</xdr:colOff>
      <xdr:row>14</xdr:row>
      <xdr:rowOff>0</xdr:rowOff>
    </xdr:to>
    <xdr:sp macro="" textlink="">
      <xdr:nvSpPr>
        <xdr:cNvPr id="10" name="Rectangle 10">
          <a:extLst>
            <a:ext uri="{FF2B5EF4-FFF2-40B4-BE49-F238E27FC236}">
              <a16:creationId xmlns:a16="http://schemas.microsoft.com/office/drawing/2014/main" id="{E7C83E5A-558C-4C6D-95A5-F30C3F121CD9}"/>
            </a:ext>
          </a:extLst>
        </xdr:cNvPr>
        <xdr:cNvSpPr>
          <a:spLocks noChangeArrowheads="1"/>
        </xdr:cNvSpPr>
      </xdr:nvSpPr>
      <xdr:spPr bwMode="auto">
        <a:xfrm>
          <a:off x="335280" y="1402080"/>
          <a:ext cx="2468880" cy="2468880"/>
        </a:xfrm>
        <a:prstGeom prst="rect">
          <a:avLst/>
        </a:prstGeom>
        <a:noFill/>
        <a:ln w="9525">
          <a:solidFill>
            <a:srgbClr val="000000"/>
          </a:solidFill>
          <a:miter lim="800000"/>
          <a:headEnd/>
          <a:tailEnd/>
        </a:ln>
        <a:effectLst>
          <a:outerShdw dist="107763" dir="2700000" algn="ctr" rotWithShape="0">
            <a:srgbClr val="808080">
              <a:alpha val="50000"/>
            </a:srgbClr>
          </a:outerShdw>
        </a:effectLst>
      </xdr:spPr>
      <xdr:txBody>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23327</xdr:colOff>
      <xdr:row>15</xdr:row>
      <xdr:rowOff>69980</xdr:rowOff>
    </xdr:from>
    <xdr:to>
      <xdr:col>2</xdr:col>
      <xdr:colOff>4175449</xdr:colOff>
      <xdr:row>33</xdr:row>
      <xdr:rowOff>156828</xdr:rowOff>
    </xdr:to>
    <xdr:pic>
      <xdr:nvPicPr>
        <xdr:cNvPr id="4" name="図 3">
          <a:extLst>
            <a:ext uri="{FF2B5EF4-FFF2-40B4-BE49-F238E27FC236}">
              <a16:creationId xmlns:a16="http://schemas.microsoft.com/office/drawing/2014/main" id="{1BB7806C-C9FD-D933-4189-9BC5C1844A52}"/>
            </a:ext>
          </a:extLst>
        </xdr:cNvPr>
        <xdr:cNvPicPr>
          <a:picLocks noChangeAspect="1"/>
        </xdr:cNvPicPr>
      </xdr:nvPicPr>
      <xdr:blipFill>
        <a:blip xmlns:r="http://schemas.openxmlformats.org/officeDocument/2006/relationships" r:embed="rId2"/>
        <a:stretch>
          <a:fillRect/>
        </a:stretch>
      </xdr:blipFill>
      <xdr:spPr>
        <a:xfrm>
          <a:off x="2130490" y="7114592"/>
          <a:ext cx="4152122" cy="327480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0</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2165542" y="2709333"/>
          <a:ext cx="3493135"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224020" y="2709333"/>
          <a:ext cx="2387388" cy="706968"/>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590800" y="2709333"/>
          <a:ext cx="1710267" cy="706967"/>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171830</xdr:colOff>
      <xdr:row>27</xdr:row>
      <xdr:rowOff>39794</xdr:rowOff>
    </xdr:from>
    <xdr:to>
      <xdr:col>13</xdr:col>
      <xdr:colOff>595086</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406517</xdr:colOff>
      <xdr:row>27</xdr:row>
      <xdr:rowOff>69046</xdr:rowOff>
    </xdr:from>
    <xdr:to>
      <xdr:col>29</xdr:col>
      <xdr:colOff>5813</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321235</xdr:colOff>
      <xdr:row>6</xdr:row>
      <xdr:rowOff>186267</xdr:rowOff>
    </xdr:from>
    <xdr:to>
      <xdr:col>22</xdr:col>
      <xdr:colOff>135466</xdr:colOff>
      <xdr:row>23</xdr:row>
      <xdr:rowOff>156883</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9008035" y="1473200"/>
          <a:ext cx="1676898" cy="1731683"/>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6</xdr:row>
      <xdr:rowOff>152400</xdr:rowOff>
    </xdr:from>
    <xdr:to>
      <xdr:col>7</xdr:col>
      <xdr:colOff>110067</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81590" y="1439333"/>
          <a:ext cx="1398210" cy="1794243"/>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7</xdr:col>
      <xdr:colOff>431800</xdr:colOff>
      <xdr:row>41</xdr:row>
      <xdr:rowOff>0</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49789" y="3666257"/>
          <a:ext cx="1751744" cy="2776876"/>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358588</xdr:colOff>
      <xdr:row>25</xdr:row>
      <xdr:rowOff>22412</xdr:rowOff>
    </xdr:from>
    <xdr:to>
      <xdr:col>21</xdr:col>
      <xdr:colOff>431800</xdr:colOff>
      <xdr:row>45</xdr:row>
      <xdr:rowOff>42333</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9045388" y="3671545"/>
          <a:ext cx="1470212" cy="349125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46</xdr:row>
      <xdr:rowOff>240974</xdr:rowOff>
    </xdr:from>
    <xdr:to>
      <xdr:col>2</xdr:col>
      <xdr:colOff>3998147</xdr:colOff>
      <xdr:row>48</xdr:row>
      <xdr:rowOff>162820</xdr:rowOff>
    </xdr:to>
    <xdr:pic>
      <xdr:nvPicPr>
        <xdr:cNvPr id="2" name="図 1">
          <a:extLst>
            <a:ext uri="{FF2B5EF4-FFF2-40B4-BE49-F238E27FC236}">
              <a16:creationId xmlns:a16="http://schemas.microsoft.com/office/drawing/2014/main" id="{F94C932D-AD74-CF2F-3233-4A557992B468}"/>
            </a:ext>
          </a:extLst>
        </xdr:cNvPr>
        <xdr:cNvPicPr>
          <a:picLocks noChangeAspect="1"/>
        </xdr:cNvPicPr>
      </xdr:nvPicPr>
      <xdr:blipFill>
        <a:blip xmlns:r="http://schemas.openxmlformats.org/officeDocument/2006/relationships" r:embed="rId1"/>
        <a:stretch>
          <a:fillRect/>
        </a:stretch>
      </xdr:blipFill>
      <xdr:spPr>
        <a:xfrm>
          <a:off x="1465385" y="14738512"/>
          <a:ext cx="5359326" cy="54707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594360</xdr:colOff>
      <xdr:row>8</xdr:row>
      <xdr:rowOff>7620</xdr:rowOff>
    </xdr:from>
    <xdr:to>
      <xdr:col>9</xdr:col>
      <xdr:colOff>594360</xdr:colOff>
      <xdr:row>9</xdr:row>
      <xdr:rowOff>137160</xdr:rowOff>
    </xdr:to>
    <xdr:cxnSp macro="">
      <xdr:nvCxnSpPr>
        <xdr:cNvPr id="3" name="直線矢印コネクタ 2">
          <a:extLst>
            <a:ext uri="{FF2B5EF4-FFF2-40B4-BE49-F238E27FC236}">
              <a16:creationId xmlns:a16="http://schemas.microsoft.com/office/drawing/2014/main" id="{C113AC61-E3BA-C15A-DB3E-9E78FBD20205}"/>
            </a:ext>
          </a:extLst>
        </xdr:cNvPr>
        <xdr:cNvCxnSpPr/>
      </xdr:nvCxnSpPr>
      <xdr:spPr>
        <a:xfrm>
          <a:off x="6080760" y="1470660"/>
          <a:ext cx="0" cy="29718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alpha val="28000"/>
          </a:srgbClr>
        </a:solidFill>
        <a:ln>
          <a:solidFill>
            <a:srgbClr val="C00000"/>
          </a:solidFill>
        </a:ln>
      </a:spPr>
      <a:bodyPr vertOverflow="clip" horzOverflow="clip" rtlCol="0" anchor="t"/>
      <a:lstStyle>
        <a:defPPr algn="l">
          <a:defRPr kumimoji="1" sz="2000" b="1"/>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news.yahoo.co.jp/articles/d8462c392d7431fb7e94626da6ea063e66f9ba97" TargetMode="External"/><Relationship Id="rId2" Type="http://schemas.openxmlformats.org/officeDocument/2006/relationships/hyperlink" Target="https://news.nissyoku.co.jp/news/tateishiw20250710083642623" TargetMode="External"/><Relationship Id="rId1" Type="http://schemas.openxmlformats.org/officeDocument/2006/relationships/hyperlink" Target="https://wellness-news.co.jp/posts/250719-1/" TargetMode="External"/><Relationship Id="rId5" Type="http://schemas.openxmlformats.org/officeDocument/2006/relationships/printerSettings" Target="../printerSettings/printerSettings10.bin"/><Relationship Id="rId4" Type="http://schemas.openxmlformats.org/officeDocument/2006/relationships/hyperlink" Target="https://topics.smt.docomo.ne.jp/article/reuters/business/reuters-20250714059"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ifas.mhlw.go.jp/faspub/_link.do?i=IO_S020502&amp;p=RCL202501253" TargetMode="External"/><Relationship Id="rId2" Type="http://schemas.openxmlformats.org/officeDocument/2006/relationships/hyperlink" Target="https://www.excite.co.jp/news/article/Recall_53428/" TargetMode="External"/><Relationship Id="rId1" Type="http://schemas.openxmlformats.org/officeDocument/2006/relationships/hyperlink" Target="https://www.excite.co.jp/news/article/Recall_53282/" TargetMode="External"/><Relationship Id="rId4"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news.infoseek.co.jp/publisher/fbs/" TargetMode="External"/><Relationship Id="rId1" Type="http://schemas.openxmlformats.org/officeDocument/2006/relationships/hyperlink" Target="http://idsc.tokyo-eiken.go.jp/diseases/gastro/gastro/"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ibarakinews.jp/news/newsdetail.php?f_jun=17525004574244" TargetMode="External"/><Relationship Id="rId3" Type="http://schemas.openxmlformats.org/officeDocument/2006/relationships/hyperlink" Target="https://www.city.kurume.fukuoka.jp/1070kenkou/2040hokeneisei/3100syokuhineisei/files/kisyahappyoshiryo.pdf" TargetMode="External"/><Relationship Id="rId7" Type="http://schemas.openxmlformats.org/officeDocument/2006/relationships/hyperlink" Target="https://news.nicovideo.jp/watch/nw17968109?news_ref=watch_accessRank_nw17923358" TargetMode="External"/><Relationship Id="rId2" Type="http://schemas.openxmlformats.org/officeDocument/2006/relationships/hyperlink" Target="https://www.hokeniryo.metro.tokyo.lg.jp/information/press/2025/07/202507171630" TargetMode="External"/><Relationship Id="rId1" Type="http://schemas.openxmlformats.org/officeDocument/2006/relationships/hyperlink" Target="https://www.youtube.com/playlist?list=PLqFOooexXuozcltx57lJL4rtmXtKYHjdv" TargetMode="External"/><Relationship Id="rId6" Type="http://schemas.openxmlformats.org/officeDocument/2006/relationships/hyperlink" Target="https://www.nagoyatv.com/news/syakai.html?id=000439990" TargetMode="External"/><Relationship Id="rId5" Type="http://schemas.openxmlformats.org/officeDocument/2006/relationships/hyperlink" Target="https://news.yahoo.co.jp/articles/1e722bcc3d46c4cfd7bdaf8b2b8e56ce32c37ce0" TargetMode="External"/><Relationship Id="rId4" Type="http://schemas.openxmlformats.org/officeDocument/2006/relationships/hyperlink" Target="https://news.yahoo.co.jp/articles/dbd783a3e4ff1bb72e63c06bf2aa8690770319c5"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pref.tokushima.lg.jp/ippannokata/sangyo/nogyo/7305650/" TargetMode="External"/><Relationship Id="rId13" Type="http://schemas.openxmlformats.org/officeDocument/2006/relationships/printerSettings" Target="../printerSettings/printerSettings6.bin"/><Relationship Id="rId3" Type="http://schemas.openxmlformats.org/officeDocument/2006/relationships/hyperlink" Target="https://www.mk.co.kr/jp/business/11368283" TargetMode="External"/><Relationship Id="rId7" Type="http://schemas.openxmlformats.org/officeDocument/2006/relationships/hyperlink" Target="https://news.yahoo.co.jp/articles/8a47300a7b78f0e2602667ca8f277ddd4e57c5d7" TargetMode="External"/><Relationship Id="rId12" Type="http://schemas.openxmlformats.org/officeDocument/2006/relationships/hyperlink" Target="https://www.cnn.co.jp/usa/35235720.html" TargetMode="External"/><Relationship Id="rId2" Type="http://schemas.openxmlformats.org/officeDocument/2006/relationships/hyperlink" Target="https://www.kenko-media.com/food_devlp/9346/" TargetMode="External"/><Relationship Id="rId1" Type="http://schemas.openxmlformats.org/officeDocument/2006/relationships/hyperlink" Target="https://www.kyoto-np.co.jp/articles/-/1523507" TargetMode="External"/><Relationship Id="rId6" Type="http://schemas.openxmlformats.org/officeDocument/2006/relationships/hyperlink" Target="https://news.nissyoku.co.jp/flash/1201189" TargetMode="External"/><Relationship Id="rId11" Type="http://schemas.openxmlformats.org/officeDocument/2006/relationships/hyperlink" Target="https://news.yahoo.co.jp/articles/767fc740325893889bd1bb7be66480f5a064455d" TargetMode="External"/><Relationship Id="rId5" Type="http://schemas.openxmlformats.org/officeDocument/2006/relationships/hyperlink" Target="https://jp.investing.com/news/economy-news/article-93CH-1172735" TargetMode="External"/><Relationship Id="rId10" Type="http://schemas.openxmlformats.org/officeDocument/2006/relationships/hyperlink" Target="https://www.vietnam.vn/ja/chinh-thuc-ap-dung-thue-tieu-thu-dac-biet-doi-voi-mat-hang-nuoc-giai-khat-tu-1-1-2026" TargetMode="External"/><Relationship Id="rId4" Type="http://schemas.openxmlformats.org/officeDocument/2006/relationships/hyperlink" Target="https://www.nikkei.com/nkd/company/us/TSLA/news/?DisplayType=1&amp;ng=DGXZQOCB146SH014072025000000" TargetMode="External"/><Relationship Id="rId9" Type="http://schemas.openxmlformats.org/officeDocument/2006/relationships/hyperlink" Target="https://dcross.impress.co.jp/docs/usecase/004130.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112" zoomScaleNormal="112" workbookViewId="0">
      <selection activeCell="A10"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58" t="s">
        <v>0</v>
      </c>
      <c r="B1" s="59"/>
      <c r="C1" s="59" t="s">
        <v>1</v>
      </c>
      <c r="D1" s="59"/>
      <c r="E1" s="59"/>
      <c r="F1" s="59"/>
      <c r="G1" s="59"/>
      <c r="H1" s="59"/>
      <c r="I1" s="41"/>
    </row>
    <row r="2" spans="1:9">
      <c r="A2" s="60" t="s">
        <v>2</v>
      </c>
      <c r="B2" s="61"/>
      <c r="C2" s="61"/>
      <c r="D2" s="61"/>
      <c r="E2" s="61"/>
      <c r="F2" s="61"/>
      <c r="G2" s="61"/>
      <c r="H2" s="61"/>
      <c r="I2" s="41"/>
    </row>
    <row r="3" spans="1:9" ht="15.75" customHeight="1">
      <c r="A3" s="705" t="s">
        <v>3</v>
      </c>
      <c r="B3" s="706"/>
      <c r="C3" s="706"/>
      <c r="D3" s="706"/>
      <c r="E3" s="706"/>
      <c r="F3" s="706"/>
      <c r="G3" s="706"/>
      <c r="H3" s="707"/>
      <c r="I3" s="41"/>
    </row>
    <row r="4" spans="1:9">
      <c r="A4" s="60" t="s">
        <v>4</v>
      </c>
      <c r="B4" s="61"/>
      <c r="C4" s="61"/>
      <c r="D4" s="61"/>
      <c r="E4" s="61"/>
      <c r="F4" s="61"/>
      <c r="G4" s="61"/>
      <c r="H4" s="61"/>
      <c r="I4" s="41"/>
    </row>
    <row r="5" spans="1:9">
      <c r="A5" s="60" t="s">
        <v>5</v>
      </c>
      <c r="B5" s="61"/>
      <c r="C5" s="61"/>
      <c r="D5" s="61"/>
      <c r="E5" s="61"/>
      <c r="F5" s="61"/>
      <c r="G5" s="61"/>
      <c r="H5" s="61"/>
      <c r="I5" s="41"/>
    </row>
    <row r="6" spans="1:9">
      <c r="A6" s="62" t="s">
        <v>2</v>
      </c>
      <c r="B6" s="63"/>
      <c r="C6" s="63"/>
      <c r="D6" s="63"/>
      <c r="E6" s="63"/>
      <c r="F6" s="63"/>
      <c r="G6" s="63"/>
      <c r="H6" s="63"/>
      <c r="I6" s="41"/>
    </row>
    <row r="7" spans="1:9">
      <c r="A7" s="62"/>
      <c r="B7" s="63"/>
      <c r="C7" s="63"/>
      <c r="D7" s="63"/>
      <c r="E7" s="63"/>
      <c r="F7" s="63"/>
      <c r="G7" s="63"/>
      <c r="H7" s="63"/>
      <c r="I7" s="41"/>
    </row>
    <row r="8" spans="1:9">
      <c r="A8" s="62" t="s">
        <v>6</v>
      </c>
      <c r="B8" s="63"/>
      <c r="C8" s="63"/>
      <c r="D8" s="63"/>
      <c r="E8" s="63"/>
      <c r="F8" s="63"/>
      <c r="G8" s="63"/>
      <c r="H8" s="63"/>
      <c r="I8" s="41"/>
    </row>
    <row r="9" spans="1:9">
      <c r="A9" s="64" t="s">
        <v>7</v>
      </c>
      <c r="B9" s="65"/>
      <c r="C9" s="65"/>
      <c r="D9" s="65"/>
      <c r="E9" s="65"/>
      <c r="F9" s="65"/>
      <c r="G9" s="65"/>
      <c r="H9" s="65"/>
      <c r="I9" s="41"/>
    </row>
    <row r="10" spans="1:9" ht="15" customHeight="1">
      <c r="A10" s="144" t="s">
        <v>8</v>
      </c>
      <c r="B10" s="75" t="str">
        <f>+'28　食中毒記事等 '!A2</f>
        <v>食中毒の発生について　文京区内の弁当調製施設が提供した仕出し弁当で発生した食中毒</v>
      </c>
      <c r="C10" s="75"/>
      <c r="D10" s="77"/>
      <c r="E10" s="75"/>
      <c r="F10" s="78"/>
      <c r="G10" s="76"/>
      <c r="H10" s="76"/>
      <c r="I10" s="41"/>
    </row>
    <row r="11" spans="1:9" ht="15" customHeight="1">
      <c r="A11" s="144" t="s">
        <v>9</v>
      </c>
      <c r="B11" s="75" t="str">
        <f>+'27　ノロウイルス関連情報 '!H72</f>
        <v>管理レベル「3」　</v>
      </c>
      <c r="C11" s="75"/>
      <c r="D11" s="75" t="s">
        <v>10</v>
      </c>
      <c r="E11" s="75"/>
      <c r="F11" s="77">
        <f>+'27　ノロウイルス関連情報 '!G73</f>
        <v>5.39</v>
      </c>
      <c r="G11" s="75" t="str">
        <f>+'27　ノロウイルス関連情報 '!H73</f>
        <v>　：先週より</v>
      </c>
      <c r="H11" s="171">
        <f>+'27　ノロウイルス関連情報 '!I73</f>
        <v>-6.0000000000000497E-2</v>
      </c>
      <c r="I11" s="41"/>
    </row>
    <row r="12" spans="1:9" s="49" customFormat="1" ht="15" customHeight="1">
      <c r="A12" s="79" t="s">
        <v>11</v>
      </c>
      <c r="B12" s="711" t="str">
        <f>+'27　残留農薬など'!A2</f>
        <v xml:space="preserve">生鮮ブルーベリー 一部残留農薬基準超過 (2025年7月17日) - エキサイトニュース </v>
      </c>
      <c r="C12" s="711"/>
      <c r="D12" s="711"/>
      <c r="E12" s="711"/>
      <c r="F12" s="711"/>
      <c r="G12" s="711"/>
      <c r="H12" s="80"/>
      <c r="I12" s="48"/>
    </row>
    <row r="13" spans="1:9" ht="15" customHeight="1">
      <c r="A13" s="74" t="s">
        <v>12</v>
      </c>
      <c r="B13" s="711" t="str">
        <f>+'27　食品表示'!A2</f>
        <v xml:space="preserve">健康食品制度の歪みをただせ！(前) 紅麹サプリ事件から見えた制度の限界と再出発 </v>
      </c>
      <c r="C13" s="711"/>
      <c r="D13" s="711"/>
      <c r="E13" s="711"/>
      <c r="F13" s="711"/>
      <c r="G13" s="711"/>
      <c r="H13" s="76"/>
      <c r="I13" s="41"/>
    </row>
    <row r="14" spans="1:9" ht="15" customHeight="1">
      <c r="A14" s="74" t="s">
        <v>13</v>
      </c>
      <c r="B14" s="76" t="str">
        <f>+'28 海外情報'!A8</f>
        <v xml:space="preserve">★国内最大の総合酒類会社であるハイト真露(キム·インギュ代表)が責任ある飲酒文化を造成し mk.co.kr </v>
      </c>
      <c r="D14" s="76"/>
      <c r="E14" s="76"/>
      <c r="F14" s="76"/>
      <c r="G14" s="76"/>
      <c r="H14" s="76"/>
      <c r="I14" s="41"/>
    </row>
    <row r="15" spans="1:9" ht="15" customHeight="1">
      <c r="A15" s="81" t="s">
        <v>14</v>
      </c>
      <c r="B15" s="82" t="str">
        <f>+'28 海外情報'!A11</f>
        <v>★ヨーロッパで代替たんぱくへの投資が23%増加 ｜ 食品と開発</v>
      </c>
      <c r="C15" s="708" t="s">
        <v>15</v>
      </c>
      <c r="D15" s="708"/>
      <c r="E15" s="708"/>
      <c r="F15" s="708"/>
      <c r="G15" s="708"/>
      <c r="H15" s="709"/>
      <c r="I15" s="41"/>
    </row>
    <row r="16" spans="1:9" ht="15" customHeight="1">
      <c r="A16" s="74" t="s">
        <v>16</v>
      </c>
      <c r="B16" s="75" t="str">
        <f>+'28　感染症統計'!A23</f>
        <v>2025年 第28週（7/7～7/13）</v>
      </c>
      <c r="C16" s="76"/>
      <c r="D16" s="75" t="s">
        <v>17</v>
      </c>
      <c r="E16" s="76"/>
      <c r="F16" s="76"/>
      <c r="G16" s="76"/>
      <c r="H16" s="76"/>
      <c r="I16" s="41"/>
    </row>
    <row r="17" spans="1:16" ht="15" customHeight="1">
      <c r="A17" s="74" t="s">
        <v>18</v>
      </c>
      <c r="B17" s="710" t="str">
        <f>+'27　国内感染症情報'!B2</f>
        <v>2025年第27週（6月30日〜7月6日）</v>
      </c>
      <c r="C17" s="710"/>
      <c r="D17" s="710"/>
      <c r="E17" s="710"/>
      <c r="F17" s="710"/>
      <c r="G17" s="710"/>
      <c r="H17" s="76"/>
      <c r="I17" s="41"/>
    </row>
    <row r="18" spans="1:16" ht="15" customHeight="1">
      <c r="A18" s="74" t="s">
        <v>19</v>
      </c>
      <c r="B18" s="83" t="str">
        <f>+'28  衛生訓話'!A2</f>
        <v>今週のお題　(検便でサルモネラ菌が見つかったら？)</v>
      </c>
      <c r="F18" s="83"/>
      <c r="G18" s="76"/>
      <c r="H18" s="76"/>
      <c r="I18" s="41"/>
    </row>
    <row r="19" spans="1:16" ht="15" customHeight="1">
      <c r="A19" s="74" t="s">
        <v>20</v>
      </c>
      <c r="B19" s="708" t="s">
        <v>497</v>
      </c>
      <c r="C19" s="708"/>
      <c r="D19" s="708"/>
      <c r="E19" s="708"/>
      <c r="F19" s="76" t="s">
        <v>17</v>
      </c>
      <c r="G19" s="76"/>
      <c r="H19" s="76"/>
      <c r="I19" s="41"/>
      <c r="P19" t="s">
        <v>21</v>
      </c>
    </row>
    <row r="20" spans="1:16" ht="15" customHeight="1">
      <c r="A20" s="74" t="s">
        <v>17</v>
      </c>
      <c r="B20" t="s">
        <v>23</v>
      </c>
      <c r="C20" s="76"/>
      <c r="D20" s="76"/>
      <c r="E20" s="76"/>
      <c r="F20" s="76"/>
      <c r="G20" s="76"/>
      <c r="H20" s="76"/>
      <c r="I20" s="41"/>
      <c r="L20" t="s">
        <v>15</v>
      </c>
    </row>
    <row r="21" spans="1:16">
      <c r="A21" s="64" t="s">
        <v>7</v>
      </c>
      <c r="B21" s="65"/>
      <c r="C21" s="65"/>
      <c r="D21" s="65"/>
      <c r="E21" s="65"/>
      <c r="F21" s="65"/>
      <c r="G21" s="65"/>
      <c r="H21" s="65"/>
      <c r="I21" s="41"/>
    </row>
    <row r="22" spans="1:16">
      <c r="A22" s="62" t="s">
        <v>17</v>
      </c>
      <c r="B22" s="63"/>
      <c r="C22" s="63"/>
      <c r="D22" s="63"/>
      <c r="E22" s="63"/>
      <c r="F22" s="63"/>
      <c r="G22" s="63"/>
      <c r="H22" s="63"/>
      <c r="I22" s="41"/>
    </row>
    <row r="23" spans="1:16">
      <c r="A23" s="42" t="s">
        <v>22</v>
      </c>
      <c r="I23" s="41"/>
    </row>
    <row r="24" spans="1:16">
      <c r="A24" s="41"/>
      <c r="I24" s="41"/>
    </row>
    <row r="25" spans="1:16">
      <c r="A25" s="41"/>
      <c r="I25" s="41"/>
    </row>
    <row r="26" spans="1:16">
      <c r="A26" s="41"/>
      <c r="I26" s="41"/>
    </row>
    <row r="27" spans="1:16">
      <c r="A27" s="41"/>
      <c r="I27" s="41"/>
    </row>
    <row r="28" spans="1:16">
      <c r="A28" s="41"/>
      <c r="I28" s="41"/>
    </row>
    <row r="29" spans="1:16">
      <c r="A29" s="41"/>
      <c r="I29" s="41"/>
    </row>
    <row r="30" spans="1:16">
      <c r="A30" s="41"/>
      <c r="H30" t="s">
        <v>23</v>
      </c>
      <c r="I30" s="41"/>
    </row>
    <row r="31" spans="1:16">
      <c r="A31" s="41"/>
      <c r="I31" s="41"/>
    </row>
    <row r="32" spans="1:16">
      <c r="A32" s="41"/>
      <c r="I32" s="41"/>
    </row>
    <row r="33" spans="1:9">
      <c r="A33" s="41"/>
      <c r="I33" s="41"/>
    </row>
    <row r="34" spans="1:9" ht="13.8" thickBot="1">
      <c r="A34" s="43"/>
      <c r="B34" s="44"/>
      <c r="C34" s="44"/>
      <c r="D34" s="44"/>
      <c r="E34" s="44"/>
      <c r="F34" s="44"/>
      <c r="G34" s="44"/>
      <c r="H34" s="44"/>
      <c r="I34" s="41"/>
    </row>
    <row r="35" spans="1:9" ht="13.8" thickTop="1"/>
    <row r="38" spans="1:9" ht="24.6">
      <c r="A38" s="51" t="s">
        <v>24</v>
      </c>
    </row>
    <row r="39" spans="1:9" ht="40.5" customHeight="1">
      <c r="A39" s="712" t="s">
        <v>25</v>
      </c>
      <c r="B39" s="712"/>
      <c r="C39" s="712"/>
      <c r="D39" s="712"/>
      <c r="E39" s="712"/>
      <c r="F39" s="712"/>
      <c r="G39" s="712"/>
    </row>
    <row r="40" spans="1:9" ht="30.75" customHeight="1">
      <c r="A40" s="704" t="s">
        <v>26</v>
      </c>
      <c r="B40" s="704"/>
      <c r="C40" s="704"/>
      <c r="D40" s="704"/>
      <c r="E40" s="704"/>
      <c r="F40" s="704"/>
      <c r="G40" s="704"/>
    </row>
    <row r="41" spans="1:9" ht="15">
      <c r="A41" s="52"/>
    </row>
    <row r="42" spans="1:9" ht="69.75" customHeight="1">
      <c r="A42" s="699" t="s">
        <v>27</v>
      </c>
      <c r="B42" s="699"/>
      <c r="C42" s="699"/>
      <c r="D42" s="699"/>
      <c r="E42" s="699"/>
      <c r="F42" s="699"/>
      <c r="G42" s="699"/>
    </row>
    <row r="43" spans="1:9" ht="35.25" customHeight="1">
      <c r="A43" s="704" t="s">
        <v>28</v>
      </c>
      <c r="B43" s="704"/>
      <c r="C43" s="704"/>
      <c r="D43" s="704"/>
      <c r="E43" s="704"/>
      <c r="F43" s="704"/>
      <c r="G43" s="704"/>
    </row>
    <row r="44" spans="1:9" ht="59.25" customHeight="1">
      <c r="A44" s="699" t="s">
        <v>29</v>
      </c>
      <c r="B44" s="699"/>
      <c r="C44" s="699"/>
      <c r="D44" s="699"/>
      <c r="E44" s="699"/>
      <c r="F44" s="699"/>
      <c r="G44" s="699"/>
    </row>
    <row r="45" spans="1:9" ht="15">
      <c r="A45" s="53"/>
    </row>
    <row r="46" spans="1:9" ht="27.75" customHeight="1">
      <c r="A46" s="701" t="s">
        <v>30</v>
      </c>
      <c r="B46" s="701"/>
      <c r="C46" s="701"/>
      <c r="D46" s="701"/>
      <c r="E46" s="701"/>
      <c r="F46" s="701"/>
      <c r="G46" s="701"/>
    </row>
    <row r="47" spans="1:9" ht="53.25" customHeight="1">
      <c r="A47" s="700" t="s">
        <v>31</v>
      </c>
      <c r="B47" s="699"/>
      <c r="C47" s="699"/>
      <c r="D47" s="699"/>
      <c r="E47" s="699"/>
      <c r="F47" s="699"/>
      <c r="G47" s="699"/>
    </row>
    <row r="48" spans="1:9" ht="15">
      <c r="A48" s="53"/>
    </row>
    <row r="49" spans="1:7" ht="32.25" customHeight="1">
      <c r="A49" s="701" t="s">
        <v>32</v>
      </c>
      <c r="B49" s="701"/>
      <c r="C49" s="701"/>
      <c r="D49" s="701"/>
      <c r="E49" s="701"/>
      <c r="F49" s="701"/>
      <c r="G49" s="701"/>
    </row>
    <row r="50" spans="1:7" ht="15">
      <c r="A50" s="52"/>
    </row>
    <row r="51" spans="1:7" ht="87" customHeight="1">
      <c r="A51" s="700" t="s">
        <v>33</v>
      </c>
      <c r="B51" s="699"/>
      <c r="C51" s="699"/>
      <c r="D51" s="699"/>
      <c r="E51" s="699"/>
      <c r="F51" s="699"/>
      <c r="G51" s="699"/>
    </row>
    <row r="52" spans="1:7" ht="15">
      <c r="A52" s="53"/>
    </row>
    <row r="53" spans="1:7" ht="32.25" customHeight="1">
      <c r="A53" s="701" t="s">
        <v>34</v>
      </c>
      <c r="B53" s="701"/>
      <c r="C53" s="701"/>
      <c r="D53" s="701"/>
      <c r="E53" s="701"/>
      <c r="F53" s="701"/>
      <c r="G53" s="701"/>
    </row>
    <row r="54" spans="1:7" ht="29.25" customHeight="1">
      <c r="A54" s="699" t="s">
        <v>35</v>
      </c>
      <c r="B54" s="699"/>
      <c r="C54" s="699"/>
      <c r="D54" s="699"/>
      <c r="E54" s="699"/>
      <c r="F54" s="699"/>
      <c r="G54" s="699"/>
    </row>
    <row r="55" spans="1:7" ht="15">
      <c r="A55" s="53"/>
    </row>
    <row r="56" spans="1:7" s="49" customFormat="1" ht="110.25" customHeight="1">
      <c r="A56" s="702" t="s">
        <v>36</v>
      </c>
      <c r="B56" s="703"/>
      <c r="C56" s="703"/>
      <c r="D56" s="703"/>
      <c r="E56" s="703"/>
      <c r="F56" s="703"/>
      <c r="G56" s="703"/>
    </row>
    <row r="57" spans="1:7" ht="34.5" customHeight="1">
      <c r="A57" s="704" t="s">
        <v>37</v>
      </c>
      <c r="B57" s="704"/>
      <c r="C57" s="704"/>
      <c r="D57" s="704"/>
      <c r="E57" s="704"/>
      <c r="F57" s="704"/>
      <c r="G57" s="704"/>
    </row>
    <row r="58" spans="1:7" ht="114" customHeight="1">
      <c r="A58" s="700" t="s">
        <v>38</v>
      </c>
      <c r="B58" s="699"/>
      <c r="C58" s="699"/>
      <c r="D58" s="699"/>
      <c r="E58" s="699"/>
      <c r="F58" s="699"/>
      <c r="G58" s="699"/>
    </row>
    <row r="59" spans="1:7" ht="109.5" customHeight="1">
      <c r="A59" s="699"/>
      <c r="B59" s="699"/>
      <c r="C59" s="699"/>
      <c r="D59" s="699"/>
      <c r="E59" s="699"/>
      <c r="F59" s="699"/>
      <c r="G59" s="699"/>
    </row>
    <row r="60" spans="1:7" ht="15">
      <c r="A60" s="53"/>
    </row>
    <row r="61" spans="1:7" s="50" customFormat="1" ht="57.75" customHeight="1">
      <c r="A61" s="699"/>
      <c r="B61" s="699"/>
      <c r="C61" s="699"/>
      <c r="D61" s="699"/>
      <c r="E61" s="699"/>
      <c r="F61" s="699"/>
      <c r="G61" s="699"/>
    </row>
  </sheetData>
  <mergeCells count="22">
    <mergeCell ref="A3:H3"/>
    <mergeCell ref="C15:H15"/>
    <mergeCell ref="B17:G17"/>
    <mergeCell ref="B12:G12"/>
    <mergeCell ref="A39:G39"/>
    <mergeCell ref="B13:G13"/>
    <mergeCell ref="B19:E19"/>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29"/>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60"/>
  <sheetViews>
    <sheetView view="pageBreakPreview" zoomScale="117" zoomScaleNormal="100" zoomScaleSheetLayoutView="117" workbookViewId="0">
      <selection activeCell="D1" sqref="D1"/>
    </sheetView>
  </sheetViews>
  <sheetFormatPr defaultColWidth="9" defaultRowHeight="13.2"/>
  <cols>
    <col min="1" max="1" width="21.33203125" style="15" customWidth="1"/>
    <col min="2" max="2" width="19.88671875" style="15" customWidth="1"/>
    <col min="3" max="3" width="91.6640625" style="117" customWidth="1"/>
    <col min="4" max="4" width="14.44140625" style="16" customWidth="1"/>
    <col min="5" max="5" width="13.6640625" style="16" customWidth="1"/>
    <col min="6" max="6" width="13.88671875" style="1" customWidth="1"/>
    <col min="7" max="7" width="58.6640625" style="1" customWidth="1"/>
    <col min="8" max="10" width="9" style="1"/>
    <col min="11" max="11" width="14.109375" style="1" customWidth="1"/>
    <col min="12" max="16384" width="9" style="1"/>
  </cols>
  <sheetData>
    <row r="1" spans="1:5" ht="44.25" customHeight="1" thickTop="1" thickBot="1">
      <c r="A1" s="619" t="s">
        <v>260</v>
      </c>
      <c r="B1" s="620" t="s">
        <v>176</v>
      </c>
      <c r="C1" s="621" t="s">
        <v>386</v>
      </c>
      <c r="D1" s="622" t="s">
        <v>172</v>
      </c>
      <c r="E1" s="623" t="s">
        <v>173</v>
      </c>
    </row>
    <row r="2" spans="1:5" s="45" customFormat="1" ht="25.2" customHeight="1" thickTop="1">
      <c r="A2" s="644" t="s">
        <v>211</v>
      </c>
      <c r="B2" s="645" t="s">
        <v>308</v>
      </c>
      <c r="C2" s="646" t="s">
        <v>367</v>
      </c>
      <c r="D2" s="647">
        <v>45856</v>
      </c>
      <c r="E2" s="648">
        <v>45856</v>
      </c>
    </row>
    <row r="3" spans="1:5" s="45" customFormat="1" ht="25.2" customHeight="1">
      <c r="A3" s="606" t="s">
        <v>211</v>
      </c>
      <c r="B3" s="607" t="s">
        <v>309</v>
      </c>
      <c r="C3" s="605" t="s">
        <v>368</v>
      </c>
      <c r="D3" s="608">
        <v>45856</v>
      </c>
      <c r="E3" s="609">
        <v>45856</v>
      </c>
    </row>
    <row r="4" spans="1:5" s="45" customFormat="1" ht="0.6" customHeight="1">
      <c r="A4" s="633" t="s">
        <v>211</v>
      </c>
      <c r="B4" s="634" t="s">
        <v>220</v>
      </c>
      <c r="C4" s="635" t="s">
        <v>369</v>
      </c>
      <c r="D4" s="636">
        <v>45856</v>
      </c>
      <c r="E4" s="637">
        <v>45856</v>
      </c>
    </row>
    <row r="5" spans="1:5" s="45" customFormat="1" ht="25.2" customHeight="1">
      <c r="A5" s="614" t="s">
        <v>213</v>
      </c>
      <c r="B5" s="615" t="s">
        <v>310</v>
      </c>
      <c r="C5" s="616" t="s">
        <v>370</v>
      </c>
      <c r="D5" s="617">
        <v>45856</v>
      </c>
      <c r="E5" s="618">
        <v>45856</v>
      </c>
    </row>
    <row r="6" spans="1:5" s="45" customFormat="1" ht="25.2" customHeight="1">
      <c r="A6" s="614" t="s">
        <v>212</v>
      </c>
      <c r="B6" s="615" t="s">
        <v>311</v>
      </c>
      <c r="C6" s="616" t="s">
        <v>371</v>
      </c>
      <c r="D6" s="617">
        <v>45855</v>
      </c>
      <c r="E6" s="618">
        <v>45856</v>
      </c>
    </row>
    <row r="7" spans="1:5" s="45" customFormat="1" ht="25.2" customHeight="1">
      <c r="A7" s="614" t="s">
        <v>213</v>
      </c>
      <c r="B7" s="615" t="s">
        <v>312</v>
      </c>
      <c r="C7" s="616" t="s">
        <v>372</v>
      </c>
      <c r="D7" s="617">
        <v>45855</v>
      </c>
      <c r="E7" s="618">
        <v>45856</v>
      </c>
    </row>
    <row r="8" spans="1:5" s="45" customFormat="1" ht="25.2" customHeight="1">
      <c r="A8" s="644" t="s">
        <v>242</v>
      </c>
      <c r="B8" s="645" t="s">
        <v>313</v>
      </c>
      <c r="C8" s="646" t="s">
        <v>373</v>
      </c>
      <c r="D8" s="647">
        <v>45854</v>
      </c>
      <c r="E8" s="648">
        <v>45856</v>
      </c>
    </row>
    <row r="9" spans="1:5" s="45" customFormat="1" ht="25.2" customHeight="1">
      <c r="A9" s="633" t="s">
        <v>211</v>
      </c>
      <c r="B9" s="634" t="s">
        <v>314</v>
      </c>
      <c r="C9" s="635" t="s">
        <v>374</v>
      </c>
      <c r="D9" s="636">
        <v>45855</v>
      </c>
      <c r="E9" s="637">
        <v>45855</v>
      </c>
    </row>
    <row r="10" spans="1:5" s="45" customFormat="1" ht="25.2" customHeight="1">
      <c r="A10" s="606" t="s">
        <v>211</v>
      </c>
      <c r="B10" s="607" t="s">
        <v>315</v>
      </c>
      <c r="C10" s="605" t="s">
        <v>375</v>
      </c>
      <c r="D10" s="608">
        <v>45855</v>
      </c>
      <c r="E10" s="609">
        <v>45855</v>
      </c>
    </row>
    <row r="11" spans="1:5" s="45" customFormat="1" ht="25.2" customHeight="1">
      <c r="A11" s="614" t="s">
        <v>211</v>
      </c>
      <c r="B11" s="615" t="s">
        <v>316</v>
      </c>
      <c r="C11" s="616" t="s">
        <v>376</v>
      </c>
      <c r="D11" s="617">
        <v>45855</v>
      </c>
      <c r="E11" s="618">
        <v>45855</v>
      </c>
    </row>
    <row r="12" spans="1:5" s="45" customFormat="1" ht="25.2" customHeight="1">
      <c r="A12" s="614" t="s">
        <v>211</v>
      </c>
      <c r="B12" s="615" t="s">
        <v>221</v>
      </c>
      <c r="C12" s="616" t="s">
        <v>377</v>
      </c>
      <c r="D12" s="617">
        <v>45855</v>
      </c>
      <c r="E12" s="618">
        <v>45855</v>
      </c>
    </row>
    <row r="13" spans="1:5" s="45" customFormat="1" ht="25.2" customHeight="1">
      <c r="A13" s="606" t="s">
        <v>211</v>
      </c>
      <c r="B13" s="607" t="s">
        <v>317</v>
      </c>
      <c r="C13" s="605" t="s">
        <v>378</v>
      </c>
      <c r="D13" s="608">
        <v>45855</v>
      </c>
      <c r="E13" s="609">
        <v>45855</v>
      </c>
    </row>
    <row r="14" spans="1:5" s="45" customFormat="1" ht="25.2" customHeight="1">
      <c r="A14" s="606" t="s">
        <v>211</v>
      </c>
      <c r="B14" s="607" t="s">
        <v>318</v>
      </c>
      <c r="C14" s="605" t="s">
        <v>379</v>
      </c>
      <c r="D14" s="608">
        <v>45855</v>
      </c>
      <c r="E14" s="609">
        <v>45855</v>
      </c>
    </row>
    <row r="15" spans="1:5" s="45" customFormat="1" ht="25.2" customHeight="1">
      <c r="A15" s="606" t="s">
        <v>211</v>
      </c>
      <c r="B15" s="607" t="s">
        <v>319</v>
      </c>
      <c r="C15" s="605" t="s">
        <v>380</v>
      </c>
      <c r="D15" s="608">
        <v>45854</v>
      </c>
      <c r="E15" s="609">
        <v>45855</v>
      </c>
    </row>
    <row r="16" spans="1:5" s="45" customFormat="1" ht="25.2" customHeight="1">
      <c r="A16" s="649" t="s">
        <v>213</v>
      </c>
      <c r="B16" s="650" t="s">
        <v>320</v>
      </c>
      <c r="C16" s="651" t="s">
        <v>381</v>
      </c>
      <c r="D16" s="652">
        <v>45854</v>
      </c>
      <c r="E16" s="653">
        <v>45855</v>
      </c>
    </row>
    <row r="17" spans="1:5" s="45" customFormat="1" ht="25.2" customHeight="1">
      <c r="A17" s="654" t="s">
        <v>211</v>
      </c>
      <c r="B17" s="655" t="s">
        <v>321</v>
      </c>
      <c r="C17" s="656" t="s">
        <v>382</v>
      </c>
      <c r="D17" s="657">
        <v>45854</v>
      </c>
      <c r="E17" s="658">
        <v>45855</v>
      </c>
    </row>
    <row r="18" spans="1:5" s="45" customFormat="1" ht="25.2" customHeight="1">
      <c r="A18" s="633" t="s">
        <v>213</v>
      </c>
      <c r="B18" s="634" t="s">
        <v>322</v>
      </c>
      <c r="C18" s="635" t="s">
        <v>383</v>
      </c>
      <c r="D18" s="636">
        <v>45854</v>
      </c>
      <c r="E18" s="637">
        <v>45855</v>
      </c>
    </row>
    <row r="19" spans="1:5" s="45" customFormat="1" ht="25.2" customHeight="1">
      <c r="A19" s="644" t="s">
        <v>213</v>
      </c>
      <c r="B19" s="645" t="s">
        <v>323</v>
      </c>
      <c r="C19" s="646" t="s">
        <v>384</v>
      </c>
      <c r="D19" s="647">
        <v>45854</v>
      </c>
      <c r="E19" s="648">
        <v>45854</v>
      </c>
    </row>
    <row r="20" spans="1:5" s="45" customFormat="1" ht="25.2" customHeight="1">
      <c r="A20" s="633" t="s">
        <v>212</v>
      </c>
      <c r="B20" s="634" t="s">
        <v>324</v>
      </c>
      <c r="C20" s="635" t="s">
        <v>385</v>
      </c>
      <c r="D20" s="636">
        <v>45853</v>
      </c>
      <c r="E20" s="637">
        <v>45854</v>
      </c>
    </row>
    <row r="21" spans="1:5" s="45" customFormat="1" ht="25.2" customHeight="1">
      <c r="A21" s="633" t="s">
        <v>242</v>
      </c>
      <c r="B21" s="634" t="s">
        <v>221</v>
      </c>
      <c r="C21" s="635" t="s">
        <v>325</v>
      </c>
      <c r="D21" s="636">
        <v>45853</v>
      </c>
      <c r="E21" s="637">
        <v>45854</v>
      </c>
    </row>
    <row r="22" spans="1:5" s="45" customFormat="1" ht="25.2" customHeight="1">
      <c r="A22" s="614" t="s">
        <v>213</v>
      </c>
      <c r="B22" s="615" t="s">
        <v>326</v>
      </c>
      <c r="C22" s="616" t="s">
        <v>327</v>
      </c>
      <c r="D22" s="617">
        <v>45853</v>
      </c>
      <c r="E22" s="618">
        <v>45854</v>
      </c>
    </row>
    <row r="23" spans="1:5" s="45" customFormat="1" ht="25.2" customHeight="1">
      <c r="A23" s="633" t="s">
        <v>211</v>
      </c>
      <c r="B23" s="634" t="s">
        <v>328</v>
      </c>
      <c r="C23" s="635" t="s">
        <v>329</v>
      </c>
      <c r="D23" s="636">
        <v>45853</v>
      </c>
      <c r="E23" s="637">
        <v>45854</v>
      </c>
    </row>
    <row r="24" spans="1:5" s="45" customFormat="1" ht="25.2" customHeight="1">
      <c r="A24" s="606" t="s">
        <v>211</v>
      </c>
      <c r="B24" s="607" t="s">
        <v>330</v>
      </c>
      <c r="C24" s="605" t="s">
        <v>331</v>
      </c>
      <c r="D24" s="608">
        <v>45853</v>
      </c>
      <c r="E24" s="609">
        <v>45854</v>
      </c>
    </row>
    <row r="25" spans="1:5" s="45" customFormat="1" ht="25.2" customHeight="1">
      <c r="A25" s="614" t="s">
        <v>242</v>
      </c>
      <c r="B25" s="615" t="s">
        <v>332</v>
      </c>
      <c r="C25" s="616" t="s">
        <v>333</v>
      </c>
      <c r="D25" s="617">
        <v>45853</v>
      </c>
      <c r="E25" s="618">
        <v>45854</v>
      </c>
    </row>
    <row r="26" spans="1:5" s="45" customFormat="1" ht="25.2" customHeight="1">
      <c r="A26" s="614" t="s">
        <v>211</v>
      </c>
      <c r="B26" s="615" t="s">
        <v>252</v>
      </c>
      <c r="C26" s="616" t="s">
        <v>334</v>
      </c>
      <c r="D26" s="617">
        <v>45853</v>
      </c>
      <c r="E26" s="618">
        <v>45853</v>
      </c>
    </row>
    <row r="27" spans="1:5" s="45" customFormat="1" ht="25.2" customHeight="1">
      <c r="A27" s="633" t="s">
        <v>211</v>
      </c>
      <c r="B27" s="634" t="s">
        <v>253</v>
      </c>
      <c r="C27" s="635" t="s">
        <v>335</v>
      </c>
      <c r="D27" s="636">
        <v>45852</v>
      </c>
      <c r="E27" s="637">
        <v>45853</v>
      </c>
    </row>
    <row r="28" spans="1:5" s="45" customFormat="1" ht="25.2" customHeight="1">
      <c r="A28" s="558" t="s">
        <v>211</v>
      </c>
      <c r="B28" s="559" t="s">
        <v>336</v>
      </c>
      <c r="C28" s="560" t="s">
        <v>337</v>
      </c>
      <c r="D28" s="561">
        <v>45852</v>
      </c>
      <c r="E28" s="562">
        <v>45853</v>
      </c>
    </row>
    <row r="29" spans="1:5" s="45" customFormat="1" ht="25.2" customHeight="1">
      <c r="A29" s="659" t="s">
        <v>213</v>
      </c>
      <c r="B29" s="660" t="s">
        <v>338</v>
      </c>
      <c r="C29" s="661" t="s">
        <v>339</v>
      </c>
      <c r="D29" s="662">
        <v>45852</v>
      </c>
      <c r="E29" s="663">
        <v>45853</v>
      </c>
    </row>
    <row r="30" spans="1:5" s="45" customFormat="1" ht="25.2" customHeight="1">
      <c r="A30" s="558" t="s">
        <v>211</v>
      </c>
      <c r="B30" s="559" t="s">
        <v>340</v>
      </c>
      <c r="C30" s="560" t="s">
        <v>341</v>
      </c>
      <c r="D30" s="561">
        <v>45852</v>
      </c>
      <c r="E30" s="562">
        <v>45853</v>
      </c>
    </row>
    <row r="31" spans="1:5" s="45" customFormat="1" ht="25.2" customHeight="1">
      <c r="A31" s="568" t="s">
        <v>211</v>
      </c>
      <c r="B31" s="569" t="s">
        <v>342</v>
      </c>
      <c r="C31" s="570" t="s">
        <v>343</v>
      </c>
      <c r="D31" s="571">
        <v>45852</v>
      </c>
      <c r="E31" s="572">
        <v>45852</v>
      </c>
    </row>
    <row r="32" spans="1:5" s="45" customFormat="1" ht="25.2" customHeight="1">
      <c r="A32" s="568" t="s">
        <v>242</v>
      </c>
      <c r="B32" s="569" t="s">
        <v>344</v>
      </c>
      <c r="C32" s="570" t="s">
        <v>345</v>
      </c>
      <c r="D32" s="571">
        <v>45852</v>
      </c>
      <c r="E32" s="572">
        <v>45852</v>
      </c>
    </row>
    <row r="33" spans="1:5" s="45" customFormat="1" ht="25.2" customHeight="1">
      <c r="A33" s="397" t="s">
        <v>211</v>
      </c>
      <c r="B33" s="398" t="s">
        <v>346</v>
      </c>
      <c r="C33" s="399" t="s">
        <v>347</v>
      </c>
      <c r="D33" s="400">
        <v>45852</v>
      </c>
      <c r="E33" s="401">
        <v>45852</v>
      </c>
    </row>
    <row r="34" spans="1:5" s="45" customFormat="1" ht="25.2" customHeight="1">
      <c r="A34" s="568" t="s">
        <v>211</v>
      </c>
      <c r="B34" s="569" t="s">
        <v>348</v>
      </c>
      <c r="C34" s="570" t="s">
        <v>349</v>
      </c>
      <c r="D34" s="571">
        <v>45852</v>
      </c>
      <c r="E34" s="572">
        <v>45852</v>
      </c>
    </row>
    <row r="35" spans="1:5" s="45" customFormat="1" ht="25.2" customHeight="1">
      <c r="A35" s="397" t="s">
        <v>211</v>
      </c>
      <c r="B35" s="398" t="s">
        <v>350</v>
      </c>
      <c r="C35" s="399" t="s">
        <v>351</v>
      </c>
      <c r="D35" s="400">
        <v>45852</v>
      </c>
      <c r="E35" s="401">
        <v>45852</v>
      </c>
    </row>
    <row r="36" spans="1:5" s="45" customFormat="1" ht="25.2" customHeight="1">
      <c r="A36" s="568" t="s">
        <v>242</v>
      </c>
      <c r="B36" s="569" t="s">
        <v>352</v>
      </c>
      <c r="C36" s="570" t="s">
        <v>353</v>
      </c>
      <c r="D36" s="571">
        <v>45852</v>
      </c>
      <c r="E36" s="572">
        <v>45852</v>
      </c>
    </row>
    <row r="37" spans="1:5" s="45" customFormat="1" ht="25.2" customHeight="1">
      <c r="A37" s="568" t="s">
        <v>242</v>
      </c>
      <c r="B37" s="569" t="s">
        <v>354</v>
      </c>
      <c r="C37" s="570" t="s">
        <v>355</v>
      </c>
      <c r="D37" s="571">
        <v>45850</v>
      </c>
      <c r="E37" s="572">
        <v>45852</v>
      </c>
    </row>
    <row r="38" spans="1:5" s="45" customFormat="1" ht="25.2" customHeight="1">
      <c r="A38" s="579" t="s">
        <v>211</v>
      </c>
      <c r="B38" s="580" t="s">
        <v>356</v>
      </c>
      <c r="C38" s="581" t="s">
        <v>357</v>
      </c>
      <c r="D38" s="582">
        <v>45849</v>
      </c>
      <c r="E38" s="583">
        <v>45852</v>
      </c>
    </row>
    <row r="39" spans="1:5" s="45" customFormat="1" ht="23.4" customHeight="1">
      <c r="A39" s="614" t="s">
        <v>213</v>
      </c>
      <c r="B39" s="615" t="s">
        <v>332</v>
      </c>
      <c r="C39" s="616" t="s">
        <v>358</v>
      </c>
      <c r="D39" s="617">
        <v>45849</v>
      </c>
      <c r="E39" s="618">
        <v>45852</v>
      </c>
    </row>
    <row r="40" spans="1:5" s="45" customFormat="1" ht="23.4" customHeight="1">
      <c r="A40" s="558" t="s">
        <v>211</v>
      </c>
      <c r="B40" s="559" t="s">
        <v>359</v>
      </c>
      <c r="C40" s="560" t="s">
        <v>360</v>
      </c>
      <c r="D40" s="561">
        <v>45849</v>
      </c>
      <c r="E40" s="562">
        <v>45852</v>
      </c>
    </row>
    <row r="41" spans="1:5" s="45" customFormat="1" ht="23.4" customHeight="1">
      <c r="A41" s="558" t="s">
        <v>211</v>
      </c>
      <c r="B41" s="559" t="s">
        <v>361</v>
      </c>
      <c r="C41" s="560" t="s">
        <v>362</v>
      </c>
      <c r="D41" s="561">
        <v>45849</v>
      </c>
      <c r="E41" s="562">
        <v>45852</v>
      </c>
    </row>
    <row r="42" spans="1:5" s="45" customFormat="1" ht="23.4" customHeight="1">
      <c r="A42" s="563" t="s">
        <v>211</v>
      </c>
      <c r="B42" s="564" t="s">
        <v>363</v>
      </c>
      <c r="C42" s="565" t="s">
        <v>364</v>
      </c>
      <c r="D42" s="566">
        <v>45849</v>
      </c>
      <c r="E42" s="567">
        <v>45852</v>
      </c>
    </row>
    <row r="43" spans="1:5" s="45" customFormat="1" ht="23.4" customHeight="1">
      <c r="A43" s="568" t="s">
        <v>211</v>
      </c>
      <c r="B43" s="569" t="s">
        <v>365</v>
      </c>
      <c r="C43" s="570" t="s">
        <v>366</v>
      </c>
      <c r="D43" s="571">
        <v>45849</v>
      </c>
      <c r="E43" s="572">
        <v>45852</v>
      </c>
    </row>
    <row r="44" spans="1:5" s="45" customFormat="1" ht="23.4" customHeight="1">
      <c r="A44" s="397"/>
      <c r="B44" s="398"/>
      <c r="C44" s="399"/>
      <c r="D44" s="400"/>
      <c r="E44" s="401"/>
    </row>
    <row r="45" spans="1:5" s="45" customFormat="1" ht="23.4" customHeight="1">
      <c r="A45" s="397"/>
      <c r="B45" s="398"/>
      <c r="C45" s="399"/>
      <c r="D45" s="400"/>
      <c r="E45" s="401"/>
    </row>
    <row r="46" spans="1:5" ht="27.6" customHeight="1">
      <c r="A46" s="194" t="s">
        <v>202</v>
      </c>
      <c r="B46" s="195">
        <v>43</v>
      </c>
      <c r="C46" s="198"/>
      <c r="D46" s="133"/>
      <c r="E46" s="133"/>
    </row>
    <row r="47" spans="1:5" ht="19.2" customHeight="1">
      <c r="B47" s="351" t="s">
        <v>198</v>
      </c>
      <c r="D47" s="134"/>
      <c r="E47" s="134"/>
    </row>
    <row r="48" spans="1:5" ht="30" customHeight="1">
      <c r="B48" s="381"/>
      <c r="D48" s="134"/>
      <c r="E48" s="134"/>
    </row>
    <row r="49" spans="1:5" ht="30" customHeight="1">
      <c r="B49" s="381"/>
      <c r="D49" s="134"/>
      <c r="E49" s="134"/>
    </row>
    <row r="50" spans="1:5" ht="16.95" customHeight="1">
      <c r="A50" s="116" t="s">
        <v>174</v>
      </c>
    </row>
    <row r="51" spans="1:5" ht="16.95" customHeight="1">
      <c r="A51" s="942" t="s">
        <v>175</v>
      </c>
      <c r="B51" s="942"/>
      <c r="C51" s="942"/>
    </row>
    <row r="54" spans="1:5">
      <c r="A54" s="1"/>
      <c r="B54" s="1"/>
      <c r="C54" s="1"/>
      <c r="D54" s="1"/>
      <c r="E54" s="1"/>
    </row>
    <row r="55" spans="1:5">
      <c r="A55" s="1"/>
      <c r="B55" s="1"/>
      <c r="C55" s="1"/>
      <c r="D55" s="1"/>
      <c r="E55" s="1"/>
    </row>
    <row r="56" spans="1:5">
      <c r="A56" s="1"/>
      <c r="B56" s="1"/>
      <c r="C56" s="1"/>
      <c r="D56" s="1"/>
      <c r="E56" s="1"/>
    </row>
    <row r="57" spans="1:5">
      <c r="A57" s="1"/>
      <c r="B57" s="1"/>
      <c r="C57" s="1"/>
      <c r="D57" s="1"/>
      <c r="E57" s="1"/>
    </row>
    <row r="58" spans="1:5">
      <c r="A58" s="1"/>
      <c r="B58" s="1"/>
      <c r="C58" s="1"/>
      <c r="D58" s="1"/>
      <c r="E58" s="1"/>
    </row>
    <row r="59" spans="1:5">
      <c r="A59" s="1"/>
      <c r="B59" s="1"/>
      <c r="C59" s="1"/>
      <c r="D59" s="1"/>
      <c r="E59" s="1"/>
    </row>
    <row r="60" spans="1:5">
      <c r="A60" s="1"/>
      <c r="B60" s="1"/>
      <c r="C60" s="1"/>
      <c r="D60" s="1"/>
      <c r="E60" s="1"/>
    </row>
  </sheetData>
  <autoFilter ref="A1:E47" xr:uid="{00000000-0001-0000-0800-000000000000}"/>
  <mergeCells count="1">
    <mergeCell ref="A51:C51"/>
  </mergeCells>
  <phoneticPr fontId="26"/>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0"/>
  <sheetViews>
    <sheetView view="pageBreakPreview" zoomScale="80" zoomScaleNormal="75" zoomScaleSheetLayoutView="80" workbookViewId="0">
      <selection activeCell="A17" sqref="A17:XFD31"/>
    </sheetView>
  </sheetViews>
  <sheetFormatPr defaultColWidth="9" defaultRowHeight="19.2"/>
  <cols>
    <col min="1" max="1" width="231.88671875" style="3" customWidth="1"/>
    <col min="2" max="2" width="33.109375" style="2" hidden="1" customWidth="1"/>
    <col min="3" max="3" width="25.109375" style="120" customWidth="1"/>
    <col min="4" max="16384" width="9" style="1"/>
  </cols>
  <sheetData>
    <row r="1" spans="1:3" s="15" customFormat="1" ht="46.2" customHeight="1" thickBot="1">
      <c r="A1" s="261" t="s">
        <v>261</v>
      </c>
      <c r="B1" s="261" t="s">
        <v>205</v>
      </c>
      <c r="C1" s="318" t="s">
        <v>206</v>
      </c>
    </row>
    <row r="2" spans="1:3" ht="46.95" customHeight="1">
      <c r="A2" s="175" t="s">
        <v>480</v>
      </c>
      <c r="B2" s="249"/>
      <c r="C2" s="943">
        <v>45857</v>
      </c>
    </row>
    <row r="3" spans="1:3" ht="409.2" customHeight="1">
      <c r="A3" s="977" t="s">
        <v>481</v>
      </c>
      <c r="B3" s="250"/>
      <c r="C3" s="944"/>
    </row>
    <row r="4" spans="1:3" ht="37.799999999999997" customHeight="1" thickBot="1">
      <c r="A4" s="387" t="s">
        <v>482</v>
      </c>
      <c r="B4" s="1"/>
      <c r="C4" s="319"/>
    </row>
    <row r="5" spans="1:3" ht="43.2" customHeight="1">
      <c r="A5" s="411" t="s">
        <v>483</v>
      </c>
      <c r="B5" s="1"/>
      <c r="C5" s="410"/>
    </row>
    <row r="6" spans="1:3" ht="117.6" customHeight="1">
      <c r="A6" s="610" t="s">
        <v>484</v>
      </c>
      <c r="B6" s="1"/>
      <c r="C6" s="370">
        <v>45856</v>
      </c>
    </row>
    <row r="7" spans="1:3" ht="34.950000000000003" customHeight="1" thickBot="1">
      <c r="A7" s="426" t="s">
        <v>485</v>
      </c>
      <c r="B7" s="1"/>
      <c r="C7" s="410"/>
    </row>
    <row r="8" spans="1:3" ht="44.4" customHeight="1">
      <c r="A8" s="412" t="s">
        <v>486</v>
      </c>
      <c r="B8" s="1"/>
      <c r="C8" s="417"/>
    </row>
    <row r="9" spans="1:3" ht="145.19999999999999" customHeight="1">
      <c r="A9" s="611" t="s">
        <v>487</v>
      </c>
      <c r="B9" s="1"/>
      <c r="C9" s="370">
        <v>45855</v>
      </c>
    </row>
    <row r="10" spans="1:3" ht="34.950000000000003" customHeight="1" thickBot="1">
      <c r="A10" s="601" t="s">
        <v>488</v>
      </c>
      <c r="B10" s="1"/>
      <c r="C10" s="418"/>
    </row>
    <row r="11" spans="1:3" ht="45.6" customHeight="1">
      <c r="A11" s="427" t="s">
        <v>489</v>
      </c>
      <c r="B11" s="249"/>
      <c r="C11" s="382"/>
    </row>
    <row r="12" spans="1:3" ht="281.39999999999998" customHeight="1">
      <c r="A12" s="978" t="s">
        <v>490</v>
      </c>
      <c r="B12" s="250"/>
      <c r="C12" s="386">
        <v>45854</v>
      </c>
    </row>
    <row r="13" spans="1:3" ht="39" customHeight="1" thickBot="1">
      <c r="A13" s="323" t="s">
        <v>491</v>
      </c>
      <c r="B13" s="324"/>
      <c r="C13" s="325"/>
    </row>
    <row r="14" spans="1:3" ht="49.2" customHeight="1">
      <c r="A14" s="175" t="s">
        <v>492</v>
      </c>
      <c r="B14" s="249"/>
      <c r="C14" s="943">
        <v>45852</v>
      </c>
    </row>
    <row r="15" spans="1:3" ht="271.2" customHeight="1" thickBot="1">
      <c r="A15" s="612" t="s">
        <v>493</v>
      </c>
      <c r="B15" s="250"/>
      <c r="C15" s="944"/>
    </row>
    <row r="16" spans="1:3" ht="39" customHeight="1" thickBot="1">
      <c r="A16" s="534" t="s">
        <v>494</v>
      </c>
      <c r="B16" s="1"/>
      <c r="C16" s="319"/>
    </row>
    <row r="17" spans="1:3" ht="43.95" hidden="1" customHeight="1">
      <c r="A17" s="260"/>
      <c r="B17" s="251"/>
      <c r="C17" s="946"/>
    </row>
    <row r="18" spans="1:3" ht="400.2" hidden="1" customHeight="1">
      <c r="A18" s="613"/>
      <c r="B18" s="252"/>
      <c r="C18" s="943"/>
    </row>
    <row r="19" spans="1:3" ht="46.2" hidden="1" customHeight="1" thickBot="1">
      <c r="A19" s="255"/>
      <c r="B19" s="256"/>
      <c r="C19" s="320"/>
    </row>
    <row r="20" spans="1:3" s="142" customFormat="1" ht="46.2" hidden="1" customHeight="1">
      <c r="A20" s="343"/>
      <c r="B20" s="254"/>
      <c r="C20" s="943"/>
    </row>
    <row r="21" spans="1:3" ht="273" hidden="1" customHeight="1" thickBot="1">
      <c r="A21" s="327"/>
      <c r="B21" s="247"/>
      <c r="C21" s="944"/>
    </row>
    <row r="22" spans="1:3" s="143" customFormat="1" ht="38.4" hidden="1" customHeight="1" thickBot="1">
      <c r="A22" s="336"/>
      <c r="B22" s="202"/>
      <c r="C22" s="319"/>
    </row>
    <row r="23" spans="1:3" ht="46.2" hidden="1" customHeight="1">
      <c r="A23" s="574"/>
      <c r="B23" s="249"/>
      <c r="C23" s="946"/>
    </row>
    <row r="24" spans="1:3" ht="392.4" hidden="1" customHeight="1">
      <c r="A24" s="408"/>
      <c r="B24" s="250"/>
      <c r="C24" s="944"/>
    </row>
    <row r="25" spans="1:3" ht="46.2" hidden="1" customHeight="1" thickBot="1">
      <c r="A25" s="246"/>
      <c r="B25" s="1"/>
      <c r="C25" s="317"/>
    </row>
    <row r="26" spans="1:3" ht="46.2" hidden="1" customHeight="1">
      <c r="A26" s="419"/>
      <c r="B26" s="1"/>
      <c r="C26" s="321"/>
    </row>
    <row r="27" spans="1:3" ht="97.2" hidden="1" customHeight="1" thickBot="1">
      <c r="A27" s="409"/>
      <c r="B27" s="1"/>
      <c r="C27" s="943"/>
    </row>
    <row r="28" spans="1:3" ht="46.2" hidden="1" customHeight="1" thickBot="1">
      <c r="A28" s="258"/>
      <c r="B28" s="259"/>
      <c r="C28" s="945"/>
    </row>
    <row r="29" spans="1:3" ht="46.2" hidden="1" customHeight="1">
      <c r="A29" s="184"/>
      <c r="B29" s="1"/>
      <c r="C29" s="321"/>
    </row>
    <row r="30" spans="1:3" ht="46.2" hidden="1" customHeight="1" thickBot="1">
      <c r="A30" s="328"/>
      <c r="B30" s="1"/>
      <c r="C30" s="943"/>
    </row>
    <row r="31" spans="1:3" ht="46.2" hidden="1" customHeight="1" thickBot="1">
      <c r="A31" s="258"/>
      <c r="B31" s="259"/>
      <c r="C31" s="945"/>
    </row>
    <row r="32" spans="1:3" ht="46.2" customHeight="1">
      <c r="A32" s="1" t="s">
        <v>17</v>
      </c>
    </row>
    <row r="33" spans="1:1" ht="36.75" customHeight="1"/>
    <row r="34" spans="1:1" ht="25.5" customHeight="1"/>
    <row r="35" spans="1:1" ht="32.25" customHeight="1"/>
    <row r="36" spans="1:1" ht="30.75" customHeight="1"/>
    <row r="37" spans="1:1" ht="42.75" customHeight="1"/>
    <row r="38" spans="1:1" ht="43.5" customHeight="1"/>
    <row r="39" spans="1:1" ht="27.75" customHeight="1"/>
    <row r="40" spans="1:1" ht="30.75" customHeight="1">
      <c r="A40" s="186"/>
    </row>
    <row r="41" spans="1:1" ht="29.25" customHeight="1"/>
    <row r="42" spans="1:1" ht="27" customHeight="1"/>
    <row r="43" spans="1:1" ht="27" customHeight="1"/>
    <row r="44" spans="1:1" ht="27" customHeight="1"/>
    <row r="45" spans="1:1" ht="27" customHeight="1"/>
    <row r="46" spans="1:1" ht="27" customHeight="1"/>
    <row r="47" spans="1:1" ht="27" customHeight="1"/>
    <row r="48" spans="1:1" ht="27" customHeight="1"/>
    <row r="49" ht="27" customHeight="1"/>
    <row r="50" ht="27" customHeight="1"/>
  </sheetData>
  <mergeCells count="7">
    <mergeCell ref="C2:C3"/>
    <mergeCell ref="C30:C31"/>
    <mergeCell ref="C23:C24"/>
    <mergeCell ref="C20:C21"/>
    <mergeCell ref="C27:C28"/>
    <mergeCell ref="C14:C15"/>
    <mergeCell ref="C17:C18"/>
  </mergeCells>
  <phoneticPr fontId="81"/>
  <hyperlinks>
    <hyperlink ref="A4" r:id="rId1" xr:uid="{FBFDDD96-4B03-4F4D-A8FB-9B8D49CDC6B7}"/>
    <hyperlink ref="A7" r:id="rId2" xr:uid="{3DFCBCE0-2B4A-419B-9AFD-05AE9AE130CF}"/>
    <hyperlink ref="A10" r:id="rId3" display="https://news.yahoo.co.jp/articles/d8462c392d7431fb7e94626da6ea063e66f9ba97" xr:uid="{AE5E3E21-63A8-4CDA-97C3-80248D7B48B6}"/>
    <hyperlink ref="A16" r:id="rId4" xr:uid="{A723E37A-35DE-4759-A030-74EBBD009691}"/>
  </hyperlinks>
  <pageMargins left="0" right="0" top="0.19685039370078741" bottom="0.39370078740157483" header="0" footer="0.19685039370078741"/>
  <pageSetup paperSize="9" scale="25" orientation="portrait" r:id="rId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9"/>
  <sheetViews>
    <sheetView view="pageBreakPreview" zoomScale="89" zoomScaleNormal="100" zoomScaleSheetLayoutView="89" workbookViewId="0">
      <selection activeCell="A9" sqref="A9:N9"/>
    </sheetView>
  </sheetViews>
  <sheetFormatPr defaultColWidth="9" defaultRowHeight="36" customHeight="1"/>
  <cols>
    <col min="1" max="13" width="9" style="1"/>
    <col min="14" max="14" width="122.44140625" style="1" customWidth="1"/>
    <col min="15" max="15" width="26.88671875" style="4" customWidth="1"/>
    <col min="16" max="16384" width="9" style="1"/>
  </cols>
  <sheetData>
    <row r="1" spans="1:14" ht="46.2" customHeight="1" thickBot="1">
      <c r="A1" s="962" t="s">
        <v>262</v>
      </c>
      <c r="B1" s="963"/>
      <c r="C1" s="963"/>
      <c r="D1" s="963"/>
      <c r="E1" s="963"/>
      <c r="F1" s="963"/>
      <c r="G1" s="963"/>
      <c r="H1" s="963"/>
      <c r="I1" s="963"/>
      <c r="J1" s="963"/>
      <c r="K1" s="963"/>
      <c r="L1" s="963"/>
      <c r="M1" s="963"/>
      <c r="N1" s="964"/>
    </row>
    <row r="2" spans="1:14" ht="46.95" customHeight="1">
      <c r="A2" s="948" t="s">
        <v>462</v>
      </c>
      <c r="B2" s="949"/>
      <c r="C2" s="949"/>
      <c r="D2" s="949"/>
      <c r="E2" s="949"/>
      <c r="F2" s="949"/>
      <c r="G2" s="949"/>
      <c r="H2" s="949"/>
      <c r="I2" s="949"/>
      <c r="J2" s="949"/>
      <c r="K2" s="949"/>
      <c r="L2" s="949"/>
      <c r="M2" s="949"/>
      <c r="N2" s="950"/>
    </row>
    <row r="3" spans="1:14" s="428" customFormat="1" ht="186" customHeight="1">
      <c r="A3" s="953" t="s">
        <v>463</v>
      </c>
      <c r="B3" s="954"/>
      <c r="C3" s="954"/>
      <c r="D3" s="954"/>
      <c r="E3" s="954"/>
      <c r="F3" s="954"/>
      <c r="G3" s="954"/>
      <c r="H3" s="954"/>
      <c r="I3" s="954"/>
      <c r="J3" s="954"/>
      <c r="K3" s="954"/>
      <c r="L3" s="954"/>
      <c r="M3" s="954"/>
      <c r="N3" s="955"/>
    </row>
    <row r="4" spans="1:14" s="428" customFormat="1" ht="36.6" customHeight="1" thickBot="1">
      <c r="A4" s="965" t="s">
        <v>464</v>
      </c>
      <c r="B4" s="966"/>
      <c r="C4" s="966"/>
      <c r="D4" s="966"/>
      <c r="E4" s="966"/>
      <c r="F4" s="966"/>
      <c r="G4" s="966"/>
      <c r="H4" s="966"/>
      <c r="I4" s="966"/>
      <c r="J4" s="966"/>
      <c r="K4" s="966"/>
      <c r="L4" s="966"/>
      <c r="M4" s="966"/>
      <c r="N4" s="966"/>
    </row>
    <row r="5" spans="1:14" s="428" customFormat="1" ht="44.4" customHeight="1">
      <c r="A5" s="948" t="s">
        <v>465</v>
      </c>
      <c r="B5" s="949"/>
      <c r="C5" s="949"/>
      <c r="D5" s="949"/>
      <c r="E5" s="949"/>
      <c r="F5" s="949"/>
      <c r="G5" s="949"/>
      <c r="H5" s="949"/>
      <c r="I5" s="949"/>
      <c r="J5" s="949"/>
      <c r="K5" s="949"/>
      <c r="L5" s="949"/>
      <c r="M5" s="949"/>
      <c r="N5" s="950"/>
    </row>
    <row r="6" spans="1:14" s="428" customFormat="1" ht="161.4" customHeight="1" thickBot="1">
      <c r="A6" s="947" t="s">
        <v>466</v>
      </c>
      <c r="B6" s="947"/>
      <c r="C6" s="947"/>
      <c r="D6" s="947"/>
      <c r="E6" s="947"/>
      <c r="F6" s="947"/>
      <c r="G6" s="947"/>
      <c r="H6" s="947"/>
      <c r="I6" s="947"/>
      <c r="J6" s="947"/>
      <c r="K6" s="947"/>
      <c r="L6" s="947"/>
      <c r="M6" s="947"/>
      <c r="N6" s="947"/>
    </row>
    <row r="7" spans="1:14" s="428" customFormat="1" ht="37.200000000000003" customHeight="1" thickBot="1">
      <c r="A7" s="951" t="s">
        <v>255</v>
      </c>
      <c r="B7" s="952"/>
      <c r="C7" s="952"/>
      <c r="D7" s="952"/>
      <c r="E7" s="952"/>
      <c r="F7" s="952"/>
      <c r="G7" s="952"/>
      <c r="H7" s="952"/>
      <c r="I7" s="952"/>
      <c r="J7" s="952"/>
      <c r="K7" s="952"/>
      <c r="L7" s="952"/>
      <c r="M7" s="952"/>
      <c r="N7" s="952"/>
    </row>
    <row r="8" spans="1:14" s="428" customFormat="1" ht="46.8" customHeight="1">
      <c r="A8" s="948" t="s">
        <v>467</v>
      </c>
      <c r="B8" s="949"/>
      <c r="C8" s="949"/>
      <c r="D8" s="949"/>
      <c r="E8" s="949"/>
      <c r="F8" s="949"/>
      <c r="G8" s="949"/>
      <c r="H8" s="949"/>
      <c r="I8" s="949"/>
      <c r="J8" s="949"/>
      <c r="K8" s="949"/>
      <c r="L8" s="949"/>
      <c r="M8" s="949"/>
      <c r="N8" s="950"/>
    </row>
    <row r="9" spans="1:14" s="428" customFormat="1" ht="163.80000000000001" customHeight="1">
      <c r="A9" s="953" t="s">
        <v>468</v>
      </c>
      <c r="B9" s="954"/>
      <c r="C9" s="954"/>
      <c r="D9" s="954"/>
      <c r="E9" s="954"/>
      <c r="F9" s="954"/>
      <c r="G9" s="954"/>
      <c r="H9" s="954"/>
      <c r="I9" s="954"/>
      <c r="J9" s="954"/>
      <c r="K9" s="954"/>
      <c r="L9" s="954"/>
      <c r="M9" s="954"/>
      <c r="N9" s="955"/>
    </row>
    <row r="10" spans="1:14" s="428" customFormat="1" ht="42" customHeight="1" thickBot="1">
      <c r="A10" s="956" t="s">
        <v>469</v>
      </c>
      <c r="B10" s="957"/>
      <c r="C10" s="957"/>
      <c r="D10" s="957"/>
      <c r="E10" s="957"/>
      <c r="F10" s="957"/>
      <c r="G10" s="957"/>
      <c r="H10" s="957"/>
      <c r="I10" s="957"/>
      <c r="J10" s="957"/>
      <c r="K10" s="957"/>
      <c r="L10" s="957"/>
      <c r="M10" s="957"/>
      <c r="N10" s="958"/>
    </row>
    <row r="11" spans="1:14" s="428" customFormat="1" ht="43.8" hidden="1" customHeight="1">
      <c r="A11" s="959"/>
      <c r="B11" s="960"/>
      <c r="C11" s="960"/>
      <c r="D11" s="960"/>
      <c r="E11" s="960"/>
      <c r="F11" s="960"/>
      <c r="G11" s="960"/>
      <c r="H11" s="960"/>
      <c r="I11" s="960"/>
      <c r="J11" s="960"/>
      <c r="K11" s="960"/>
      <c r="L11" s="960"/>
      <c r="M11" s="960"/>
      <c r="N11" s="961"/>
    </row>
    <row r="12" spans="1:14" s="428" customFormat="1" ht="164.4" hidden="1" customHeight="1">
      <c r="A12" s="953"/>
      <c r="B12" s="954"/>
      <c r="C12" s="954"/>
      <c r="D12" s="954"/>
      <c r="E12" s="954"/>
      <c r="F12" s="954"/>
      <c r="G12" s="954"/>
      <c r="H12" s="954"/>
      <c r="I12" s="954"/>
      <c r="J12" s="954"/>
      <c r="K12" s="954"/>
      <c r="L12" s="954"/>
      <c r="M12" s="954"/>
      <c r="N12" s="955"/>
    </row>
    <row r="13" spans="1:14" s="428" customFormat="1" ht="35.4" customHeight="1" thickBot="1">
      <c r="A13" s="956"/>
      <c r="B13" s="957"/>
      <c r="C13" s="957"/>
      <c r="D13" s="957"/>
      <c r="E13" s="957"/>
      <c r="F13" s="957"/>
      <c r="G13" s="957"/>
      <c r="H13" s="957"/>
      <c r="I13" s="957"/>
      <c r="J13" s="957"/>
      <c r="K13" s="957"/>
      <c r="L13" s="957"/>
      <c r="M13" s="957"/>
      <c r="N13" s="958"/>
    </row>
    <row r="14" spans="1:14" s="428" customFormat="1" ht="41.4" hidden="1" customHeight="1">
      <c r="A14" s="970"/>
      <c r="B14" s="960"/>
      <c r="C14" s="960"/>
      <c r="D14" s="960"/>
      <c r="E14" s="960"/>
      <c r="F14" s="960"/>
      <c r="G14" s="960"/>
      <c r="H14" s="960"/>
      <c r="I14" s="960"/>
      <c r="J14" s="960"/>
      <c r="K14" s="960"/>
      <c r="L14" s="960"/>
      <c r="M14" s="960"/>
      <c r="N14" s="961"/>
    </row>
    <row r="15" spans="1:14" s="428" customFormat="1" ht="409.2" hidden="1" customHeight="1">
      <c r="A15" s="953"/>
      <c r="B15" s="954"/>
      <c r="C15" s="954"/>
      <c r="D15" s="954"/>
      <c r="E15" s="954"/>
      <c r="F15" s="954"/>
      <c r="G15" s="954"/>
      <c r="H15" s="954"/>
      <c r="I15" s="954"/>
      <c r="J15" s="954"/>
      <c r="K15" s="954"/>
      <c r="L15" s="954"/>
      <c r="M15" s="954"/>
      <c r="N15" s="955"/>
    </row>
    <row r="16" spans="1:14" s="428" customFormat="1" ht="36" hidden="1" customHeight="1" thickBot="1">
      <c r="A16" s="967"/>
      <c r="B16" s="968"/>
      <c r="C16" s="968"/>
      <c r="D16" s="968"/>
      <c r="E16" s="968"/>
      <c r="F16" s="968"/>
      <c r="G16" s="968"/>
      <c r="H16" s="968"/>
      <c r="I16" s="968"/>
      <c r="J16" s="968"/>
      <c r="K16" s="968"/>
      <c r="L16" s="968"/>
      <c r="M16" s="968"/>
      <c r="N16" s="969"/>
    </row>
    <row r="17" spans="1:14" s="428" customFormat="1" ht="45" hidden="1" customHeight="1">
      <c r="A17" s="959"/>
      <c r="B17" s="960"/>
      <c r="C17" s="960"/>
      <c r="D17" s="960"/>
      <c r="E17" s="960"/>
      <c r="F17" s="960"/>
      <c r="G17" s="960"/>
      <c r="H17" s="960"/>
      <c r="I17" s="960"/>
      <c r="J17" s="960"/>
      <c r="K17" s="960"/>
      <c r="L17" s="960"/>
      <c r="M17" s="960"/>
      <c r="N17" s="961"/>
    </row>
    <row r="18" spans="1:14" ht="409.6" hidden="1" customHeight="1">
      <c r="A18" s="953"/>
      <c r="B18" s="954"/>
      <c r="C18" s="954"/>
      <c r="D18" s="954"/>
      <c r="E18" s="954"/>
      <c r="F18" s="954"/>
      <c r="G18" s="954"/>
      <c r="H18" s="954"/>
      <c r="I18" s="954"/>
      <c r="J18" s="954"/>
      <c r="K18" s="954"/>
      <c r="L18" s="954"/>
      <c r="M18" s="954"/>
      <c r="N18" s="955"/>
    </row>
    <row r="19" spans="1:14" ht="36" customHeight="1" thickBot="1">
      <c r="A19" s="967"/>
      <c r="B19" s="968"/>
      <c r="C19" s="968"/>
      <c r="D19" s="968"/>
      <c r="E19" s="968"/>
      <c r="F19" s="968"/>
      <c r="G19" s="968"/>
      <c r="H19" s="968"/>
      <c r="I19" s="968"/>
      <c r="J19" s="968"/>
      <c r="K19" s="968"/>
      <c r="L19" s="968"/>
      <c r="M19" s="968"/>
      <c r="N19" s="969"/>
    </row>
  </sheetData>
  <mergeCells count="19">
    <mergeCell ref="A18:N18"/>
    <mergeCell ref="A19:N19"/>
    <mergeCell ref="A17:N17"/>
    <mergeCell ref="A14:N14"/>
    <mergeCell ref="A15:N15"/>
    <mergeCell ref="A16:N16"/>
    <mergeCell ref="A1:N1"/>
    <mergeCell ref="A2:N2"/>
    <mergeCell ref="A3:N3"/>
    <mergeCell ref="A5:N5"/>
    <mergeCell ref="A4:N4"/>
    <mergeCell ref="A6:N6"/>
    <mergeCell ref="A8:N8"/>
    <mergeCell ref="A7:N7"/>
    <mergeCell ref="A12:N12"/>
    <mergeCell ref="A13:N13"/>
    <mergeCell ref="A9:N9"/>
    <mergeCell ref="A10:N10"/>
    <mergeCell ref="A11:N11"/>
  </mergeCells>
  <phoneticPr fontId="15"/>
  <hyperlinks>
    <hyperlink ref="A7" r:id="rId1" xr:uid="{54D7F2F7-AD29-44A6-AEB7-D30F729A838D}"/>
    <hyperlink ref="A4" r:id="rId2" xr:uid="{DA70A7D8-4E6B-44EF-9680-3ED0C0638A59}"/>
    <hyperlink ref="A10" r:id="rId3" xr:uid="{9F175C62-ABDC-4A0C-971D-F754D0A153E8}"/>
  </hyperlinks>
  <pageMargins left="0.7" right="0.7" top="0.75" bottom="0.75" header="0.3" footer="0.3"/>
  <pageSetup paperSize="9" scale="37" orientation="portrait" horizontalDpi="300" verticalDpi="300"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D442D-B449-4BA2-A377-CBF2918451D6}">
  <dimension ref="C4:L11"/>
  <sheetViews>
    <sheetView workbookViewId="0">
      <selection activeCell="C4" sqref="C4:N12"/>
    </sheetView>
  </sheetViews>
  <sheetFormatPr defaultRowHeight="13.2"/>
  <cols>
    <col min="10" max="10" width="15.88671875" customWidth="1"/>
    <col min="11" max="11" width="30.33203125" customWidth="1"/>
  </cols>
  <sheetData>
    <row r="4" spans="3:12">
      <c r="D4" t="s">
        <v>222</v>
      </c>
      <c r="E4" t="s">
        <v>223</v>
      </c>
      <c r="F4" t="s">
        <v>224</v>
      </c>
    </row>
    <row r="7" spans="3:12" ht="18">
      <c r="C7" t="s">
        <v>237</v>
      </c>
      <c r="D7" t="s">
        <v>225</v>
      </c>
      <c r="E7" s="592">
        <v>45819</v>
      </c>
      <c r="F7" t="s">
        <v>226</v>
      </c>
      <c r="G7" t="s">
        <v>227</v>
      </c>
      <c r="H7" t="s">
        <v>228</v>
      </c>
      <c r="I7" t="s">
        <v>234</v>
      </c>
      <c r="J7" t="s">
        <v>228</v>
      </c>
      <c r="K7" s="593" t="s">
        <v>231</v>
      </c>
      <c r="L7" t="s">
        <v>232</v>
      </c>
    </row>
    <row r="8" spans="3:12" ht="18">
      <c r="C8" t="s">
        <v>238</v>
      </c>
      <c r="D8" t="s">
        <v>225</v>
      </c>
      <c r="E8" s="592">
        <v>45826</v>
      </c>
      <c r="F8" t="s">
        <v>229</v>
      </c>
      <c r="G8" t="s">
        <v>227</v>
      </c>
      <c r="H8" t="s">
        <v>230</v>
      </c>
      <c r="I8" t="s">
        <v>235</v>
      </c>
      <c r="J8" t="s">
        <v>236</v>
      </c>
      <c r="K8" s="593" t="s">
        <v>231</v>
      </c>
      <c r="L8" t="s">
        <v>233</v>
      </c>
    </row>
    <row r="11" spans="3:12">
      <c r="J11" s="594" t="s">
        <v>228</v>
      </c>
      <c r="K11" t="s">
        <v>239</v>
      </c>
      <c r="L11" t="s">
        <v>240</v>
      </c>
    </row>
  </sheetData>
  <phoneticPr fontId="8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2928-AFD4-4F2D-8747-0B08E79767AB}">
  <dimension ref="A1:AZ34"/>
  <sheetViews>
    <sheetView view="pageBreakPreview" zoomScale="96" zoomScaleNormal="100" zoomScaleSheetLayoutView="96" workbookViewId="0">
      <selection activeCell="AE9" sqref="AE9"/>
    </sheetView>
  </sheetViews>
  <sheetFormatPr defaultRowHeight="13.2"/>
  <cols>
    <col min="1" max="2" width="7.44140625" customWidth="1"/>
    <col min="3" max="3" width="10.77734375" customWidth="1"/>
    <col min="4" max="18" width="7.44140625" customWidth="1"/>
    <col min="19" max="30" width="7.44140625" style="46" customWidth="1"/>
    <col min="31" max="51" width="8.88671875" style="46"/>
    <col min="52" max="52" width="8.88671875" style="420"/>
  </cols>
  <sheetData>
    <row r="1" spans="1:52" ht="28.2" customHeight="1">
      <c r="A1" s="674"/>
      <c r="B1" s="674"/>
      <c r="C1" s="674"/>
      <c r="D1" s="674"/>
      <c r="E1" s="674"/>
      <c r="F1" s="674"/>
      <c r="G1" s="674"/>
      <c r="H1" s="674"/>
      <c r="I1" s="674"/>
      <c r="J1" s="674"/>
      <c r="K1" s="674"/>
      <c r="L1" s="674"/>
      <c r="M1" s="674"/>
      <c r="N1" s="674"/>
      <c r="O1" s="674"/>
      <c r="P1" s="674"/>
      <c r="Q1" s="674"/>
      <c r="R1" s="674"/>
      <c r="S1" s="674"/>
      <c r="T1" s="674"/>
      <c r="U1" s="674"/>
      <c r="V1" s="674"/>
      <c r="W1" s="674"/>
      <c r="X1" s="674"/>
      <c r="Y1" s="674"/>
      <c r="Z1" s="674"/>
      <c r="AA1" s="674"/>
      <c r="AB1" s="674"/>
    </row>
    <row r="2" spans="1:52" ht="32.4">
      <c r="A2" s="674"/>
      <c r="B2" s="666" t="s">
        <v>395</v>
      </c>
      <c r="C2" s="667"/>
      <c r="D2" s="667"/>
      <c r="E2" s="667"/>
      <c r="F2" s="667"/>
      <c r="G2" s="667"/>
      <c r="H2" s="667"/>
      <c r="I2" s="667"/>
      <c r="J2" s="667"/>
      <c r="K2" s="667"/>
      <c r="L2" s="667"/>
      <c r="M2" s="667"/>
      <c r="N2" s="667"/>
      <c r="O2" s="667"/>
      <c r="P2" s="667"/>
      <c r="Q2" s="674"/>
      <c r="R2" s="674"/>
      <c r="S2" s="687"/>
      <c r="T2" s="718" t="s">
        <v>397</v>
      </c>
      <c r="U2" s="718"/>
      <c r="V2" s="718"/>
      <c r="W2" s="718"/>
      <c r="X2" s="718"/>
      <c r="Y2" s="718"/>
      <c r="Z2" s="687"/>
      <c r="AA2" s="685"/>
      <c r="AB2" s="674"/>
    </row>
    <row r="3" spans="1:52" ht="26.4">
      <c r="A3" s="674"/>
      <c r="B3" s="669" t="s">
        <v>387</v>
      </c>
      <c r="C3" s="670"/>
      <c r="D3" s="670"/>
      <c r="E3" s="670"/>
      <c r="F3" s="670"/>
      <c r="G3" s="670"/>
      <c r="H3" s="670"/>
      <c r="I3" s="670"/>
      <c r="J3" s="670"/>
      <c r="K3" s="670"/>
      <c r="L3" s="670"/>
      <c r="M3" s="670"/>
      <c r="N3" s="670"/>
      <c r="O3" s="667"/>
      <c r="P3" s="667"/>
      <c r="Q3" s="674"/>
      <c r="R3" s="674"/>
      <c r="S3" s="684"/>
      <c r="T3" s="718"/>
      <c r="U3" s="718"/>
      <c r="V3" s="718"/>
      <c r="W3" s="718"/>
      <c r="X3" s="718"/>
      <c r="Y3" s="718"/>
      <c r="Z3" s="684"/>
      <c r="AA3" s="685"/>
      <c r="AB3" s="674"/>
    </row>
    <row r="4" spans="1:52" ht="17.399999999999999" customHeight="1">
      <c r="A4" s="674"/>
      <c r="B4" s="669" t="s">
        <v>396</v>
      </c>
      <c r="C4" s="670"/>
      <c r="D4" s="670"/>
      <c r="E4" s="670"/>
      <c r="F4" s="670"/>
      <c r="G4" s="670"/>
      <c r="H4" s="670"/>
      <c r="I4" s="670"/>
      <c r="J4" s="670"/>
      <c r="K4" s="670"/>
      <c r="L4" s="670"/>
      <c r="M4" s="670"/>
      <c r="N4" s="670"/>
      <c r="O4" s="667"/>
      <c r="P4" s="667"/>
      <c r="Q4" s="674"/>
      <c r="R4" s="674"/>
      <c r="S4" s="684"/>
      <c r="T4" s="684"/>
      <c r="U4" s="684"/>
      <c r="V4" s="684"/>
      <c r="W4" s="684"/>
      <c r="X4" s="684"/>
      <c r="Y4" s="684"/>
      <c r="Z4" s="684"/>
      <c r="AA4" s="685"/>
      <c r="AB4" s="674"/>
      <c r="AC4" s="425"/>
      <c r="AD4" s="425"/>
      <c r="AE4" s="425"/>
      <c r="AF4" s="425"/>
      <c r="AG4" s="425"/>
      <c r="AH4" s="425"/>
      <c r="AI4" s="425"/>
      <c r="AJ4"/>
      <c r="AK4"/>
      <c r="AL4"/>
      <c r="AM4"/>
      <c r="AN4"/>
      <c r="AO4"/>
      <c r="AP4"/>
      <c r="AQ4"/>
      <c r="AR4"/>
      <c r="AS4"/>
      <c r="AT4"/>
      <c r="AU4"/>
      <c r="AV4"/>
      <c r="AW4"/>
      <c r="AX4"/>
      <c r="AY4"/>
      <c r="AZ4"/>
    </row>
    <row r="5" spans="1:52" ht="17.399999999999999" customHeight="1">
      <c r="A5" s="674"/>
      <c r="B5" s="669"/>
      <c r="C5" s="670"/>
      <c r="D5" s="670"/>
      <c r="E5" s="670"/>
      <c r="F5" s="670"/>
      <c r="G5" s="670"/>
      <c r="H5" s="670"/>
      <c r="I5" s="670"/>
      <c r="J5" s="670"/>
      <c r="K5" s="671"/>
      <c r="L5" s="671"/>
      <c r="M5" s="671"/>
      <c r="N5" s="671"/>
      <c r="O5" s="668"/>
      <c r="P5" s="668"/>
      <c r="Q5" s="678"/>
      <c r="R5" s="674"/>
      <c r="S5" s="686"/>
      <c r="T5" s="686"/>
      <c r="U5" s="686"/>
      <c r="V5" s="686"/>
      <c r="W5" s="686"/>
      <c r="X5" s="686"/>
      <c r="Y5" s="686"/>
      <c r="Z5" s="686"/>
      <c r="AA5" s="667"/>
      <c r="AB5" s="678"/>
      <c r="AC5" s="425"/>
      <c r="AD5" s="425"/>
      <c r="AE5" s="425"/>
      <c r="AF5" s="425"/>
      <c r="AG5" s="425"/>
      <c r="AH5" s="425"/>
      <c r="AI5" s="425"/>
      <c r="AJ5"/>
      <c r="AK5"/>
      <c r="AL5"/>
      <c r="AM5"/>
      <c r="AN5"/>
      <c r="AO5"/>
      <c r="AP5"/>
      <c r="AQ5"/>
      <c r="AR5"/>
      <c r="AS5"/>
      <c r="AT5"/>
      <c r="AU5"/>
      <c r="AV5"/>
      <c r="AW5"/>
      <c r="AX5"/>
      <c r="AY5"/>
      <c r="AZ5"/>
    </row>
    <row r="6" spans="1:52" ht="30.6" customHeight="1">
      <c r="A6" s="674"/>
      <c r="B6" s="675" t="s">
        <v>388</v>
      </c>
      <c r="C6" s="676"/>
      <c r="D6" s="677"/>
      <c r="E6" s="676"/>
      <c r="F6" s="676"/>
      <c r="G6" s="676"/>
      <c r="H6" s="674"/>
      <c r="I6" s="674"/>
      <c r="J6" s="674"/>
      <c r="K6" s="678"/>
      <c r="L6" s="678"/>
      <c r="M6" s="678"/>
      <c r="N6" s="678"/>
      <c r="O6" s="678"/>
      <c r="P6" s="678"/>
      <c r="Q6" s="678"/>
      <c r="R6" s="674"/>
      <c r="S6" s="686"/>
      <c r="T6" s="686"/>
      <c r="U6" s="686"/>
      <c r="V6" s="686"/>
      <c r="W6" s="686"/>
      <c r="X6" s="686"/>
      <c r="Y6" s="686"/>
      <c r="Z6" s="686"/>
      <c r="AA6" s="667"/>
      <c r="AB6" s="678"/>
      <c r="AC6" s="425"/>
      <c r="AD6" s="425"/>
      <c r="AE6" s="425"/>
      <c r="AF6" s="425"/>
      <c r="AG6" s="425"/>
      <c r="AH6" s="425"/>
      <c r="AI6" s="425"/>
      <c r="AJ6"/>
      <c r="AK6"/>
      <c r="AL6"/>
      <c r="AM6"/>
      <c r="AN6"/>
      <c r="AO6"/>
      <c r="AP6"/>
      <c r="AQ6"/>
      <c r="AR6"/>
      <c r="AS6"/>
      <c r="AT6"/>
      <c r="AU6"/>
      <c r="AV6"/>
      <c r="AW6"/>
      <c r="AX6"/>
      <c r="AY6"/>
      <c r="AZ6"/>
    </row>
    <row r="7" spans="1:52" ht="17.399999999999999" customHeight="1">
      <c r="A7" s="674"/>
      <c r="K7" s="624"/>
      <c r="L7" s="624"/>
      <c r="M7" s="624"/>
      <c r="N7" s="624"/>
      <c r="O7" s="624"/>
      <c r="P7" s="624"/>
      <c r="Q7" s="678"/>
      <c r="R7" s="674"/>
      <c r="S7" s="719" t="s">
        <v>402</v>
      </c>
      <c r="T7" s="719"/>
      <c r="U7" s="719"/>
      <c r="V7" s="719"/>
      <c r="W7" s="719"/>
      <c r="X7" s="719"/>
      <c r="Y7" s="719"/>
      <c r="Z7" s="719"/>
      <c r="AA7" s="719"/>
      <c r="AB7" s="678"/>
      <c r="AC7" s="425"/>
      <c r="AD7" s="425"/>
      <c r="AE7" s="425"/>
      <c r="AF7" s="425"/>
      <c r="AG7" s="425"/>
      <c r="AH7" s="425"/>
      <c r="AI7" s="425"/>
      <c r="AJ7"/>
      <c r="AK7"/>
      <c r="AL7"/>
      <c r="AM7"/>
      <c r="AN7"/>
      <c r="AO7"/>
      <c r="AP7"/>
      <c r="AQ7"/>
      <c r="AR7"/>
      <c r="AS7"/>
      <c r="AT7"/>
      <c r="AU7"/>
      <c r="AV7"/>
      <c r="AW7"/>
      <c r="AX7"/>
      <c r="AY7"/>
      <c r="AZ7"/>
    </row>
    <row r="8" spans="1:52" ht="17.399999999999999" customHeight="1">
      <c r="A8" s="674"/>
      <c r="B8" s="664" t="s">
        <v>389</v>
      </c>
      <c r="D8" s="720"/>
      <c r="E8" s="720"/>
      <c r="F8" s="720"/>
      <c r="K8" s="624"/>
      <c r="L8" s="624"/>
      <c r="M8" s="624"/>
      <c r="N8" s="624"/>
      <c r="O8" s="624"/>
      <c r="P8" s="624"/>
      <c r="Q8" s="678"/>
      <c r="R8" s="674"/>
      <c r="S8" s="719"/>
      <c r="T8" s="719"/>
      <c r="U8" s="719"/>
      <c r="V8" s="719"/>
      <c r="W8" s="719"/>
      <c r="X8" s="719"/>
      <c r="Y8" s="719"/>
      <c r="Z8" s="719"/>
      <c r="AA8" s="719"/>
      <c r="AB8" s="678"/>
      <c r="AC8" s="425"/>
      <c r="AD8" s="425"/>
      <c r="AE8" s="425"/>
      <c r="AF8" s="425"/>
      <c r="AG8" s="425"/>
      <c r="AH8" s="425"/>
      <c r="AI8" s="425"/>
      <c r="AJ8"/>
      <c r="AK8"/>
      <c r="AL8"/>
      <c r="AM8"/>
      <c r="AN8"/>
      <c r="AO8"/>
      <c r="AP8"/>
      <c r="AQ8"/>
      <c r="AR8"/>
      <c r="AS8"/>
      <c r="AT8"/>
      <c r="AU8"/>
      <c r="AV8"/>
      <c r="AW8"/>
      <c r="AX8"/>
      <c r="AY8"/>
      <c r="AZ8"/>
    </row>
    <row r="9" spans="1:52" ht="17.399999999999999" customHeight="1">
      <c r="A9" s="674"/>
      <c r="B9" s="83" t="s">
        <v>390</v>
      </c>
      <c r="D9" s="720"/>
      <c r="E9" s="720"/>
      <c r="F9" s="720"/>
      <c r="G9" s="586"/>
      <c r="H9" s="586"/>
      <c r="L9" s="587"/>
      <c r="M9" s="587"/>
      <c r="N9" s="587"/>
      <c r="O9" s="587"/>
      <c r="P9" s="586"/>
      <c r="Q9" s="680"/>
      <c r="R9" s="682"/>
      <c r="S9" s="675" t="s">
        <v>390</v>
      </c>
      <c r="T9" s="682"/>
      <c r="U9" s="682"/>
      <c r="V9" s="682"/>
      <c r="W9" s="682"/>
      <c r="X9" s="682"/>
      <c r="Y9" s="682"/>
      <c r="Z9" s="682"/>
      <c r="AA9" s="674"/>
      <c r="AB9" s="674"/>
      <c r="AC9" s="425"/>
      <c r="AD9" s="425"/>
      <c r="AE9" s="425"/>
      <c r="AF9" s="425"/>
      <c r="AG9" s="425"/>
      <c r="AH9" s="425"/>
      <c r="AI9" s="425"/>
      <c r="AJ9"/>
      <c r="AK9"/>
      <c r="AL9"/>
      <c r="AM9"/>
      <c r="AN9"/>
      <c r="AO9"/>
      <c r="AP9"/>
      <c r="AQ9"/>
      <c r="AR9"/>
      <c r="AS9"/>
      <c r="AT9"/>
      <c r="AU9"/>
      <c r="AV9"/>
      <c r="AW9"/>
      <c r="AX9"/>
      <c r="AY9"/>
      <c r="AZ9"/>
    </row>
    <row r="10" spans="1:52" ht="17.399999999999999" customHeight="1">
      <c r="A10" s="674"/>
      <c r="B10" s="83" t="s">
        <v>390</v>
      </c>
      <c r="D10" s="586"/>
      <c r="E10" s="586"/>
      <c r="F10" s="586"/>
      <c r="G10" s="586"/>
      <c r="L10" s="586"/>
      <c r="M10" s="586"/>
      <c r="N10" s="586"/>
      <c r="O10" s="586"/>
      <c r="P10" s="586"/>
      <c r="Q10" s="680"/>
      <c r="R10" s="693" t="s">
        <v>398</v>
      </c>
      <c r="S10" s="694"/>
      <c r="T10" s="695"/>
      <c r="U10" s="695"/>
      <c r="V10" s="695"/>
      <c r="W10" s="695"/>
      <c r="X10" s="695"/>
      <c r="Y10" s="695"/>
      <c r="Z10" s="695"/>
      <c r="AA10" s="696"/>
      <c r="AB10" s="674"/>
      <c r="AC10" s="425"/>
      <c r="AD10" s="425"/>
      <c r="AE10" s="425"/>
      <c r="AF10" s="425"/>
      <c r="AG10" s="425"/>
      <c r="AH10" s="425"/>
      <c r="AI10" s="425"/>
      <c r="AJ10"/>
      <c r="AK10"/>
      <c r="AL10"/>
      <c r="AM10"/>
      <c r="AN10"/>
      <c r="AO10"/>
      <c r="AP10"/>
      <c r="AQ10"/>
      <c r="AR10"/>
      <c r="AS10"/>
      <c r="AT10"/>
      <c r="AU10"/>
      <c r="AV10"/>
      <c r="AW10"/>
      <c r="AX10"/>
      <c r="AY10"/>
      <c r="AZ10"/>
    </row>
    <row r="11" spans="1:52" ht="17.399999999999999" customHeight="1">
      <c r="A11" s="674"/>
      <c r="B11" s="665" t="s">
        <v>391</v>
      </c>
      <c r="C11" s="588"/>
      <c r="D11" s="714"/>
      <c r="E11" s="714"/>
      <c r="F11" s="714"/>
      <c r="G11" s="714"/>
      <c r="H11" s="589"/>
      <c r="L11" s="586"/>
      <c r="M11" s="586"/>
      <c r="N11" s="586"/>
      <c r="O11" s="586"/>
      <c r="P11" s="586"/>
      <c r="Q11" s="680"/>
      <c r="R11" s="693" t="s">
        <v>399</v>
      </c>
      <c r="S11" s="694"/>
      <c r="T11" s="695"/>
      <c r="U11" s="695"/>
      <c r="V11" s="695"/>
      <c r="W11" s="695"/>
      <c r="X11" s="695"/>
      <c r="Y11" s="695"/>
      <c r="Z11" s="695"/>
      <c r="AA11" s="696"/>
      <c r="AB11" s="674"/>
      <c r="AC11" s="425"/>
      <c r="AD11" s="425"/>
      <c r="AE11" s="425"/>
      <c r="AF11" s="425"/>
      <c r="AG11" s="425"/>
      <c r="AH11" s="425"/>
      <c r="AI11" s="425"/>
      <c r="AJ11"/>
      <c r="AK11"/>
      <c r="AL11"/>
      <c r="AM11"/>
      <c r="AN11"/>
      <c r="AO11"/>
      <c r="AP11"/>
      <c r="AQ11"/>
      <c r="AR11"/>
      <c r="AS11"/>
      <c r="AT11"/>
      <c r="AU11"/>
      <c r="AV11"/>
      <c r="AW11"/>
      <c r="AX11"/>
      <c r="AY11"/>
      <c r="AZ11"/>
    </row>
    <row r="12" spans="1:52" ht="17.399999999999999" customHeight="1">
      <c r="A12" s="674"/>
      <c r="B12" s="665" t="s">
        <v>392</v>
      </c>
      <c r="C12" s="588"/>
      <c r="D12" s="721"/>
      <c r="E12" s="721"/>
      <c r="F12" s="721"/>
      <c r="G12" s="721"/>
      <c r="H12" s="721"/>
      <c r="I12" s="721"/>
      <c r="L12" s="586"/>
      <c r="M12" s="586"/>
      <c r="N12" s="586"/>
      <c r="O12" s="586"/>
      <c r="P12" s="586"/>
      <c r="Q12" s="680"/>
      <c r="R12" s="693" t="s">
        <v>400</v>
      </c>
      <c r="S12" s="694"/>
      <c r="T12" s="695"/>
      <c r="U12" s="695"/>
      <c r="V12" s="695"/>
      <c r="W12" s="695"/>
      <c r="X12" s="695"/>
      <c r="Y12" s="695"/>
      <c r="Z12" s="695"/>
      <c r="AA12" s="696"/>
      <c r="AB12" s="674"/>
      <c r="AC12" s="425"/>
      <c r="AD12" s="425"/>
      <c r="AE12" s="425"/>
      <c r="AF12" s="425"/>
      <c r="AG12" s="425"/>
      <c r="AH12" s="425"/>
      <c r="AI12" s="425"/>
      <c r="AJ12"/>
      <c r="AK12"/>
      <c r="AL12"/>
      <c r="AM12"/>
      <c r="AN12"/>
      <c r="AO12"/>
      <c r="AP12"/>
      <c r="AQ12"/>
      <c r="AR12"/>
      <c r="AS12"/>
      <c r="AT12"/>
      <c r="AU12"/>
      <c r="AV12"/>
      <c r="AW12"/>
      <c r="AX12"/>
      <c r="AY12"/>
      <c r="AZ12"/>
    </row>
    <row r="13" spans="1:52" ht="17.399999999999999" customHeight="1">
      <c r="A13" s="674"/>
      <c r="B13" s="665" t="s">
        <v>393</v>
      </c>
      <c r="C13" s="714"/>
      <c r="D13" s="714"/>
      <c r="E13" s="714"/>
      <c r="F13" s="714"/>
      <c r="G13" s="714"/>
      <c r="H13" s="714"/>
      <c r="L13" s="586"/>
      <c r="M13" s="586"/>
      <c r="N13" s="586"/>
      <c r="O13" s="586"/>
      <c r="P13" s="586"/>
      <c r="Q13" s="680"/>
      <c r="R13" s="693" t="s">
        <v>401</v>
      </c>
      <c r="S13" s="694"/>
      <c r="T13" s="695"/>
      <c r="U13" s="695"/>
      <c r="V13" s="695"/>
      <c r="W13" s="695"/>
      <c r="X13" s="695"/>
      <c r="Y13" s="695"/>
      <c r="Z13" s="695"/>
      <c r="AA13" s="696"/>
      <c r="AB13" s="674"/>
      <c r="AC13" s="425"/>
      <c r="AD13" s="425"/>
      <c r="AE13" s="425"/>
      <c r="AF13" s="425"/>
      <c r="AG13" s="425"/>
      <c r="AH13" s="425"/>
      <c r="AI13" s="425"/>
      <c r="AJ13"/>
      <c r="AK13"/>
      <c r="AL13"/>
      <c r="AM13"/>
      <c r="AN13"/>
      <c r="AO13"/>
      <c r="AP13"/>
      <c r="AQ13"/>
      <c r="AR13"/>
      <c r="AS13"/>
      <c r="AT13"/>
      <c r="AU13"/>
      <c r="AV13"/>
      <c r="AW13"/>
      <c r="AX13"/>
      <c r="AY13"/>
      <c r="AZ13"/>
    </row>
    <row r="14" spans="1:52" ht="17.399999999999999" customHeight="1">
      <c r="A14" s="674"/>
      <c r="B14" s="665" t="s">
        <v>394</v>
      </c>
      <c r="C14" s="588"/>
      <c r="D14" s="714"/>
      <c r="E14" s="714"/>
      <c r="F14" s="714"/>
      <c r="G14" s="714"/>
      <c r="H14" s="589"/>
      <c r="L14" s="586"/>
      <c r="M14" s="586"/>
      <c r="N14" s="586"/>
      <c r="O14" s="586"/>
      <c r="P14" s="586"/>
      <c r="Q14" s="680"/>
      <c r="R14" s="682"/>
      <c r="S14" s="675" t="s">
        <v>390</v>
      </c>
      <c r="T14" s="682"/>
      <c r="U14" s="682"/>
      <c r="V14" s="682"/>
      <c r="W14" s="682"/>
      <c r="X14" s="682"/>
      <c r="Y14" s="682"/>
      <c r="Z14" s="682"/>
      <c r="AA14" s="674"/>
      <c r="AB14" s="674"/>
      <c r="AC14" s="425"/>
      <c r="AD14" s="425"/>
      <c r="AE14" s="425"/>
      <c r="AF14" s="425"/>
      <c r="AG14" s="425"/>
      <c r="AH14" s="425"/>
      <c r="AI14" s="425"/>
      <c r="AJ14"/>
      <c r="AK14"/>
      <c r="AL14"/>
      <c r="AM14"/>
      <c r="AN14"/>
      <c r="AO14"/>
      <c r="AP14"/>
      <c r="AQ14"/>
      <c r="AR14"/>
      <c r="AS14"/>
      <c r="AT14"/>
      <c r="AU14"/>
      <c r="AV14"/>
      <c r="AW14"/>
      <c r="AX14"/>
      <c r="AY14"/>
      <c r="AZ14"/>
    </row>
    <row r="15" spans="1:52" ht="17.399999999999999" customHeight="1">
      <c r="A15" s="674"/>
      <c r="C15" s="588"/>
      <c r="D15" s="714"/>
      <c r="E15" s="714"/>
      <c r="F15" s="714"/>
      <c r="G15" s="714"/>
      <c r="H15" s="714"/>
      <c r="L15" s="688"/>
      <c r="M15" s="688"/>
      <c r="N15" s="688"/>
      <c r="O15" s="688"/>
      <c r="P15" s="688"/>
      <c r="Q15" s="688"/>
      <c r="R15" s="673"/>
      <c r="S15" s="689"/>
      <c r="T15" s="715"/>
      <c r="U15" s="715"/>
      <c r="V15" s="715"/>
      <c r="W15" s="715"/>
      <c r="X15" s="715"/>
      <c r="Y15" s="715"/>
      <c r="Z15" s="689"/>
      <c r="AA15" s="690"/>
      <c r="AB15" s="674"/>
      <c r="AC15" s="425"/>
      <c r="AD15" s="425"/>
      <c r="AE15" s="425"/>
      <c r="AF15" s="425"/>
      <c r="AG15" s="425"/>
      <c r="AH15" s="425"/>
      <c r="AI15" s="425"/>
      <c r="AJ15"/>
      <c r="AK15"/>
      <c r="AL15"/>
      <c r="AM15"/>
      <c r="AN15"/>
      <c r="AO15"/>
      <c r="AP15"/>
      <c r="AQ15"/>
      <c r="AR15"/>
      <c r="AS15"/>
      <c r="AT15"/>
      <c r="AU15"/>
      <c r="AV15"/>
      <c r="AW15"/>
      <c r="AX15"/>
      <c r="AY15"/>
      <c r="AZ15"/>
    </row>
    <row r="16" spans="1:52" ht="17.399999999999999" customHeight="1">
      <c r="A16" s="674"/>
      <c r="D16" s="590"/>
      <c r="E16" s="590"/>
      <c r="F16" s="590"/>
      <c r="G16" s="590"/>
      <c r="H16" s="590"/>
      <c r="L16" s="688"/>
      <c r="M16" s="688"/>
      <c r="N16" s="688"/>
      <c r="O16" s="688"/>
      <c r="P16" s="688"/>
      <c r="Q16" s="688"/>
      <c r="R16" s="691"/>
      <c r="S16" s="692"/>
      <c r="T16" s="715"/>
      <c r="U16" s="715"/>
      <c r="V16" s="715"/>
      <c r="W16" s="715"/>
      <c r="X16" s="715"/>
      <c r="Y16" s="715"/>
      <c r="Z16" s="692"/>
      <c r="AA16" s="690"/>
      <c r="AB16" s="674"/>
      <c r="AC16" s="425"/>
      <c r="AD16" s="425"/>
      <c r="AE16" s="425"/>
      <c r="AF16" s="425"/>
      <c r="AG16" s="425"/>
      <c r="AH16" s="425"/>
      <c r="AI16" s="425"/>
      <c r="AJ16"/>
      <c r="AK16"/>
      <c r="AL16"/>
      <c r="AM16"/>
      <c r="AN16"/>
      <c r="AO16"/>
      <c r="AP16"/>
      <c r="AQ16"/>
      <c r="AR16"/>
      <c r="AS16"/>
      <c r="AT16"/>
      <c r="AU16"/>
      <c r="AV16"/>
      <c r="AW16"/>
      <c r="AX16"/>
      <c r="AY16"/>
      <c r="AZ16"/>
    </row>
    <row r="17" spans="1:52" ht="17.399999999999999" customHeight="1">
      <c r="A17" s="674"/>
      <c r="L17" s="688"/>
      <c r="M17" s="688"/>
      <c r="N17" s="688"/>
      <c r="O17" s="688"/>
      <c r="P17" s="688"/>
      <c r="Q17" s="688"/>
      <c r="R17" s="691"/>
      <c r="S17" s="692"/>
      <c r="T17" s="692"/>
      <c r="U17" s="692"/>
      <c r="V17" s="692"/>
      <c r="W17" s="692"/>
      <c r="X17" s="692"/>
      <c r="Y17" s="692"/>
      <c r="Z17" s="692"/>
      <c r="AA17" s="690"/>
      <c r="AB17" s="674"/>
      <c r="AC17" s="425"/>
      <c r="AD17" s="425"/>
      <c r="AE17" s="425"/>
      <c r="AF17" s="425"/>
      <c r="AG17" s="425"/>
      <c r="AH17" s="425"/>
      <c r="AI17" s="425"/>
      <c r="AJ17"/>
      <c r="AK17"/>
      <c r="AL17"/>
      <c r="AM17"/>
      <c r="AN17"/>
      <c r="AO17"/>
      <c r="AP17"/>
      <c r="AQ17"/>
      <c r="AR17"/>
      <c r="AS17"/>
      <c r="AT17"/>
      <c r="AU17"/>
      <c r="AV17"/>
      <c r="AW17"/>
      <c r="AX17"/>
      <c r="AY17"/>
      <c r="AZ17"/>
    </row>
    <row r="18" spans="1:52" ht="17.399999999999999" customHeight="1">
      <c r="A18" s="674"/>
      <c r="L18" s="713"/>
      <c r="M18" s="713"/>
      <c r="N18" s="713"/>
      <c r="O18" s="688"/>
      <c r="P18" s="688"/>
      <c r="Q18" s="688"/>
      <c r="R18" s="691"/>
      <c r="S18" s="691"/>
      <c r="T18" s="691"/>
      <c r="U18" s="691"/>
      <c r="V18" s="691"/>
      <c r="W18" s="691"/>
      <c r="X18" s="691"/>
      <c r="Y18" s="691"/>
      <c r="Z18" s="691"/>
      <c r="AA18" s="672"/>
      <c r="AB18" s="674"/>
      <c r="AC18" s="425"/>
      <c r="AD18" s="425"/>
      <c r="AE18" s="425"/>
      <c r="AF18" s="425"/>
      <c r="AG18" s="425"/>
      <c r="AH18" s="425"/>
      <c r="AI18" s="425"/>
      <c r="AJ18"/>
      <c r="AK18"/>
      <c r="AL18"/>
      <c r="AM18"/>
      <c r="AN18"/>
      <c r="AO18"/>
      <c r="AP18"/>
      <c r="AQ18"/>
      <c r="AR18"/>
      <c r="AS18"/>
      <c r="AT18"/>
      <c r="AU18"/>
      <c r="AV18"/>
      <c r="AW18"/>
      <c r="AX18"/>
      <c r="AY18"/>
      <c r="AZ18"/>
    </row>
    <row r="19" spans="1:52" ht="17.399999999999999" customHeight="1">
      <c r="A19" s="674"/>
      <c r="F19" s="717"/>
      <c r="G19" s="717"/>
      <c r="H19" s="717"/>
      <c r="L19" s="688"/>
      <c r="M19" s="688"/>
      <c r="N19" s="688"/>
      <c r="O19" s="688"/>
      <c r="P19" s="688"/>
      <c r="Q19" s="688"/>
      <c r="R19" s="691"/>
      <c r="S19" s="691"/>
      <c r="T19" s="691"/>
      <c r="U19" s="691"/>
      <c r="V19" s="691"/>
      <c r="W19" s="691"/>
      <c r="X19" s="691"/>
      <c r="Y19" s="691"/>
      <c r="Z19" s="691"/>
      <c r="AA19" s="672"/>
      <c r="AB19" s="674"/>
      <c r="AC19" s="425"/>
      <c r="AD19" s="425"/>
      <c r="AE19" s="425"/>
      <c r="AF19" s="425"/>
      <c r="AG19" s="425"/>
      <c r="AH19" s="425"/>
      <c r="AI19" s="425"/>
      <c r="AJ19"/>
      <c r="AK19"/>
      <c r="AL19"/>
      <c r="AM19"/>
      <c r="AN19"/>
      <c r="AO19"/>
      <c r="AP19"/>
      <c r="AQ19"/>
      <c r="AR19"/>
      <c r="AS19"/>
      <c r="AT19"/>
      <c r="AU19"/>
      <c r="AV19"/>
      <c r="AW19"/>
      <c r="AX19"/>
      <c r="AY19"/>
      <c r="AZ19"/>
    </row>
    <row r="20" spans="1:52" ht="17.399999999999999" customHeight="1">
      <c r="A20" s="674"/>
      <c r="F20" s="717"/>
      <c r="G20" s="717"/>
      <c r="H20" s="717"/>
      <c r="L20" s="688"/>
      <c r="M20" s="688"/>
      <c r="N20" s="688"/>
      <c r="O20" s="688"/>
      <c r="P20" s="688"/>
      <c r="Q20" s="688"/>
      <c r="R20" s="691"/>
      <c r="S20" s="716"/>
      <c r="T20" s="716"/>
      <c r="U20" s="716"/>
      <c r="V20" s="716"/>
      <c r="W20" s="716"/>
      <c r="X20" s="716"/>
      <c r="Y20" s="716"/>
      <c r="Z20" s="716"/>
      <c r="AA20" s="716"/>
      <c r="AB20" s="674"/>
      <c r="AC20" s="425"/>
      <c r="AD20" s="425"/>
      <c r="AE20" s="425"/>
      <c r="AF20" s="425"/>
      <c r="AG20" s="425"/>
      <c r="AH20" s="425"/>
      <c r="AI20" s="425"/>
      <c r="AJ20"/>
      <c r="AK20"/>
      <c r="AL20"/>
      <c r="AM20"/>
      <c r="AN20"/>
      <c r="AO20"/>
      <c r="AP20"/>
      <c r="AQ20"/>
      <c r="AR20"/>
      <c r="AS20"/>
      <c r="AT20"/>
      <c r="AU20"/>
      <c r="AV20"/>
      <c r="AW20"/>
      <c r="AX20"/>
      <c r="AY20"/>
      <c r="AZ20"/>
    </row>
    <row r="21" spans="1:52" ht="17.399999999999999" customHeight="1">
      <c r="A21" s="674"/>
      <c r="F21" s="717"/>
      <c r="G21" s="717"/>
      <c r="H21" s="717"/>
      <c r="L21" s="688"/>
      <c r="M21" s="688"/>
      <c r="N21" s="688"/>
      <c r="O21" s="688"/>
      <c r="P21" s="688"/>
      <c r="Q21" s="688"/>
      <c r="R21" s="688"/>
      <c r="S21" s="716"/>
      <c r="T21" s="716"/>
      <c r="U21" s="716"/>
      <c r="V21" s="716"/>
      <c r="W21" s="716"/>
      <c r="X21" s="716"/>
      <c r="Y21" s="716"/>
      <c r="Z21" s="716"/>
      <c r="AA21" s="716"/>
      <c r="AB21" s="674"/>
      <c r="AC21" s="425"/>
      <c r="AD21" s="425"/>
      <c r="AE21" s="425"/>
      <c r="AF21" s="425"/>
      <c r="AG21" s="425"/>
      <c r="AH21" s="425"/>
      <c r="AI21" s="425"/>
      <c r="AJ21"/>
      <c r="AK21"/>
      <c r="AL21"/>
      <c r="AM21"/>
      <c r="AN21"/>
      <c r="AO21"/>
      <c r="AP21"/>
      <c r="AQ21"/>
      <c r="AR21"/>
      <c r="AS21"/>
      <c r="AT21"/>
      <c r="AU21"/>
      <c r="AV21"/>
      <c r="AW21"/>
      <c r="AX21"/>
      <c r="AY21"/>
      <c r="AZ21"/>
    </row>
    <row r="22" spans="1:52" ht="17.399999999999999" customHeight="1">
      <c r="A22" s="674"/>
      <c r="L22" s="672"/>
      <c r="M22" s="672"/>
      <c r="N22" s="672"/>
      <c r="O22" s="672"/>
      <c r="P22" s="672"/>
      <c r="Q22" s="688"/>
      <c r="R22" s="688"/>
      <c r="S22" s="672"/>
      <c r="T22" s="672"/>
      <c r="U22" s="672"/>
      <c r="V22" s="672"/>
      <c r="W22" s="672"/>
      <c r="X22" s="672"/>
      <c r="Y22" s="672"/>
      <c r="Z22" s="672"/>
      <c r="AA22" s="672"/>
      <c r="AB22" s="674"/>
      <c r="AC22" s="425"/>
      <c r="AD22" s="425"/>
      <c r="AE22" s="425"/>
      <c r="AF22" s="425"/>
      <c r="AG22" s="425"/>
      <c r="AH22" s="425"/>
      <c r="AI22" s="425"/>
      <c r="AJ22"/>
      <c r="AK22"/>
      <c r="AL22"/>
      <c r="AM22"/>
      <c r="AN22"/>
      <c r="AO22"/>
      <c r="AP22"/>
      <c r="AQ22"/>
      <c r="AR22"/>
      <c r="AS22"/>
      <c r="AT22"/>
      <c r="AU22"/>
      <c r="AV22"/>
      <c r="AW22"/>
      <c r="AX22"/>
      <c r="AY22"/>
      <c r="AZ22"/>
    </row>
    <row r="23" spans="1:52" ht="17.399999999999999" customHeight="1">
      <c r="A23" s="674"/>
      <c r="L23" s="688"/>
      <c r="M23" s="688"/>
      <c r="N23" s="688"/>
      <c r="O23" s="688"/>
      <c r="P23" s="688"/>
      <c r="Q23" s="688"/>
      <c r="R23" s="688"/>
      <c r="S23" s="672"/>
      <c r="T23" s="672"/>
      <c r="U23" s="672"/>
      <c r="V23" s="672"/>
      <c r="W23" s="672"/>
      <c r="X23" s="672"/>
      <c r="Y23" s="672"/>
      <c r="Z23" s="672"/>
      <c r="AA23" s="672"/>
      <c r="AB23" s="674"/>
      <c r="AC23" s="425"/>
      <c r="AD23" s="425"/>
      <c r="AE23" s="425"/>
      <c r="AF23" s="425"/>
      <c r="AG23" s="425"/>
      <c r="AH23" s="425"/>
      <c r="AI23" s="425"/>
      <c r="AJ23"/>
      <c r="AK23"/>
      <c r="AL23"/>
      <c r="AM23"/>
      <c r="AN23"/>
      <c r="AO23"/>
      <c r="AP23"/>
      <c r="AQ23"/>
      <c r="AR23"/>
      <c r="AS23"/>
      <c r="AT23"/>
      <c r="AU23"/>
      <c r="AV23"/>
      <c r="AW23"/>
      <c r="AX23"/>
      <c r="AY23"/>
      <c r="AZ23"/>
    </row>
    <row r="24" spans="1:52" ht="13.2" customHeight="1">
      <c r="A24" s="674"/>
      <c r="L24" s="713"/>
      <c r="M24" s="713"/>
      <c r="N24" s="713"/>
      <c r="O24" s="713"/>
      <c r="P24" s="713"/>
      <c r="Q24" s="713"/>
      <c r="R24" s="713"/>
      <c r="S24" s="713"/>
      <c r="T24" s="672"/>
      <c r="U24" s="672"/>
      <c r="V24" s="672"/>
      <c r="W24" s="672"/>
      <c r="X24" s="672"/>
      <c r="Y24" s="672"/>
      <c r="Z24" s="672"/>
      <c r="AA24" s="672"/>
      <c r="AB24" s="674"/>
      <c r="AC24" s="425"/>
      <c r="AD24" s="425"/>
      <c r="AE24" s="425"/>
      <c r="AF24" s="425"/>
      <c r="AG24" s="425"/>
      <c r="AH24" s="425"/>
      <c r="AI24" s="425"/>
      <c r="AJ24"/>
      <c r="AK24"/>
      <c r="AL24"/>
      <c r="AM24"/>
      <c r="AN24"/>
      <c r="AO24"/>
      <c r="AP24"/>
      <c r="AQ24"/>
      <c r="AR24"/>
      <c r="AS24"/>
      <c r="AT24"/>
      <c r="AU24"/>
      <c r="AV24"/>
      <c r="AW24"/>
      <c r="AX24"/>
      <c r="AY24"/>
      <c r="AZ24"/>
    </row>
    <row r="25" spans="1:52" ht="13.2" customHeight="1">
      <c r="A25" s="674"/>
      <c r="L25" s="713"/>
      <c r="M25" s="713"/>
      <c r="N25" s="713"/>
      <c r="O25" s="713"/>
      <c r="P25" s="713"/>
      <c r="Q25" s="713"/>
      <c r="R25" s="713"/>
      <c r="S25" s="713"/>
      <c r="T25" s="672"/>
      <c r="U25" s="672"/>
      <c r="V25" s="672"/>
      <c r="W25" s="672"/>
      <c r="X25" s="672"/>
      <c r="Y25" s="672"/>
      <c r="Z25" s="672"/>
      <c r="AA25" s="672"/>
      <c r="AB25" s="674"/>
      <c r="AC25" s="425"/>
      <c r="AD25" s="425"/>
      <c r="AE25" s="425"/>
      <c r="AF25" s="425"/>
      <c r="AG25" s="425"/>
      <c r="AH25" s="425"/>
      <c r="AI25" s="425"/>
      <c r="AJ25"/>
      <c r="AK25"/>
      <c r="AL25"/>
      <c r="AM25"/>
      <c r="AN25"/>
      <c r="AO25"/>
      <c r="AP25"/>
      <c r="AQ25"/>
      <c r="AR25"/>
      <c r="AS25"/>
      <c r="AT25"/>
      <c r="AU25"/>
      <c r="AV25"/>
      <c r="AW25"/>
      <c r="AX25"/>
      <c r="AY25"/>
      <c r="AZ25"/>
    </row>
    <row r="26" spans="1:52">
      <c r="A26" s="674"/>
      <c r="L26" s="713"/>
      <c r="M26" s="713"/>
      <c r="N26" s="713"/>
      <c r="O26" s="713"/>
      <c r="P26" s="713"/>
      <c r="Q26" s="713"/>
      <c r="R26" s="713"/>
      <c r="S26" s="713"/>
      <c r="T26" s="672"/>
      <c r="U26" s="672"/>
      <c r="V26" s="672"/>
      <c r="W26" s="672"/>
      <c r="X26" s="672"/>
      <c r="Y26" s="672"/>
      <c r="Z26" s="672"/>
      <c r="AA26" s="672"/>
      <c r="AB26" s="674"/>
      <c r="AC26" s="425"/>
      <c r="AD26" s="425"/>
      <c r="AE26" s="425"/>
      <c r="AF26" s="425"/>
      <c r="AG26" s="425"/>
      <c r="AH26" s="425"/>
      <c r="AI26" s="425"/>
      <c r="AJ26"/>
      <c r="AK26"/>
      <c r="AL26"/>
      <c r="AM26"/>
      <c r="AN26"/>
      <c r="AO26"/>
      <c r="AP26"/>
      <c r="AQ26"/>
      <c r="AR26"/>
      <c r="AS26"/>
      <c r="AT26"/>
      <c r="AU26"/>
      <c r="AV26"/>
      <c r="AW26"/>
      <c r="AX26"/>
      <c r="AY26"/>
      <c r="AZ26"/>
    </row>
    <row r="27" spans="1:52" ht="19.2">
      <c r="A27" s="674"/>
      <c r="B27" s="674"/>
      <c r="C27" s="674"/>
      <c r="D27" s="674"/>
      <c r="E27" s="674"/>
      <c r="F27" s="674"/>
      <c r="G27" s="674"/>
      <c r="H27" s="674"/>
      <c r="I27" s="674"/>
      <c r="J27" s="674"/>
      <c r="K27" s="674"/>
      <c r="L27" s="680"/>
      <c r="M27" s="680"/>
      <c r="N27" s="680"/>
      <c r="O27" s="680"/>
      <c r="P27" s="680"/>
      <c r="Q27" s="680"/>
      <c r="R27" s="680"/>
      <c r="S27" s="674"/>
      <c r="T27" s="674"/>
      <c r="U27" s="674"/>
      <c r="V27" s="674"/>
      <c r="W27" s="674"/>
      <c r="X27" s="674"/>
      <c r="Y27" s="674"/>
      <c r="Z27" s="674"/>
      <c r="AA27" s="674"/>
      <c r="AB27" s="674"/>
      <c r="AC27" s="425"/>
      <c r="AD27" s="425"/>
      <c r="AE27" s="425"/>
      <c r="AF27" s="425"/>
      <c r="AG27" s="425"/>
      <c r="AH27" s="425"/>
      <c r="AI27" s="425"/>
      <c r="AJ27"/>
      <c r="AK27"/>
      <c r="AL27"/>
      <c r="AM27"/>
      <c r="AN27"/>
      <c r="AO27"/>
      <c r="AP27"/>
      <c r="AQ27"/>
      <c r="AR27"/>
      <c r="AS27"/>
      <c r="AT27"/>
      <c r="AU27"/>
      <c r="AV27"/>
      <c r="AW27"/>
      <c r="AX27"/>
      <c r="AY27"/>
      <c r="AZ27"/>
    </row>
    <row r="28" spans="1:52" ht="19.2">
      <c r="A28" s="674"/>
      <c r="B28" s="674"/>
      <c r="C28" s="674"/>
      <c r="D28" s="674"/>
      <c r="E28" s="674"/>
      <c r="F28" s="674"/>
      <c r="G28" s="674"/>
      <c r="H28" s="674"/>
      <c r="I28" s="674"/>
      <c r="J28" s="674"/>
      <c r="K28" s="674"/>
      <c r="L28" s="680"/>
      <c r="M28" s="680"/>
      <c r="N28" s="680"/>
      <c r="O28" s="680"/>
      <c r="P28" s="680"/>
      <c r="Q28" s="680"/>
      <c r="R28" s="680"/>
      <c r="S28" s="674"/>
      <c r="T28" s="674"/>
      <c r="U28" s="674"/>
      <c r="V28" s="674"/>
      <c r="W28" s="674"/>
      <c r="X28" s="674"/>
      <c r="Y28" s="674"/>
      <c r="Z28" s="674"/>
      <c r="AA28" s="674"/>
      <c r="AB28" s="674"/>
      <c r="AC28" s="425"/>
      <c r="AD28" s="425"/>
      <c r="AE28" s="425"/>
      <c r="AF28" s="425"/>
      <c r="AG28" s="425"/>
      <c r="AH28" s="425"/>
      <c r="AI28" s="425"/>
      <c r="AJ28"/>
      <c r="AK28"/>
      <c r="AL28"/>
      <c r="AM28"/>
      <c r="AN28"/>
      <c r="AO28"/>
      <c r="AP28"/>
      <c r="AQ28"/>
      <c r="AR28"/>
      <c r="AS28"/>
      <c r="AT28"/>
      <c r="AU28"/>
      <c r="AV28"/>
      <c r="AW28"/>
      <c r="AX28"/>
      <c r="AY28"/>
      <c r="AZ28"/>
    </row>
    <row r="29" spans="1:52" ht="19.2">
      <c r="A29" s="674"/>
      <c r="B29" s="674"/>
      <c r="C29" s="683" t="s">
        <v>207</v>
      </c>
      <c r="D29" s="683"/>
      <c r="E29" s="683"/>
      <c r="F29" s="683"/>
      <c r="G29" s="674"/>
      <c r="H29" s="674"/>
      <c r="I29" s="674"/>
      <c r="J29" s="674"/>
      <c r="K29" s="674"/>
      <c r="L29" s="680"/>
      <c r="M29" s="680"/>
      <c r="N29" s="680"/>
      <c r="O29" s="680"/>
      <c r="P29" s="680"/>
      <c r="Q29" s="680"/>
      <c r="R29" s="680"/>
      <c r="S29" s="674"/>
      <c r="T29" s="674"/>
      <c r="U29" s="674"/>
      <c r="V29" s="674"/>
      <c r="W29" s="674"/>
      <c r="X29" s="674"/>
      <c r="Y29" s="674"/>
      <c r="Z29" s="674"/>
      <c r="AA29" s="674"/>
      <c r="AB29" s="674"/>
      <c r="AC29" s="425"/>
      <c r="AD29" s="425"/>
      <c r="AE29" s="425"/>
      <c r="AF29" s="425"/>
      <c r="AG29" s="425"/>
      <c r="AH29" s="425"/>
      <c r="AI29" s="425"/>
      <c r="AJ29"/>
      <c r="AK29"/>
      <c r="AL29"/>
      <c r="AM29"/>
      <c r="AN29"/>
      <c r="AO29"/>
      <c r="AP29"/>
      <c r="AQ29"/>
      <c r="AR29"/>
      <c r="AS29"/>
      <c r="AT29"/>
      <c r="AU29"/>
      <c r="AV29"/>
      <c r="AW29"/>
      <c r="AX29"/>
      <c r="AY29"/>
      <c r="AZ29"/>
    </row>
    <row r="30" spans="1:52" ht="13.2" customHeight="1">
      <c r="A30" s="674"/>
      <c r="B30" s="674"/>
      <c r="C30" s="683"/>
      <c r="D30" s="683"/>
      <c r="E30" s="683"/>
      <c r="F30" s="683"/>
      <c r="G30" s="674"/>
      <c r="H30" s="674"/>
      <c r="I30" s="674"/>
      <c r="J30" s="674"/>
      <c r="K30" s="674"/>
      <c r="L30" s="674"/>
      <c r="M30" s="674"/>
      <c r="N30" s="674"/>
      <c r="O30" s="674"/>
      <c r="P30" s="674"/>
      <c r="Q30" s="681"/>
      <c r="R30" s="679"/>
      <c r="S30" s="679"/>
      <c r="T30" s="679"/>
      <c r="U30" s="679"/>
      <c r="V30" s="679"/>
      <c r="W30" s="679"/>
      <c r="X30" s="679"/>
      <c r="Y30" s="679"/>
      <c r="Z30" s="679"/>
      <c r="AA30" s="679"/>
      <c r="AB30" s="674"/>
      <c r="AC30" s="425"/>
      <c r="AD30" s="425"/>
      <c r="AE30" s="425"/>
      <c r="AF30" s="425"/>
      <c r="AG30" s="425"/>
      <c r="AH30" s="425"/>
      <c r="AI30" s="425"/>
      <c r="AJ30"/>
      <c r="AK30"/>
      <c r="AL30"/>
      <c r="AM30"/>
      <c r="AN30"/>
      <c r="AO30"/>
      <c r="AP30"/>
      <c r="AQ30"/>
      <c r="AR30"/>
      <c r="AS30"/>
      <c r="AT30"/>
      <c r="AU30"/>
      <c r="AV30"/>
      <c r="AW30"/>
      <c r="AX30"/>
      <c r="AY30"/>
      <c r="AZ30"/>
    </row>
    <row r="31" spans="1:52">
      <c r="A31" s="674"/>
      <c r="B31" s="674"/>
      <c r="C31" s="683"/>
      <c r="D31" s="683"/>
      <c r="E31" s="683"/>
      <c r="F31" s="683"/>
      <c r="G31" s="674"/>
      <c r="H31" s="674"/>
      <c r="I31" s="674"/>
      <c r="J31" s="674"/>
      <c r="K31" s="674"/>
      <c r="L31" s="674"/>
      <c r="M31" s="674"/>
      <c r="N31" s="674"/>
      <c r="O31" s="674"/>
      <c r="P31" s="674"/>
      <c r="Q31" s="679"/>
      <c r="R31" s="679"/>
      <c r="S31" s="679"/>
      <c r="T31" s="679"/>
      <c r="U31" s="679"/>
      <c r="V31" s="679"/>
      <c r="W31" s="679"/>
      <c r="X31" s="679"/>
      <c r="Y31" s="679"/>
      <c r="Z31" s="679"/>
      <c r="AA31" s="679"/>
      <c r="AB31" s="674"/>
      <c r="AC31" s="425"/>
      <c r="AD31" s="425"/>
      <c r="AE31" s="425"/>
      <c r="AF31" s="425"/>
      <c r="AG31" s="425"/>
      <c r="AH31" s="425"/>
      <c r="AI31" s="425"/>
      <c r="AJ31"/>
      <c r="AK31"/>
      <c r="AL31"/>
      <c r="AM31"/>
      <c r="AN31"/>
      <c r="AO31"/>
      <c r="AP31"/>
      <c r="AQ31"/>
      <c r="AR31"/>
      <c r="AS31"/>
      <c r="AT31"/>
      <c r="AU31"/>
      <c r="AV31"/>
      <c r="AW31"/>
      <c r="AX31"/>
      <c r="AY31"/>
      <c r="AZ31"/>
    </row>
    <row r="32" spans="1:52">
      <c r="A32" s="674"/>
      <c r="B32" s="674"/>
      <c r="C32" s="674"/>
      <c r="D32" s="674"/>
      <c r="E32" s="674"/>
      <c r="F32" s="674"/>
      <c r="G32" s="674"/>
      <c r="H32" s="674"/>
      <c r="I32" s="674"/>
      <c r="J32" s="674"/>
      <c r="K32" s="674"/>
      <c r="L32" s="674"/>
      <c r="M32" s="674"/>
      <c r="N32" s="674"/>
      <c r="O32" s="674"/>
      <c r="P32" s="674"/>
      <c r="Q32" s="679"/>
      <c r="R32" s="679"/>
      <c r="S32" s="679"/>
      <c r="T32" s="679"/>
      <c r="U32" s="679"/>
      <c r="V32" s="679"/>
      <c r="W32" s="679"/>
      <c r="X32" s="679"/>
      <c r="Y32" s="679"/>
      <c r="Z32" s="679"/>
      <c r="AA32" s="679"/>
      <c r="AB32" s="674"/>
      <c r="AC32" s="425"/>
      <c r="AD32" s="425"/>
      <c r="AE32" s="425"/>
      <c r="AF32" s="425"/>
      <c r="AG32" s="425"/>
      <c r="AH32" s="425"/>
      <c r="AI32" s="425"/>
    </row>
    <row r="33" spans="1:35">
      <c r="A33" s="425"/>
      <c r="B33" s="425"/>
      <c r="C33" s="425"/>
      <c r="D33" s="425"/>
      <c r="E33" s="425"/>
      <c r="F33" s="425"/>
      <c r="G33" s="425"/>
      <c r="H33" s="425"/>
      <c r="I33" s="425"/>
      <c r="J33" s="425"/>
      <c r="K33" s="425"/>
      <c r="L33" s="425"/>
      <c r="M33" s="425"/>
      <c r="N33" s="425"/>
      <c r="O33" s="425"/>
      <c r="P33" s="425"/>
      <c r="Q33" s="425"/>
      <c r="R33" s="425"/>
      <c r="S33" s="425"/>
      <c r="T33" s="425"/>
      <c r="U33" s="425"/>
      <c r="V33" s="425"/>
      <c r="W33" s="425"/>
      <c r="X33" s="425"/>
      <c r="Y33" s="425"/>
      <c r="Z33" s="425"/>
      <c r="AA33" s="425"/>
      <c r="AB33" s="425"/>
      <c r="AC33" s="425"/>
      <c r="AD33" s="425"/>
      <c r="AE33" s="425"/>
      <c r="AF33" s="425"/>
      <c r="AG33" s="425"/>
      <c r="AH33" s="425"/>
      <c r="AI33" s="425"/>
    </row>
    <row r="34" spans="1:35">
      <c r="A34" s="425"/>
      <c r="B34" s="425"/>
      <c r="C34" s="425"/>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5"/>
      <c r="AI34" s="425"/>
    </row>
  </sheetData>
  <sheetProtection formatCells="0" formatColumns="0" formatRows="0" insertColumns="0" insertRows="0" insertHyperlinks="0" deleteColumns="0" deleteRows="0" sort="0" autoFilter="0" pivotTables="0"/>
  <mergeCells count="13">
    <mergeCell ref="T2:Y3"/>
    <mergeCell ref="S7:AA8"/>
    <mergeCell ref="D8:F9"/>
    <mergeCell ref="D11:G11"/>
    <mergeCell ref="D12:I12"/>
    <mergeCell ref="L24:S26"/>
    <mergeCell ref="C13:H13"/>
    <mergeCell ref="D14:G14"/>
    <mergeCell ref="T15:Y16"/>
    <mergeCell ref="S20:AA21"/>
    <mergeCell ref="D15:H15"/>
    <mergeCell ref="L18:N18"/>
    <mergeCell ref="F19:H21"/>
  </mergeCells>
  <phoneticPr fontId="81"/>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tabSelected="1" zoomScaleNormal="100" zoomScaleSheetLayoutView="100" workbookViewId="0">
      <selection activeCell="N7" sqref="N7"/>
    </sheetView>
  </sheetViews>
  <sheetFormatPr defaultColWidth="9" defaultRowHeight="13.2"/>
  <cols>
    <col min="1" max="1" width="14.109375" style="22" customWidth="1"/>
    <col min="2" max="2" width="5.109375" style="22" customWidth="1"/>
    <col min="3" max="3" width="3.77734375" style="22" customWidth="1"/>
    <col min="4" max="4" width="6.88671875" style="22" customWidth="1"/>
    <col min="5" max="5" width="13.109375" style="22" customWidth="1"/>
    <col min="6" max="6" width="13.109375" style="38" customWidth="1"/>
    <col min="7" max="7" width="10.109375" style="22" customWidth="1"/>
    <col min="8" max="8" width="26.6640625" style="30" customWidth="1"/>
    <col min="9" max="9" width="13" style="26" customWidth="1"/>
    <col min="10" max="10" width="16.109375" style="26" customWidth="1"/>
    <col min="11" max="11" width="13.44140625" style="38" customWidth="1"/>
    <col min="12" max="12" width="23.6640625" style="38" customWidth="1"/>
    <col min="13" max="13" width="13.44140625" style="28" customWidth="1"/>
    <col min="14" max="14" width="16.21875" style="22" customWidth="1"/>
    <col min="15" max="15" width="9" style="23"/>
    <col min="16" max="16384" width="9" style="22"/>
  </cols>
  <sheetData>
    <row r="1" spans="1:16" ht="26.25" customHeight="1" thickTop="1">
      <c r="A1" s="17" t="s">
        <v>39</v>
      </c>
      <c r="B1" s="18"/>
      <c r="C1" s="18"/>
      <c r="D1" s="19"/>
      <c r="E1" s="19"/>
      <c r="F1" s="20"/>
      <c r="G1" s="21"/>
      <c r="H1" s="145"/>
      <c r="I1" s="146" t="s">
        <v>40</v>
      </c>
      <c r="J1" s="147"/>
      <c r="K1" s="148"/>
      <c r="L1" s="149"/>
      <c r="M1" s="150"/>
    </row>
    <row r="2" spans="1:16" ht="17.399999999999999">
      <c r="A2" s="24"/>
      <c r="B2" s="86"/>
      <c r="C2" s="86"/>
      <c r="D2" s="86"/>
      <c r="E2" s="86"/>
      <c r="F2" s="86"/>
      <c r="G2" s="25"/>
      <c r="H2" s="151"/>
      <c r="I2" s="724" t="s">
        <v>200</v>
      </c>
      <c r="J2" s="724"/>
      <c r="K2" s="724"/>
      <c r="L2" s="724"/>
      <c r="M2" s="724"/>
      <c r="N2" s="71"/>
      <c r="O2" s="23" t="s">
        <v>207</v>
      </c>
      <c r="P2" s="54"/>
    </row>
    <row r="3" spans="1:16" ht="17.399999999999999">
      <c r="A3" s="739" t="e" vm="1">
        <v>#VALUE!</v>
      </c>
      <c r="B3" s="739"/>
      <c r="C3" s="740"/>
      <c r="D3" s="87"/>
      <c r="E3" s="87"/>
      <c r="F3" s="722" t="e" vm="1">
        <v>#VALUE!</v>
      </c>
      <c r="G3" s="723"/>
      <c r="H3" s="46"/>
      <c r="I3" s="154"/>
      <c r="J3" s="155"/>
      <c r="K3" s="156"/>
      <c r="L3" s="148"/>
      <c r="M3" s="157"/>
    </row>
    <row r="4" spans="1:16" ht="17.399999999999999">
      <c r="A4" s="739"/>
      <c r="B4" s="739"/>
      <c r="C4" s="740"/>
      <c r="D4" s="87"/>
      <c r="E4" s="87"/>
      <c r="F4" s="722"/>
      <c r="G4" s="723"/>
      <c r="H4" s="158"/>
      <c r="I4" s="158"/>
      <c r="J4" s="147"/>
      <c r="K4" s="156"/>
      <c r="L4" s="148"/>
      <c r="M4" s="157"/>
      <c r="N4" s="113"/>
    </row>
    <row r="5" spans="1:16">
      <c r="A5" s="739"/>
      <c r="B5" s="739"/>
      <c r="C5" s="740"/>
      <c r="D5" s="87"/>
      <c r="E5" s="27"/>
      <c r="F5" s="722"/>
      <c r="G5" s="723"/>
      <c r="H5"/>
      <c r="I5" s="159"/>
      <c r="J5" s="147"/>
      <c r="K5" s="156"/>
      <c r="L5" s="156"/>
      <c r="M5" s="157"/>
      <c r="N5" s="22" t="s">
        <v>208</v>
      </c>
    </row>
    <row r="6" spans="1:16">
      <c r="A6" s="739"/>
      <c r="B6" s="739"/>
      <c r="C6" s="740"/>
      <c r="D6" s="87"/>
      <c r="E6" s="88"/>
      <c r="F6" s="722"/>
      <c r="G6" s="723"/>
      <c r="H6"/>
      <c r="I6" s="160"/>
      <c r="J6" s="147"/>
      <c r="K6" s="156"/>
      <c r="L6" s="156"/>
      <c r="M6" s="157"/>
      <c r="P6" s="22" t="s">
        <v>247</v>
      </c>
    </row>
    <row r="7" spans="1:16">
      <c r="A7" s="739"/>
      <c r="B7" s="739"/>
      <c r="C7" s="740"/>
      <c r="D7" s="87"/>
      <c r="E7" s="88"/>
      <c r="F7" s="722"/>
      <c r="G7" s="723"/>
      <c r="H7" s="161"/>
      <c r="I7" s="159"/>
      <c r="J7" s="147"/>
      <c r="K7" s="156"/>
      <c r="L7" s="156"/>
      <c r="M7" s="157"/>
    </row>
    <row r="8" spans="1:16">
      <c r="A8" s="739"/>
      <c r="B8" s="739"/>
      <c r="C8" s="740"/>
      <c r="D8" s="87"/>
      <c r="E8" s="88"/>
      <c r="F8" s="722"/>
      <c r="G8" s="723"/>
      <c r="H8" s="152"/>
      <c r="I8" s="162"/>
      <c r="J8" s="162"/>
      <c r="K8" s="162"/>
      <c r="L8" s="156"/>
      <c r="M8" s="163"/>
      <c r="N8" s="29" t="s">
        <v>42</v>
      </c>
    </row>
    <row r="9" spans="1:16">
      <c r="A9" s="739"/>
      <c r="B9" s="739"/>
      <c r="C9" s="740"/>
      <c r="D9" s="87"/>
      <c r="E9" s="88"/>
      <c r="F9" s="722"/>
      <c r="G9" s="723"/>
      <c r="H9" s="162"/>
      <c r="I9" s="162"/>
      <c r="J9" s="162"/>
      <c r="K9" s="162"/>
      <c r="L9" s="156"/>
      <c r="M9" s="163"/>
      <c r="N9" s="29"/>
    </row>
    <row r="10" spans="1:16">
      <c r="A10" s="739"/>
      <c r="B10" s="739"/>
      <c r="C10" s="740"/>
      <c r="D10" s="87"/>
      <c r="E10" s="88"/>
      <c r="F10" s="722"/>
      <c r="G10" s="723"/>
      <c r="H10" s="162"/>
      <c r="I10" s="162"/>
      <c r="J10" s="162"/>
      <c r="K10" s="162"/>
      <c r="L10" s="156"/>
      <c r="M10" s="163"/>
      <c r="N10" s="29" t="s">
        <v>43</v>
      </c>
    </row>
    <row r="11" spans="1:16">
      <c r="A11" s="739"/>
      <c r="B11" s="739"/>
      <c r="C11" s="740"/>
      <c r="D11" s="87"/>
      <c r="E11" s="88"/>
      <c r="F11" s="722"/>
      <c r="G11" s="723"/>
      <c r="H11" s="162"/>
      <c r="I11" s="162"/>
      <c r="J11" s="162"/>
      <c r="K11" s="162"/>
      <c r="L11" s="156"/>
      <c r="M11" s="163"/>
    </row>
    <row r="12" spans="1:16">
      <c r="A12" s="739"/>
      <c r="B12" s="739"/>
      <c r="C12" s="740"/>
      <c r="D12" s="87"/>
      <c r="E12" s="88"/>
      <c r="F12" s="722"/>
      <c r="G12" s="723"/>
      <c r="H12" s="162"/>
      <c r="I12" s="162"/>
      <c r="J12" s="162"/>
      <c r="K12" s="162"/>
      <c r="L12" s="156"/>
      <c r="M12" s="163"/>
      <c r="O12" s="122"/>
    </row>
    <row r="13" spans="1:16">
      <c r="A13" s="739"/>
      <c r="B13" s="739"/>
      <c r="C13" s="740"/>
      <c r="D13" s="87"/>
      <c r="E13" s="88"/>
      <c r="F13" s="722"/>
      <c r="G13" s="723"/>
      <c r="H13" s="162"/>
      <c r="I13" s="162"/>
      <c r="J13" s="162"/>
      <c r="K13" s="162"/>
      <c r="L13" s="156"/>
      <c r="M13" s="163"/>
      <c r="N13" s="135" t="s">
        <v>44</v>
      </c>
    </row>
    <row r="14" spans="1:16">
      <c r="A14" s="739"/>
      <c r="B14" s="739"/>
      <c r="C14" s="740"/>
      <c r="D14" s="87"/>
      <c r="E14" s="88"/>
      <c r="F14" s="722"/>
      <c r="G14" s="723"/>
      <c r="H14" s="162"/>
      <c r="I14" s="162"/>
      <c r="J14" s="162"/>
      <c r="K14" s="162"/>
      <c r="L14" s="156"/>
      <c r="M14" s="163"/>
    </row>
    <row r="15" spans="1:16">
      <c r="A15" s="739"/>
      <c r="B15" s="739"/>
      <c r="C15" s="740"/>
      <c r="D15" s="87"/>
      <c r="E15" s="87" t="s">
        <v>17</v>
      </c>
      <c r="F15" s="722"/>
      <c r="G15" s="723"/>
      <c r="H15" s="161"/>
      <c r="I15" s="159"/>
      <c r="J15" s="152"/>
      <c r="K15" s="156"/>
      <c r="L15" s="156"/>
      <c r="M15" s="163"/>
      <c r="N15" s="114" t="s">
        <v>45</v>
      </c>
    </row>
    <row r="16" spans="1:16">
      <c r="A16" s="739"/>
      <c r="B16" s="739"/>
      <c r="C16" s="740"/>
      <c r="D16" s="87"/>
      <c r="E16" s="87"/>
      <c r="F16" s="722"/>
      <c r="G16" s="723"/>
      <c r="H16" s="147"/>
      <c r="I16" s="159"/>
      <c r="J16" s="147"/>
      <c r="K16" s="156"/>
      <c r="L16" s="156"/>
      <c r="M16" s="163"/>
      <c r="N16" s="89" t="s">
        <v>46</v>
      </c>
    </row>
    <row r="17" spans="1:19" ht="20.25" customHeight="1" thickBot="1">
      <c r="A17" s="725" t="s">
        <v>264</v>
      </c>
      <c r="B17" s="726"/>
      <c r="C17" s="726"/>
      <c r="D17" s="90"/>
      <c r="E17" s="91"/>
      <c r="F17" s="727" t="s">
        <v>265</v>
      </c>
      <c r="G17" s="728"/>
      <c r="H17" s="161"/>
      <c r="I17" s="159"/>
      <c r="J17" s="152"/>
      <c r="K17" s="156"/>
      <c r="L17" s="153"/>
      <c r="M17" s="157"/>
    </row>
    <row r="18" spans="1:19" ht="39" customHeight="1" thickTop="1">
      <c r="A18" s="729" t="s">
        <v>47</v>
      </c>
      <c r="B18" s="730"/>
      <c r="C18" s="731"/>
      <c r="D18" s="92" t="s">
        <v>48</v>
      </c>
      <c r="E18" s="352" t="s">
        <v>204</v>
      </c>
      <c r="F18" s="732" t="s">
        <v>49</v>
      </c>
      <c r="G18" s="733"/>
      <c r="H18" s="147"/>
      <c r="I18" s="159"/>
      <c r="J18" s="147"/>
      <c r="K18" s="156"/>
      <c r="L18" s="156"/>
      <c r="M18" s="157"/>
      <c r="Q18" s="22" t="s">
        <v>3</v>
      </c>
      <c r="S18" s="22" t="s">
        <v>17</v>
      </c>
    </row>
    <row r="19" spans="1:19" ht="30" customHeight="1">
      <c r="A19" s="734" t="s">
        <v>177</v>
      </c>
      <c r="B19" s="734"/>
      <c r="C19" s="734"/>
      <c r="D19" s="734"/>
      <c r="E19" s="734"/>
      <c r="F19" s="734"/>
      <c r="G19" s="734"/>
      <c r="H19" s="164"/>
      <c r="I19" s="165" t="s">
        <v>50</v>
      </c>
      <c r="J19" s="165"/>
      <c r="K19" s="165"/>
      <c r="L19" s="153"/>
      <c r="M19" s="157"/>
    </row>
    <row r="20" spans="1:19" ht="17.399999999999999">
      <c r="E20" s="93" t="s">
        <v>51</v>
      </c>
      <c r="F20" s="94" t="s">
        <v>52</v>
      </c>
      <c r="H20" s="123" t="s">
        <v>41</v>
      </c>
      <c r="I20" s="159"/>
      <c r="J20" s="147" t="s">
        <v>17</v>
      </c>
      <c r="K20" s="166" t="s">
        <v>17</v>
      </c>
      <c r="L20" s="156"/>
      <c r="M20" s="157"/>
    </row>
    <row r="21" spans="1:19" ht="16.8" thickBot="1">
      <c r="A21" s="95"/>
      <c r="B21" s="735">
        <v>45858</v>
      </c>
      <c r="C21" s="736"/>
      <c r="D21" s="208" t="s">
        <v>53</v>
      </c>
      <c r="E21" s="737" t="s">
        <v>54</v>
      </c>
      <c r="F21" s="738"/>
      <c r="G21" s="26" t="s">
        <v>55</v>
      </c>
      <c r="H21" s="750" t="s">
        <v>256</v>
      </c>
      <c r="I21" s="751"/>
      <c r="J21" s="751"/>
      <c r="K21" s="751"/>
      <c r="L21" s="751"/>
      <c r="M21" s="167" t="s">
        <v>182</v>
      </c>
      <c r="N21" s="169">
        <v>9</v>
      </c>
    </row>
    <row r="22" spans="1:19" ht="36" customHeight="1" thickTop="1" thickBot="1">
      <c r="A22" s="209" t="s">
        <v>56</v>
      </c>
      <c r="B22" s="752" t="s">
        <v>57</v>
      </c>
      <c r="C22" s="753"/>
      <c r="D22" s="754"/>
      <c r="E22" s="210" t="s">
        <v>241</v>
      </c>
      <c r="F22" s="210" t="s">
        <v>257</v>
      </c>
      <c r="G22" s="211"/>
      <c r="H22" s="755" t="s">
        <v>58</v>
      </c>
      <c r="I22" s="756"/>
      <c r="J22" s="756"/>
      <c r="K22" s="756"/>
      <c r="L22" s="757"/>
      <c r="M22" s="168" t="s">
        <v>59</v>
      </c>
      <c r="N22" s="170" t="s">
        <v>60</v>
      </c>
      <c r="R22" s="22" t="s">
        <v>3</v>
      </c>
    </row>
    <row r="23" spans="1:19" ht="71.400000000000006" customHeight="1" thickBot="1">
      <c r="A23" s="176" t="s">
        <v>61</v>
      </c>
      <c r="B23" s="741" t="str">
        <f>IF(G23&gt;5,"☆☆☆☆",IF(AND(G23&gt;=2.39,G23&lt;5),"☆☆☆",IF(AND(G23&gt;=1.39,G23&lt;2.4),"☆☆",IF(AND(G23&gt;0,G23&lt;1.4),"☆",IF(AND(G23&gt;=-1.39,G23&lt;0),"★",IF(AND(G23&gt;=-2.39,G23&lt;-1.4),"★★",IF(AND(G23&gt;=-3.39,G23&lt;-2.4),"★★★")))))))</f>
        <v>★</v>
      </c>
      <c r="C23" s="742"/>
      <c r="D23" s="743"/>
      <c r="E23" s="538">
        <v>2.48</v>
      </c>
      <c r="F23" s="538">
        <v>2.29</v>
      </c>
      <c r="G23" s="125">
        <f t="shared" ref="G23:G69" si="0">F23-E23</f>
        <v>-0.18999999999999995</v>
      </c>
      <c r="H23" s="758"/>
      <c r="I23" s="748"/>
      <c r="J23" s="748"/>
      <c r="K23" s="748"/>
      <c r="L23" s="749"/>
      <c r="M23" s="625"/>
      <c r="N23" s="626"/>
      <c r="O23" s="118" t="s">
        <v>62</v>
      </c>
    </row>
    <row r="24" spans="1:19" ht="61.2" customHeight="1" thickBot="1">
      <c r="A24" s="96" t="s">
        <v>63</v>
      </c>
      <c r="B24" s="741" t="s">
        <v>263</v>
      </c>
      <c r="C24" s="742"/>
      <c r="D24" s="743"/>
      <c r="E24" s="415">
        <v>3.12</v>
      </c>
      <c r="F24" s="415">
        <v>3.12</v>
      </c>
      <c r="G24" s="125">
        <f t="shared" si="0"/>
        <v>0</v>
      </c>
      <c r="H24" s="759"/>
      <c r="I24" s="760"/>
      <c r="J24" s="760"/>
      <c r="K24" s="760"/>
      <c r="L24" s="761"/>
      <c r="M24" s="540"/>
      <c r="N24" s="541"/>
      <c r="O24" s="118" t="s">
        <v>63</v>
      </c>
      <c r="Q24" s="22" t="s">
        <v>3</v>
      </c>
    </row>
    <row r="25" spans="1:19" ht="65.400000000000006" customHeight="1" thickBot="1">
      <c r="A25" s="214" t="s">
        <v>64</v>
      </c>
      <c r="B25" s="741" t="str">
        <f t="shared" ref="B25:B30" si="1">IF(G25&gt;5,"☆☆☆☆",IF(AND(G25&gt;=2.39,G25&lt;5),"☆☆☆",IF(AND(G25&gt;=1.39,G25&lt;2.4),"☆☆",IF(AND(G25&gt;0,G25&lt;1.4),"☆",IF(AND(G25&gt;=-1.39,G25&lt;0),"★",IF(AND(G25&gt;=-2.39,G25&lt;-1.4),"★★",IF(AND(G25&gt;=-3.39,G25&lt;-2.4),"★★★")))))))</f>
        <v>☆</v>
      </c>
      <c r="C25" s="742"/>
      <c r="D25" s="743"/>
      <c r="E25" s="416">
        <v>6.04</v>
      </c>
      <c r="F25" s="416">
        <v>7.04</v>
      </c>
      <c r="G25" s="125">
        <f t="shared" si="0"/>
        <v>1</v>
      </c>
      <c r="H25" s="747"/>
      <c r="I25" s="748"/>
      <c r="J25" s="748"/>
      <c r="K25" s="748"/>
      <c r="L25" s="749"/>
      <c r="M25" s="585"/>
      <c r="N25" s="541"/>
      <c r="O25" s="118" t="s">
        <v>64</v>
      </c>
    </row>
    <row r="26" spans="1:19" ht="61.2" customHeight="1" thickBot="1">
      <c r="A26" s="214" t="s">
        <v>65</v>
      </c>
      <c r="B26" s="741" t="str">
        <f t="shared" si="1"/>
        <v>☆</v>
      </c>
      <c r="C26" s="742"/>
      <c r="D26" s="743"/>
      <c r="E26" s="415">
        <v>5.23</v>
      </c>
      <c r="F26" s="415">
        <v>5.57</v>
      </c>
      <c r="G26" s="125">
        <f t="shared" si="0"/>
        <v>0.33999999999999986</v>
      </c>
      <c r="H26" s="762"/>
      <c r="I26" s="763"/>
      <c r="J26" s="763"/>
      <c r="K26" s="763"/>
      <c r="L26" s="764"/>
      <c r="M26" s="212"/>
      <c r="N26" s="213"/>
      <c r="O26" s="118" t="s">
        <v>65</v>
      </c>
    </row>
    <row r="27" spans="1:19" ht="61.2" customHeight="1" thickBot="1">
      <c r="A27" s="214" t="s">
        <v>66</v>
      </c>
      <c r="B27" s="741" t="str">
        <f t="shared" si="1"/>
        <v>★</v>
      </c>
      <c r="C27" s="742"/>
      <c r="D27" s="743"/>
      <c r="E27" s="415">
        <v>3.31</v>
      </c>
      <c r="F27" s="538">
        <v>2.62</v>
      </c>
      <c r="G27" s="125">
        <f t="shared" si="0"/>
        <v>-0.69</v>
      </c>
      <c r="H27" s="765"/>
      <c r="I27" s="763"/>
      <c r="J27" s="763"/>
      <c r="K27" s="763"/>
      <c r="L27" s="764"/>
      <c r="M27" s="212"/>
      <c r="N27" s="215"/>
      <c r="O27" s="118" t="s">
        <v>66</v>
      </c>
    </row>
    <row r="28" spans="1:19" ht="61.2" customHeight="1" thickBot="1">
      <c r="A28" s="214" t="s">
        <v>67</v>
      </c>
      <c r="B28" s="741" t="str">
        <f t="shared" si="1"/>
        <v>☆</v>
      </c>
      <c r="C28" s="742"/>
      <c r="D28" s="743"/>
      <c r="E28" s="415">
        <v>5.42</v>
      </c>
      <c r="F28" s="416">
        <v>6.56</v>
      </c>
      <c r="G28" s="125">
        <f t="shared" si="0"/>
        <v>1.1399999999999997</v>
      </c>
      <c r="H28" s="744"/>
      <c r="I28" s="745"/>
      <c r="J28" s="745"/>
      <c r="K28" s="745"/>
      <c r="L28" s="746"/>
      <c r="M28" s="212"/>
      <c r="N28" s="213"/>
      <c r="O28" s="118" t="s">
        <v>67</v>
      </c>
    </row>
    <row r="29" spans="1:19" ht="61.2" customHeight="1" thickBot="1">
      <c r="A29" s="214" t="s">
        <v>244</v>
      </c>
      <c r="B29" s="741" t="str">
        <f t="shared" si="1"/>
        <v>★</v>
      </c>
      <c r="C29" s="742"/>
      <c r="D29" s="743"/>
      <c r="E29" s="416">
        <v>6.57</v>
      </c>
      <c r="F29" s="415">
        <v>5.36</v>
      </c>
      <c r="G29" s="125">
        <f t="shared" si="0"/>
        <v>-1.21</v>
      </c>
      <c r="H29" s="744"/>
      <c r="I29" s="745"/>
      <c r="J29" s="745"/>
      <c r="K29" s="745"/>
      <c r="L29" s="746"/>
      <c r="M29" s="212"/>
      <c r="N29" s="213"/>
      <c r="O29" s="118" t="s">
        <v>68</v>
      </c>
    </row>
    <row r="30" spans="1:19" ht="61.2" customHeight="1" thickBot="1">
      <c r="A30" s="214" t="s">
        <v>69</v>
      </c>
      <c r="B30" s="741" t="str">
        <f t="shared" si="1"/>
        <v>★</v>
      </c>
      <c r="C30" s="742"/>
      <c r="D30" s="743"/>
      <c r="E30" s="415">
        <v>5.16</v>
      </c>
      <c r="F30" s="415">
        <v>4.92</v>
      </c>
      <c r="G30" s="125">
        <f t="shared" si="0"/>
        <v>-0.24000000000000021</v>
      </c>
      <c r="H30" s="744"/>
      <c r="I30" s="745"/>
      <c r="J30" s="745"/>
      <c r="K30" s="745"/>
      <c r="L30" s="746"/>
      <c r="M30" s="395"/>
      <c r="N30" s="213"/>
      <c r="O30" s="118" t="s">
        <v>69</v>
      </c>
    </row>
    <row r="31" spans="1:19" ht="61.2" customHeight="1" thickBot="1">
      <c r="A31" s="214" t="s">
        <v>70</v>
      </c>
      <c r="B31" s="741" t="str">
        <f t="shared" ref="B31:B70" si="2">IF(G31&gt;5,"☆☆☆☆",IF(AND(G31&gt;=2.39,G31&lt;5),"☆☆☆",IF(AND(G31&gt;=1.39,G31&lt;2.4),"☆☆",IF(AND(G31&gt;0,G31&lt;1.4),"☆",IF(AND(G31&gt;=-1.39,G31&lt;0),"★",IF(AND(G31&gt;=-2.39,G31&lt;-1.4),"★★",IF(AND(G31&gt;=-3.39,G31&lt;-2.4),"★★★")))))))</f>
        <v>☆</v>
      </c>
      <c r="C31" s="742"/>
      <c r="D31" s="743"/>
      <c r="E31" s="415">
        <v>4.04</v>
      </c>
      <c r="F31" s="415">
        <v>4.37</v>
      </c>
      <c r="G31" s="125">
        <f t="shared" si="0"/>
        <v>0.33000000000000007</v>
      </c>
      <c r="H31" s="769"/>
      <c r="I31" s="770"/>
      <c r="J31" s="770"/>
      <c r="K31" s="770"/>
      <c r="L31" s="771"/>
      <c r="M31" s="212"/>
      <c r="N31" s="541"/>
      <c r="O31" s="118" t="s">
        <v>70</v>
      </c>
    </row>
    <row r="32" spans="1:19" ht="61.2" customHeight="1" thickBot="1">
      <c r="A32" s="216" t="s">
        <v>71</v>
      </c>
      <c r="B32" s="741" t="str">
        <f t="shared" si="2"/>
        <v>★</v>
      </c>
      <c r="C32" s="742"/>
      <c r="D32" s="743"/>
      <c r="E32" s="416">
        <v>6.96</v>
      </c>
      <c r="F32" s="416">
        <v>6.88</v>
      </c>
      <c r="G32" s="125">
        <f t="shared" si="0"/>
        <v>-8.0000000000000071E-2</v>
      </c>
      <c r="H32" s="762"/>
      <c r="I32" s="763"/>
      <c r="J32" s="763"/>
      <c r="K32" s="763"/>
      <c r="L32" s="764"/>
      <c r="M32" s="212"/>
      <c r="N32" s="396"/>
      <c r="O32" s="118" t="s">
        <v>71</v>
      </c>
    </row>
    <row r="33" spans="1:16" ht="61.2" customHeight="1" thickBot="1">
      <c r="A33" s="217" t="s">
        <v>72</v>
      </c>
      <c r="B33" s="741" t="str">
        <f t="shared" si="2"/>
        <v>☆</v>
      </c>
      <c r="C33" s="742"/>
      <c r="D33" s="743"/>
      <c r="E33" s="416">
        <v>6.21</v>
      </c>
      <c r="F33" s="416">
        <v>6.23</v>
      </c>
      <c r="G33" s="125">
        <f t="shared" si="0"/>
        <v>2.0000000000000462E-2</v>
      </c>
      <c r="H33" s="762"/>
      <c r="I33" s="763"/>
      <c r="J33" s="763"/>
      <c r="K33" s="763"/>
      <c r="L33" s="764"/>
      <c r="M33" s="212"/>
      <c r="N33" s="213"/>
      <c r="O33" s="118" t="s">
        <v>72</v>
      </c>
    </row>
    <row r="34" spans="1:16" ht="61.2" customHeight="1" thickBot="1">
      <c r="A34" s="96" t="s">
        <v>73</v>
      </c>
      <c r="B34" s="741" t="str">
        <f t="shared" si="2"/>
        <v>☆</v>
      </c>
      <c r="C34" s="742"/>
      <c r="D34" s="743"/>
      <c r="E34" s="415">
        <v>4.88</v>
      </c>
      <c r="F34" s="415">
        <v>4.92</v>
      </c>
      <c r="G34" s="125">
        <f t="shared" si="0"/>
        <v>4.0000000000000036E-2</v>
      </c>
      <c r="H34" s="766"/>
      <c r="I34" s="767"/>
      <c r="J34" s="767"/>
      <c r="K34" s="767"/>
      <c r="L34" s="768"/>
      <c r="M34" s="627"/>
      <c r="N34" s="628"/>
      <c r="O34" s="118" t="s">
        <v>73</v>
      </c>
    </row>
    <row r="35" spans="1:16" ht="61.2" customHeight="1" thickBot="1">
      <c r="A35" s="218" t="s">
        <v>74</v>
      </c>
      <c r="B35" s="741" t="str">
        <f t="shared" si="2"/>
        <v>☆</v>
      </c>
      <c r="C35" s="742"/>
      <c r="D35" s="743"/>
      <c r="E35" s="416">
        <v>6.02</v>
      </c>
      <c r="F35" s="416">
        <v>6.14</v>
      </c>
      <c r="G35" s="125">
        <f t="shared" si="0"/>
        <v>0.12000000000000011</v>
      </c>
      <c r="H35" s="772"/>
      <c r="I35" s="773"/>
      <c r="J35" s="773"/>
      <c r="K35" s="773"/>
      <c r="L35" s="774"/>
      <c r="M35" s="542"/>
      <c r="N35" s="543"/>
      <c r="O35" s="118" t="s">
        <v>74</v>
      </c>
    </row>
    <row r="36" spans="1:16" ht="61.2" customHeight="1" thickBot="1">
      <c r="A36" s="219" t="s">
        <v>75</v>
      </c>
      <c r="B36" s="741" t="str">
        <f t="shared" si="2"/>
        <v>☆</v>
      </c>
      <c r="C36" s="742"/>
      <c r="D36" s="743"/>
      <c r="E36" s="415">
        <v>4.96</v>
      </c>
      <c r="F36" s="415">
        <v>5.26</v>
      </c>
      <c r="G36" s="125">
        <f t="shared" si="0"/>
        <v>0.29999999999999982</v>
      </c>
      <c r="H36" s="971" t="s">
        <v>470</v>
      </c>
      <c r="I36" s="972"/>
      <c r="J36" s="972"/>
      <c r="K36" s="972"/>
      <c r="L36" s="973"/>
      <c r="M36" s="974" t="s">
        <v>471</v>
      </c>
      <c r="N36" s="975">
        <v>45854</v>
      </c>
      <c r="O36" s="118" t="s">
        <v>75</v>
      </c>
    </row>
    <row r="37" spans="1:16" ht="70.2" customHeight="1" thickBot="1">
      <c r="A37" s="214" t="s">
        <v>76</v>
      </c>
      <c r="B37" s="741" t="str">
        <f t="shared" si="2"/>
        <v>☆</v>
      </c>
      <c r="C37" s="742"/>
      <c r="D37" s="743"/>
      <c r="E37" s="538">
        <v>2.93</v>
      </c>
      <c r="F37" s="415">
        <v>3.13</v>
      </c>
      <c r="G37" s="125">
        <f t="shared" si="0"/>
        <v>0.19999999999999973</v>
      </c>
      <c r="H37" s="744"/>
      <c r="I37" s="745"/>
      <c r="J37" s="745"/>
      <c r="K37" s="745"/>
      <c r="L37" s="746"/>
      <c r="M37" s="212"/>
      <c r="N37" s="213"/>
      <c r="O37" s="118" t="s">
        <v>76</v>
      </c>
    </row>
    <row r="38" spans="1:16" ht="61.2" customHeight="1" thickBot="1">
      <c r="A38" s="214" t="s">
        <v>77</v>
      </c>
      <c r="B38" s="741" t="str">
        <f t="shared" si="2"/>
        <v>★★</v>
      </c>
      <c r="C38" s="742"/>
      <c r="D38" s="743"/>
      <c r="E38" s="416">
        <v>6.59</v>
      </c>
      <c r="F38" s="415">
        <v>4.83</v>
      </c>
      <c r="G38" s="125">
        <f t="shared" si="0"/>
        <v>-1.7599999999999998</v>
      </c>
      <c r="H38" s="744"/>
      <c r="I38" s="745"/>
      <c r="J38" s="745"/>
      <c r="K38" s="745"/>
      <c r="L38" s="746"/>
      <c r="M38" s="212"/>
      <c r="N38" s="213"/>
      <c r="O38" s="118" t="s">
        <v>77</v>
      </c>
    </row>
    <row r="39" spans="1:16" ht="61.2" customHeight="1" thickBot="1">
      <c r="A39" s="214" t="s">
        <v>78</v>
      </c>
      <c r="B39" s="741" t="str">
        <f t="shared" si="2"/>
        <v>☆</v>
      </c>
      <c r="C39" s="742"/>
      <c r="D39" s="743"/>
      <c r="E39" s="416">
        <v>6.75</v>
      </c>
      <c r="F39" s="416">
        <v>6.93</v>
      </c>
      <c r="G39" s="125">
        <f t="shared" si="0"/>
        <v>0.17999999999999972</v>
      </c>
      <c r="H39" s="744"/>
      <c r="I39" s="745"/>
      <c r="J39" s="745"/>
      <c r="K39" s="745"/>
      <c r="L39" s="746"/>
      <c r="M39" s="421"/>
      <c r="N39" s="215"/>
      <c r="O39" s="118" t="s">
        <v>78</v>
      </c>
    </row>
    <row r="40" spans="1:16" ht="61.2" customHeight="1" thickBot="1">
      <c r="A40" s="214" t="s">
        <v>79</v>
      </c>
      <c r="B40" s="741" t="str">
        <f t="shared" si="2"/>
        <v>★★</v>
      </c>
      <c r="C40" s="742"/>
      <c r="D40" s="743"/>
      <c r="E40" s="416">
        <v>7.32</v>
      </c>
      <c r="F40" s="415">
        <v>5.84</v>
      </c>
      <c r="G40" s="125">
        <f t="shared" si="0"/>
        <v>-1.4800000000000004</v>
      </c>
      <c r="H40" s="762"/>
      <c r="I40" s="763"/>
      <c r="J40" s="763"/>
      <c r="K40" s="763"/>
      <c r="L40" s="764"/>
      <c r="M40" s="212"/>
      <c r="N40" s="213"/>
      <c r="O40" s="118" t="s">
        <v>79</v>
      </c>
    </row>
    <row r="41" spans="1:16" ht="75" customHeight="1" thickBot="1">
      <c r="A41" s="214" t="s">
        <v>80</v>
      </c>
      <c r="B41" s="741" t="str">
        <f t="shared" si="2"/>
        <v>★</v>
      </c>
      <c r="C41" s="742"/>
      <c r="D41" s="743"/>
      <c r="E41" s="415">
        <v>4.29</v>
      </c>
      <c r="F41" s="415">
        <v>3.43</v>
      </c>
      <c r="G41" s="125">
        <f t="shared" si="0"/>
        <v>-0.85999999999999988</v>
      </c>
      <c r="H41" s="777"/>
      <c r="I41" s="778"/>
      <c r="J41" s="778"/>
      <c r="K41" s="778"/>
      <c r="L41" s="779"/>
      <c r="M41" s="212"/>
      <c r="N41" s="213"/>
      <c r="O41" s="118" t="s">
        <v>80</v>
      </c>
    </row>
    <row r="42" spans="1:16" ht="61.2" customHeight="1" thickBot="1">
      <c r="A42" s="214" t="s">
        <v>81</v>
      </c>
      <c r="B42" s="741" t="str">
        <f t="shared" si="2"/>
        <v>☆</v>
      </c>
      <c r="C42" s="742"/>
      <c r="D42" s="743"/>
      <c r="E42" s="415">
        <v>4.75</v>
      </c>
      <c r="F42" s="415">
        <v>4.88</v>
      </c>
      <c r="G42" s="125">
        <f t="shared" si="0"/>
        <v>0.12999999999999989</v>
      </c>
      <c r="H42" s="762"/>
      <c r="I42" s="763"/>
      <c r="J42" s="763"/>
      <c r="K42" s="763"/>
      <c r="L42" s="764"/>
      <c r="M42" s="421"/>
      <c r="N42" s="213"/>
      <c r="O42" s="118" t="s">
        <v>81</v>
      </c>
      <c r="P42" s="22" t="s">
        <v>41</v>
      </c>
    </row>
    <row r="43" spans="1:16" ht="69" customHeight="1" thickBot="1">
      <c r="A43" s="214" t="s">
        <v>82</v>
      </c>
      <c r="B43" s="741" t="str">
        <f t="shared" si="2"/>
        <v>☆</v>
      </c>
      <c r="C43" s="742"/>
      <c r="D43" s="743"/>
      <c r="E43" s="416">
        <v>9.11</v>
      </c>
      <c r="F43" s="416">
        <v>9.15</v>
      </c>
      <c r="G43" s="125">
        <f t="shared" si="0"/>
        <v>4.0000000000000924E-2</v>
      </c>
      <c r="H43" s="747"/>
      <c r="I43" s="748"/>
      <c r="J43" s="748"/>
      <c r="K43" s="748"/>
      <c r="L43" s="749"/>
      <c r="M43" s="540"/>
      <c r="N43" s="541"/>
      <c r="O43" s="118" t="s">
        <v>82</v>
      </c>
    </row>
    <row r="44" spans="1:16" ht="61.2" customHeight="1" thickBot="1">
      <c r="A44" s="220" t="s">
        <v>179</v>
      </c>
      <c r="B44" s="741" t="str">
        <f t="shared" si="2"/>
        <v>☆</v>
      </c>
      <c r="C44" s="742"/>
      <c r="D44" s="743"/>
      <c r="E44" s="415">
        <v>4.82</v>
      </c>
      <c r="F44" s="415">
        <v>5.0599999999999996</v>
      </c>
      <c r="G44" s="125">
        <f t="shared" si="0"/>
        <v>0.23999999999999932</v>
      </c>
      <c r="H44" s="775"/>
      <c r="I44" s="776"/>
      <c r="J44" s="776"/>
      <c r="K44" s="776"/>
      <c r="L44" s="776"/>
      <c r="M44" s="604"/>
      <c r="N44" s="541"/>
      <c r="O44" s="22" t="s">
        <v>179</v>
      </c>
    </row>
    <row r="45" spans="1:16" ht="61.2" customHeight="1" thickBot="1">
      <c r="A45" s="214" t="s">
        <v>83</v>
      </c>
      <c r="B45" s="741" t="str">
        <f t="shared" si="2"/>
        <v>★</v>
      </c>
      <c r="C45" s="742"/>
      <c r="D45" s="743"/>
      <c r="E45" s="415">
        <v>5.74</v>
      </c>
      <c r="F45" s="415">
        <v>5.64</v>
      </c>
      <c r="G45" s="125">
        <f t="shared" si="0"/>
        <v>-0.10000000000000053</v>
      </c>
      <c r="H45" s="744"/>
      <c r="I45" s="745"/>
      <c r="J45" s="745"/>
      <c r="K45" s="745"/>
      <c r="L45" s="746"/>
      <c r="M45" s="212"/>
      <c r="N45" s="396"/>
      <c r="O45" s="118" t="s">
        <v>83</v>
      </c>
    </row>
    <row r="46" spans="1:16" ht="61.2" customHeight="1" thickBot="1">
      <c r="A46" s="214" t="s">
        <v>84</v>
      </c>
      <c r="B46" s="741" t="str">
        <f t="shared" si="2"/>
        <v>☆</v>
      </c>
      <c r="C46" s="742"/>
      <c r="D46" s="743"/>
      <c r="E46" s="415">
        <v>4.93</v>
      </c>
      <c r="F46" s="415">
        <v>4.9800000000000004</v>
      </c>
      <c r="G46" s="125">
        <f t="shared" si="0"/>
        <v>5.0000000000000711E-2</v>
      </c>
      <c r="H46" s="765"/>
      <c r="I46" s="763"/>
      <c r="J46" s="763"/>
      <c r="K46" s="763"/>
      <c r="L46" s="764"/>
      <c r="M46" s="212"/>
      <c r="N46" s="213"/>
      <c r="O46" s="118" t="s">
        <v>84</v>
      </c>
    </row>
    <row r="47" spans="1:16" ht="61.2" customHeight="1" thickBot="1">
      <c r="A47" s="214" t="s">
        <v>85</v>
      </c>
      <c r="B47" s="741" t="str">
        <f t="shared" si="2"/>
        <v>★</v>
      </c>
      <c r="C47" s="742"/>
      <c r="D47" s="743"/>
      <c r="E47" s="415">
        <v>5.6</v>
      </c>
      <c r="F47" s="415">
        <v>5.09</v>
      </c>
      <c r="G47" s="125">
        <f t="shared" si="0"/>
        <v>-0.50999999999999979</v>
      </c>
      <c r="H47" s="762"/>
      <c r="I47" s="763"/>
      <c r="J47" s="763"/>
      <c r="K47" s="763"/>
      <c r="L47" s="764"/>
      <c r="M47" s="212"/>
      <c r="N47" s="213"/>
      <c r="O47" s="118" t="s">
        <v>85</v>
      </c>
    </row>
    <row r="48" spans="1:16" ht="61.2" customHeight="1" thickBot="1">
      <c r="A48" s="214" t="s">
        <v>86</v>
      </c>
      <c r="B48" s="741" t="str">
        <f t="shared" si="2"/>
        <v>☆</v>
      </c>
      <c r="C48" s="742"/>
      <c r="D48" s="743"/>
      <c r="E48" s="415">
        <v>5.0999999999999996</v>
      </c>
      <c r="F48" s="416">
        <v>6.21</v>
      </c>
      <c r="G48" s="125">
        <f t="shared" si="0"/>
        <v>1.1100000000000003</v>
      </c>
      <c r="H48" s="780"/>
      <c r="I48" s="781"/>
      <c r="J48" s="781"/>
      <c r="K48" s="781"/>
      <c r="L48" s="782"/>
      <c r="M48" s="540"/>
      <c r="N48" s="541"/>
      <c r="O48" s="118" t="s">
        <v>86</v>
      </c>
    </row>
    <row r="49" spans="1:15" ht="61.2" customHeight="1" thickBot="1">
      <c r="A49" s="214" t="s">
        <v>87</v>
      </c>
      <c r="B49" s="741" t="str">
        <f t="shared" si="2"/>
        <v>★</v>
      </c>
      <c r="C49" s="742"/>
      <c r="D49" s="743"/>
      <c r="E49" s="415">
        <v>5.45</v>
      </c>
      <c r="F49" s="415">
        <v>5.01</v>
      </c>
      <c r="G49" s="125">
        <f t="shared" si="0"/>
        <v>-0.44000000000000039</v>
      </c>
      <c r="H49" s="747"/>
      <c r="I49" s="748"/>
      <c r="J49" s="748"/>
      <c r="K49" s="748"/>
      <c r="L49" s="749"/>
      <c r="M49" s="540"/>
      <c r="N49" s="541"/>
      <c r="O49" s="118" t="s">
        <v>87</v>
      </c>
    </row>
    <row r="50" spans="1:15" ht="75.599999999999994" customHeight="1" thickBot="1">
      <c r="A50" s="214" t="s">
        <v>88</v>
      </c>
      <c r="B50" s="741" t="str">
        <f t="shared" si="2"/>
        <v>★</v>
      </c>
      <c r="C50" s="742"/>
      <c r="D50" s="743"/>
      <c r="E50" s="416">
        <v>6.28</v>
      </c>
      <c r="F50" s="416">
        <v>6.17</v>
      </c>
      <c r="G50" s="125">
        <f t="shared" si="0"/>
        <v>-0.11000000000000032</v>
      </c>
      <c r="H50" s="780" t="s">
        <v>250</v>
      </c>
      <c r="I50" s="781"/>
      <c r="J50" s="781"/>
      <c r="K50" s="781"/>
      <c r="L50" s="782"/>
      <c r="M50" s="540" t="s">
        <v>251</v>
      </c>
      <c r="N50" s="631">
        <v>45847</v>
      </c>
      <c r="O50" s="118" t="s">
        <v>88</v>
      </c>
    </row>
    <row r="51" spans="1:15" ht="61.2" customHeight="1" thickBot="1">
      <c r="A51" s="214" t="s">
        <v>89</v>
      </c>
      <c r="B51" s="741" t="str">
        <f t="shared" si="2"/>
        <v>★★</v>
      </c>
      <c r="C51" s="742"/>
      <c r="D51" s="743"/>
      <c r="E51" s="416">
        <v>7.58</v>
      </c>
      <c r="F51" s="416">
        <v>6.08</v>
      </c>
      <c r="G51" s="125">
        <f t="shared" si="0"/>
        <v>-1.5</v>
      </c>
      <c r="H51" s="762"/>
      <c r="I51" s="763"/>
      <c r="J51" s="763"/>
      <c r="K51" s="763"/>
      <c r="L51" s="764"/>
      <c r="M51" s="212"/>
      <c r="N51" s="213"/>
      <c r="O51" s="118" t="s">
        <v>89</v>
      </c>
    </row>
    <row r="52" spans="1:15" ht="61.2" customHeight="1" thickBot="1">
      <c r="A52" s="214" t="s">
        <v>90</v>
      </c>
      <c r="B52" s="741" t="str">
        <f t="shared" si="2"/>
        <v>☆</v>
      </c>
      <c r="C52" s="742"/>
      <c r="D52" s="743"/>
      <c r="E52" s="415">
        <v>5.63</v>
      </c>
      <c r="F52" s="415">
        <v>5.81</v>
      </c>
      <c r="G52" s="125">
        <f t="shared" si="0"/>
        <v>0.17999999999999972</v>
      </c>
      <c r="H52" s="744"/>
      <c r="I52" s="745"/>
      <c r="J52" s="745"/>
      <c r="K52" s="745"/>
      <c r="L52" s="746"/>
      <c r="M52" s="212"/>
      <c r="N52" s="213"/>
      <c r="O52" s="118" t="s">
        <v>90</v>
      </c>
    </row>
    <row r="53" spans="1:15" ht="61.2" customHeight="1" thickBot="1">
      <c r="A53" s="214" t="s">
        <v>91</v>
      </c>
      <c r="B53" s="741" t="str">
        <f t="shared" si="2"/>
        <v>☆</v>
      </c>
      <c r="C53" s="742"/>
      <c r="D53" s="743"/>
      <c r="E53" s="415">
        <v>4.63</v>
      </c>
      <c r="F53" s="415">
        <v>5.26</v>
      </c>
      <c r="G53" s="125">
        <f t="shared" si="0"/>
        <v>0.62999999999999989</v>
      </c>
      <c r="H53" s="762"/>
      <c r="I53" s="763"/>
      <c r="J53" s="763"/>
      <c r="K53" s="763"/>
      <c r="L53" s="764"/>
      <c r="M53" s="414"/>
      <c r="N53" s="213"/>
      <c r="O53" s="118" t="s">
        <v>91</v>
      </c>
    </row>
    <row r="54" spans="1:15" ht="61.2" customHeight="1" thickBot="1">
      <c r="A54" s="214" t="s">
        <v>92</v>
      </c>
      <c r="B54" s="741" t="str">
        <f t="shared" si="2"/>
        <v>★★</v>
      </c>
      <c r="C54" s="742"/>
      <c r="D54" s="743"/>
      <c r="E54" s="416">
        <v>6.09</v>
      </c>
      <c r="F54" s="415">
        <v>4.55</v>
      </c>
      <c r="G54" s="125">
        <f t="shared" si="0"/>
        <v>-1.54</v>
      </c>
      <c r="H54" s="762"/>
      <c r="I54" s="763"/>
      <c r="J54" s="763"/>
      <c r="K54" s="763"/>
      <c r="L54" s="764"/>
      <c r="M54" s="212"/>
      <c r="N54" s="213"/>
      <c r="O54" s="118" t="s">
        <v>92</v>
      </c>
    </row>
    <row r="55" spans="1:15" ht="61.2" customHeight="1" thickBot="1">
      <c r="A55" s="214" t="s">
        <v>93</v>
      </c>
      <c r="B55" s="741" t="s">
        <v>263</v>
      </c>
      <c r="C55" s="742"/>
      <c r="D55" s="743"/>
      <c r="E55" s="415">
        <v>4.29</v>
      </c>
      <c r="F55" s="415">
        <v>4.29</v>
      </c>
      <c r="G55" s="125">
        <f t="shared" si="0"/>
        <v>0</v>
      </c>
      <c r="H55" s="747"/>
      <c r="I55" s="748"/>
      <c r="J55" s="748"/>
      <c r="K55" s="748"/>
      <c r="L55" s="749"/>
      <c r="M55" s="540"/>
      <c r="N55" s="541"/>
      <c r="O55" s="118" t="s">
        <v>93</v>
      </c>
    </row>
    <row r="56" spans="1:15" ht="61.2" customHeight="1" thickBot="1">
      <c r="A56" s="214" t="s">
        <v>94</v>
      </c>
      <c r="B56" s="741" t="str">
        <f t="shared" si="2"/>
        <v>☆</v>
      </c>
      <c r="C56" s="742"/>
      <c r="D56" s="743"/>
      <c r="E56" s="415">
        <v>4.6100000000000003</v>
      </c>
      <c r="F56" s="415">
        <v>5.38</v>
      </c>
      <c r="G56" s="125">
        <f t="shared" si="0"/>
        <v>0.76999999999999957</v>
      </c>
      <c r="H56" s="783" t="s">
        <v>276</v>
      </c>
      <c r="I56" s="784"/>
      <c r="J56" s="784"/>
      <c r="K56" s="784"/>
      <c r="L56" s="785"/>
      <c r="M56" s="638" t="s">
        <v>277</v>
      </c>
      <c r="N56" s="639">
        <v>45851</v>
      </c>
      <c r="O56" s="118" t="s">
        <v>94</v>
      </c>
    </row>
    <row r="57" spans="1:15" ht="61.2" customHeight="1" thickBot="1">
      <c r="A57" s="214" t="s">
        <v>95</v>
      </c>
      <c r="B57" s="741" t="s">
        <v>263</v>
      </c>
      <c r="C57" s="742"/>
      <c r="D57" s="743"/>
      <c r="E57" s="415">
        <v>4.9000000000000004</v>
      </c>
      <c r="F57" s="415">
        <v>4.9000000000000004</v>
      </c>
      <c r="G57" s="125">
        <f t="shared" si="0"/>
        <v>0</v>
      </c>
      <c r="H57" s="765"/>
      <c r="I57" s="763"/>
      <c r="J57" s="763"/>
      <c r="K57" s="763"/>
      <c r="L57" s="764"/>
      <c r="M57" s="212"/>
      <c r="N57" s="213"/>
      <c r="O57" s="118" t="s">
        <v>95</v>
      </c>
    </row>
    <row r="58" spans="1:15" ht="61.2" customHeight="1" thickBot="1">
      <c r="A58" s="214" t="s">
        <v>96</v>
      </c>
      <c r="B58" s="741" t="str">
        <f t="shared" si="2"/>
        <v>★</v>
      </c>
      <c r="C58" s="742"/>
      <c r="D58" s="743"/>
      <c r="E58" s="415">
        <v>5.38</v>
      </c>
      <c r="F58" s="415">
        <v>4.71</v>
      </c>
      <c r="G58" s="125">
        <f t="shared" si="0"/>
        <v>-0.66999999999999993</v>
      </c>
      <c r="H58" s="762"/>
      <c r="I58" s="763"/>
      <c r="J58" s="763"/>
      <c r="K58" s="763"/>
      <c r="L58" s="764"/>
      <c r="M58" s="212"/>
      <c r="N58" s="213"/>
      <c r="O58" s="118" t="s">
        <v>96</v>
      </c>
    </row>
    <row r="59" spans="1:15" ht="61.2" customHeight="1" thickBot="1">
      <c r="A59" s="214" t="s">
        <v>97</v>
      </c>
      <c r="B59" s="741" t="str">
        <f t="shared" si="2"/>
        <v>☆</v>
      </c>
      <c r="C59" s="742"/>
      <c r="D59" s="743"/>
      <c r="E59" s="415">
        <v>4.92</v>
      </c>
      <c r="F59" s="415">
        <v>5.27</v>
      </c>
      <c r="G59" s="125">
        <f t="shared" si="0"/>
        <v>0.34999999999999964</v>
      </c>
      <c r="H59" s="762"/>
      <c r="I59" s="763"/>
      <c r="J59" s="763"/>
      <c r="K59" s="763"/>
      <c r="L59" s="764"/>
      <c r="M59" s="212"/>
      <c r="N59" s="213"/>
      <c r="O59" s="118" t="s">
        <v>97</v>
      </c>
    </row>
    <row r="60" spans="1:15" ht="61.2" customHeight="1" thickBot="1">
      <c r="A60" s="214" t="s">
        <v>98</v>
      </c>
      <c r="B60" s="741" t="str">
        <f t="shared" si="2"/>
        <v>★</v>
      </c>
      <c r="C60" s="742"/>
      <c r="D60" s="743"/>
      <c r="E60" s="416">
        <v>10.62</v>
      </c>
      <c r="F60" s="416">
        <v>10</v>
      </c>
      <c r="G60" s="125">
        <f t="shared" si="0"/>
        <v>-0.61999999999999922</v>
      </c>
      <c r="H60" s="765"/>
      <c r="I60" s="763"/>
      <c r="J60" s="763"/>
      <c r="K60" s="763"/>
      <c r="L60" s="764"/>
      <c r="M60" s="212"/>
      <c r="N60" s="213"/>
      <c r="O60" s="118" t="s">
        <v>98</v>
      </c>
    </row>
    <row r="61" spans="1:15" ht="61.2" customHeight="1" thickBot="1">
      <c r="A61" s="214" t="s">
        <v>99</v>
      </c>
      <c r="B61" s="741" t="str">
        <f t="shared" si="2"/>
        <v>★</v>
      </c>
      <c r="C61" s="742"/>
      <c r="D61" s="743"/>
      <c r="E61" s="415">
        <v>3.3</v>
      </c>
      <c r="F61" s="538">
        <v>2.5</v>
      </c>
      <c r="G61" s="125">
        <f t="shared" si="0"/>
        <v>-0.79999999999999982</v>
      </c>
      <c r="H61" s="834"/>
      <c r="I61" s="835"/>
      <c r="J61" s="835"/>
      <c r="K61" s="835"/>
      <c r="L61" s="836"/>
      <c r="M61" s="536"/>
      <c r="N61" s="537"/>
      <c r="O61" s="118" t="s">
        <v>99</v>
      </c>
    </row>
    <row r="62" spans="1:15" ht="69" customHeight="1" thickBot="1">
      <c r="A62" s="214" t="s">
        <v>100</v>
      </c>
      <c r="B62" s="741" t="str">
        <f t="shared" si="2"/>
        <v>★</v>
      </c>
      <c r="C62" s="742"/>
      <c r="D62" s="743"/>
      <c r="E62" s="416">
        <v>6.9</v>
      </c>
      <c r="F62" s="415">
        <v>5.63</v>
      </c>
      <c r="G62" s="125">
        <f t="shared" si="0"/>
        <v>-1.2700000000000005</v>
      </c>
      <c r="H62" s="837" t="s">
        <v>248</v>
      </c>
      <c r="I62" s="773"/>
      <c r="J62" s="773"/>
      <c r="K62" s="773"/>
      <c r="L62" s="774"/>
      <c r="M62" s="632" t="s">
        <v>249</v>
      </c>
      <c r="N62" s="631">
        <v>45848</v>
      </c>
      <c r="O62" s="118" t="s">
        <v>100</v>
      </c>
    </row>
    <row r="63" spans="1:15" ht="61.2" customHeight="1" thickBot="1">
      <c r="A63" s="214" t="s">
        <v>101</v>
      </c>
      <c r="B63" s="741" t="str">
        <f t="shared" si="2"/>
        <v>☆☆</v>
      </c>
      <c r="C63" s="742"/>
      <c r="D63" s="743"/>
      <c r="E63" s="415">
        <v>3.58</v>
      </c>
      <c r="F63" s="415">
        <v>5.5</v>
      </c>
      <c r="G63" s="125">
        <f t="shared" si="0"/>
        <v>1.92</v>
      </c>
      <c r="H63" s="769"/>
      <c r="I63" s="770"/>
      <c r="J63" s="770"/>
      <c r="K63" s="770"/>
      <c r="L63" s="771"/>
      <c r="M63" s="544"/>
      <c r="N63" s="541"/>
      <c r="O63" s="118" t="s">
        <v>101</v>
      </c>
    </row>
    <row r="64" spans="1:15" ht="61.2" customHeight="1" thickBot="1">
      <c r="A64" s="214" t="s">
        <v>102</v>
      </c>
      <c r="B64" s="741" t="str">
        <f t="shared" si="2"/>
        <v>☆</v>
      </c>
      <c r="C64" s="742"/>
      <c r="D64" s="743"/>
      <c r="E64" s="415">
        <v>3.32</v>
      </c>
      <c r="F64" s="415">
        <v>4.03</v>
      </c>
      <c r="G64" s="125">
        <f t="shared" si="0"/>
        <v>0.71000000000000041</v>
      </c>
      <c r="H64" s="831"/>
      <c r="I64" s="832"/>
      <c r="J64" s="832"/>
      <c r="K64" s="832"/>
      <c r="L64" s="833"/>
      <c r="M64" s="540"/>
      <c r="N64" s="541"/>
      <c r="O64" s="118" t="s">
        <v>102</v>
      </c>
    </row>
    <row r="65" spans="1:18" ht="61.2" customHeight="1" thickBot="1">
      <c r="A65" s="214" t="s">
        <v>103</v>
      </c>
      <c r="B65" s="741" t="str">
        <f t="shared" si="2"/>
        <v>☆</v>
      </c>
      <c r="C65" s="742"/>
      <c r="D65" s="743"/>
      <c r="E65" s="415">
        <v>5.8</v>
      </c>
      <c r="F65" s="416">
        <v>6.13</v>
      </c>
      <c r="G65" s="125">
        <f t="shared" si="0"/>
        <v>0.33000000000000007</v>
      </c>
      <c r="H65" s="780"/>
      <c r="I65" s="781"/>
      <c r="J65" s="781"/>
      <c r="K65" s="781"/>
      <c r="L65" s="782"/>
      <c r="M65" s="535"/>
      <c r="N65" s="541"/>
      <c r="O65" s="118" t="s">
        <v>103</v>
      </c>
    </row>
    <row r="66" spans="1:18" ht="61.2" customHeight="1" thickBot="1">
      <c r="A66" s="214" t="s">
        <v>104</v>
      </c>
      <c r="B66" s="741" t="str">
        <f t="shared" si="2"/>
        <v>☆</v>
      </c>
      <c r="C66" s="742"/>
      <c r="D66" s="743"/>
      <c r="E66" s="416">
        <v>8.33</v>
      </c>
      <c r="F66" s="416">
        <v>8.56</v>
      </c>
      <c r="G66" s="125">
        <f t="shared" si="0"/>
        <v>0.23000000000000043</v>
      </c>
      <c r="H66" s="765"/>
      <c r="I66" s="763"/>
      <c r="J66" s="763"/>
      <c r="K66" s="763"/>
      <c r="L66" s="764"/>
      <c r="M66" s="212"/>
      <c r="N66" s="213"/>
      <c r="O66" s="118" t="s">
        <v>104</v>
      </c>
    </row>
    <row r="67" spans="1:18" ht="61.2" customHeight="1" thickBot="1">
      <c r="A67" s="214" t="s">
        <v>105</v>
      </c>
      <c r="B67" s="741" t="str">
        <f t="shared" si="2"/>
        <v>★</v>
      </c>
      <c r="C67" s="742"/>
      <c r="D67" s="743"/>
      <c r="E67" s="416">
        <v>8.4</v>
      </c>
      <c r="F67" s="416">
        <v>8.1300000000000008</v>
      </c>
      <c r="G67" s="125">
        <f t="shared" si="0"/>
        <v>-0.26999999999999957</v>
      </c>
      <c r="H67" s="765"/>
      <c r="I67" s="763"/>
      <c r="J67" s="763"/>
      <c r="K67" s="763"/>
      <c r="L67" s="764"/>
      <c r="M67" s="212"/>
      <c r="N67" s="213"/>
      <c r="O67" s="118" t="s">
        <v>105</v>
      </c>
    </row>
    <row r="68" spans="1:18" ht="61.2" customHeight="1" thickBot="1">
      <c r="A68" s="219" t="s">
        <v>106</v>
      </c>
      <c r="B68" s="741" t="str">
        <f t="shared" si="2"/>
        <v>★</v>
      </c>
      <c r="C68" s="742"/>
      <c r="D68" s="743"/>
      <c r="E68" s="416">
        <v>6.29</v>
      </c>
      <c r="F68" s="416">
        <v>6.03</v>
      </c>
      <c r="G68" s="125">
        <f t="shared" si="0"/>
        <v>-0.25999999999999979</v>
      </c>
      <c r="H68" s="762"/>
      <c r="I68" s="763"/>
      <c r="J68" s="763"/>
      <c r="K68" s="763"/>
      <c r="L68" s="764"/>
      <c r="M68" s="212"/>
      <c r="N68" s="213"/>
      <c r="O68" s="118" t="s">
        <v>106</v>
      </c>
    </row>
    <row r="69" spans="1:18" ht="61.2" customHeight="1" thickBot="1">
      <c r="A69" s="216" t="s">
        <v>107</v>
      </c>
      <c r="B69" s="741" t="str">
        <f t="shared" si="2"/>
        <v>★</v>
      </c>
      <c r="C69" s="742"/>
      <c r="D69" s="743"/>
      <c r="E69" s="429">
        <v>4.08</v>
      </c>
      <c r="F69" s="429">
        <v>3.88</v>
      </c>
      <c r="G69" s="125">
        <f t="shared" si="0"/>
        <v>-0.20000000000000018</v>
      </c>
      <c r="H69" s="828"/>
      <c r="I69" s="829"/>
      <c r="J69" s="829"/>
      <c r="K69" s="829"/>
      <c r="L69" s="830"/>
      <c r="M69" s="212"/>
      <c r="N69" s="213"/>
      <c r="O69" s="118" t="s">
        <v>107</v>
      </c>
    </row>
    <row r="70" spans="1:18" ht="61.2" customHeight="1" thickBot="1">
      <c r="A70" s="388" t="s">
        <v>108</v>
      </c>
      <c r="B70" s="741" t="str">
        <f t="shared" si="2"/>
        <v>★</v>
      </c>
      <c r="C70" s="742"/>
      <c r="D70" s="743"/>
      <c r="E70" s="415">
        <v>5.45</v>
      </c>
      <c r="F70" s="415">
        <v>5.39</v>
      </c>
      <c r="G70" s="389">
        <f t="shared" ref="G70" si="3">F70-E70</f>
        <v>-6.0000000000000497E-2</v>
      </c>
      <c r="H70" s="816"/>
      <c r="I70" s="817"/>
      <c r="J70" s="817"/>
      <c r="K70" s="817"/>
      <c r="L70" s="818"/>
      <c r="M70" s="221"/>
      <c r="N70" s="390"/>
      <c r="O70" s="118"/>
    </row>
    <row r="71" spans="1:18" ht="42.75" customHeight="1" thickBot="1">
      <c r="A71" s="97"/>
      <c r="B71" s="97"/>
      <c r="C71" s="97"/>
      <c r="D71" s="97"/>
      <c r="E71" s="819"/>
      <c r="F71" s="819"/>
      <c r="G71" s="819"/>
      <c r="H71" s="819"/>
      <c r="I71" s="819"/>
      <c r="J71" s="819"/>
      <c r="K71" s="819"/>
      <c r="L71" s="819"/>
      <c r="M71" s="23">
        <f>COUNTIF(E24:E70,"&gt;=10")</f>
        <v>1</v>
      </c>
      <c r="N71" s="23">
        <f>COUNTIF(F24:F70,"&gt;=10")</f>
        <v>1</v>
      </c>
      <c r="O71" s="23" t="s">
        <v>3</v>
      </c>
    </row>
    <row r="72" spans="1:18" ht="36.75" customHeight="1" thickBot="1">
      <c r="A72" s="222" t="s">
        <v>17</v>
      </c>
      <c r="B72" s="223"/>
      <c r="C72" s="329"/>
      <c r="D72" s="329"/>
      <c r="E72" s="820" t="s">
        <v>109</v>
      </c>
      <c r="F72" s="820"/>
      <c r="G72" s="820"/>
      <c r="H72" s="821" t="s">
        <v>203</v>
      </c>
      <c r="I72" s="822"/>
      <c r="J72" s="329"/>
      <c r="K72" s="224"/>
      <c r="L72" s="224"/>
      <c r="M72" s="225"/>
      <c r="N72" s="226"/>
    </row>
    <row r="73" spans="1:18" ht="36.75" customHeight="1" thickBot="1">
      <c r="A73" s="31"/>
      <c r="B73" s="557"/>
      <c r="C73" s="825" t="s">
        <v>110</v>
      </c>
      <c r="D73" s="826"/>
      <c r="E73" s="826"/>
      <c r="F73" s="827"/>
      <c r="G73" s="227">
        <f>+F70</f>
        <v>5.39</v>
      </c>
      <c r="H73" s="228" t="s">
        <v>111</v>
      </c>
      <c r="I73" s="823">
        <f>+G70</f>
        <v>-6.0000000000000497E-2</v>
      </c>
      <c r="J73" s="824"/>
      <c r="K73" s="99"/>
      <c r="L73" s="99"/>
      <c r="M73" s="100"/>
      <c r="N73" s="32"/>
    </row>
    <row r="74" spans="1:18" ht="36.75" customHeight="1" thickBot="1">
      <c r="A74" s="31"/>
      <c r="B74" s="98"/>
      <c r="C74" s="786" t="s">
        <v>112</v>
      </c>
      <c r="D74" s="787"/>
      <c r="E74" s="787"/>
      <c r="F74" s="788"/>
      <c r="G74" s="229">
        <f>+F35</f>
        <v>6.14</v>
      </c>
      <c r="H74" s="230" t="s">
        <v>113</v>
      </c>
      <c r="I74" s="789">
        <f>+G35</f>
        <v>0.12000000000000011</v>
      </c>
      <c r="J74" s="790"/>
      <c r="K74" s="99"/>
      <c r="L74" s="99"/>
      <c r="M74" s="100"/>
      <c r="N74" s="32"/>
      <c r="R74" s="231" t="s">
        <v>17</v>
      </c>
    </row>
    <row r="75" spans="1:18" ht="36.75" customHeight="1" thickBot="1">
      <c r="A75" s="31"/>
      <c r="B75" s="98"/>
      <c r="C75" s="791" t="s">
        <v>114</v>
      </c>
      <c r="D75" s="792"/>
      <c r="E75" s="792"/>
      <c r="F75" s="232" t="str">
        <f>VLOOKUP(G75,F:P,10,0)</f>
        <v>愛媛県</v>
      </c>
      <c r="G75" s="233">
        <f>MAX(F23:F69)</f>
        <v>10</v>
      </c>
      <c r="H75" s="793" t="s">
        <v>115</v>
      </c>
      <c r="I75" s="794"/>
      <c r="J75" s="794"/>
      <c r="K75" s="234">
        <f>+N71</f>
        <v>1</v>
      </c>
      <c r="L75" s="235" t="s">
        <v>116</v>
      </c>
      <c r="M75" s="385">
        <f>N71-M71</f>
        <v>0</v>
      </c>
      <c r="N75" s="32"/>
      <c r="R75" s="111"/>
    </row>
    <row r="76" spans="1:18" ht="36.75" customHeight="1" thickBot="1">
      <c r="A76" s="33"/>
      <c r="B76" s="34"/>
      <c r="C76" s="34"/>
      <c r="D76" s="34"/>
      <c r="E76" s="34"/>
      <c r="F76" s="34"/>
      <c r="G76" s="34"/>
      <c r="H76" s="34"/>
      <c r="I76" s="34"/>
      <c r="J76" s="34"/>
      <c r="K76" s="35"/>
      <c r="L76" s="35"/>
      <c r="M76" s="36"/>
      <c r="N76" s="37"/>
      <c r="R76" s="111"/>
    </row>
    <row r="77" spans="1:18" ht="30.75" customHeight="1">
      <c r="A77" s="47"/>
      <c r="B77" s="47"/>
      <c r="C77" s="47"/>
      <c r="D77" s="47"/>
      <c r="E77" s="47"/>
      <c r="F77" s="47"/>
      <c r="G77" s="47"/>
      <c r="H77" s="47"/>
      <c r="I77" s="47"/>
      <c r="J77" s="47"/>
      <c r="K77" s="101"/>
      <c r="L77" s="101"/>
      <c r="M77" s="102"/>
      <c r="N77" s="103"/>
      <c r="R77" s="112"/>
    </row>
    <row r="78" spans="1:18" ht="30.75" customHeight="1" thickBot="1">
      <c r="A78" s="104"/>
      <c r="B78" s="104"/>
      <c r="C78" s="104"/>
      <c r="D78" s="104"/>
      <c r="E78" s="104"/>
      <c r="F78" s="104"/>
      <c r="G78" s="104"/>
      <c r="H78" s="104"/>
      <c r="I78" s="104"/>
      <c r="J78" s="104"/>
      <c r="K78" s="105"/>
      <c r="L78" s="105"/>
      <c r="M78" s="189"/>
      <c r="N78" s="104"/>
    </row>
    <row r="79" spans="1:18" ht="24.75" customHeight="1" thickTop="1">
      <c r="A79" s="795">
        <v>3</v>
      </c>
      <c r="B79" s="798" t="s">
        <v>216</v>
      </c>
      <c r="C79" s="799"/>
      <c r="D79" s="799"/>
      <c r="E79" s="799"/>
      <c r="F79" s="800"/>
      <c r="G79" s="807" t="s">
        <v>217</v>
      </c>
      <c r="H79" s="808"/>
      <c r="I79" s="808"/>
      <c r="J79" s="808"/>
      <c r="K79" s="808"/>
      <c r="L79" s="808"/>
      <c r="M79" s="808"/>
      <c r="N79" s="809"/>
    </row>
    <row r="80" spans="1:18" ht="24.75" customHeight="1">
      <c r="A80" s="796"/>
      <c r="B80" s="801"/>
      <c r="C80" s="802"/>
      <c r="D80" s="802"/>
      <c r="E80" s="802"/>
      <c r="F80" s="803"/>
      <c r="G80" s="810"/>
      <c r="H80" s="811"/>
      <c r="I80" s="811"/>
      <c r="J80" s="811"/>
      <c r="K80" s="811"/>
      <c r="L80" s="811"/>
      <c r="M80" s="811"/>
      <c r="N80" s="812"/>
      <c r="O80" s="106" t="s">
        <v>3</v>
      </c>
      <c r="P80" s="106"/>
    </row>
    <row r="81" spans="1:16" ht="24.75" customHeight="1">
      <c r="A81" s="796"/>
      <c r="B81" s="801"/>
      <c r="C81" s="802"/>
      <c r="D81" s="802"/>
      <c r="E81" s="802"/>
      <c r="F81" s="803"/>
      <c r="G81" s="810"/>
      <c r="H81" s="811"/>
      <c r="I81" s="811"/>
      <c r="J81" s="811"/>
      <c r="K81" s="811"/>
      <c r="L81" s="811"/>
      <c r="M81" s="811"/>
      <c r="N81" s="812"/>
      <c r="O81" s="106" t="s">
        <v>17</v>
      </c>
      <c r="P81" s="106" t="s">
        <v>117</v>
      </c>
    </row>
    <row r="82" spans="1:16" ht="24.75" customHeight="1">
      <c r="A82" s="796"/>
      <c r="B82" s="801"/>
      <c r="C82" s="802"/>
      <c r="D82" s="802"/>
      <c r="E82" s="802"/>
      <c r="F82" s="803"/>
      <c r="G82" s="810"/>
      <c r="H82" s="811"/>
      <c r="I82" s="811"/>
      <c r="J82" s="811"/>
      <c r="K82" s="811"/>
      <c r="L82" s="811"/>
      <c r="M82" s="811"/>
      <c r="N82" s="812"/>
      <c r="O82" s="107"/>
      <c r="P82" s="106"/>
    </row>
    <row r="83" spans="1:16" ht="46.2" customHeight="1" thickBot="1">
      <c r="A83" s="797"/>
      <c r="B83" s="804"/>
      <c r="C83" s="805"/>
      <c r="D83" s="805"/>
      <c r="E83" s="805"/>
      <c r="F83" s="806"/>
      <c r="G83" s="813"/>
      <c r="H83" s="814"/>
      <c r="I83" s="814"/>
      <c r="J83" s="814"/>
      <c r="K83" s="814"/>
      <c r="L83" s="814"/>
      <c r="M83" s="814"/>
      <c r="N83" s="815"/>
    </row>
    <row r="84" spans="1:16" ht="13.8"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1">
    <mergeCell ref="B58:D58"/>
    <mergeCell ref="H57:L57"/>
    <mergeCell ref="B59:D59"/>
    <mergeCell ref="H59:L59"/>
    <mergeCell ref="H60:L60"/>
    <mergeCell ref="B67:D67"/>
    <mergeCell ref="H67:L67"/>
    <mergeCell ref="B68:D68"/>
    <mergeCell ref="H68:L68"/>
    <mergeCell ref="B60:D60"/>
    <mergeCell ref="H58:L58"/>
    <mergeCell ref="H66:L66"/>
    <mergeCell ref="B69:D69"/>
    <mergeCell ref="H69:L69"/>
    <mergeCell ref="B64:D64"/>
    <mergeCell ref="H64:L64"/>
    <mergeCell ref="B65:D65"/>
    <mergeCell ref="B66:D66"/>
    <mergeCell ref="H65:L65"/>
    <mergeCell ref="B61:D61"/>
    <mergeCell ref="H61:L61"/>
    <mergeCell ref="B62:D62"/>
    <mergeCell ref="H62:L62"/>
    <mergeCell ref="B63:D63"/>
    <mergeCell ref="H63:L63"/>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H41:L41"/>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F3:G16"/>
    <mergeCell ref="I2:M2"/>
    <mergeCell ref="A17:C17"/>
    <mergeCell ref="F17:G17"/>
    <mergeCell ref="A18:C18"/>
    <mergeCell ref="F18:G18"/>
    <mergeCell ref="A19:G19"/>
    <mergeCell ref="B21:C21"/>
    <mergeCell ref="E21:F21"/>
    <mergeCell ref="A3:C16"/>
  </mergeCells>
  <phoneticPr fontId="81"/>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 ref="M62" r:id="rId2" display="https://news.infoseek.co.jp/publisher/fbs/" xr:uid="{158EFF40-87E5-4D27-86C3-AA44576EDC0B}"/>
  </hyperlinks>
  <printOptions horizontalCentered="1" verticalCentered="1"/>
  <pageMargins left="0" right="0.23622047244094491" top="0.74803149606299213" bottom="0.74803149606299213" header="0.31496062992125984" footer="0.31496062992125984"/>
  <pageSetup paperSize="8" scale="20" orientation="portrait" horizontalDpi="300" verticalDpi="300" r:id="rId3"/>
  <headerFooter scaleWithDoc="0"/>
  <rowBreaks count="1" manualBreakCount="1">
    <brk id="70" max="1638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D43DA-47FF-4338-A71A-BF5B7F29B2A8}">
  <sheetPr>
    <pageSetUpPr fitToPage="1"/>
  </sheetPr>
  <dimension ref="A1:R34"/>
  <sheetViews>
    <sheetView zoomScale="90" zoomScaleNormal="75" zoomScaleSheetLayoutView="95" workbookViewId="0">
      <selection activeCell="S17" sqref="S17"/>
    </sheetView>
  </sheetViews>
  <sheetFormatPr defaultColWidth="9" defaultRowHeight="13.2"/>
  <cols>
    <col min="1" max="1" width="4.88671875" style="405" customWidth="1"/>
    <col min="2" max="11" width="9" style="405"/>
    <col min="12" max="12" width="57.21875" style="405" customWidth="1"/>
    <col min="13" max="13" width="4.21875" style="405" customWidth="1"/>
    <col min="14" max="14" width="3.44140625" style="405" customWidth="1"/>
    <col min="15" max="16384" width="9" style="405"/>
  </cols>
  <sheetData>
    <row r="1" spans="1:18" ht="23.4">
      <c r="A1" s="840" t="s">
        <v>199</v>
      </c>
      <c r="B1" s="840"/>
      <c r="C1" s="840"/>
      <c r="D1" s="840"/>
      <c r="E1" s="840"/>
      <c r="F1" s="840"/>
      <c r="G1" s="840"/>
      <c r="H1" s="840"/>
      <c r="I1" s="840"/>
      <c r="J1" s="841"/>
      <c r="K1" s="841"/>
      <c r="L1" s="841"/>
      <c r="M1" s="841"/>
    </row>
    <row r="2" spans="1:18" ht="19.2">
      <c r="A2" s="842" t="s">
        <v>278</v>
      </c>
      <c r="B2" s="842"/>
      <c r="C2" s="842"/>
      <c r="D2" s="842"/>
      <c r="E2" s="842"/>
      <c r="F2" s="842"/>
      <c r="G2" s="842"/>
      <c r="H2" s="842"/>
      <c r="I2" s="842"/>
      <c r="J2" s="843"/>
      <c r="K2" s="843"/>
      <c r="L2" s="843"/>
      <c r="M2" s="843"/>
      <c r="N2" s="600"/>
    </row>
    <row r="3" spans="1:18" ht="24.75" customHeight="1">
      <c r="A3" s="979" t="s">
        <v>279</v>
      </c>
      <c r="B3" s="979"/>
      <c r="C3" s="979"/>
      <c r="D3" s="979"/>
      <c r="E3" s="979"/>
      <c r="F3" s="979"/>
      <c r="G3" s="979"/>
      <c r="H3" s="979"/>
      <c r="I3" s="979"/>
      <c r="J3" s="980"/>
      <c r="K3" s="980"/>
      <c r="L3" s="980"/>
      <c r="M3" s="980"/>
      <c r="N3" s="844"/>
    </row>
    <row r="4" spans="1:18" ht="27" customHeight="1">
      <c r="A4" s="845" t="s">
        <v>243</v>
      </c>
      <c r="B4" s="845"/>
      <c r="C4" s="845"/>
      <c r="D4" s="845"/>
      <c r="E4" s="845"/>
      <c r="F4" s="845"/>
      <c r="G4" s="845"/>
      <c r="H4" s="845"/>
      <c r="I4" s="845"/>
      <c r="J4" s="846"/>
      <c r="K4" s="846"/>
      <c r="L4" s="846"/>
      <c r="M4" s="846"/>
      <c r="N4" s="844"/>
      <c r="Q4" s="406"/>
    </row>
    <row r="5" spans="1:18" ht="16.2">
      <c r="A5" s="640"/>
      <c r="B5" s="641"/>
      <c r="C5" s="641"/>
      <c r="D5" s="641"/>
      <c r="E5" s="641"/>
      <c r="F5" s="641"/>
      <c r="G5" s="641"/>
      <c r="H5" s="641"/>
      <c r="I5" s="641"/>
      <c r="J5" s="641"/>
      <c r="K5" s="641"/>
      <c r="L5" s="641"/>
      <c r="M5" s="641"/>
      <c r="N5" s="844"/>
    </row>
    <row r="6" spans="1:18" ht="21.75" customHeight="1">
      <c r="A6" s="641"/>
      <c r="B6" s="847"/>
      <c r="C6" s="848"/>
      <c r="D6" s="848"/>
      <c r="E6" s="848"/>
      <c r="F6" s="641"/>
      <c r="G6" s="641" t="s">
        <v>17</v>
      </c>
      <c r="H6" s="981" t="s">
        <v>495</v>
      </c>
      <c r="I6" s="982"/>
      <c r="J6" s="982"/>
      <c r="K6" s="982"/>
      <c r="L6" s="982"/>
      <c r="M6" s="641"/>
      <c r="N6" s="844"/>
      <c r="O6" s="406"/>
      <c r="R6" s="406"/>
    </row>
    <row r="7" spans="1:18" ht="21.75" customHeight="1">
      <c r="A7" s="641"/>
      <c r="B7" s="849"/>
      <c r="C7" s="849"/>
      <c r="D7" s="849"/>
      <c r="E7" s="849"/>
      <c r="F7" s="641"/>
      <c r="G7" s="641"/>
      <c r="H7" s="982"/>
      <c r="I7" s="982"/>
      <c r="J7" s="982"/>
      <c r="K7" s="982"/>
      <c r="L7" s="982"/>
      <c r="M7" s="641"/>
      <c r="N7" s="844"/>
    </row>
    <row r="8" spans="1:18" ht="21.75" customHeight="1">
      <c r="A8" s="641"/>
      <c r="B8" s="849"/>
      <c r="C8" s="849"/>
      <c r="D8" s="849"/>
      <c r="E8" s="849"/>
      <c r="F8" s="641"/>
      <c r="G8" s="641"/>
      <c r="H8" s="982"/>
      <c r="I8" s="982"/>
      <c r="J8" s="982"/>
      <c r="K8" s="982"/>
      <c r="L8" s="982"/>
      <c r="M8" s="641"/>
    </row>
    <row r="9" spans="1:18" ht="21.75" customHeight="1">
      <c r="A9" s="641"/>
      <c r="B9" s="849"/>
      <c r="C9" s="849"/>
      <c r="D9" s="849"/>
      <c r="E9" s="849"/>
      <c r="F9" s="641"/>
      <c r="G9" s="641"/>
      <c r="H9" s="982"/>
      <c r="I9" s="982"/>
      <c r="J9" s="982"/>
      <c r="K9" s="982"/>
      <c r="L9" s="982"/>
      <c r="M9" s="641"/>
    </row>
    <row r="10" spans="1:18" ht="21.75" customHeight="1">
      <c r="A10" s="641"/>
      <c r="B10" s="849"/>
      <c r="C10" s="849"/>
      <c r="D10" s="849"/>
      <c r="E10" s="849"/>
      <c r="F10" s="641"/>
      <c r="G10" s="641"/>
      <c r="H10" s="982"/>
      <c r="I10" s="982"/>
      <c r="J10" s="982"/>
      <c r="K10" s="982"/>
      <c r="L10" s="982"/>
      <c r="M10" s="641"/>
    </row>
    <row r="11" spans="1:18" ht="21.75" customHeight="1">
      <c r="A11" s="641"/>
      <c r="B11" s="849"/>
      <c r="C11" s="849"/>
      <c r="D11" s="849"/>
      <c r="E11" s="849"/>
      <c r="F11" s="642"/>
      <c r="G11" s="642"/>
      <c r="H11" s="982"/>
      <c r="I11" s="982"/>
      <c r="J11" s="982"/>
      <c r="K11" s="982"/>
      <c r="L11" s="982"/>
      <c r="M11" s="641"/>
    </row>
    <row r="12" spans="1:18" ht="21.75" customHeight="1">
      <c r="A12" s="641"/>
      <c r="B12" s="849"/>
      <c r="C12" s="849"/>
      <c r="D12" s="849"/>
      <c r="E12" s="849"/>
      <c r="F12" s="643"/>
      <c r="G12" s="643"/>
      <c r="H12" s="982"/>
      <c r="I12" s="982"/>
      <c r="J12" s="982"/>
      <c r="K12" s="982"/>
      <c r="L12" s="982"/>
      <c r="M12" s="641"/>
    </row>
    <row r="13" spans="1:18" ht="21.75" customHeight="1">
      <c r="A13" s="641"/>
      <c r="B13" s="850"/>
      <c r="C13" s="850"/>
      <c r="D13" s="850"/>
      <c r="E13" s="850"/>
      <c r="F13" s="643"/>
      <c r="G13" s="643"/>
      <c r="H13" s="982"/>
      <c r="I13" s="982"/>
      <c r="J13" s="982"/>
      <c r="K13" s="982"/>
      <c r="L13" s="982"/>
      <c r="M13" s="641"/>
    </row>
    <row r="14" spans="1:18" ht="21.75" customHeight="1">
      <c r="A14" s="641"/>
      <c r="B14" s="850"/>
      <c r="C14" s="850"/>
      <c r="D14" s="850"/>
      <c r="E14" s="850"/>
      <c r="F14" s="642"/>
      <c r="G14" s="642"/>
      <c r="H14" s="982"/>
      <c r="I14" s="982"/>
      <c r="J14" s="982"/>
      <c r="K14" s="982"/>
      <c r="L14" s="982"/>
      <c r="M14" s="641"/>
    </row>
    <row r="15" spans="1:18" ht="21.75" customHeight="1">
      <c r="A15" s="641"/>
      <c r="B15" s="641"/>
      <c r="C15" s="641"/>
      <c r="D15" s="641"/>
      <c r="E15" s="641"/>
      <c r="F15" s="641"/>
      <c r="G15" s="641"/>
      <c r="H15" s="641" t="s">
        <v>17</v>
      </c>
      <c r="I15" s="641"/>
      <c r="J15" s="641"/>
      <c r="K15" s="641"/>
      <c r="L15" s="641"/>
      <c r="M15" s="641"/>
    </row>
    <row r="16" spans="1:18" ht="16.8" thickBot="1">
      <c r="A16" s="983"/>
      <c r="B16" s="984"/>
      <c r="C16" s="985"/>
      <c r="D16" s="985"/>
      <c r="E16" s="985"/>
      <c r="F16" s="985"/>
      <c r="G16" s="985"/>
      <c r="H16" s="985"/>
      <c r="I16" s="985"/>
      <c r="J16" s="985"/>
      <c r="K16" s="985"/>
      <c r="L16" s="985"/>
      <c r="M16" s="985"/>
    </row>
    <row r="17" spans="1:14" ht="18.75" customHeight="1" thickTop="1">
      <c r="A17" s="985"/>
      <c r="B17" s="986" t="s">
        <v>496</v>
      </c>
      <c r="C17" s="987"/>
      <c r="D17" s="987"/>
      <c r="E17" s="987"/>
      <c r="F17" s="987"/>
      <c r="G17" s="987"/>
      <c r="H17" s="987"/>
      <c r="I17" s="987"/>
      <c r="J17" s="987"/>
      <c r="K17" s="987"/>
      <c r="L17" s="988"/>
      <c r="M17" s="985"/>
    </row>
    <row r="18" spans="1:14" ht="18.75" customHeight="1">
      <c r="A18" s="985"/>
      <c r="B18" s="989"/>
      <c r="C18" s="990"/>
      <c r="D18" s="990"/>
      <c r="E18" s="990"/>
      <c r="F18" s="990"/>
      <c r="G18" s="990"/>
      <c r="H18" s="990"/>
      <c r="I18" s="990"/>
      <c r="J18" s="990"/>
      <c r="K18" s="990"/>
      <c r="L18" s="991"/>
      <c r="M18" s="985"/>
    </row>
    <row r="19" spans="1:14" ht="18.75" customHeight="1">
      <c r="A19" s="985"/>
      <c r="B19" s="989"/>
      <c r="C19" s="990"/>
      <c r="D19" s="990"/>
      <c r="E19" s="990"/>
      <c r="F19" s="990"/>
      <c r="G19" s="990"/>
      <c r="H19" s="990"/>
      <c r="I19" s="990"/>
      <c r="J19" s="990"/>
      <c r="K19" s="990"/>
      <c r="L19" s="991"/>
      <c r="M19" s="985"/>
    </row>
    <row r="20" spans="1:14" ht="18.75" customHeight="1">
      <c r="A20" s="985"/>
      <c r="B20" s="989"/>
      <c r="C20" s="990"/>
      <c r="D20" s="990"/>
      <c r="E20" s="990"/>
      <c r="F20" s="990"/>
      <c r="G20" s="990"/>
      <c r="H20" s="990"/>
      <c r="I20" s="990"/>
      <c r="J20" s="990"/>
      <c r="K20" s="990"/>
      <c r="L20" s="991"/>
      <c r="M20" s="985"/>
    </row>
    <row r="21" spans="1:14" ht="18.75" customHeight="1">
      <c r="A21" s="985"/>
      <c r="B21" s="989"/>
      <c r="C21" s="990"/>
      <c r="D21" s="990"/>
      <c r="E21" s="990"/>
      <c r="F21" s="990"/>
      <c r="G21" s="990"/>
      <c r="H21" s="990"/>
      <c r="I21" s="990"/>
      <c r="J21" s="990"/>
      <c r="K21" s="990"/>
      <c r="L21" s="991"/>
      <c r="M21" s="985"/>
    </row>
    <row r="22" spans="1:14" ht="18.75" customHeight="1">
      <c r="A22" s="985"/>
      <c r="B22" s="989"/>
      <c r="C22" s="990"/>
      <c r="D22" s="990"/>
      <c r="E22" s="990"/>
      <c r="F22" s="990"/>
      <c r="G22" s="990"/>
      <c r="H22" s="990"/>
      <c r="I22" s="990"/>
      <c r="J22" s="990"/>
      <c r="K22" s="990"/>
      <c r="L22" s="991"/>
      <c r="M22" s="985"/>
    </row>
    <row r="23" spans="1:14" ht="18.75" customHeight="1">
      <c r="A23" s="985"/>
      <c r="B23" s="989"/>
      <c r="C23" s="990"/>
      <c r="D23" s="990"/>
      <c r="E23" s="990"/>
      <c r="F23" s="990"/>
      <c r="G23" s="990"/>
      <c r="H23" s="990"/>
      <c r="I23" s="990"/>
      <c r="J23" s="990"/>
      <c r="K23" s="990"/>
      <c r="L23" s="991"/>
      <c r="M23" s="985"/>
    </row>
    <row r="24" spans="1:14" ht="18.75" customHeight="1">
      <c r="A24" s="985"/>
      <c r="B24" s="989"/>
      <c r="C24" s="990"/>
      <c r="D24" s="990"/>
      <c r="E24" s="990"/>
      <c r="F24" s="990"/>
      <c r="G24" s="990"/>
      <c r="H24" s="990"/>
      <c r="I24" s="990"/>
      <c r="J24" s="990"/>
      <c r="K24" s="990"/>
      <c r="L24" s="991"/>
      <c r="M24" s="985"/>
    </row>
    <row r="25" spans="1:14" ht="18.75" customHeight="1">
      <c r="A25" s="985"/>
      <c r="B25" s="989"/>
      <c r="C25" s="990"/>
      <c r="D25" s="990"/>
      <c r="E25" s="990"/>
      <c r="F25" s="990"/>
      <c r="G25" s="990"/>
      <c r="H25" s="990"/>
      <c r="I25" s="990"/>
      <c r="J25" s="990"/>
      <c r="K25" s="990"/>
      <c r="L25" s="991"/>
      <c r="M25" s="985"/>
    </row>
    <row r="26" spans="1:14" ht="18.75" customHeight="1">
      <c r="A26" s="985"/>
      <c r="B26" s="989"/>
      <c r="C26" s="990"/>
      <c r="D26" s="990"/>
      <c r="E26" s="990"/>
      <c r="F26" s="990"/>
      <c r="G26" s="990"/>
      <c r="H26" s="990"/>
      <c r="I26" s="990"/>
      <c r="J26" s="990"/>
      <c r="K26" s="990"/>
      <c r="L26" s="991"/>
      <c r="M26" s="985"/>
    </row>
    <row r="27" spans="1:14" ht="18.75" customHeight="1" thickBot="1">
      <c r="A27" s="985"/>
      <c r="B27" s="992"/>
      <c r="C27" s="993"/>
      <c r="D27" s="993"/>
      <c r="E27" s="993"/>
      <c r="F27" s="993"/>
      <c r="G27" s="993"/>
      <c r="H27" s="993"/>
      <c r="I27" s="993"/>
      <c r="J27" s="993"/>
      <c r="K27" s="993"/>
      <c r="L27" s="994"/>
      <c r="M27" s="985"/>
    </row>
    <row r="28" spans="1:14" ht="13.8" thickTop="1">
      <c r="A28" s="985"/>
      <c r="B28" s="985"/>
      <c r="C28" s="985"/>
      <c r="D28" s="985"/>
      <c r="E28" s="985"/>
      <c r="F28" s="985"/>
      <c r="G28" s="985"/>
      <c r="H28" s="985"/>
      <c r="I28" s="985"/>
      <c r="J28" s="985"/>
      <c r="K28" s="985"/>
      <c r="L28" s="985"/>
      <c r="M28" s="985"/>
    </row>
    <row r="29" spans="1:14">
      <c r="A29" s="985"/>
      <c r="B29" s="985"/>
      <c r="C29" s="985"/>
      <c r="D29" s="985"/>
      <c r="E29" s="985"/>
      <c r="F29" s="985"/>
      <c r="G29" s="985"/>
      <c r="H29" s="985"/>
      <c r="I29" s="985"/>
      <c r="J29" s="985"/>
      <c r="K29" s="985"/>
      <c r="L29" s="985"/>
      <c r="M29" s="985"/>
    </row>
    <row r="30" spans="1:14">
      <c r="A30" s="838"/>
      <c r="B30" s="839"/>
      <c r="C30" s="839"/>
      <c r="D30" s="839"/>
      <c r="E30" s="839"/>
      <c r="F30" s="839"/>
      <c r="G30" s="839"/>
      <c r="H30" s="839"/>
      <c r="I30" s="839"/>
      <c r="J30" s="839"/>
      <c r="K30" s="839"/>
      <c r="L30" s="839"/>
      <c r="M30" s="839"/>
      <c r="N30" s="839"/>
    </row>
    <row r="31" spans="1:14">
      <c r="A31" s="839"/>
      <c r="B31" s="839"/>
      <c r="C31" s="839"/>
      <c r="D31" s="839"/>
      <c r="E31" s="839"/>
      <c r="F31" s="839"/>
      <c r="G31" s="839"/>
      <c r="H31" s="839"/>
      <c r="I31" s="839"/>
      <c r="J31" s="839"/>
      <c r="K31" s="839"/>
      <c r="L31" s="839"/>
      <c r="M31" s="839"/>
      <c r="N31" s="839"/>
    </row>
    <row r="32" spans="1:14">
      <c r="A32" s="839"/>
      <c r="B32" s="839"/>
      <c r="C32" s="839"/>
      <c r="D32" s="839"/>
      <c r="E32" s="839"/>
      <c r="F32" s="839"/>
      <c r="G32" s="839"/>
      <c r="H32" s="839"/>
      <c r="I32" s="839"/>
      <c r="J32" s="839"/>
      <c r="K32" s="839"/>
      <c r="L32" s="839"/>
      <c r="M32" s="839"/>
      <c r="N32" s="839"/>
    </row>
    <row r="33" spans="1:14">
      <c r="A33" s="839"/>
      <c r="B33" s="839"/>
      <c r="C33" s="839"/>
      <c r="D33" s="839"/>
      <c r="E33" s="839"/>
      <c r="F33" s="839"/>
      <c r="G33" s="839"/>
      <c r="H33" s="839"/>
      <c r="I33" s="839"/>
      <c r="J33" s="839"/>
      <c r="K33" s="839"/>
      <c r="L33" s="839"/>
      <c r="M33" s="839"/>
      <c r="N33" s="839"/>
    </row>
    <row r="34" spans="1:14">
      <c r="A34" s="839"/>
      <c r="B34" s="839"/>
      <c r="C34" s="839"/>
      <c r="D34" s="839"/>
      <c r="E34" s="839"/>
      <c r="F34" s="839"/>
      <c r="G34" s="839"/>
      <c r="H34" s="839"/>
      <c r="I34" s="839"/>
      <c r="J34" s="839"/>
      <c r="K34" s="839"/>
      <c r="L34" s="839"/>
      <c r="M34" s="839"/>
      <c r="N34" s="839"/>
    </row>
  </sheetData>
  <mergeCells count="9">
    <mergeCell ref="B17:L27"/>
    <mergeCell ref="A30:N34"/>
    <mergeCell ref="A1:M1"/>
    <mergeCell ref="A2:M2"/>
    <mergeCell ref="A3:M3"/>
    <mergeCell ref="N3:N7"/>
    <mergeCell ref="A4:M4"/>
    <mergeCell ref="B6:E14"/>
    <mergeCell ref="H6:L14"/>
  </mergeCells>
  <phoneticPr fontId="81"/>
  <pageMargins left="0.75" right="0.75" top="1" bottom="1" header="0.51200000000000001" footer="0.51200000000000001"/>
  <pageSetup paperSize="9" scale="84"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2"/>
  <sheetViews>
    <sheetView showGridLines="0" view="pageBreakPreview" zoomScale="85" zoomScaleNormal="100" zoomScaleSheetLayoutView="85" workbookViewId="0">
      <selection activeCell="A30" sqref="A30:XFD49"/>
    </sheetView>
  </sheetViews>
  <sheetFormatPr defaultColWidth="9" defaultRowHeight="31.2" customHeight="1"/>
  <cols>
    <col min="1" max="1" width="203.88671875" style="121" customWidth="1"/>
    <col min="2" max="2" width="11.21875" style="119" customWidth="1"/>
    <col min="3" max="3" width="22" style="119" customWidth="1"/>
    <col min="4" max="4" width="20.109375" style="120" customWidth="1"/>
    <col min="5" max="16384" width="9" style="1"/>
  </cols>
  <sheetData>
    <row r="1" spans="1:11" s="15" customFormat="1" ht="45.6" customHeight="1" thickBot="1">
      <c r="A1" s="355" t="s">
        <v>258</v>
      </c>
      <c r="B1" s="356" t="s">
        <v>118</v>
      </c>
      <c r="C1" s="357" t="s">
        <v>119</v>
      </c>
      <c r="D1" s="358" t="s">
        <v>120</v>
      </c>
    </row>
    <row r="2" spans="1:11" s="15" customFormat="1" ht="45.6" customHeight="1">
      <c r="A2" s="377" t="s">
        <v>266</v>
      </c>
      <c r="B2" s="309"/>
      <c r="C2" s="268"/>
      <c r="D2" s="353"/>
    </row>
    <row r="3" spans="1:11" s="15" customFormat="1" ht="279" customHeight="1">
      <c r="A3" s="367" t="s">
        <v>267</v>
      </c>
      <c r="B3" s="337" t="s">
        <v>268</v>
      </c>
      <c r="C3" s="365" t="s">
        <v>269</v>
      </c>
      <c r="D3" s="354">
        <v>45855</v>
      </c>
    </row>
    <row r="4" spans="1:11" s="15" customFormat="1" ht="39.6" customHeight="1" thickBot="1">
      <c r="A4" s="976" t="s">
        <v>270</v>
      </c>
      <c r="B4" s="360"/>
      <c r="C4" s="361"/>
      <c r="D4" s="354"/>
    </row>
    <row r="5" spans="1:11" s="15" customFormat="1" ht="45.6" customHeight="1">
      <c r="A5" s="377" t="s">
        <v>271</v>
      </c>
      <c r="B5" s="309"/>
      <c r="C5" s="268"/>
      <c r="D5" s="353"/>
    </row>
    <row r="6" spans="1:11" s="15" customFormat="1" ht="209.4" customHeight="1">
      <c r="A6" s="367" t="s">
        <v>274</v>
      </c>
      <c r="B6" s="337" t="s">
        <v>272</v>
      </c>
      <c r="C6" s="365" t="s">
        <v>273</v>
      </c>
      <c r="D6" s="354">
        <v>45855</v>
      </c>
    </row>
    <row r="7" spans="1:11" s="15" customFormat="1" ht="39.6" customHeight="1" thickBot="1">
      <c r="A7" s="359" t="s">
        <v>275</v>
      </c>
      <c r="B7" s="360"/>
      <c r="C7" s="361"/>
      <c r="D7" s="354"/>
    </row>
    <row r="8" spans="1:11" s="15" customFormat="1" ht="42.6" customHeight="1">
      <c r="A8" s="377" t="s">
        <v>271</v>
      </c>
      <c r="B8" s="346"/>
      <c r="C8" s="347"/>
      <c r="D8" s="353"/>
      <c r="E8" s="1"/>
      <c r="F8" s="1"/>
      <c r="G8" s="1"/>
      <c r="H8" s="1"/>
      <c r="I8" s="1"/>
      <c r="J8" s="1"/>
      <c r="K8" s="1"/>
    </row>
    <row r="9" spans="1:11" s="15" customFormat="1" ht="405" customHeight="1" thickBot="1">
      <c r="A9" s="367" t="s">
        <v>282</v>
      </c>
      <c r="B9" s="337" t="s">
        <v>280</v>
      </c>
      <c r="C9" s="365" t="s">
        <v>281</v>
      </c>
      <c r="D9" s="354">
        <v>45856</v>
      </c>
      <c r="E9" s="1"/>
      <c r="F9" s="1"/>
      <c r="G9" s="1"/>
      <c r="H9" s="1"/>
      <c r="I9" s="1"/>
      <c r="J9" s="1"/>
      <c r="K9" s="1"/>
    </row>
    <row r="10" spans="1:11" s="15" customFormat="1" ht="36.6" customHeight="1" thickBot="1">
      <c r="A10" s="591" t="s">
        <v>283</v>
      </c>
      <c r="B10" s="350"/>
      <c r="C10" s="174"/>
      <c r="D10" s="368"/>
    </row>
    <row r="11" spans="1:11" s="15" customFormat="1" ht="31.2" hidden="1" customHeight="1">
      <c r="A11" s="355"/>
      <c r="B11" s="356"/>
      <c r="C11" s="357"/>
      <c r="D11" s="358"/>
    </row>
    <row r="12" spans="1:11" s="15" customFormat="1" ht="46.2" customHeight="1">
      <c r="A12" s="375" t="s">
        <v>284</v>
      </c>
      <c r="B12" s="180"/>
      <c r="C12" s="313"/>
      <c r="D12" s="353"/>
    </row>
    <row r="13" spans="1:11" s="15" customFormat="1" ht="94.8" customHeight="1">
      <c r="A13" s="362" t="s">
        <v>285</v>
      </c>
      <c r="B13" s="269" t="s">
        <v>246</v>
      </c>
      <c r="C13" s="312" t="s">
        <v>286</v>
      </c>
      <c r="D13" s="354">
        <v>45855</v>
      </c>
    </row>
    <row r="14" spans="1:11" s="15" customFormat="1" ht="37.200000000000003" customHeight="1" thickBot="1">
      <c r="A14" s="372" t="s">
        <v>287</v>
      </c>
      <c r="B14" s="363"/>
      <c r="C14" s="364"/>
      <c r="D14" s="354"/>
      <c r="E14" s="1"/>
      <c r="F14" s="1"/>
      <c r="G14" s="1"/>
      <c r="H14" s="1"/>
      <c r="I14" s="1"/>
      <c r="J14" s="1"/>
      <c r="K14" s="1"/>
    </row>
    <row r="15" spans="1:11" s="15" customFormat="1" ht="42" customHeight="1">
      <c r="A15" s="376" t="s">
        <v>288</v>
      </c>
      <c r="B15" s="865" t="s">
        <v>290</v>
      </c>
      <c r="C15" s="867" t="s">
        <v>291</v>
      </c>
      <c r="D15" s="870">
        <v>45854</v>
      </c>
      <c r="E15" s="1"/>
      <c r="F15" s="1"/>
      <c r="G15" s="1"/>
      <c r="H15" s="1"/>
      <c r="I15" s="1"/>
      <c r="J15" s="1"/>
      <c r="K15" s="1"/>
    </row>
    <row r="16" spans="1:11" s="15" customFormat="1" ht="181.8" customHeight="1">
      <c r="A16" s="402" t="s">
        <v>289</v>
      </c>
      <c r="B16" s="866"/>
      <c r="C16" s="868"/>
      <c r="D16" s="871"/>
      <c r="E16" s="1"/>
      <c r="F16" s="1"/>
      <c r="G16" s="1"/>
      <c r="H16" s="1"/>
      <c r="I16" s="1"/>
      <c r="J16" s="1"/>
      <c r="K16" s="1"/>
    </row>
    <row r="17" spans="1:19" s="15" customFormat="1" ht="42" customHeight="1" thickBot="1">
      <c r="A17" s="595" t="s">
        <v>292</v>
      </c>
      <c r="B17" s="596"/>
      <c r="C17" s="869"/>
      <c r="D17" s="872"/>
      <c r="E17" s="1"/>
      <c r="F17" s="1"/>
      <c r="G17" s="1"/>
      <c r="H17" s="1"/>
      <c r="I17" s="1"/>
      <c r="J17" s="1"/>
      <c r="K17" s="1"/>
    </row>
    <row r="18" spans="1:19" s="15" customFormat="1" ht="42.6" customHeight="1">
      <c r="A18" s="377" t="s">
        <v>295</v>
      </c>
      <c r="B18" s="877" t="s">
        <v>294</v>
      </c>
      <c r="C18" s="602"/>
      <c r="D18" s="353"/>
      <c r="E18" s="1"/>
      <c r="F18" s="1"/>
      <c r="G18" s="1"/>
      <c r="H18" s="1"/>
      <c r="I18" s="1"/>
      <c r="J18" s="1"/>
      <c r="K18" s="1"/>
    </row>
    <row r="19" spans="1:19" s="15" customFormat="1" ht="76.8" customHeight="1">
      <c r="A19" s="367" t="s">
        <v>296</v>
      </c>
      <c r="B19" s="878"/>
      <c r="C19" s="365" t="s">
        <v>293</v>
      </c>
      <c r="D19" s="354">
        <v>45855</v>
      </c>
      <c r="E19" s="1"/>
      <c r="F19" s="1"/>
      <c r="G19" s="1"/>
      <c r="H19" s="1"/>
      <c r="I19" s="1"/>
      <c r="J19" s="1"/>
      <c r="K19" s="1"/>
    </row>
    <row r="20" spans="1:19" s="15" customFormat="1" ht="36.6" customHeight="1" thickBot="1">
      <c r="A20" s="374" t="s">
        <v>297</v>
      </c>
      <c r="B20" s="879"/>
      <c r="C20" s="603"/>
      <c r="D20" s="368"/>
    </row>
    <row r="21" spans="1:19" s="15" customFormat="1" ht="45.6" customHeight="1">
      <c r="A21" s="375" t="s">
        <v>298</v>
      </c>
      <c r="B21" s="179"/>
      <c r="C21" s="173"/>
      <c r="D21" s="353"/>
    </row>
    <row r="22" spans="1:19" s="15" customFormat="1" ht="317.39999999999998" customHeight="1">
      <c r="A22" s="391" t="s">
        <v>301</v>
      </c>
      <c r="B22" s="337" t="s">
        <v>294</v>
      </c>
      <c r="C22" s="257" t="s">
        <v>299</v>
      </c>
      <c r="D22" s="373">
        <v>45853</v>
      </c>
    </row>
    <row r="23" spans="1:19" s="15" customFormat="1" ht="38.4" customHeight="1" thickBot="1">
      <c r="A23" s="601" t="s">
        <v>300</v>
      </c>
      <c r="B23" s="350"/>
      <c r="C23" s="174"/>
      <c r="D23" s="368"/>
    </row>
    <row r="24" spans="1:19" s="15" customFormat="1" ht="49.2" customHeight="1">
      <c r="A24" s="375" t="s">
        <v>302</v>
      </c>
      <c r="B24" s="180"/>
      <c r="C24" s="172"/>
      <c r="D24" s="353"/>
    </row>
    <row r="25" spans="1:19" s="15" customFormat="1" ht="208.8" customHeight="1">
      <c r="A25" s="378" t="s">
        <v>303</v>
      </c>
      <c r="B25" s="201" t="s">
        <v>305</v>
      </c>
      <c r="C25" s="257" t="s">
        <v>306</v>
      </c>
      <c r="D25" s="370">
        <v>45852</v>
      </c>
    </row>
    <row r="26" spans="1:19" s="15" customFormat="1" ht="39.6" customHeight="1" thickBot="1">
      <c r="A26" s="422" t="s">
        <v>304</v>
      </c>
      <c r="B26" s="392"/>
      <c r="C26" s="393"/>
      <c r="D26" s="394"/>
    </row>
    <row r="27" spans="1:19" s="15" customFormat="1" ht="40.950000000000003" customHeight="1">
      <c r="A27" s="597" t="s">
        <v>475</v>
      </c>
      <c r="B27" s="177"/>
      <c r="C27" s="875" t="s">
        <v>476</v>
      </c>
      <c r="D27" s="873">
        <v>45857</v>
      </c>
      <c r="S27" s="182"/>
    </row>
    <row r="28" spans="1:19" s="15" customFormat="1" ht="123" customHeight="1">
      <c r="A28" s="379" t="s">
        <v>477</v>
      </c>
      <c r="B28" s="322" t="s">
        <v>479</v>
      </c>
      <c r="C28" s="875"/>
      <c r="D28" s="873"/>
      <c r="S28" s="182"/>
    </row>
    <row r="29" spans="1:19" s="15" customFormat="1" ht="34.950000000000003" customHeight="1" thickBot="1">
      <c r="A29" s="203" t="s">
        <v>478</v>
      </c>
      <c r="B29" s="72"/>
      <c r="C29" s="876"/>
      <c r="D29" s="874"/>
      <c r="E29" s="15" t="s">
        <v>209</v>
      </c>
      <c r="H29" s="348"/>
      <c r="I29" s="348"/>
      <c r="J29" s="348"/>
      <c r="K29" s="348"/>
      <c r="L29" s="348"/>
      <c r="M29" s="348"/>
      <c r="N29" s="349"/>
    </row>
    <row r="30" spans="1:19" s="15" customFormat="1" ht="40.950000000000003" hidden="1" customHeight="1" thickTop="1">
      <c r="A30" s="423"/>
      <c r="B30" s="851"/>
      <c r="C30" s="860"/>
      <c r="D30" s="129"/>
    </row>
    <row r="31" spans="1:19" s="15" customFormat="1" ht="147" hidden="1" customHeight="1">
      <c r="A31" s="204"/>
      <c r="B31" s="852"/>
      <c r="C31" s="861"/>
      <c r="D31" s="183"/>
    </row>
    <row r="32" spans="1:19" s="15" customFormat="1" ht="42.6" hidden="1" customHeight="1" thickBot="1">
      <c r="A32" s="205"/>
      <c r="B32" s="853"/>
      <c r="C32" s="862"/>
      <c r="D32" s="128"/>
    </row>
    <row r="33" spans="1:4" s="15" customFormat="1" ht="40.950000000000003" hidden="1" customHeight="1" thickTop="1">
      <c r="A33" s="573"/>
      <c r="B33" s="854"/>
      <c r="C33" s="863"/>
      <c r="D33" s="856"/>
    </row>
    <row r="34" spans="1:4" s="68" customFormat="1" ht="99.6" hidden="1" customHeight="1">
      <c r="A34" s="308"/>
      <c r="B34" s="855"/>
      <c r="C34" s="864"/>
      <c r="D34" s="857"/>
    </row>
    <row r="35" spans="1:4" s="15" customFormat="1" ht="31.2" hidden="1" customHeight="1" thickBot="1">
      <c r="A35" s="266"/>
      <c r="B35" s="263"/>
      <c r="C35" s="264"/>
      <c r="D35" s="265"/>
    </row>
    <row r="36" spans="1:4" ht="47.4" hidden="1" customHeight="1" thickTop="1">
      <c r="A36" s="236"/>
      <c r="B36" s="127"/>
      <c r="C36" s="858"/>
      <c r="D36" s="129"/>
    </row>
    <row r="37" spans="1:4" ht="78.599999999999994" hidden="1" customHeight="1">
      <c r="A37" s="200"/>
      <c r="B37" s="196"/>
      <c r="C37" s="859"/>
      <c r="D37" s="183"/>
    </row>
    <row r="38" spans="1:4" ht="37.200000000000003" hidden="1" customHeight="1" thickBot="1">
      <c r="A38" s="207"/>
      <c r="B38" s="191"/>
      <c r="C38" s="190"/>
      <c r="D38" s="128"/>
    </row>
    <row r="39" spans="1:4" ht="42" hidden="1" customHeight="1" thickTop="1">
      <c r="A39" s="236"/>
      <c r="B39" s="127"/>
      <c r="C39" s="858"/>
      <c r="D39" s="129"/>
    </row>
    <row r="40" spans="1:4" ht="227.4" hidden="1" customHeight="1">
      <c r="A40" s="206"/>
      <c r="B40" s="196"/>
      <c r="C40" s="859"/>
      <c r="D40" s="183"/>
    </row>
    <row r="41" spans="1:4" ht="36.6" hidden="1" customHeight="1" thickBot="1">
      <c r="A41" s="207"/>
      <c r="B41" s="191"/>
      <c r="C41" s="190"/>
      <c r="D41" s="128"/>
    </row>
    <row r="42" spans="1:4" ht="45" hidden="1" customHeight="1" thickTop="1">
      <c r="A42" s="236"/>
      <c r="B42" s="127"/>
      <c r="C42" s="858"/>
      <c r="D42" s="129"/>
    </row>
    <row r="43" spans="1:4" ht="230.4" hidden="1" customHeight="1" thickBot="1">
      <c r="A43" s="206"/>
      <c r="B43" s="196"/>
      <c r="C43" s="859"/>
      <c r="D43" s="183"/>
    </row>
    <row r="44" spans="1:4" ht="36" hidden="1" customHeight="1" thickTop="1">
      <c r="A44" s="253"/>
      <c r="B44" s="127"/>
      <c r="C44" s="858"/>
      <c r="D44" s="129"/>
    </row>
    <row r="45" spans="1:4" ht="161.4" hidden="1" customHeight="1">
      <c r="A45" s="248"/>
      <c r="B45" s="188"/>
      <c r="C45" s="859"/>
      <c r="D45" s="183"/>
    </row>
    <row r="46" spans="1:4" ht="31.2" hidden="1" customHeight="1" thickBot="1">
      <c r="A46" s="207"/>
      <c r="B46" s="191"/>
      <c r="C46" s="190"/>
      <c r="D46" s="128"/>
    </row>
    <row r="47" spans="1:4" s="15" customFormat="1" ht="45.6" hidden="1" customHeight="1" thickTop="1">
      <c r="A47" s="375"/>
      <c r="B47" s="179"/>
      <c r="C47" s="173"/>
      <c r="D47" s="353"/>
    </row>
    <row r="48" spans="1:4" s="15" customFormat="1" ht="144.6" hidden="1" customHeight="1" thickBot="1">
      <c r="A48" s="391"/>
      <c r="B48" s="337"/>
      <c r="C48" s="257"/>
      <c r="D48" s="373"/>
    </row>
    <row r="49" spans="1:4" s="15" customFormat="1" ht="38.4" hidden="1" customHeight="1" thickBot="1">
      <c r="A49" s="591"/>
      <c r="B49" s="350"/>
      <c r="C49" s="174"/>
      <c r="D49" s="368"/>
    </row>
    <row r="50" spans="1:4" ht="31.2" customHeight="1">
      <c r="A50" s="314"/>
    </row>
    <row r="51" spans="1:4" ht="31.2" customHeight="1">
      <c r="A51" s="315" t="s">
        <v>196</v>
      </c>
    </row>
    <row r="52" spans="1:4" ht="31.2" customHeight="1">
      <c r="A52" s="316" t="s">
        <v>197</v>
      </c>
    </row>
  </sheetData>
  <protectedRanges>
    <protectedRange sqref="A22:D22 A48:D48" name="範囲1"/>
  </protectedRanges>
  <mergeCells count="15">
    <mergeCell ref="B15:B16"/>
    <mergeCell ref="C15:C17"/>
    <mergeCell ref="D15:D17"/>
    <mergeCell ref="D27:D29"/>
    <mergeCell ref="C27:C29"/>
    <mergeCell ref="B18:B20"/>
    <mergeCell ref="B30:B32"/>
    <mergeCell ref="B33:B34"/>
    <mergeCell ref="D33:D34"/>
    <mergeCell ref="C44:C45"/>
    <mergeCell ref="C30:C32"/>
    <mergeCell ref="C42:C43"/>
    <mergeCell ref="C36:C37"/>
    <mergeCell ref="C39:C40"/>
    <mergeCell ref="C33:C34"/>
  </mergeCells>
  <phoneticPr fontId="15"/>
  <hyperlinks>
    <hyperlink ref="A52" r:id="rId1" xr:uid="{86A4B1F7-D48D-4D2F-A37F-38B8392EB19D}"/>
    <hyperlink ref="A4" r:id="rId2" xr:uid="{3FAB89B3-95ED-4C0E-8085-8AD167243CE7}"/>
    <hyperlink ref="A10" r:id="rId3" xr:uid="{8FEF52D5-86C1-4FD4-ADF1-667CD324C656}"/>
    <hyperlink ref="A14" r:id="rId4" xr:uid="{9E6C1AE4-2A94-40CF-9BD9-9C55DE74FD15}"/>
    <hyperlink ref="A17" r:id="rId5" xr:uid="{6BE937C3-CEA4-4C60-AAF6-6EB0E2F54CB4}"/>
    <hyperlink ref="A20" r:id="rId6" xr:uid="{019BD2DC-4425-4EE6-8596-98F8499EF612}"/>
    <hyperlink ref="A23" r:id="rId7" xr:uid="{BBA0860A-6DC8-4633-BC13-340381B3562C}"/>
    <hyperlink ref="A26" r:id="rId8" xr:uid="{E800CCA4-CD50-434A-81F4-AF92BDCB86A4}"/>
  </hyperlinks>
  <pageMargins left="0" right="0" top="0.19685039370078741" bottom="0.39370078740157483" header="0" footer="0.19685039370078741"/>
  <pageSetup paperSize="8" scale="21" orientation="portrait" horizontalDpi="300" verticalDpi="300" r:id="rId9"/>
  <headerFooter alignWithMargins="0"/>
  <rowBreaks count="1" manualBreakCount="1">
    <brk id="39"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61"/>
  <sheetViews>
    <sheetView defaultGridColor="0" view="pageBreakPreview" colorId="56" zoomScale="84" zoomScaleNormal="66" zoomScaleSheetLayoutView="84" workbookViewId="0">
      <selection activeCell="A44" sqref="A44:XFD61"/>
    </sheetView>
  </sheetViews>
  <sheetFormatPr defaultColWidth="9" defaultRowHeight="40.200000000000003" customHeight="1"/>
  <cols>
    <col min="1" max="1" width="201.44140625" style="124" customWidth="1"/>
    <col min="2" max="2" width="18" style="56" customWidth="1"/>
    <col min="3" max="3" width="20.109375" style="57" customWidth="1"/>
    <col min="4" max="16384" width="9" style="14"/>
  </cols>
  <sheetData>
    <row r="1" spans="1:3" ht="40.200000000000003" customHeight="1" thickBot="1">
      <c r="A1" s="244" t="s">
        <v>259</v>
      </c>
      <c r="B1" s="245" t="s">
        <v>134</v>
      </c>
      <c r="C1" s="556" t="s">
        <v>120</v>
      </c>
    </row>
    <row r="2" spans="1:3" ht="40.200000000000003" customHeight="1">
      <c r="A2" s="199" t="s">
        <v>418</v>
      </c>
      <c r="B2" s="180"/>
      <c r="C2" s="172"/>
    </row>
    <row r="3" spans="1:3" ht="160.80000000000001" customHeight="1">
      <c r="A3" s="306" t="s">
        <v>419</v>
      </c>
      <c r="B3" s="629" t="s">
        <v>420</v>
      </c>
      <c r="C3" s="173">
        <v>45855</v>
      </c>
    </row>
    <row r="4" spans="1:3" ht="40.200000000000003" customHeight="1" thickBot="1">
      <c r="A4" s="187" t="s">
        <v>417</v>
      </c>
      <c r="B4" s="179"/>
      <c r="C4" s="173"/>
    </row>
    <row r="5" spans="1:3" ht="40.200000000000003" customHeight="1">
      <c r="A5" s="199" t="s">
        <v>403</v>
      </c>
      <c r="B5" s="180"/>
      <c r="C5" s="172"/>
    </row>
    <row r="6" spans="1:3" ht="80.400000000000006" customHeight="1">
      <c r="A6" s="306" t="s">
        <v>428</v>
      </c>
      <c r="B6" s="629" t="s">
        <v>429</v>
      </c>
      <c r="C6" s="173">
        <v>45854</v>
      </c>
    </row>
    <row r="7" spans="1:3" ht="40.200000000000003" customHeight="1" thickBot="1">
      <c r="A7" s="187" t="s">
        <v>427</v>
      </c>
      <c r="B7" s="179"/>
      <c r="C7" s="173"/>
    </row>
    <row r="8" spans="1:3" ht="39" customHeight="1">
      <c r="A8" s="199" t="s">
        <v>404</v>
      </c>
      <c r="B8" s="180"/>
      <c r="C8" s="172"/>
    </row>
    <row r="9" spans="1:3" ht="257.39999999999998" customHeight="1">
      <c r="A9" s="306" t="s">
        <v>425</v>
      </c>
      <c r="B9" s="629" t="s">
        <v>426</v>
      </c>
      <c r="C9" s="173">
        <v>45853</v>
      </c>
    </row>
    <row r="10" spans="1:3" ht="32.4" customHeight="1" thickBot="1">
      <c r="A10" s="187" t="s">
        <v>424</v>
      </c>
      <c r="B10" s="179"/>
      <c r="C10" s="173"/>
    </row>
    <row r="11" spans="1:3" ht="40.950000000000003" customHeight="1">
      <c r="A11" s="199" t="s">
        <v>405</v>
      </c>
      <c r="B11" s="180"/>
      <c r="C11" s="172"/>
    </row>
    <row r="12" spans="1:3" ht="187.8" customHeight="1">
      <c r="A12" s="584" t="s">
        <v>422</v>
      </c>
      <c r="B12" s="337" t="s">
        <v>423</v>
      </c>
      <c r="C12" s="173">
        <v>45853</v>
      </c>
    </row>
    <row r="13" spans="1:3" ht="32.4" customHeight="1" thickBot="1">
      <c r="A13" s="197" t="s">
        <v>421</v>
      </c>
      <c r="B13" s="179"/>
      <c r="C13" s="173"/>
    </row>
    <row r="14" spans="1:3" ht="40.200000000000003" customHeight="1">
      <c r="A14" s="199" t="s">
        <v>406</v>
      </c>
      <c r="B14" s="180"/>
      <c r="C14" s="172"/>
    </row>
    <row r="15" spans="1:3" ht="276.60000000000002" customHeight="1">
      <c r="A15" s="306" t="s">
        <v>431</v>
      </c>
      <c r="B15" s="178" t="s">
        <v>432</v>
      </c>
      <c r="C15" s="173">
        <v>45852</v>
      </c>
    </row>
    <row r="16" spans="1:3" ht="37.200000000000003" customHeight="1" thickBot="1">
      <c r="A16" s="197" t="s">
        <v>430</v>
      </c>
      <c r="B16" s="179"/>
      <c r="C16" s="173"/>
    </row>
    <row r="17" spans="1:3" ht="40.200000000000003" customHeight="1">
      <c r="A17" s="341" t="s">
        <v>407</v>
      </c>
      <c r="B17" s="311"/>
      <c r="C17" s="301"/>
    </row>
    <row r="18" spans="1:3" ht="58.8" customHeight="1">
      <c r="A18" s="307" t="s">
        <v>434</v>
      </c>
      <c r="B18" s="310" t="s">
        <v>435</v>
      </c>
      <c r="C18" s="302">
        <v>45853</v>
      </c>
    </row>
    <row r="19" spans="1:3" ht="36" customHeight="1" thickBot="1">
      <c r="A19" s="305" t="s">
        <v>433</v>
      </c>
      <c r="B19" s="303"/>
      <c r="C19" s="304"/>
    </row>
    <row r="20" spans="1:3" ht="40.200000000000003" customHeight="1">
      <c r="A20" s="342" t="s">
        <v>408</v>
      </c>
      <c r="B20" s="330"/>
      <c r="C20" s="333"/>
    </row>
    <row r="21" spans="1:3" ht="384.6" customHeight="1">
      <c r="A21" s="384"/>
      <c r="B21" s="383"/>
      <c r="C21" s="334"/>
    </row>
    <row r="22" spans="1:3" ht="40.200000000000003" customHeight="1" thickBot="1">
      <c r="A22" s="551" t="s">
        <v>409</v>
      </c>
      <c r="B22" s="332"/>
      <c r="C22" s="335"/>
    </row>
    <row r="23" spans="1:3" ht="48.6" customHeight="1">
      <c r="A23" s="342" t="s">
        <v>410</v>
      </c>
      <c r="B23" s="330"/>
      <c r="C23" s="333"/>
    </row>
    <row r="24" spans="1:3" ht="366" customHeight="1">
      <c r="A24" s="200" t="s">
        <v>437</v>
      </c>
      <c r="B24" s="698" t="s">
        <v>438</v>
      </c>
      <c r="C24" s="697">
        <v>45852</v>
      </c>
    </row>
    <row r="25" spans="1:3" ht="31.95" customHeight="1" thickBot="1">
      <c r="A25" s="551" t="s">
        <v>436</v>
      </c>
      <c r="B25" s="332"/>
      <c r="C25" s="335"/>
    </row>
    <row r="26" spans="1:3" ht="40.200000000000003" customHeight="1">
      <c r="A26" s="342" t="s">
        <v>411</v>
      </c>
      <c r="B26" s="330"/>
      <c r="C26" s="333"/>
    </row>
    <row r="27" spans="1:3" ht="229.8" customHeight="1">
      <c r="A27" s="384" t="s">
        <v>440</v>
      </c>
      <c r="B27" s="407" t="s">
        <v>441</v>
      </c>
      <c r="C27" s="334">
        <v>45852</v>
      </c>
    </row>
    <row r="28" spans="1:3" ht="40.200000000000003" customHeight="1" thickBot="1">
      <c r="A28" s="551" t="s">
        <v>439</v>
      </c>
      <c r="B28" s="332"/>
      <c r="C28" s="335"/>
    </row>
    <row r="29" spans="1:3" ht="40.200000000000003" customHeight="1">
      <c r="A29" s="369" t="s">
        <v>412</v>
      </c>
      <c r="B29" s="330"/>
      <c r="C29" s="333"/>
    </row>
    <row r="30" spans="1:3" ht="234.6" customHeight="1">
      <c r="A30" s="366" t="s">
        <v>443</v>
      </c>
      <c r="B30" s="407" t="s">
        <v>441</v>
      </c>
      <c r="C30" s="334"/>
    </row>
    <row r="31" spans="1:3" ht="36.6" customHeight="1" thickBot="1">
      <c r="A31" s="552" t="s">
        <v>442</v>
      </c>
      <c r="B31" s="332"/>
      <c r="C31" s="335"/>
    </row>
    <row r="32" spans="1:3" ht="40.200000000000003" customHeight="1" thickTop="1">
      <c r="A32" s="598" t="s">
        <v>413</v>
      </c>
      <c r="B32" s="854" t="s">
        <v>438</v>
      </c>
      <c r="C32" s="880">
        <v>45852</v>
      </c>
    </row>
    <row r="33" spans="1:3" ht="235.8" customHeight="1">
      <c r="A33" s="262" t="s">
        <v>444</v>
      </c>
      <c r="B33" s="855"/>
      <c r="C33" s="881"/>
    </row>
    <row r="34" spans="1:3" ht="37.950000000000003" customHeight="1" thickBot="1">
      <c r="A34" s="266" t="s">
        <v>414</v>
      </c>
      <c r="B34" s="263"/>
      <c r="C34" s="264"/>
    </row>
    <row r="35" spans="1:3" ht="40.200000000000003" customHeight="1" thickTop="1">
      <c r="A35" s="599" t="s">
        <v>415</v>
      </c>
      <c r="B35" s="127"/>
      <c r="C35" s="875">
        <v>45852</v>
      </c>
    </row>
    <row r="36" spans="1:3" ht="250.8" customHeight="1">
      <c r="A36" s="424" t="s">
        <v>446</v>
      </c>
      <c r="B36" s="177" t="s">
        <v>447</v>
      </c>
      <c r="C36" s="875"/>
    </row>
    <row r="37" spans="1:3" ht="40.200000000000003" customHeight="1" thickBot="1">
      <c r="A37" s="203" t="s">
        <v>445</v>
      </c>
      <c r="B37" s="126"/>
      <c r="C37" s="876"/>
    </row>
    <row r="38" spans="1:3" ht="40.200000000000003" customHeight="1" thickTop="1">
      <c r="A38" s="413" t="s">
        <v>416</v>
      </c>
      <c r="B38" s="330"/>
      <c r="C38" s="882">
        <v>45851</v>
      </c>
    </row>
    <row r="39" spans="1:3" ht="141" customHeight="1">
      <c r="A39" s="555" t="s">
        <v>449</v>
      </c>
      <c r="B39" s="331" t="s">
        <v>420</v>
      </c>
      <c r="C39" s="883"/>
    </row>
    <row r="40" spans="1:3" ht="34.799999999999997" customHeight="1" thickBot="1">
      <c r="A40" s="578" t="s">
        <v>448</v>
      </c>
      <c r="B40" s="332"/>
      <c r="C40" s="884"/>
    </row>
    <row r="41" spans="1:3" ht="40.200000000000003" customHeight="1">
      <c r="A41" s="413" t="s">
        <v>472</v>
      </c>
      <c r="B41" s="330"/>
      <c r="C41" s="333"/>
    </row>
    <row r="42" spans="1:3" ht="295.8" customHeight="1">
      <c r="A42" s="555" t="s">
        <v>473</v>
      </c>
      <c r="B42" s="331" t="s">
        <v>432</v>
      </c>
      <c r="C42" s="334">
        <v>45857</v>
      </c>
    </row>
    <row r="43" spans="1:3" ht="40.200000000000003" customHeight="1" thickBot="1">
      <c r="A43" s="549" t="s">
        <v>474</v>
      </c>
      <c r="B43" s="332"/>
      <c r="C43" s="335"/>
    </row>
    <row r="44" spans="1:3" ht="40.200000000000003" hidden="1" customHeight="1">
      <c r="A44" s="413"/>
      <c r="B44" s="330"/>
      <c r="C44" s="403"/>
    </row>
    <row r="45" spans="1:3" ht="303" hidden="1" customHeight="1">
      <c r="A45" s="200"/>
      <c r="B45" s="331"/>
      <c r="C45" s="403"/>
    </row>
    <row r="46" spans="1:3" ht="40.200000000000003" hidden="1" customHeight="1" thickBot="1">
      <c r="A46" s="326"/>
      <c r="B46" s="332"/>
      <c r="C46" s="403"/>
    </row>
    <row r="47" spans="1:3" ht="40.200000000000003" hidden="1" customHeight="1">
      <c r="A47" s="553"/>
      <c r="B47" s="330"/>
      <c r="C47" s="333"/>
    </row>
    <row r="48" spans="1:3" ht="76.8" hidden="1" customHeight="1">
      <c r="A48" s="366"/>
      <c r="B48" s="331"/>
      <c r="C48" s="334"/>
    </row>
    <row r="49" spans="1:3" ht="36" hidden="1" customHeight="1" thickBot="1">
      <c r="A49" s="550"/>
      <c r="B49" s="332"/>
      <c r="C49" s="335"/>
    </row>
    <row r="50" spans="1:3" ht="40.200000000000003" hidden="1" customHeight="1">
      <c r="A50" s="554"/>
      <c r="B50" s="330"/>
      <c r="C50" s="333"/>
    </row>
    <row r="51" spans="1:3" ht="279" hidden="1" customHeight="1">
      <c r="A51" s="366"/>
      <c r="B51" s="331"/>
      <c r="C51" s="334"/>
    </row>
    <row r="52" spans="1:3" ht="40.200000000000003" hidden="1" customHeight="1" thickBot="1">
      <c r="A52" s="550"/>
      <c r="B52" s="332"/>
      <c r="C52" s="335"/>
    </row>
    <row r="53" spans="1:3" ht="40.200000000000003" hidden="1" customHeight="1">
      <c r="A53" s="554"/>
      <c r="B53" s="330"/>
      <c r="C53" s="333"/>
    </row>
    <row r="54" spans="1:3" ht="125.4" hidden="1" customHeight="1">
      <c r="A54" s="366"/>
      <c r="B54" s="331"/>
      <c r="C54" s="334"/>
    </row>
    <row r="55" spans="1:3" ht="40.200000000000003" hidden="1" customHeight="1" thickBot="1">
      <c r="A55" s="550"/>
      <c r="B55" s="332"/>
      <c r="C55" s="335"/>
    </row>
    <row r="56" spans="1:3" ht="40.200000000000003" hidden="1" customHeight="1">
      <c r="A56" s="554"/>
      <c r="B56" s="330"/>
      <c r="C56" s="333"/>
    </row>
    <row r="57" spans="1:3" ht="123.6" hidden="1" customHeight="1">
      <c r="A57" s="366"/>
      <c r="B57" s="331"/>
      <c r="C57" s="334"/>
    </row>
    <row r="58" spans="1:3" ht="40.200000000000003" hidden="1" customHeight="1" thickBot="1">
      <c r="A58" s="550"/>
      <c r="B58" s="332"/>
      <c r="C58" s="335"/>
    </row>
    <row r="59" spans="1:3" ht="40.200000000000003" hidden="1" customHeight="1">
      <c r="A59" s="554"/>
      <c r="B59" s="330"/>
      <c r="C59" s="333"/>
    </row>
    <row r="60" spans="1:3" ht="40.200000000000003" hidden="1" customHeight="1">
      <c r="A60" s="366"/>
      <c r="B60" s="331"/>
      <c r="C60" s="334"/>
    </row>
    <row r="61" spans="1:3" ht="40.200000000000003" hidden="1" customHeight="1" thickBot="1">
      <c r="A61" s="549"/>
      <c r="B61" s="332"/>
      <c r="C61" s="335"/>
    </row>
  </sheetData>
  <mergeCells count="4">
    <mergeCell ref="C32:C33"/>
    <mergeCell ref="B32:B33"/>
    <mergeCell ref="C35:C37"/>
    <mergeCell ref="C38:C40"/>
  </mergeCells>
  <phoneticPr fontId="81"/>
  <hyperlinks>
    <hyperlink ref="A4" r:id="rId1" xr:uid="{6F35871E-AAED-45C4-B2D4-2508A9AE0DEA}"/>
    <hyperlink ref="A13" r:id="rId2" xr:uid="{DD872CA1-FD02-40D0-A6FC-A5D39C5B8FD2}"/>
    <hyperlink ref="A10" r:id="rId3" xr:uid="{EED94914-ECAE-45DE-BEFE-38E1CE8D6B20}"/>
    <hyperlink ref="A7" r:id="rId4" xr:uid="{FBDA4247-93D0-49AE-AA2C-95D699FF899A}"/>
    <hyperlink ref="A16" r:id="rId5" xr:uid="{3261F75B-D6E6-4B1F-9393-1C624012135A}"/>
    <hyperlink ref="A19" r:id="rId6" xr:uid="{D69D3180-BEC4-4274-A796-633E9F89AC52}"/>
    <hyperlink ref="A25" r:id="rId7" xr:uid="{8B568C27-4BC9-4DD7-A4C9-86B1A5A4B5D2}"/>
    <hyperlink ref="A28" r:id="rId8" xr:uid="{28A4F940-9139-4FFF-8B20-17ECD290B6D6}"/>
    <hyperlink ref="A31" r:id="rId9" xr:uid="{BD84520E-1FFB-4383-BDEA-D6150F340879}"/>
    <hyperlink ref="A37" r:id="rId10" xr:uid="{6D8861C6-8B0A-4310-B939-C9EE7E47FA52}"/>
    <hyperlink ref="A40" r:id="rId11" xr:uid="{2512D845-454E-4ED8-BEC3-6864AF8ECF80}"/>
    <hyperlink ref="A43" r:id="rId12" xr:uid="{DE0F03A8-80FD-414C-A336-BABF262A8574}"/>
  </hyperlinks>
  <pageMargins left="0.74803149606299213" right="0.74803149606299213" top="0.98425196850393704" bottom="0.98425196850393704" header="0.51181102362204722" footer="0.51181102362204722"/>
  <pageSetup paperSize="9" scale="14" fitToHeight="3" orientation="portrait" r:id="rId13"/>
  <headerFooter alignWithMargins="0"/>
  <rowBreaks count="1" manualBreakCount="1">
    <brk id="37"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topLeftCell="B1" zoomScale="98" zoomScaleNormal="112" zoomScaleSheetLayoutView="98" workbookViewId="0">
      <selection activeCell="C39" sqref="C39"/>
    </sheetView>
  </sheetViews>
  <sheetFormatPr defaultColWidth="9" defaultRowHeight="13.2"/>
  <cols>
    <col min="1" max="1" width="5" style="1" customWidth="1"/>
    <col min="2" max="2" width="25.77734375" style="39" customWidth="1"/>
    <col min="3" max="3" width="74.109375" style="1" customWidth="1"/>
    <col min="4" max="4" width="109.88671875" style="1" customWidth="1"/>
    <col min="5" max="5" width="3.88671875" style="1" customWidth="1"/>
    <col min="6" max="16384" width="9" style="1"/>
  </cols>
  <sheetData>
    <row r="1" spans="1:7" ht="18.75" customHeight="1">
      <c r="B1" s="39" t="s">
        <v>121</v>
      </c>
    </row>
    <row r="2" spans="1:7" ht="17.25" customHeight="1" thickBot="1">
      <c r="B2" s="371" t="s">
        <v>450</v>
      </c>
      <c r="C2" s="380"/>
      <c r="D2" s="885" t="str">
        <f>+D24</f>
        <v>対前週
インフルエンザ 　　     　       　 7%    増加
新型コロナウイルス          　 　29% 　 増加</v>
      </c>
    </row>
    <row r="3" spans="1:7" ht="16.5" customHeight="1" thickBot="1">
      <c r="B3" s="237" t="s">
        <v>122</v>
      </c>
      <c r="C3" s="238" t="s">
        <v>123</v>
      </c>
      <c r="D3" s="885"/>
    </row>
    <row r="4" spans="1:7" ht="17.25" customHeight="1" thickBot="1">
      <c r="B4" s="239" t="s">
        <v>124</v>
      </c>
      <c r="C4" s="300" t="s">
        <v>451</v>
      </c>
      <c r="D4" s="40"/>
    </row>
    <row r="5" spans="1:7" ht="17.25" customHeight="1">
      <c r="B5" s="891" t="s">
        <v>125</v>
      </c>
      <c r="C5" s="894" t="s">
        <v>126</v>
      </c>
      <c r="D5" s="895"/>
    </row>
    <row r="6" spans="1:7" ht="19.2" customHeight="1">
      <c r="B6" s="892"/>
      <c r="C6" s="896" t="s">
        <v>127</v>
      </c>
      <c r="D6" s="897"/>
      <c r="G6" s="68"/>
    </row>
    <row r="7" spans="1:7" ht="19.95" customHeight="1">
      <c r="B7" s="892"/>
      <c r="C7" s="84" t="s">
        <v>128</v>
      </c>
      <c r="D7" s="85"/>
      <c r="G7" s="68"/>
    </row>
    <row r="8" spans="1:7" ht="25.2" customHeight="1" thickBot="1">
      <c r="B8" s="893"/>
      <c r="C8" s="70" t="s">
        <v>129</v>
      </c>
      <c r="D8" s="69"/>
      <c r="G8" s="68"/>
    </row>
    <row r="9" spans="1:7" ht="37.950000000000003" customHeight="1" thickBot="1">
      <c r="B9" s="904" t="s">
        <v>214</v>
      </c>
      <c r="C9" s="906" t="s">
        <v>452</v>
      </c>
      <c r="D9" s="907"/>
      <c r="G9" s="68"/>
    </row>
    <row r="10" spans="1:7" ht="36" hidden="1" customHeight="1" thickBot="1">
      <c r="B10" s="905"/>
      <c r="C10" s="898" t="s">
        <v>218</v>
      </c>
      <c r="D10" s="899"/>
    </row>
    <row r="11" spans="1:7" ht="63.6" customHeight="1" thickBot="1">
      <c r="B11" s="908" t="s">
        <v>130</v>
      </c>
      <c r="C11" s="900" t="s">
        <v>454</v>
      </c>
      <c r="D11" s="901"/>
    </row>
    <row r="12" spans="1:7" ht="63.6" customHeight="1" thickBot="1">
      <c r="B12" s="909"/>
      <c r="C12" s="240" t="s">
        <v>455</v>
      </c>
      <c r="D12" s="241" t="s">
        <v>456</v>
      </c>
      <c r="F12" s="1" t="s">
        <v>17</v>
      </c>
    </row>
    <row r="13" spans="1:7" ht="37.950000000000003" customHeight="1" thickBot="1">
      <c r="B13" s="575" t="s">
        <v>215</v>
      </c>
      <c r="C13" s="902" t="s">
        <v>453</v>
      </c>
      <c r="D13" s="903"/>
    </row>
    <row r="14" spans="1:7" ht="118.8" customHeight="1" thickBot="1">
      <c r="B14" s="576" t="s">
        <v>131</v>
      </c>
      <c r="C14" s="242" t="s">
        <v>457</v>
      </c>
      <c r="D14" s="243" t="s">
        <v>458</v>
      </c>
      <c r="F14" t="s">
        <v>3</v>
      </c>
    </row>
    <row r="15" spans="1:7" ht="85.2" customHeight="1" thickBot="1">
      <c r="A15" t="s">
        <v>41</v>
      </c>
      <c r="B15" s="577" t="s">
        <v>210</v>
      </c>
      <c r="C15" s="889" t="s">
        <v>459</v>
      </c>
      <c r="D15" s="890"/>
    </row>
    <row r="16" spans="1:7" ht="17.25" customHeight="1"/>
    <row r="17" spans="2:5" ht="17.25" customHeight="1">
      <c r="B17" s="886" t="s">
        <v>132</v>
      </c>
      <c r="C17" s="130"/>
      <c r="D17" s="1" t="s">
        <v>41</v>
      </c>
    </row>
    <row r="18" spans="2:5">
      <c r="B18" s="886"/>
      <c r="C18"/>
    </row>
    <row r="19" spans="2:5">
      <c r="B19" s="886"/>
      <c r="E19" s="1" t="s">
        <v>17</v>
      </c>
    </row>
    <row r="20" spans="2:5">
      <c r="B20" s="886"/>
    </row>
    <row r="21" spans="2:5">
      <c r="B21" s="886"/>
    </row>
    <row r="22" spans="2:5" ht="16.2">
      <c r="B22" s="886"/>
      <c r="D22" s="181" t="s">
        <v>133</v>
      </c>
    </row>
    <row r="23" spans="2:5">
      <c r="B23" s="886"/>
    </row>
    <row r="24" spans="2:5">
      <c r="B24" s="886"/>
      <c r="D24" s="887" t="s">
        <v>461</v>
      </c>
    </row>
    <row r="25" spans="2:5">
      <c r="B25" s="886"/>
      <c r="D25" s="888"/>
    </row>
    <row r="26" spans="2:5">
      <c r="B26" s="886"/>
      <c r="D26" s="888"/>
    </row>
    <row r="27" spans="2:5">
      <c r="B27" s="886"/>
      <c r="D27" s="888"/>
    </row>
    <row r="28" spans="2:5">
      <c r="B28" s="886"/>
      <c r="D28" s="888"/>
    </row>
    <row r="29" spans="2:5">
      <c r="B29" s="886"/>
    </row>
    <row r="30" spans="2:5">
      <c r="B30" s="886"/>
      <c r="D30" s="1" t="s">
        <v>41</v>
      </c>
    </row>
    <row r="31" spans="2:5">
      <c r="B31" s="886"/>
      <c r="D31" s="1" t="s">
        <v>41</v>
      </c>
    </row>
    <row r="32" spans="2:5">
      <c r="B32" s="886"/>
    </row>
    <row r="33" spans="2:2">
      <c r="B33" s="886"/>
    </row>
    <row r="34" spans="2:2">
      <c r="B34" s="886"/>
    </row>
  </sheetData>
  <mergeCells count="13">
    <mergeCell ref="D2:D3"/>
    <mergeCell ref="B17:B34"/>
    <mergeCell ref="D24:D28"/>
    <mergeCell ref="C15:D15"/>
    <mergeCell ref="B5:B8"/>
    <mergeCell ref="C5:D5"/>
    <mergeCell ref="C6:D6"/>
    <mergeCell ref="C10:D10"/>
    <mergeCell ref="C11:D11"/>
    <mergeCell ref="C13:D13"/>
    <mergeCell ref="B9:B10"/>
    <mergeCell ref="C9:D9"/>
    <mergeCell ref="B11:B12"/>
  </mergeCells>
  <phoneticPr fontId="81"/>
  <hyperlinks>
    <hyperlink ref="C6" r:id="rId1" location="h2_1" xr:uid="{B5E764AE-5943-4A97-AD1C-025941C051BF}"/>
  </hyperlinks>
  <pageMargins left="0.7" right="0.7" top="0.75" bottom="0.75" header="0.3" footer="0.3"/>
  <pageSetup paperSize="9" scale="41"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E41"/>
  <sheetViews>
    <sheetView topLeftCell="A23" zoomScale="90" zoomScaleNormal="90" zoomScaleSheetLayoutView="100" workbookViewId="0">
      <selection activeCell="AE38" sqref="AE38"/>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918" t="s">
        <v>181</v>
      </c>
      <c r="B1" s="919"/>
      <c r="C1" s="919"/>
      <c r="D1" s="919"/>
      <c r="E1" s="919"/>
      <c r="F1" s="919"/>
      <c r="G1" s="919"/>
      <c r="H1" s="919"/>
      <c r="I1" s="919"/>
      <c r="J1" s="919"/>
      <c r="K1" s="919"/>
      <c r="L1" s="919"/>
      <c r="M1" s="919"/>
      <c r="N1" s="920"/>
      <c r="P1" s="918" t="s">
        <v>135</v>
      </c>
      <c r="Q1" s="919"/>
      <c r="R1" s="919"/>
      <c r="S1" s="919"/>
      <c r="T1" s="919"/>
      <c r="U1" s="919"/>
      <c r="V1" s="919"/>
      <c r="W1" s="919"/>
      <c r="X1" s="919"/>
      <c r="Y1" s="919"/>
      <c r="Z1" s="919"/>
      <c r="AA1" s="919"/>
      <c r="AB1" s="919"/>
      <c r="AC1" s="920"/>
    </row>
    <row r="2" spans="1:31" ht="18" customHeight="1" thickBot="1">
      <c r="A2" s="921" t="s">
        <v>3</v>
      </c>
      <c r="B2" s="922"/>
      <c r="C2" s="922"/>
      <c r="D2" s="922"/>
      <c r="E2" s="922"/>
      <c r="F2" s="922"/>
      <c r="G2" s="922"/>
      <c r="H2" s="922"/>
      <c r="I2" s="922"/>
      <c r="J2" s="922"/>
      <c r="K2" s="922"/>
      <c r="L2" s="922"/>
      <c r="M2" s="922"/>
      <c r="N2" s="923"/>
      <c r="P2" s="924" t="s">
        <v>136</v>
      </c>
      <c r="Q2" s="922"/>
      <c r="R2" s="922"/>
      <c r="S2" s="922"/>
      <c r="T2" s="922"/>
      <c r="U2" s="922"/>
      <c r="V2" s="922"/>
      <c r="W2" s="922"/>
      <c r="X2" s="922"/>
      <c r="Y2" s="922"/>
      <c r="Z2" s="922"/>
      <c r="AA2" s="922"/>
      <c r="AB2" s="922"/>
      <c r="AC2" s="925"/>
    </row>
    <row r="3" spans="1:31" ht="13.8" thickBot="1">
      <c r="A3" s="430" t="s">
        <v>3</v>
      </c>
      <c r="B3" s="431" t="s">
        <v>137</v>
      </c>
      <c r="C3" s="431" t="s">
        <v>138</v>
      </c>
      <c r="D3" s="431" t="s">
        <v>139</v>
      </c>
      <c r="E3" s="431" t="s">
        <v>140</v>
      </c>
      <c r="F3" s="431" t="s">
        <v>141</v>
      </c>
      <c r="G3" s="431" t="s">
        <v>142</v>
      </c>
      <c r="H3" s="432" t="s">
        <v>143</v>
      </c>
      <c r="I3" s="433" t="s">
        <v>144</v>
      </c>
      <c r="J3" s="433" t="s">
        <v>145</v>
      </c>
      <c r="K3" s="433" t="s">
        <v>146</v>
      </c>
      <c r="L3" s="433" t="s">
        <v>147</v>
      </c>
      <c r="M3" s="433" t="s">
        <v>148</v>
      </c>
      <c r="N3" s="434" t="s">
        <v>149</v>
      </c>
      <c r="P3" s="433"/>
      <c r="Q3" s="431" t="s">
        <v>137</v>
      </c>
      <c r="R3" s="431" t="s">
        <v>138</v>
      </c>
      <c r="S3" s="431" t="s">
        <v>139</v>
      </c>
      <c r="T3" s="431" t="s">
        <v>140</v>
      </c>
      <c r="U3" s="431" t="s">
        <v>141</v>
      </c>
      <c r="V3" s="431" t="s">
        <v>142</v>
      </c>
      <c r="W3" s="432" t="s">
        <v>143</v>
      </c>
      <c r="X3" s="433" t="s">
        <v>144</v>
      </c>
      <c r="Y3" s="433" t="s">
        <v>145</v>
      </c>
      <c r="Z3" s="433" t="s">
        <v>146</v>
      </c>
      <c r="AA3" s="433" t="s">
        <v>147</v>
      </c>
      <c r="AB3" s="433" t="s">
        <v>148</v>
      </c>
      <c r="AC3" s="435" t="s">
        <v>150</v>
      </c>
    </row>
    <row r="4" spans="1:31" ht="13.8" thickBot="1">
      <c r="A4" s="436" t="s">
        <v>3</v>
      </c>
      <c r="B4" s="437">
        <f>SUM(B7:B13)</f>
        <v>687</v>
      </c>
      <c r="C4" s="437">
        <f t="shared" ref="C4:M4" si="0">SUM(C7:C13)</f>
        <v>531</v>
      </c>
      <c r="D4" s="437">
        <f t="shared" si="0"/>
        <v>579</v>
      </c>
      <c r="E4" s="437">
        <f t="shared" si="0"/>
        <v>737</v>
      </c>
      <c r="F4" s="437">
        <f t="shared" ref="F4:G4" si="1">SUM(F7:F13)</f>
        <v>1453</v>
      </c>
      <c r="G4" s="437">
        <f t="shared" si="1"/>
        <v>2640</v>
      </c>
      <c r="H4" s="437">
        <f t="shared" ref="H4" si="2">SUM(H7:H13)</f>
        <v>3563</v>
      </c>
      <c r="I4" s="437">
        <f t="shared" si="0"/>
        <v>3798</v>
      </c>
      <c r="J4" s="437">
        <f t="shared" si="0"/>
        <v>2933</v>
      </c>
      <c r="K4" s="437">
        <f t="shared" si="0"/>
        <v>2324</v>
      </c>
      <c r="L4" s="437">
        <f t="shared" si="0"/>
        <v>1302</v>
      </c>
      <c r="M4" s="437">
        <f t="shared" si="0"/>
        <v>943</v>
      </c>
      <c r="N4" s="437">
        <f>SUM(B4:M4)</f>
        <v>21490</v>
      </c>
      <c r="O4" s="4"/>
      <c r="P4" s="438" t="str">
        <f>+A4</f>
        <v xml:space="preserve"> </v>
      </c>
      <c r="Q4" s="437">
        <f>SUM(Q7:Q13)</f>
        <v>31</v>
      </c>
      <c r="R4" s="437">
        <f t="shared" ref="R4:AB4" si="3">SUM(R7:R13)</f>
        <v>24</v>
      </c>
      <c r="S4" s="437">
        <f t="shared" si="3"/>
        <v>51</v>
      </c>
      <c r="T4" s="437">
        <f t="shared" si="3"/>
        <v>21</v>
      </c>
      <c r="U4" s="437">
        <f t="shared" ref="U4:V4" si="4">SUM(U7:U13)</f>
        <v>33</v>
      </c>
      <c r="V4" s="437">
        <f t="shared" si="4"/>
        <v>22</v>
      </c>
      <c r="W4" s="437">
        <f t="shared" ref="W4" si="5">SUM(W7:W13)</f>
        <v>24</v>
      </c>
      <c r="X4" s="437">
        <f t="shared" si="3"/>
        <v>39</v>
      </c>
      <c r="Y4" s="437">
        <f t="shared" si="3"/>
        <v>22</v>
      </c>
      <c r="Z4" s="437">
        <f t="shared" si="3"/>
        <v>49</v>
      </c>
      <c r="AA4" s="437">
        <f t="shared" si="3"/>
        <v>31</v>
      </c>
      <c r="AB4" s="437">
        <f t="shared" si="3"/>
        <v>50</v>
      </c>
      <c r="AC4" s="437">
        <f>SUM(Q4:AB4)</f>
        <v>397</v>
      </c>
    </row>
    <row r="5" spans="1:31" ht="19.95" customHeight="1" thickBot="1">
      <c r="A5" s="439" t="s">
        <v>3</v>
      </c>
      <c r="B5" s="439" t="s">
        <v>3</v>
      </c>
      <c r="C5" s="439" t="s">
        <v>3</v>
      </c>
      <c r="D5" s="439" t="s">
        <v>3</v>
      </c>
      <c r="E5" s="439" t="s">
        <v>3</v>
      </c>
      <c r="F5" s="439" t="s">
        <v>3</v>
      </c>
      <c r="G5" s="439" t="s">
        <v>3</v>
      </c>
      <c r="H5" s="440" t="s">
        <v>151</v>
      </c>
      <c r="I5" s="439" t="s">
        <v>3</v>
      </c>
      <c r="J5" s="439" t="s" ph="1">
        <v>17</v>
      </c>
      <c r="K5" s="439" t="s" ph="1">
        <v>17</v>
      </c>
      <c r="L5" s="439" ph="1"/>
      <c r="M5" s="439" t="s" ph="1">
        <v>17</v>
      </c>
      <c r="N5" s="441"/>
      <c r="O5" s="45"/>
      <c r="P5" s="345"/>
      <c r="Q5" s="345"/>
      <c r="R5" s="345"/>
      <c r="S5" s="345"/>
      <c r="T5" s="345"/>
      <c r="U5" s="345"/>
      <c r="V5" s="345"/>
      <c r="W5" s="440" t="s">
        <v>151</v>
      </c>
      <c r="X5" s="345"/>
      <c r="Y5" s="345"/>
      <c r="Z5" s="345"/>
      <c r="AA5" s="345"/>
      <c r="AB5" s="345"/>
      <c r="AC5" s="441"/>
      <c r="AE5" s="1" t="s">
        <v>178</v>
      </c>
    </row>
    <row r="6" spans="1:31" ht="19.95" customHeight="1" thickBot="1">
      <c r="A6" s="439"/>
      <c r="B6" s="439"/>
      <c r="C6" s="439"/>
      <c r="D6" s="439"/>
      <c r="E6" s="439"/>
      <c r="F6" s="439" t="s">
        <v>178</v>
      </c>
      <c r="G6" s="439" t="s">
        <v>178</v>
      </c>
      <c r="H6" s="440">
        <v>134</v>
      </c>
      <c r="I6" s="344"/>
      <c r="J6" s="344"/>
      <c r="K6" s="344"/>
      <c r="L6" s="344"/>
      <c r="M6" s="344"/>
      <c r="N6" s="136"/>
      <c r="O6" s="45"/>
      <c r="P6" s="344"/>
      <c r="Q6" s="344"/>
      <c r="R6" s="344"/>
      <c r="S6" s="344"/>
      <c r="T6" s="344"/>
      <c r="U6" s="344"/>
      <c r="V6" s="344"/>
      <c r="W6" s="440">
        <v>1</v>
      </c>
      <c r="X6" s="344"/>
      <c r="Y6" s="344"/>
      <c r="Z6" s="344"/>
      <c r="AA6" s="344"/>
      <c r="AB6" s="344"/>
      <c r="AC6" s="136"/>
    </row>
    <row r="7" spans="1:31" ht="19.95" customHeight="1" thickBot="1">
      <c r="A7" s="442" t="s">
        <v>201</v>
      </c>
      <c r="B7" s="546">
        <v>142</v>
      </c>
      <c r="C7" s="539">
        <v>95</v>
      </c>
      <c r="D7" s="539">
        <v>86</v>
      </c>
      <c r="E7" s="547">
        <v>109</v>
      </c>
      <c r="F7" s="547">
        <v>212</v>
      </c>
      <c r="G7" s="630">
        <v>297</v>
      </c>
      <c r="H7" s="548">
        <v>225</v>
      </c>
      <c r="I7" s="344"/>
      <c r="J7" s="344"/>
      <c r="K7" s="344"/>
      <c r="L7" s="344"/>
      <c r="M7" s="344"/>
      <c r="N7" s="444">
        <f t="shared" ref="N7:N21" si="6">SUM(B7:M7)</f>
        <v>1166</v>
      </c>
      <c r="O7" s="45"/>
      <c r="P7" s="442" t="s">
        <v>201</v>
      </c>
      <c r="Q7" s="443">
        <v>2</v>
      </c>
      <c r="R7" s="443">
        <v>4</v>
      </c>
      <c r="S7" s="443">
        <v>6</v>
      </c>
      <c r="T7" s="443">
        <v>4</v>
      </c>
      <c r="U7" s="443">
        <v>8</v>
      </c>
      <c r="V7" s="443">
        <v>0</v>
      </c>
      <c r="W7" s="440">
        <v>2</v>
      </c>
      <c r="X7" s="344"/>
      <c r="Y7" s="344"/>
      <c r="Z7" s="344"/>
      <c r="AA7" s="344"/>
      <c r="AB7" s="344"/>
      <c r="AC7" s="445">
        <f>SUM(Q7:AB7)</f>
        <v>26</v>
      </c>
    </row>
    <row r="8" spans="1:31" ht="19.95" customHeight="1" thickBot="1">
      <c r="A8" s="442" t="s">
        <v>180</v>
      </c>
      <c r="B8" s="267">
        <v>103</v>
      </c>
      <c r="C8" s="404">
        <v>102</v>
      </c>
      <c r="D8" s="404">
        <v>114</v>
      </c>
      <c r="E8" s="185">
        <v>122</v>
      </c>
      <c r="F8" s="446">
        <v>257</v>
      </c>
      <c r="G8" s="447">
        <v>308</v>
      </c>
      <c r="H8" s="447">
        <v>519</v>
      </c>
      <c r="I8" s="448">
        <v>708</v>
      </c>
      <c r="J8" s="449">
        <v>541</v>
      </c>
      <c r="K8" s="450">
        <v>533</v>
      </c>
      <c r="L8" s="449">
        <v>277</v>
      </c>
      <c r="M8" s="449">
        <v>158</v>
      </c>
      <c r="N8" s="444">
        <f t="shared" si="6"/>
        <v>3742</v>
      </c>
      <c r="O8" s="45"/>
      <c r="P8" s="451" t="s">
        <v>152</v>
      </c>
      <c r="Q8" s="443">
        <v>4</v>
      </c>
      <c r="R8" s="451">
        <v>4</v>
      </c>
      <c r="S8" s="451">
        <v>4</v>
      </c>
      <c r="T8" s="452">
        <v>8</v>
      </c>
      <c r="U8" s="451">
        <v>1</v>
      </c>
      <c r="V8" s="451">
        <v>2</v>
      </c>
      <c r="W8" s="451">
        <v>6</v>
      </c>
      <c r="X8" s="453">
        <v>21</v>
      </c>
      <c r="Y8" s="454">
        <v>12</v>
      </c>
      <c r="Z8" s="451">
        <v>8</v>
      </c>
      <c r="AA8" s="451">
        <v>0</v>
      </c>
      <c r="AB8" s="451">
        <v>4</v>
      </c>
      <c r="AC8" s="445">
        <f>SUM(Q8:AB8)</f>
        <v>74</v>
      </c>
    </row>
    <row r="9" spans="1:31" ht="18" customHeight="1" thickBot="1">
      <c r="A9" s="442" t="s">
        <v>153</v>
      </c>
      <c r="B9" s="455">
        <v>84</v>
      </c>
      <c r="C9" s="456">
        <v>62</v>
      </c>
      <c r="D9" s="456">
        <v>99</v>
      </c>
      <c r="E9" s="456">
        <v>112</v>
      </c>
      <c r="F9" s="457">
        <v>224</v>
      </c>
      <c r="G9" s="457">
        <v>526</v>
      </c>
      <c r="H9" s="457">
        <v>521</v>
      </c>
      <c r="I9" s="458">
        <v>768</v>
      </c>
      <c r="J9" s="459">
        <v>454</v>
      </c>
      <c r="K9" s="459">
        <v>390</v>
      </c>
      <c r="L9" s="459">
        <v>416</v>
      </c>
      <c r="M9" s="460">
        <v>154</v>
      </c>
      <c r="N9" s="461">
        <f t="shared" si="6"/>
        <v>3810</v>
      </c>
      <c r="O9" s="4"/>
      <c r="P9" s="462" t="s">
        <v>153</v>
      </c>
      <c r="Q9" s="463">
        <v>1</v>
      </c>
      <c r="R9" s="464">
        <v>1</v>
      </c>
      <c r="S9" s="464">
        <v>4</v>
      </c>
      <c r="T9" s="464">
        <v>2</v>
      </c>
      <c r="U9" s="464">
        <v>2</v>
      </c>
      <c r="V9" s="456">
        <v>7</v>
      </c>
      <c r="W9" s="456">
        <v>7</v>
      </c>
      <c r="X9" s="456">
        <v>3</v>
      </c>
      <c r="Y9" s="456">
        <v>1</v>
      </c>
      <c r="Z9" s="465">
        <v>7</v>
      </c>
      <c r="AA9" s="465">
        <v>7</v>
      </c>
      <c r="AB9" s="466">
        <v>5</v>
      </c>
      <c r="AC9" s="467">
        <f>SUM(Q9:AB9)</f>
        <v>47</v>
      </c>
    </row>
    <row r="10" spans="1:31" ht="18" customHeight="1" thickBot="1">
      <c r="A10" s="468" t="s">
        <v>154</v>
      </c>
      <c r="B10" s="137">
        <v>81</v>
      </c>
      <c r="C10" s="138">
        <v>39</v>
      </c>
      <c r="D10" s="138">
        <v>72</v>
      </c>
      <c r="E10" s="139">
        <v>89</v>
      </c>
      <c r="F10" s="139">
        <v>258</v>
      </c>
      <c r="G10" s="139">
        <v>416</v>
      </c>
      <c r="H10" s="193">
        <v>554</v>
      </c>
      <c r="I10" s="193">
        <v>568</v>
      </c>
      <c r="J10" s="192">
        <v>578</v>
      </c>
      <c r="K10" s="139">
        <v>337</v>
      </c>
      <c r="L10" s="139">
        <v>169</v>
      </c>
      <c r="M10" s="139">
        <v>168</v>
      </c>
      <c r="N10" s="140">
        <f t="shared" si="6"/>
        <v>3329</v>
      </c>
      <c r="O10" s="47" t="s">
        <v>17</v>
      </c>
      <c r="P10" s="469" t="s">
        <v>154</v>
      </c>
      <c r="Q10" s="470">
        <v>0</v>
      </c>
      <c r="R10" s="471">
        <v>5</v>
      </c>
      <c r="S10" s="471">
        <v>4</v>
      </c>
      <c r="T10" s="471">
        <v>1</v>
      </c>
      <c r="U10" s="471">
        <v>1</v>
      </c>
      <c r="V10" s="471">
        <v>1</v>
      </c>
      <c r="W10" s="471">
        <v>1</v>
      </c>
      <c r="X10" s="471">
        <v>1</v>
      </c>
      <c r="Y10" s="470">
        <v>0</v>
      </c>
      <c r="Z10" s="470">
        <v>0</v>
      </c>
      <c r="AA10" s="470">
        <v>0</v>
      </c>
      <c r="AB10" s="470">
        <v>2</v>
      </c>
      <c r="AC10" s="472">
        <f t="shared" ref="AC10:AC21" si="7">SUM(Q10:AB10)</f>
        <v>16</v>
      </c>
    </row>
    <row r="11" spans="1:31" ht="18" customHeight="1" thickBot="1">
      <c r="A11" s="468" t="s">
        <v>155</v>
      </c>
      <c r="B11" s="338">
        <v>81</v>
      </c>
      <c r="C11" s="338">
        <v>48</v>
      </c>
      <c r="D11" s="339">
        <v>71</v>
      </c>
      <c r="E11" s="338">
        <v>128</v>
      </c>
      <c r="F11" s="338">
        <v>171</v>
      </c>
      <c r="G11" s="338">
        <v>350</v>
      </c>
      <c r="H11" s="338">
        <v>569</v>
      </c>
      <c r="I11" s="338">
        <v>553</v>
      </c>
      <c r="J11" s="338">
        <v>458</v>
      </c>
      <c r="K11" s="338">
        <v>306</v>
      </c>
      <c r="L11" s="545">
        <v>221</v>
      </c>
      <c r="M11" s="339">
        <v>229</v>
      </c>
      <c r="N11" s="473">
        <f t="shared" si="6"/>
        <v>3185</v>
      </c>
      <c r="O11" s="115"/>
      <c r="P11" s="469" t="s">
        <v>155</v>
      </c>
      <c r="Q11" s="474">
        <v>1</v>
      </c>
      <c r="R11" s="474">
        <v>2</v>
      </c>
      <c r="S11" s="474">
        <v>1</v>
      </c>
      <c r="T11" s="474">
        <v>0</v>
      </c>
      <c r="U11" s="474">
        <v>0</v>
      </c>
      <c r="V11" s="474">
        <v>0</v>
      </c>
      <c r="W11" s="474">
        <v>1</v>
      </c>
      <c r="X11" s="474">
        <v>1</v>
      </c>
      <c r="Y11" s="474">
        <v>0</v>
      </c>
      <c r="Z11" s="474">
        <v>1</v>
      </c>
      <c r="AA11" s="474">
        <v>0</v>
      </c>
      <c r="AB11" s="474">
        <v>0</v>
      </c>
      <c r="AC11" s="475">
        <f t="shared" si="7"/>
        <v>7</v>
      </c>
    </row>
    <row r="12" spans="1:31" ht="18" customHeight="1" thickBot="1">
      <c r="A12" s="476" t="s">
        <v>156</v>
      </c>
      <c r="B12" s="477">
        <v>112</v>
      </c>
      <c r="C12" s="477">
        <v>85</v>
      </c>
      <c r="D12" s="477">
        <v>60</v>
      </c>
      <c r="E12" s="477">
        <v>97</v>
      </c>
      <c r="F12" s="477">
        <v>95</v>
      </c>
      <c r="G12" s="477">
        <v>305</v>
      </c>
      <c r="H12" s="477">
        <v>544</v>
      </c>
      <c r="I12" s="477">
        <v>449</v>
      </c>
      <c r="J12" s="477">
        <v>475</v>
      </c>
      <c r="K12" s="477">
        <v>505</v>
      </c>
      <c r="L12" s="477">
        <v>219</v>
      </c>
      <c r="M12" s="478">
        <v>98</v>
      </c>
      <c r="N12" s="340">
        <f t="shared" si="6"/>
        <v>3044</v>
      </c>
      <c r="O12" s="47"/>
      <c r="P12" s="468" t="s">
        <v>156</v>
      </c>
      <c r="Q12" s="479">
        <v>16</v>
      </c>
      <c r="R12" s="479">
        <v>1</v>
      </c>
      <c r="S12" s="479">
        <v>19</v>
      </c>
      <c r="T12" s="479">
        <v>3</v>
      </c>
      <c r="U12" s="479">
        <v>13</v>
      </c>
      <c r="V12" s="479">
        <v>1</v>
      </c>
      <c r="W12" s="479">
        <v>2</v>
      </c>
      <c r="X12" s="479">
        <v>2</v>
      </c>
      <c r="Y12" s="479">
        <v>0</v>
      </c>
      <c r="Z12" s="480">
        <v>24</v>
      </c>
      <c r="AA12" s="479">
        <v>4</v>
      </c>
      <c r="AB12" s="479">
        <v>2</v>
      </c>
      <c r="AC12" s="481">
        <f t="shared" si="7"/>
        <v>87</v>
      </c>
    </row>
    <row r="13" spans="1:31" ht="18" hidden="1" customHeight="1" thickBot="1">
      <c r="A13" s="482" t="s">
        <v>157</v>
      </c>
      <c r="B13" s="483">
        <v>84</v>
      </c>
      <c r="C13" s="483">
        <v>100</v>
      </c>
      <c r="D13" s="484">
        <v>77</v>
      </c>
      <c r="E13" s="484">
        <v>80</v>
      </c>
      <c r="F13" s="485">
        <v>236</v>
      </c>
      <c r="G13" s="485">
        <v>438</v>
      </c>
      <c r="H13" s="486">
        <v>631</v>
      </c>
      <c r="I13" s="487">
        <v>752</v>
      </c>
      <c r="J13" s="485">
        <v>427</v>
      </c>
      <c r="K13" s="488">
        <v>253</v>
      </c>
      <c r="L13" s="488"/>
      <c r="M13" s="489">
        <v>136</v>
      </c>
      <c r="N13" s="490">
        <f t="shared" si="6"/>
        <v>3214</v>
      </c>
      <c r="O13" s="47"/>
      <c r="P13" s="491" t="s">
        <v>158</v>
      </c>
      <c r="Q13" s="492">
        <v>7</v>
      </c>
      <c r="R13" s="492">
        <v>7</v>
      </c>
      <c r="S13" s="493">
        <v>13</v>
      </c>
      <c r="T13" s="493">
        <v>3</v>
      </c>
      <c r="U13" s="493">
        <v>8</v>
      </c>
      <c r="V13" s="493">
        <v>11</v>
      </c>
      <c r="W13" s="492">
        <v>5</v>
      </c>
      <c r="X13" s="493">
        <v>11</v>
      </c>
      <c r="Y13" s="493">
        <v>9</v>
      </c>
      <c r="Z13" s="493">
        <v>9</v>
      </c>
      <c r="AA13" s="494">
        <v>20</v>
      </c>
      <c r="AB13" s="494">
        <v>37</v>
      </c>
      <c r="AC13" s="481">
        <f t="shared" si="7"/>
        <v>140</v>
      </c>
    </row>
    <row r="14" spans="1:31" ht="18" hidden="1" customHeight="1">
      <c r="A14" s="482" t="s">
        <v>159</v>
      </c>
      <c r="B14" s="493">
        <v>41</v>
      </c>
      <c r="C14" s="493">
        <v>44</v>
      </c>
      <c r="D14" s="493">
        <v>67</v>
      </c>
      <c r="E14" s="493">
        <v>103</v>
      </c>
      <c r="F14" s="479">
        <v>311</v>
      </c>
      <c r="G14" s="493">
        <v>415</v>
      </c>
      <c r="H14" s="493">
        <v>539</v>
      </c>
      <c r="I14" s="480">
        <v>1165</v>
      </c>
      <c r="J14" s="493">
        <v>297</v>
      </c>
      <c r="K14" s="492">
        <v>205</v>
      </c>
      <c r="L14" s="492"/>
      <c r="M14" s="495">
        <v>92</v>
      </c>
      <c r="N14" s="481">
        <f t="shared" si="6"/>
        <v>3279</v>
      </c>
      <c r="O14" s="47"/>
      <c r="P14" s="496" t="s">
        <v>159</v>
      </c>
      <c r="Q14" s="493">
        <v>9</v>
      </c>
      <c r="R14" s="493">
        <v>22</v>
      </c>
      <c r="S14" s="492">
        <v>18</v>
      </c>
      <c r="T14" s="493">
        <v>9</v>
      </c>
      <c r="U14" s="497">
        <v>21</v>
      </c>
      <c r="V14" s="493">
        <v>14</v>
      </c>
      <c r="W14" s="493">
        <v>6</v>
      </c>
      <c r="X14" s="493">
        <v>13</v>
      </c>
      <c r="Y14" s="493">
        <v>7</v>
      </c>
      <c r="Z14" s="498">
        <v>81</v>
      </c>
      <c r="AA14" s="497">
        <v>31</v>
      </c>
      <c r="AB14" s="498">
        <v>37</v>
      </c>
      <c r="AC14" s="481">
        <f t="shared" si="7"/>
        <v>268</v>
      </c>
    </row>
    <row r="15" spans="1:31" ht="18" hidden="1" customHeight="1">
      <c r="A15" s="482" t="s">
        <v>160</v>
      </c>
      <c r="B15" s="493">
        <v>57</v>
      </c>
      <c r="C15" s="492">
        <v>35</v>
      </c>
      <c r="D15" s="493">
        <v>95</v>
      </c>
      <c r="E15" s="492">
        <v>112</v>
      </c>
      <c r="F15" s="493">
        <v>131</v>
      </c>
      <c r="G15" s="499">
        <v>340</v>
      </c>
      <c r="H15" s="499">
        <v>483</v>
      </c>
      <c r="I15" s="500">
        <v>1339</v>
      </c>
      <c r="J15" s="499">
        <v>349</v>
      </c>
      <c r="K15" s="499">
        <v>236</v>
      </c>
      <c r="L15" s="499"/>
      <c r="M15" s="501">
        <v>68</v>
      </c>
      <c r="N15" s="490">
        <f t="shared" si="6"/>
        <v>3245</v>
      </c>
      <c r="O15" s="47"/>
      <c r="P15" s="496" t="s">
        <v>160</v>
      </c>
      <c r="Q15" s="493">
        <v>19</v>
      </c>
      <c r="R15" s="493">
        <v>12</v>
      </c>
      <c r="S15" s="493">
        <v>8</v>
      </c>
      <c r="T15" s="492">
        <v>12</v>
      </c>
      <c r="U15" s="493">
        <v>7</v>
      </c>
      <c r="V15" s="493">
        <v>15</v>
      </c>
      <c r="W15" s="499">
        <v>16</v>
      </c>
      <c r="X15" s="501">
        <v>12</v>
      </c>
      <c r="Y15" s="492">
        <v>16</v>
      </c>
      <c r="Z15" s="493">
        <v>6</v>
      </c>
      <c r="AA15" s="492">
        <v>12</v>
      </c>
      <c r="AB15" s="492">
        <v>6</v>
      </c>
      <c r="AC15" s="481">
        <f t="shared" si="7"/>
        <v>141</v>
      </c>
    </row>
    <row r="16" spans="1:31" ht="18" hidden="1" customHeight="1">
      <c r="A16" s="482" t="s">
        <v>161</v>
      </c>
      <c r="B16" s="502">
        <v>68</v>
      </c>
      <c r="C16" s="493">
        <v>42</v>
      </c>
      <c r="D16" s="493">
        <v>44</v>
      </c>
      <c r="E16" s="492">
        <v>75</v>
      </c>
      <c r="F16" s="492">
        <v>135</v>
      </c>
      <c r="G16" s="492">
        <v>448</v>
      </c>
      <c r="H16" s="493">
        <v>507</v>
      </c>
      <c r="I16" s="493">
        <v>808</v>
      </c>
      <c r="J16" s="492">
        <v>313</v>
      </c>
      <c r="K16" s="492">
        <v>246</v>
      </c>
      <c r="L16" s="492"/>
      <c r="M16" s="492">
        <v>143</v>
      </c>
      <c r="N16" s="503">
        <f t="shared" si="6"/>
        <v>2829</v>
      </c>
      <c r="O16" s="47"/>
      <c r="P16" s="496" t="s">
        <v>161</v>
      </c>
      <c r="Q16" s="504">
        <v>9</v>
      </c>
      <c r="R16" s="493">
        <v>16</v>
      </c>
      <c r="S16" s="493">
        <v>12</v>
      </c>
      <c r="T16" s="492">
        <v>6</v>
      </c>
      <c r="U16" s="505">
        <v>7</v>
      </c>
      <c r="V16" s="505">
        <v>14</v>
      </c>
      <c r="W16" s="493">
        <v>9</v>
      </c>
      <c r="X16" s="493">
        <v>14</v>
      </c>
      <c r="Y16" s="493">
        <v>9</v>
      </c>
      <c r="Z16" s="493">
        <v>9</v>
      </c>
      <c r="AA16" s="505">
        <v>8</v>
      </c>
      <c r="AB16" s="505">
        <v>7</v>
      </c>
      <c r="AC16" s="506">
        <f t="shared" si="7"/>
        <v>120</v>
      </c>
    </row>
    <row r="17" spans="1:30" ht="18" hidden="1" customHeight="1">
      <c r="A17" s="507" t="s">
        <v>162</v>
      </c>
      <c r="B17" s="508">
        <v>71</v>
      </c>
      <c r="C17" s="508">
        <v>97</v>
      </c>
      <c r="D17" s="508">
        <v>61</v>
      </c>
      <c r="E17" s="509">
        <v>105</v>
      </c>
      <c r="F17" s="509">
        <v>198</v>
      </c>
      <c r="G17" s="509">
        <v>442</v>
      </c>
      <c r="H17" s="510">
        <v>790</v>
      </c>
      <c r="I17" s="511">
        <v>674</v>
      </c>
      <c r="J17" s="509">
        <v>275</v>
      </c>
      <c r="K17" s="509">
        <v>133</v>
      </c>
      <c r="L17" s="509"/>
      <c r="M17" s="509">
        <v>108</v>
      </c>
      <c r="N17" s="503">
        <f t="shared" si="6"/>
        <v>2954</v>
      </c>
      <c r="O17" s="4"/>
      <c r="P17" s="512" t="s">
        <v>162</v>
      </c>
      <c r="Q17" s="508">
        <v>7</v>
      </c>
      <c r="R17" s="508">
        <v>13</v>
      </c>
      <c r="S17" s="508">
        <v>12</v>
      </c>
      <c r="T17" s="509">
        <v>11</v>
      </c>
      <c r="U17" s="509">
        <v>12</v>
      </c>
      <c r="V17" s="509">
        <v>15</v>
      </c>
      <c r="W17" s="509">
        <v>20</v>
      </c>
      <c r="X17" s="509">
        <v>15</v>
      </c>
      <c r="Y17" s="509">
        <v>15</v>
      </c>
      <c r="Z17" s="509">
        <v>20</v>
      </c>
      <c r="AA17" s="509">
        <v>9</v>
      </c>
      <c r="AB17" s="509">
        <v>7</v>
      </c>
      <c r="AC17" s="513">
        <f t="shared" si="7"/>
        <v>156</v>
      </c>
    </row>
    <row r="18" spans="1:30" ht="13.8" hidden="1" thickBot="1">
      <c r="A18" s="514" t="s">
        <v>163</v>
      </c>
      <c r="B18" s="504">
        <v>38</v>
      </c>
      <c r="C18" s="509">
        <v>19</v>
      </c>
      <c r="D18" s="509">
        <v>38</v>
      </c>
      <c r="E18" s="509">
        <v>203</v>
      </c>
      <c r="F18" s="509">
        <v>146</v>
      </c>
      <c r="G18" s="509">
        <v>439</v>
      </c>
      <c r="H18" s="510">
        <v>964</v>
      </c>
      <c r="I18" s="510">
        <v>1154</v>
      </c>
      <c r="J18" s="509">
        <v>388</v>
      </c>
      <c r="K18" s="509">
        <v>176</v>
      </c>
      <c r="L18" s="509"/>
      <c r="M18" s="509">
        <v>143</v>
      </c>
      <c r="N18" s="515">
        <f t="shared" si="6"/>
        <v>3708</v>
      </c>
      <c r="O18" s="4"/>
      <c r="P18" s="516" t="s">
        <v>163</v>
      </c>
      <c r="Q18" s="509">
        <v>7</v>
      </c>
      <c r="R18" s="509">
        <v>7</v>
      </c>
      <c r="S18" s="509">
        <v>8</v>
      </c>
      <c r="T18" s="509">
        <v>12</v>
      </c>
      <c r="U18" s="509">
        <v>9</v>
      </c>
      <c r="V18" s="509">
        <v>6</v>
      </c>
      <c r="W18" s="509">
        <v>11</v>
      </c>
      <c r="X18" s="509">
        <v>8</v>
      </c>
      <c r="Y18" s="509">
        <v>16</v>
      </c>
      <c r="Z18" s="509">
        <v>40</v>
      </c>
      <c r="AA18" s="509">
        <v>17</v>
      </c>
      <c r="AB18" s="509">
        <v>16</v>
      </c>
      <c r="AC18" s="509">
        <f t="shared" si="7"/>
        <v>157</v>
      </c>
    </row>
    <row r="19" spans="1:30" ht="13.8" hidden="1" thickBot="1">
      <c r="A19" s="517" t="s">
        <v>164</v>
      </c>
      <c r="B19" s="511">
        <v>49</v>
      </c>
      <c r="C19" s="511">
        <v>63</v>
      </c>
      <c r="D19" s="511">
        <v>50</v>
      </c>
      <c r="E19" s="511">
        <v>71</v>
      </c>
      <c r="F19" s="511">
        <v>144</v>
      </c>
      <c r="G19" s="511">
        <v>374</v>
      </c>
      <c r="H19" s="518">
        <v>729</v>
      </c>
      <c r="I19" s="518">
        <v>1097</v>
      </c>
      <c r="J19" s="511">
        <v>397</v>
      </c>
      <c r="K19" s="511">
        <v>192</v>
      </c>
      <c r="L19" s="511"/>
      <c r="M19" s="511">
        <v>217</v>
      </c>
      <c r="N19" s="515">
        <f t="shared" si="6"/>
        <v>3383</v>
      </c>
      <c r="O19" s="4"/>
      <c r="P19" s="519" t="s">
        <v>164</v>
      </c>
      <c r="Q19" s="511">
        <v>10</v>
      </c>
      <c r="R19" s="511">
        <v>6</v>
      </c>
      <c r="S19" s="511">
        <v>14</v>
      </c>
      <c r="T19" s="511">
        <v>10</v>
      </c>
      <c r="U19" s="511">
        <v>10</v>
      </c>
      <c r="V19" s="511">
        <v>19</v>
      </c>
      <c r="W19" s="511">
        <v>11</v>
      </c>
      <c r="X19" s="511">
        <v>20</v>
      </c>
      <c r="Y19" s="511">
        <v>15</v>
      </c>
      <c r="Z19" s="511">
        <v>8</v>
      </c>
      <c r="AA19" s="511">
        <v>11</v>
      </c>
      <c r="AB19" s="511">
        <v>8</v>
      </c>
      <c r="AC19" s="509">
        <f t="shared" si="7"/>
        <v>142</v>
      </c>
    </row>
    <row r="20" spans="1:30" ht="13.8" hidden="1" thickBot="1">
      <c r="A20" s="514" t="s">
        <v>165</v>
      </c>
      <c r="B20" s="511">
        <v>53</v>
      </c>
      <c r="C20" s="511">
        <v>39</v>
      </c>
      <c r="D20" s="511">
        <v>74</v>
      </c>
      <c r="E20" s="511">
        <v>64</v>
      </c>
      <c r="F20" s="511">
        <v>208</v>
      </c>
      <c r="G20" s="511">
        <v>491</v>
      </c>
      <c r="H20" s="511">
        <v>454</v>
      </c>
      <c r="I20" s="518">
        <v>1068</v>
      </c>
      <c r="J20" s="511">
        <v>407</v>
      </c>
      <c r="K20" s="511">
        <v>228</v>
      </c>
      <c r="L20" s="511"/>
      <c r="M20" s="511">
        <v>81</v>
      </c>
      <c r="N20" s="520">
        <f t="shared" si="6"/>
        <v>3167</v>
      </c>
      <c r="O20" s="4"/>
      <c r="P20" s="516" t="s">
        <v>165</v>
      </c>
      <c r="Q20" s="511">
        <v>12</v>
      </c>
      <c r="R20" s="511">
        <v>13</v>
      </c>
      <c r="S20" s="511">
        <v>46</v>
      </c>
      <c r="T20" s="511">
        <v>9</v>
      </c>
      <c r="U20" s="511">
        <v>20</v>
      </c>
      <c r="V20" s="511">
        <v>4</v>
      </c>
      <c r="W20" s="511">
        <v>8</v>
      </c>
      <c r="X20" s="511">
        <v>30</v>
      </c>
      <c r="Y20" s="511">
        <v>22</v>
      </c>
      <c r="Z20" s="511">
        <v>20</v>
      </c>
      <c r="AA20" s="511">
        <v>16</v>
      </c>
      <c r="AB20" s="511">
        <v>12</v>
      </c>
      <c r="AC20" s="521">
        <f t="shared" si="7"/>
        <v>212</v>
      </c>
    </row>
    <row r="21" spans="1:30" ht="13.8" hidden="1" thickBot="1">
      <c r="A21" s="514" t="s">
        <v>166</v>
      </c>
      <c r="B21" s="522">
        <v>67</v>
      </c>
      <c r="C21" s="522">
        <v>62</v>
      </c>
      <c r="D21" s="522">
        <v>57</v>
      </c>
      <c r="E21" s="522">
        <v>77</v>
      </c>
      <c r="F21" s="522">
        <v>473</v>
      </c>
      <c r="G21" s="522">
        <v>468</v>
      </c>
      <c r="H21" s="523">
        <v>659</v>
      </c>
      <c r="I21" s="522">
        <v>851</v>
      </c>
      <c r="J21" s="522">
        <v>270</v>
      </c>
      <c r="K21" s="522">
        <v>208</v>
      </c>
      <c r="L21" s="522"/>
      <c r="M21" s="522">
        <v>174</v>
      </c>
      <c r="N21" s="524">
        <f t="shared" si="6"/>
        <v>3366</v>
      </c>
      <c r="O21" s="4" t="s">
        <v>3</v>
      </c>
      <c r="P21" s="519" t="s">
        <v>166</v>
      </c>
      <c r="Q21" s="511">
        <v>6</v>
      </c>
      <c r="R21" s="511">
        <v>25</v>
      </c>
      <c r="S21" s="511">
        <v>29</v>
      </c>
      <c r="T21" s="511">
        <v>4</v>
      </c>
      <c r="U21" s="511">
        <v>17</v>
      </c>
      <c r="V21" s="511">
        <v>19</v>
      </c>
      <c r="W21" s="511">
        <v>14</v>
      </c>
      <c r="X21" s="511">
        <v>37</v>
      </c>
      <c r="Y21" s="525">
        <v>76</v>
      </c>
      <c r="Z21" s="511">
        <v>34</v>
      </c>
      <c r="AA21" s="511">
        <v>17</v>
      </c>
      <c r="AB21" s="511">
        <v>18</v>
      </c>
      <c r="AC21" s="521">
        <f t="shared" si="7"/>
        <v>296</v>
      </c>
    </row>
    <row r="22" spans="1:30">
      <c r="A22" s="6"/>
      <c r="B22" s="108"/>
      <c r="C22" s="108"/>
      <c r="D22" s="108"/>
      <c r="E22" s="108"/>
      <c r="F22" s="108"/>
      <c r="G22" s="108"/>
      <c r="H22" s="108"/>
      <c r="I22" s="108"/>
      <c r="J22" s="108"/>
      <c r="K22" s="108"/>
      <c r="L22" s="108"/>
      <c r="M22" s="108"/>
      <c r="N22" s="7"/>
      <c r="O22" s="4"/>
      <c r="P22" s="8"/>
      <c r="Q22" s="109"/>
      <c r="R22" s="109"/>
      <c r="S22" s="109"/>
      <c r="T22" s="109"/>
      <c r="U22" s="109"/>
      <c r="V22" s="109"/>
      <c r="W22" s="109"/>
      <c r="X22" s="109"/>
      <c r="Y22" s="109"/>
      <c r="Z22" s="109"/>
      <c r="AA22" s="109"/>
      <c r="AB22" s="109"/>
      <c r="AC22" s="108"/>
    </row>
    <row r="23" spans="1:30" ht="13.5" customHeight="1">
      <c r="A23" s="926" t="s">
        <v>307</v>
      </c>
      <c r="B23" s="927"/>
      <c r="C23" s="927"/>
      <c r="D23" s="927"/>
      <c r="E23" s="927"/>
      <c r="F23" s="927"/>
      <c r="G23" s="927"/>
      <c r="H23" s="927"/>
      <c r="I23" s="927"/>
      <c r="J23" s="927"/>
      <c r="K23" s="927"/>
      <c r="L23" s="927"/>
      <c r="M23" s="927"/>
      <c r="N23" s="928"/>
      <c r="O23" s="4"/>
      <c r="P23" s="926" t="str">
        <f>+A23</f>
        <v>2025年 第28週（7/7～7/13）</v>
      </c>
      <c r="Q23" s="927"/>
      <c r="R23" s="927"/>
      <c r="S23" s="927"/>
      <c r="T23" s="927"/>
      <c r="U23" s="927"/>
      <c r="V23" s="927"/>
      <c r="W23" s="927"/>
      <c r="X23" s="927"/>
      <c r="Y23" s="927"/>
      <c r="Z23" s="927"/>
      <c r="AA23" s="927"/>
      <c r="AB23" s="927"/>
      <c r="AC23" s="928"/>
    </row>
    <row r="24" spans="1:30" ht="13.8" thickBot="1">
      <c r="A24" s="131" t="s">
        <v>41</v>
      </c>
      <c r="B24" s="4"/>
      <c r="C24" s="4"/>
      <c r="D24" s="4"/>
      <c r="E24" s="4"/>
      <c r="F24" s="4"/>
      <c r="G24" s="4" t="s">
        <v>17</v>
      </c>
      <c r="H24" s="4"/>
      <c r="I24" s="4"/>
      <c r="J24" s="4"/>
      <c r="K24" s="4"/>
      <c r="L24" s="4"/>
      <c r="M24" s="4"/>
      <c r="N24" s="10"/>
      <c r="O24" s="4"/>
      <c r="P24" s="132"/>
      <c r="Q24" s="4"/>
      <c r="R24" s="4"/>
      <c r="S24" s="4"/>
      <c r="T24" s="4"/>
      <c r="U24" s="4"/>
      <c r="V24" s="4"/>
      <c r="W24" s="4"/>
      <c r="X24" s="4"/>
      <c r="Y24" s="4"/>
      <c r="Z24" s="4"/>
      <c r="AA24" s="4"/>
      <c r="AB24" s="4"/>
      <c r="AC24" s="12"/>
    </row>
    <row r="25" spans="1:30" ht="33" customHeight="1" thickBot="1">
      <c r="A25" s="910" t="s">
        <v>167</v>
      </c>
      <c r="B25" s="911"/>
      <c r="C25" s="912"/>
      <c r="D25" s="913" t="s">
        <v>245</v>
      </c>
      <c r="E25" s="914"/>
      <c r="F25" s="4" t="s">
        <v>41</v>
      </c>
      <c r="G25" s="4" t="s">
        <v>17</v>
      </c>
      <c r="H25" s="4"/>
      <c r="I25" s="4"/>
      <c r="J25" s="4"/>
      <c r="K25" s="4"/>
      <c r="L25" s="4"/>
      <c r="M25" s="4"/>
      <c r="N25" s="10"/>
      <c r="O25" s="47" t="s">
        <v>17</v>
      </c>
      <c r="P25" s="67"/>
      <c r="Q25" s="526" t="s">
        <v>168</v>
      </c>
      <c r="R25" s="915" t="s">
        <v>219</v>
      </c>
      <c r="S25" s="916"/>
      <c r="T25" s="917"/>
      <c r="U25" s="4"/>
      <c r="V25" s="4"/>
      <c r="W25" s="4"/>
      <c r="X25" s="4"/>
      <c r="Y25" s="4"/>
      <c r="Z25" s="4"/>
      <c r="AA25" s="4"/>
      <c r="AB25" s="4"/>
      <c r="AC25" s="12"/>
    </row>
    <row r="26" spans="1:30" ht="15" customHeight="1">
      <c r="A26" s="9" t="s">
        <v>178</v>
      </c>
      <c r="B26" s="4"/>
      <c r="C26" s="4"/>
      <c r="D26" s="4" t="s">
        <v>3</v>
      </c>
      <c r="E26" s="4"/>
      <c r="F26" s="4"/>
      <c r="G26" s="4"/>
      <c r="H26" s="4"/>
      <c r="I26" s="4"/>
      <c r="J26" s="4"/>
      <c r="K26" s="4"/>
      <c r="L26" s="4"/>
      <c r="M26" s="4"/>
      <c r="N26" s="10"/>
      <c r="O26" s="47" t="s">
        <v>17</v>
      </c>
      <c r="P26" s="66"/>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47"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3"/>
    </row>
    <row r="31" spans="1:30">
      <c r="A31" s="9"/>
      <c r="B31" s="4"/>
      <c r="C31" s="4"/>
      <c r="D31" s="4"/>
      <c r="E31" s="4"/>
      <c r="F31" s="4"/>
      <c r="G31" s="4"/>
      <c r="H31" s="4"/>
      <c r="I31" s="4"/>
      <c r="J31" s="4"/>
      <c r="K31" s="4"/>
      <c r="L31" s="4"/>
      <c r="M31" s="4"/>
      <c r="N31" s="10"/>
      <c r="O31" s="4"/>
      <c r="P31" s="5"/>
      <c r="AC31" s="13"/>
    </row>
    <row r="32" spans="1:30" ht="21.6">
      <c r="A32" s="141" t="s">
        <v>169</v>
      </c>
      <c r="B32" s="4"/>
      <c r="C32" s="4"/>
      <c r="D32" s="4"/>
      <c r="E32" s="4"/>
      <c r="F32" s="4"/>
      <c r="G32" s="4"/>
      <c r="H32" s="4"/>
      <c r="I32" s="4"/>
      <c r="J32" s="4"/>
      <c r="K32" s="4"/>
      <c r="L32" s="4"/>
      <c r="M32" s="4"/>
      <c r="N32" s="10"/>
      <c r="O32" s="4"/>
      <c r="P32" s="5"/>
      <c r="AC32" s="13"/>
    </row>
    <row r="33" spans="1:29" ht="13.8" thickBot="1">
      <c r="A33" s="527"/>
      <c r="B33" s="528"/>
      <c r="C33" s="528"/>
      <c r="D33" s="528"/>
      <c r="E33" s="528"/>
      <c r="F33" s="528"/>
      <c r="G33" s="528"/>
      <c r="H33" s="528"/>
      <c r="I33" s="528"/>
      <c r="J33" s="528"/>
      <c r="K33" s="528"/>
      <c r="L33" s="528"/>
      <c r="M33" s="528"/>
      <c r="N33" s="529"/>
      <c r="O33" s="4"/>
      <c r="P33" s="530"/>
      <c r="Q33" s="531"/>
      <c r="R33" s="531"/>
      <c r="S33" s="531"/>
      <c r="T33" s="531"/>
      <c r="U33" s="531"/>
      <c r="V33" s="531"/>
      <c r="W33" s="531"/>
      <c r="X33" s="531"/>
      <c r="Y33" s="531"/>
      <c r="Z33" s="531"/>
      <c r="AA33" s="531"/>
      <c r="AB33" s="531"/>
      <c r="AC33" s="532"/>
    </row>
    <row r="34" spans="1:29">
      <c r="A34" s="533"/>
      <c r="C34" s="4"/>
      <c r="D34" s="4"/>
      <c r="E34" s="4"/>
      <c r="F34" s="4"/>
      <c r="G34" s="4"/>
      <c r="H34" s="4"/>
      <c r="I34" s="4"/>
      <c r="J34" s="4"/>
      <c r="K34" s="4"/>
      <c r="L34" s="4"/>
      <c r="M34" s="4"/>
      <c r="N34" s="4"/>
      <c r="O34" s="4"/>
    </row>
    <row r="35" spans="1:29">
      <c r="O35" s="4"/>
    </row>
    <row r="36" spans="1:29">
      <c r="J36" s="110"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5" t="s">
        <v>170</v>
      </c>
      <c r="R40" s="55"/>
      <c r="S40" s="55"/>
      <c r="T40" s="55"/>
      <c r="U40" s="55"/>
      <c r="V40" s="55"/>
      <c r="W40" s="55"/>
      <c r="X40" s="55"/>
    </row>
    <row r="41" spans="1:29">
      <c r="Q41" s="55" t="s">
        <v>171</v>
      </c>
      <c r="R41" s="55"/>
      <c r="S41" s="55"/>
      <c r="T41" s="55"/>
      <c r="U41" s="55"/>
      <c r="V41" s="55"/>
      <c r="W41" s="55"/>
      <c r="X41" s="55"/>
    </row>
  </sheetData>
  <mergeCells count="9">
    <mergeCell ref="A25:C25"/>
    <mergeCell ref="D25:E25"/>
    <mergeCell ref="R25:T25"/>
    <mergeCell ref="A1:N1"/>
    <mergeCell ref="P1:AC1"/>
    <mergeCell ref="A2:N2"/>
    <mergeCell ref="P2:AC2"/>
    <mergeCell ref="A23:N23"/>
    <mergeCell ref="P23:AC23"/>
  </mergeCells>
  <phoneticPr fontId="81"/>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topLeftCell="C2" zoomScale="110" zoomScaleNormal="110" workbookViewId="0">
      <selection activeCell="U20" sqref="U20"/>
    </sheetView>
  </sheetViews>
  <sheetFormatPr defaultRowHeight="13.2"/>
  <cols>
    <col min="4" max="9" width="7.21875" customWidth="1"/>
    <col min="14" max="14" width="9.44140625" bestFit="1" customWidth="1"/>
  </cols>
  <sheetData>
    <row r="2" spans="1:26">
      <c r="A2" s="270"/>
      <c r="D2" t="s">
        <v>183</v>
      </c>
      <c r="E2" s="271" t="s">
        <v>184</v>
      </c>
      <c r="F2" t="s">
        <v>185</v>
      </c>
      <c r="G2" t="s">
        <v>186</v>
      </c>
      <c r="H2" t="s">
        <v>187</v>
      </c>
      <c r="I2" t="s">
        <v>188</v>
      </c>
      <c r="J2" t="s">
        <v>189</v>
      </c>
    </row>
    <row r="4" spans="1:26">
      <c r="D4" s="272">
        <v>13</v>
      </c>
      <c r="E4" s="272">
        <v>8</v>
      </c>
      <c r="F4" s="273">
        <v>8</v>
      </c>
      <c r="G4" s="274">
        <v>4</v>
      </c>
      <c r="H4" s="273">
        <v>1</v>
      </c>
      <c r="I4" s="273">
        <v>1</v>
      </c>
      <c r="J4" s="273">
        <v>8</v>
      </c>
      <c r="L4" s="275"/>
      <c r="M4">
        <f>SUM(D4:L4)</f>
        <v>43</v>
      </c>
    </row>
    <row r="5" spans="1:26">
      <c r="D5" s="276">
        <f>+D4/$M$4</f>
        <v>0.30232558139534882</v>
      </c>
      <c r="E5" s="276">
        <f t="shared" ref="E5:J5" si="0">+E4/$M$4</f>
        <v>0.18604651162790697</v>
      </c>
      <c r="F5" s="277">
        <f t="shared" si="0"/>
        <v>0.18604651162790697</v>
      </c>
      <c r="G5" s="278">
        <f t="shared" si="0"/>
        <v>9.3023255813953487E-2</v>
      </c>
      <c r="H5" s="277">
        <f t="shared" si="0"/>
        <v>2.3255813953488372E-2</v>
      </c>
      <c r="I5" s="277">
        <f t="shared" si="0"/>
        <v>2.3255813953488372E-2</v>
      </c>
      <c r="J5" s="277">
        <f t="shared" si="0"/>
        <v>0.18604651162790697</v>
      </c>
    </row>
    <row r="8" spans="1:26" ht="13.8" thickBot="1"/>
    <row r="9" spans="1:26" ht="13.8" thickBot="1">
      <c r="J9" t="s">
        <v>41</v>
      </c>
      <c r="M9" t="s">
        <v>178</v>
      </c>
      <c r="N9" s="934" t="s">
        <v>254</v>
      </c>
      <c r="O9" s="935"/>
      <c r="P9" s="130"/>
      <c r="Q9" s="130"/>
      <c r="R9" s="130"/>
      <c r="S9" s="130"/>
    </row>
    <row r="10" spans="1:26" ht="13.8" thickBot="1">
      <c r="N10" s="936" t="s">
        <v>190</v>
      </c>
      <c r="O10" s="937"/>
      <c r="P10" s="938"/>
      <c r="Q10" s="939" t="s">
        <v>191</v>
      </c>
      <c r="R10" s="940"/>
      <c r="S10" s="941"/>
    </row>
    <row r="11" spans="1:26" ht="13.8" thickBot="1">
      <c r="N11" s="279" t="s">
        <v>192</v>
      </c>
      <c r="O11" s="280" t="s">
        <v>192</v>
      </c>
      <c r="P11" s="281" t="s">
        <v>192</v>
      </c>
      <c r="Q11" s="279" t="s">
        <v>192</v>
      </c>
      <c r="R11" s="280" t="s">
        <v>192</v>
      </c>
      <c r="S11" s="282" t="s">
        <v>192</v>
      </c>
    </row>
    <row r="12" spans="1:26" ht="13.8" thickTop="1">
      <c r="N12" s="283" t="s">
        <v>193</v>
      </c>
      <c r="O12" s="284" t="s">
        <v>194</v>
      </c>
      <c r="P12" s="285" t="s">
        <v>195</v>
      </c>
      <c r="Q12" s="283" t="s">
        <v>193</v>
      </c>
      <c r="R12" s="284" t="s">
        <v>194</v>
      </c>
      <c r="S12" s="286" t="s">
        <v>195</v>
      </c>
    </row>
    <row r="13" spans="1:26" ht="13.8" thickBot="1">
      <c r="N13" s="287">
        <f>+U13</f>
        <v>1023</v>
      </c>
      <c r="O13" s="288">
        <f t="shared" ref="O13:S13" si="1">+V13</f>
        <v>543</v>
      </c>
      <c r="P13" s="289">
        <f t="shared" si="1"/>
        <v>480</v>
      </c>
      <c r="Q13" s="290">
        <f t="shared" si="1"/>
        <v>5405</v>
      </c>
      <c r="R13" s="288">
        <f t="shared" si="1"/>
        <v>2592</v>
      </c>
      <c r="S13" s="291">
        <f t="shared" si="1"/>
        <v>2813</v>
      </c>
      <c r="U13">
        <v>1023</v>
      </c>
      <c r="V13">
        <v>543</v>
      </c>
      <c r="W13">
        <v>480</v>
      </c>
      <c r="X13">
        <v>5405</v>
      </c>
      <c r="Y13">
        <v>2592</v>
      </c>
      <c r="Z13">
        <v>2813</v>
      </c>
    </row>
    <row r="15" spans="1:26" ht="13.8" thickBot="1"/>
    <row r="16" spans="1:26" ht="13.8" thickBot="1">
      <c r="N16" s="934" t="s">
        <v>460</v>
      </c>
      <c r="O16" s="935"/>
      <c r="P16" s="130"/>
      <c r="Q16" s="130"/>
      <c r="R16" s="130"/>
      <c r="S16" s="130"/>
    </row>
    <row r="17" spans="14:26" ht="13.8" thickBot="1">
      <c r="N17" s="936" t="s">
        <v>190</v>
      </c>
      <c r="O17" s="937"/>
      <c r="P17" s="938"/>
      <c r="Q17" s="939" t="s">
        <v>191</v>
      </c>
      <c r="R17" s="940"/>
      <c r="S17" s="941"/>
    </row>
    <row r="18" spans="14:26" ht="13.8" thickBot="1">
      <c r="N18" s="279" t="s">
        <v>192</v>
      </c>
      <c r="O18" s="280" t="s">
        <v>192</v>
      </c>
      <c r="P18" s="281" t="s">
        <v>192</v>
      </c>
      <c r="Q18" s="279" t="s">
        <v>192</v>
      </c>
      <c r="R18" s="280" t="s">
        <v>192</v>
      </c>
      <c r="S18" s="282" t="s">
        <v>192</v>
      </c>
    </row>
    <row r="19" spans="14:26" ht="13.8" thickTop="1">
      <c r="N19" s="283" t="s">
        <v>193</v>
      </c>
      <c r="O19" s="284" t="s">
        <v>194</v>
      </c>
      <c r="P19" s="285" t="s">
        <v>195</v>
      </c>
      <c r="Q19" s="283" t="s">
        <v>193</v>
      </c>
      <c r="R19" s="284" t="s">
        <v>194</v>
      </c>
      <c r="S19" s="286" t="s">
        <v>195</v>
      </c>
    </row>
    <row r="20" spans="14:26" ht="13.8" thickBot="1">
      <c r="N20" s="288">
        <f t="shared" ref="N20:S20" si="2">+U20</f>
        <v>1095</v>
      </c>
      <c r="O20" s="288">
        <f t="shared" si="2"/>
        <v>601</v>
      </c>
      <c r="P20" s="289">
        <f t="shared" si="2"/>
        <v>494</v>
      </c>
      <c r="Q20" s="290">
        <f t="shared" si="2"/>
        <v>7615</v>
      </c>
      <c r="R20" s="288">
        <f t="shared" si="2"/>
        <v>3541</v>
      </c>
      <c r="S20" s="291">
        <f t="shared" si="2"/>
        <v>4074</v>
      </c>
      <c r="U20">
        <v>1095</v>
      </c>
      <c r="V20">
        <v>601</v>
      </c>
      <c r="W20">
        <v>494</v>
      </c>
      <c r="X20">
        <v>7615</v>
      </c>
      <c r="Y20">
        <v>3541</v>
      </c>
      <c r="Z20">
        <v>4074</v>
      </c>
    </row>
    <row r="22" spans="14:26" ht="13.8" thickBot="1"/>
    <row r="23" spans="14:26" ht="13.8" thickBot="1">
      <c r="N23" s="929" t="s">
        <v>190</v>
      </c>
      <c r="O23" s="930"/>
      <c r="P23" s="930"/>
      <c r="Q23" s="931" t="s">
        <v>191</v>
      </c>
      <c r="R23" s="932"/>
      <c r="S23" s="933"/>
    </row>
    <row r="24" spans="14:26">
      <c r="N24" s="292" t="s">
        <v>193</v>
      </c>
      <c r="O24" s="293" t="s">
        <v>194</v>
      </c>
      <c r="P24" s="294" t="s">
        <v>195</v>
      </c>
      <c r="Q24" s="292" t="s">
        <v>193</v>
      </c>
      <c r="R24" s="293" t="s">
        <v>194</v>
      </c>
      <c r="S24" s="295" t="s">
        <v>195</v>
      </c>
    </row>
    <row r="25" spans="14:26" ht="13.8" thickBot="1">
      <c r="N25" s="296">
        <f>(N20-N13)/N20</f>
        <v>6.575342465753424E-2</v>
      </c>
      <c r="O25" s="297">
        <f t="shared" ref="O25:S25" si="3">(O20-O13)/O20</f>
        <v>9.6505823627287851E-2</v>
      </c>
      <c r="P25" s="298">
        <f t="shared" si="3"/>
        <v>2.8340080971659919E-2</v>
      </c>
      <c r="Q25" s="296">
        <f>(Q20-Q13)/Q20</f>
        <v>0.29021667760998032</v>
      </c>
      <c r="R25" s="297">
        <f t="shared" si="3"/>
        <v>0.26800338887319969</v>
      </c>
      <c r="S25" s="299">
        <f t="shared" si="3"/>
        <v>0.30952380952380953</v>
      </c>
    </row>
  </sheetData>
  <mergeCells count="8">
    <mergeCell ref="N23:P23"/>
    <mergeCell ref="Q23:S23"/>
    <mergeCell ref="N9:O9"/>
    <mergeCell ref="N10:P10"/>
    <mergeCell ref="Q10:S10"/>
    <mergeCell ref="N16:O16"/>
    <mergeCell ref="N17:P17"/>
    <mergeCell ref="Q17:S17"/>
  </mergeCells>
  <phoneticPr fontId="8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ヘッドライン</vt:lpstr>
      <vt:lpstr>スポンサー公告 </vt:lpstr>
      <vt:lpstr>27　ノロウイルス関連情報 </vt:lpstr>
      <vt:lpstr>28  衛生訓話</vt:lpstr>
      <vt:lpstr>28　食中毒記事等 </vt:lpstr>
      <vt:lpstr>28 海外情報</vt:lpstr>
      <vt:lpstr>27　国内感染症情報</vt:lpstr>
      <vt:lpstr>28　感染症統計</vt:lpstr>
      <vt:lpstr>Sheet1</vt:lpstr>
      <vt:lpstr>28　食品回収</vt:lpstr>
      <vt:lpstr>27　食品表示</vt:lpstr>
      <vt:lpstr>27　残留農薬など</vt:lpstr>
      <vt:lpstr>Sheet3</vt:lpstr>
      <vt:lpstr>'27　ノロウイルス関連情報 '!Print_Area</vt:lpstr>
      <vt:lpstr>'27　国内感染症情報'!Print_Area</vt:lpstr>
      <vt:lpstr>'27　残留農薬など'!Print_Area</vt:lpstr>
      <vt:lpstr>'27　食品表示'!Print_Area</vt:lpstr>
      <vt:lpstr>'28  衛生訓話'!Print_Area</vt:lpstr>
      <vt:lpstr>'28 海外情報'!Print_Area</vt:lpstr>
      <vt:lpstr>'28　感染症統計'!Print_Area</vt:lpstr>
      <vt:lpstr>'28　食中毒記事等 '!Print_Area</vt:lpstr>
      <vt:lpstr>'28　食品回収'!Print_Area</vt:lpstr>
      <vt:lpstr>'スポンサー公告 '!Print_Area</vt:lpstr>
      <vt:lpstr>'27　食品表示'!Print_Titles</vt:lpstr>
      <vt:lpstr>'28　食中毒記事等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2025-07-20T02:59:02Z</dcterms:modified>
  <cp:category/>
  <cp:contentStatus/>
</cp:coreProperties>
</file>