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hidePivotFieldList="1"/>
  <xr:revisionPtr revIDLastSave="0" documentId="13_ncr:1_{51079C9F-20D0-4B4C-A6C4-7CD123AEFD92}"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公告 " sheetId="252" r:id="rId2"/>
    <sheet name="27　ノロウイルス関連情報 " sheetId="101" r:id="rId3"/>
    <sheet name="27  衛生訓話" sheetId="259" r:id="rId4"/>
    <sheet name="27　食中毒記事等 " sheetId="29" r:id="rId5"/>
    <sheet name="27 海外情報" sheetId="123" r:id="rId6"/>
    <sheet name="26　国内感染症情報" sheetId="124" r:id="rId7"/>
    <sheet name="27　感染症統計" sheetId="240" r:id="rId8"/>
    <sheet name="Sheet1" sheetId="209" state="hidden" r:id="rId9"/>
    <sheet name="27　食品回収" sheetId="60" r:id="rId10"/>
    <sheet name="27　食品表示" sheetId="156" r:id="rId11"/>
    <sheet name="27　残留農薬など" sheetId="34" r:id="rId12"/>
    <sheet name="Sheet3" sheetId="254" state="hidden" r:id="rId13"/>
  </sheets>
  <definedNames>
    <definedName name="_xlnm._FilterDatabase" localSheetId="2" hidden="1">'27　ノロウイルス関連情報 '!$A$22:$G$75</definedName>
    <definedName name="_xlnm._FilterDatabase" localSheetId="4" hidden="1">'27　食中毒記事等 '!$A$11:$D$11</definedName>
    <definedName name="_xlnm._FilterDatabase" localSheetId="9" hidden="1">'27　食品回収'!$A$1:$E$30</definedName>
    <definedName name="_xlnm._FilterDatabase" localSheetId="10" hidden="1">'27　食品表示'!$A$1:$C$1</definedName>
    <definedName name="_xlnm.Print_Area" localSheetId="6">'26　国内感染症情報'!$A$1:$D$34</definedName>
    <definedName name="_xlnm.Print_Area" localSheetId="3">'27  衛生訓話'!$A$1:$M$29</definedName>
    <definedName name="_xlnm.Print_Area" localSheetId="2">'27　ノロウイルス関連情報 '!$A$19:$N$84</definedName>
    <definedName name="_xlnm.Print_Area" localSheetId="5">'27 海外情報'!$A$1:$C$63</definedName>
    <definedName name="_xlnm.Print_Area" localSheetId="7">'27　感染症統計'!$A$1:$AC$39</definedName>
    <definedName name="_xlnm.Print_Area" localSheetId="11">'27　残留農薬など'!$A$1:$N$19</definedName>
    <definedName name="_xlnm.Print_Area" localSheetId="4">'27　食中毒記事等 '!$A$1:$D$52</definedName>
    <definedName name="_xlnm.Print_Area" localSheetId="9">'27　食品回収'!$A$1:$E$34</definedName>
    <definedName name="_xlnm.Print_Area" localSheetId="10">'27　食品表示'!$A$1:$C$33</definedName>
    <definedName name="_xlnm.Print_Area" localSheetId="1">'スポンサー公告 '!$A$1:$AB$55</definedName>
    <definedName name="_xlnm.Print_Titles" localSheetId="4">'27　食中毒記事等 '!$11:$11</definedName>
    <definedName name="_xlnm.Print_Titles" localSheetId="10">'27　食品表示'!$1:$1</definedName>
    <definedName name="x__Hlk126489292" localSheetId="8">#REF!</definedName>
    <definedName name="x__Hlk1264892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78" l="1"/>
  <c r="B18" i="78"/>
  <c r="V4" i="240" l="1"/>
  <c r="G4" i="240"/>
  <c r="H4" i="240"/>
  <c r="W4" i="240"/>
  <c r="B25" i="101"/>
  <c r="B26" i="101"/>
  <c r="B27" i="101"/>
  <c r="B28" i="101"/>
  <c r="B29" i="101"/>
  <c r="B30"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2" i="101"/>
  <c r="B63" i="101"/>
  <c r="B64" i="101"/>
  <c r="B65" i="101"/>
  <c r="B66" i="101"/>
  <c r="B67" i="101"/>
  <c r="B68" i="101"/>
  <c r="B69" i="101"/>
  <c r="B15" i="78" l="1"/>
  <c r="B14" i="78"/>
  <c r="F4" i="240"/>
  <c r="U4" i="240"/>
  <c r="N20" i="209"/>
  <c r="N13" i="209"/>
  <c r="B13" i="78" l="1"/>
  <c r="B16" i="78"/>
  <c r="L4" i="240"/>
  <c r="G52" i="101" l="1"/>
  <c r="P23" i="240"/>
  <c r="AC21" i="240"/>
  <c r="N21" i="240"/>
  <c r="AC20" i="240"/>
  <c r="N20" i="240"/>
  <c r="AC19" i="240"/>
  <c r="N19" i="240"/>
  <c r="AC18" i="240"/>
  <c r="N18" i="240"/>
  <c r="AC17" i="240"/>
  <c r="N17" i="240"/>
  <c r="AC16" i="240"/>
  <c r="N16" i="240"/>
  <c r="AC15" i="240"/>
  <c r="N15" i="240"/>
  <c r="AC14" i="240"/>
  <c r="N14" i="240"/>
  <c r="AC13" i="240"/>
  <c r="N13" i="240"/>
  <c r="AC12" i="240"/>
  <c r="N12" i="240"/>
  <c r="AC11" i="240"/>
  <c r="N11" i="240"/>
  <c r="AC10" i="240"/>
  <c r="N10" i="240"/>
  <c r="AC9" i="240"/>
  <c r="N9" i="240"/>
  <c r="AC8" i="240"/>
  <c r="N8" i="240"/>
  <c r="AC7" i="240"/>
  <c r="N7" i="240"/>
  <c r="AB4" i="240"/>
  <c r="AA4" i="240"/>
  <c r="Z4" i="240"/>
  <c r="Y4" i="240"/>
  <c r="X4" i="240"/>
  <c r="T4" i="240"/>
  <c r="S4" i="240"/>
  <c r="R4" i="240"/>
  <c r="Q4" i="240"/>
  <c r="P4" i="240"/>
  <c r="M4" i="240"/>
  <c r="K4" i="240"/>
  <c r="J4" i="240"/>
  <c r="I4" i="240"/>
  <c r="E4" i="240"/>
  <c r="D4" i="240"/>
  <c r="C4" i="240"/>
  <c r="B4" i="240"/>
  <c r="N4" i="240" l="1"/>
  <c r="AC4" i="240"/>
  <c r="M4" i="209" l="1"/>
  <c r="S13" i="209" l="1"/>
  <c r="R13" i="209"/>
  <c r="Q13" i="209"/>
  <c r="P13" i="209"/>
  <c r="O13" i="209"/>
  <c r="S20" i="209"/>
  <c r="R20" i="209"/>
  <c r="Q20" i="209"/>
  <c r="P20" i="209"/>
  <c r="O20" i="209"/>
  <c r="G25" i="101"/>
  <c r="G26" i="101"/>
  <c r="G70" i="101" l="1"/>
  <c r="B70" i="101" s="1"/>
  <c r="Q25" i="209" l="1"/>
  <c r="N25" i="209"/>
  <c r="R25" i="209"/>
  <c r="O25" i="209"/>
  <c r="D5" i="209"/>
  <c r="G5" i="209"/>
  <c r="P25" i="209"/>
  <c r="S25" i="209"/>
  <c r="E5" i="209"/>
  <c r="F5" i="209"/>
  <c r="H5" i="209"/>
  <c r="I5" i="209"/>
  <c r="J5" i="209"/>
  <c r="D2" i="124" l="1"/>
  <c r="B12" i="78"/>
  <c r="G24" i="101" l="1"/>
  <c r="B24" i="101" s="1"/>
  <c r="G27" i="10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3" i="101"/>
  <c r="G54" i="101"/>
  <c r="G55" i="101"/>
  <c r="G56" i="101"/>
  <c r="G57" i="101"/>
  <c r="G58" i="101"/>
  <c r="G59" i="101"/>
  <c r="G60" i="101"/>
  <c r="G61" i="101"/>
  <c r="G62" i="101"/>
  <c r="G63" i="101"/>
  <c r="G64" i="101"/>
  <c r="G65" i="101"/>
  <c r="G66" i="101"/>
  <c r="G67" i="101"/>
  <c r="G68" i="101"/>
  <c r="G69" i="101"/>
  <c r="G23" i="101"/>
  <c r="B23" i="101" s="1"/>
  <c r="M71" i="101"/>
  <c r="N71" i="101"/>
  <c r="G75" i="101"/>
  <c r="G74" i="101"/>
  <c r="G73" i="101"/>
  <c r="M75" i="101" l="1"/>
  <c r="B17" i="78"/>
  <c r="B11" i="78" l="1"/>
  <c r="G11" i="78" l="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0" authorId="0" shapeId="0" xr:uid="{EB2F2F72-B6C7-4C76-B268-7F746CB481E2}">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<sst xmlns="http://schemas.openxmlformats.org/spreadsheetml/2006/main" count="648" uniqueCount="444">
  <si>
    <t>皆様  週刊情報2024-10(9)を配信いたします</t>
    <phoneticPr fontId="5"/>
  </si>
  <si>
    <t>l</t>
    <phoneticPr fontId="29"/>
  </si>
  <si>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</si>
  <si>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</si>
  <si>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</si>
  <si>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</si>
  <si>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</si>
  <si>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</si>
  <si>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29"/>
  </si>
  <si>
    <t>2.　ノロウイルス</t>
    <phoneticPr fontId="29"/>
  </si>
  <si>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</si>
  <si>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</si>
  <si>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</si>
  <si>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</si>
  <si>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</si>
  <si>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29"/>
  </si>
  <si>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</si>
  <si>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</si>
  <si>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</si>
  <si>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</si>
  <si>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</si>
  <si>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</si>
  <si>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</si>
  <si>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29"/>
  </si>
  <si>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</si>
  <si>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</si>
  <si>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</si>
  <si>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29"/>
  </si>
  <si>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</si>
  <si>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</si>
  <si>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</si>
  <si>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29"/>
  </si>
  <si>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</si>
  <si>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29"/>
  </si>
  <si>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</si>
  <si>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</si>
  <si>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29"/>
  </si>
  <si>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</si>
  <si>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29"/>
  </si>
  <si>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</si>
  <si>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</si>
  <si>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1"/>
  </si>
  <si>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</si>
  <si>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</si>
  <si>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</si>
  <si>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</si>
  <si>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</si>
  <si>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</si>
  <si>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</si>
  <si>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</si>
  <si>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</si>
  <si>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</si>
  <si>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</si>
  <si>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</si>
  <si>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</si>
  <si>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</si>
  <si>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</si>
  <si>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</si>
  <si>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</si>
  <si>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</si>
  <si>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</si>
  <si>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</si>
  <si>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</si>
  <si>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</si>
  <si>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</si>
  <si>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</si>
  <si>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</si>
  <si>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</si>
  <si>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</si>
  <si>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</si>
  <si>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</si>
  <si>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</si>
  <si>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</si>
  <si>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</si>
  <si>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</si>
  <si>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</si>
  <si>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</si>
  <si>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</si>
  <si>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</si>
  <si>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</si>
  <si>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</si>
  <si>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</si>
  <si>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</si>
  <si>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</si>
  <si>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</si>
  <si>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</si>
  <si>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</si>
  <si>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</si>
  <si>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</si>
  <si>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</si>
  <si>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</si>
  <si>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</si>
  <si>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</si>
  <si>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</si>
  <si>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</si>
  <si>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</si>
  <si>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</si>
  <si>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</si>
  <si>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</si>
  <si>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</si>
  <si>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</si>
  <si>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</si>
  <si>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</si>
  <si>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</si>
  <si>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</si>
  <si>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</si>
  <si>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</si>
  <si>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</si>
  <si>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</si>
  <si>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</si>
  <si>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</si>
  <si>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</si>
  <si>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</si>
  <si>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</si>
  <si>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</si>
  <si>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</si>
  <si>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</si>
  <si>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</si>
  <si>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</si>
  <si>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</si>
  <si>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</si>
  <si>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</si>
  <si>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</si>
  <si>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</si>
  <si>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</si>
  <si>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</si>
  <si>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1"/>
  </si>
  <si>
    <t>https://www.mhlw.go.jp/stf/covid-19/kokunainohasseijoukyou.html#h2_1</t>
    <phoneticPr fontId="81"/>
  </si>
  <si>
    <t>厚生労働省：データからわかる－新型コロナウイルス感染症情報－</t>
    <phoneticPr fontId="81"/>
  </si>
  <si>
    <t>https：//covid19.mhlw.go.jp/</t>
    <phoneticPr fontId="81"/>
  </si>
  <si>
    <t>腸管出血性大腸菌感染症</t>
    <phoneticPr fontId="5"/>
  </si>
  <si>
    <t>4類感染症</t>
    <phoneticPr fontId="81"/>
  </si>
  <si>
    <t>インフルエンザ
と
新型コロナ</t>
    <rPh sb="10" eb="12">
      <t>シンガタ</t>
    </rPh>
    <phoneticPr fontId="81"/>
  </si>
  <si>
    <t>注意</t>
    <rPh sb="0" eb="2">
      <t>チュウイ</t>
    </rPh>
    <phoneticPr fontId="81"/>
  </si>
  <si>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</si>
  <si>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</si>
  <si>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</si>
  <si>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1"/>
  </si>
  <si>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</si>
  <si>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</si>
  <si>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</si>
  <si>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</si>
  <si>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</si>
  <si>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</si>
  <si>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</si>
  <si>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</si>
  <si>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</si>
  <si>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</si>
  <si>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</si>
  <si>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</si>
  <si>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</si>
  <si>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1"/>
  </si>
  <si>
    <t>2024年</t>
    <rPh sb="4" eb="5">
      <t>ネン</t>
    </rPh>
    <phoneticPr fontId="81"/>
  </si>
  <si>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</si>
  <si>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</si>
  <si>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</si>
  <si>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</si>
  <si>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</si>
  <si>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</si>
  <si>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</si>
  <si>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</si>
  <si>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</si>
  <si>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</si>
  <si>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</si>
  <si>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</si>
  <si>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</si>
  <si>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</si>
  <si>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</si>
  <si>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</si>
  <si>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1"/>
  </si>
  <si>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</si>
  <si>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</si>
  <si>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</si>
  <si>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</si>
  <si>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</si>
  <si>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</si>
  <si>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業者
 </t>
    <rPh sb="0" eb="2">
      <t>ギョウシャ</t>
    </rPh>
    <phoneticPr fontId="5"/>
  </si>
  <si>
    <t>★数年間では、平均的比率でノロウイルス継続</t>
    <rPh sb="0" eb="21">
      <t>ヘイキンテキヒリツケイゾク</t>
    </rPh>
    <phoneticPr fontId="5"/>
  </si>
  <si>
    <t>　</t>
    <phoneticPr fontId="81"/>
  </si>
  <si>
    <t>静岡県</t>
    <phoneticPr fontId="81"/>
  </si>
  <si>
    <t>2024年</t>
    <phoneticPr fontId="5"/>
  </si>
  <si>
    <t>届出感染症　第三類　</t>
    <rPh sb="0" eb="2">
      <t>トドケデ</t>
    </rPh>
    <rPh sb="2" eb="4">
      <t>カンセン</t>
    </rPh>
    <rPh sb="4" eb="5">
      <t>ショウ</t>
    </rPh>
    <rPh sb="6" eb="7">
      <t>ダイ</t>
    </rPh>
    <rPh sb="7" eb="8">
      <t>サン</t>
    </rPh>
    <rPh sb="8" eb="9">
      <t>タグイ</t>
    </rPh>
    <phoneticPr fontId="5"/>
  </si>
  <si>
    <t xml:space="preserve"> </t>
    <phoneticPr fontId="81"/>
  </si>
  <si>
    <t>賞味</t>
    <rPh sb="0" eb="2">
      <t>ショウミ</t>
    </rPh>
    <phoneticPr fontId="81"/>
  </si>
  <si>
    <t>アレルゲン</t>
    <phoneticPr fontId="81"/>
  </si>
  <si>
    <t>残留</t>
    <rPh sb="0" eb="2">
      <t>ザンリュウ</t>
    </rPh>
    <phoneticPr fontId="81"/>
  </si>
  <si>
    <t>異物</t>
    <rPh sb="0" eb="2">
      <t>イブツ</t>
    </rPh>
    <phoneticPr fontId="81"/>
  </si>
  <si>
    <t>細菌</t>
    <rPh sb="0" eb="2">
      <t>サイキン</t>
    </rPh>
    <phoneticPr fontId="81"/>
  </si>
  <si>
    <t>表示</t>
    <rPh sb="0" eb="2">
      <t>ヒョウジ</t>
    </rPh>
    <phoneticPr fontId="81"/>
  </si>
  <si>
    <t>その他</t>
    <rPh sb="2" eb="3">
      <t>タ</t>
    </rPh>
    <phoneticPr fontId="81"/>
  </si>
  <si>
    <t>インフルエンザ新型</t>
    <rPh sb="7" eb="9">
      <t>シンガタ</t>
    </rPh>
    <phoneticPr fontId="81"/>
  </si>
  <si>
    <t>コロナウイルス感染症</t>
    <rPh sb="7" eb="10">
      <t>カンセンショウ</t>
    </rPh>
    <phoneticPr fontId="81"/>
  </si>
  <si>
    <t>報告数</t>
    <rPh sb="0" eb="3">
      <t>ホウコクスウ</t>
    </rPh>
    <phoneticPr fontId="81"/>
  </si>
  <si>
    <t>総数</t>
    <rPh sb="0" eb="2">
      <t>ソウスウ</t>
    </rPh>
    <phoneticPr fontId="81"/>
  </si>
  <si>
    <t>男性</t>
    <rPh sb="0" eb="2">
      <t>ダンセイ</t>
    </rPh>
    <phoneticPr fontId="81"/>
  </si>
  <si>
    <t>女性</t>
    <rPh sb="0" eb="2">
      <t>ジョセイ</t>
    </rPh>
    <phoneticPr fontId="81"/>
  </si>
  <si>
    <t>　　　特設コーナー　ノロウイルス対策 - YouTube 　　　　</t>
    <rPh sb="3" eb="5">
      <t>トクセツ</t>
    </rPh>
    <rPh sb="16" eb="18">
      <t>タイサク</t>
    </rPh>
    <phoneticPr fontId="15"/>
  </si>
  <si>
    <t>https://www.youtube.com/playlist?list=PLqFOooexXuozcltx57lJL4rtmXtKYHjdv</t>
    <phoneticPr fontId="15"/>
  </si>
  <si>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7"/>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</si>
  <si>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毎週　　ひとつ　　覚えていきましょう</t>
    <phoneticPr fontId="5"/>
  </si>
  <si>
    <t>（最近５年間の週値の比較） ノロウイルスの感染周期は4年ですね　やや感染度合いが低い!</t>
    <rPh sb="1" eb="3">
      <t>サイキン</t>
    </rPh>
    <rPh sb="3" eb="6">
      <t>ゴネンカン</t>
    </rPh>
    <rPh sb="7" eb="8">
      <t>シュウ</t>
    </rPh>
    <rPh sb="8" eb="9">
      <t>アタイ</t>
    </rPh>
    <rPh sb="10" eb="12">
      <t>ヒカク</t>
    </rPh>
    <rPh sb="21" eb="25">
      <t>カンセンシュウキ</t>
    </rPh>
    <rPh sb="27" eb="28">
      <t>ネン</t>
    </rPh>
    <rPh sb="34" eb="36">
      <t>カンセン</t>
    </rPh>
    <rPh sb="36" eb="38">
      <t>ドア</t>
    </rPh>
    <rPh sb="40" eb="41">
      <t>ヒク</t>
    </rPh>
    <phoneticPr fontId="5"/>
  </si>
  <si>
    <t>2025年</t>
    <phoneticPr fontId="5"/>
  </si>
  <si>
    <t>計</t>
    <rPh sb="0" eb="1">
      <t>ケイ</t>
    </rPh>
    <phoneticPr fontId="5"/>
  </si>
  <si>
    <t>管理レベル「3」　</t>
    <phoneticPr fontId="5"/>
  </si>
  <si>
    <t>全国的に猛威</t>
    <rPh sb="0" eb="3">
      <t>ゼンコクテキ</t>
    </rPh>
    <rPh sb="4" eb="6">
      <t>モウイ</t>
    </rPh>
    <phoneticPr fontId="81"/>
  </si>
  <si>
    <t>食品表示 (2/17-2/24)</t>
  </si>
  <si>
    <t>日付</t>
    <rPh sb="0" eb="2">
      <t>ヒヅケ</t>
    </rPh>
    <phoneticPr fontId="81"/>
  </si>
  <si>
    <t>.</t>
    <phoneticPr fontId="81"/>
  </si>
  <si>
    <t>-</t>
    <phoneticPr fontId="81"/>
  </si>
  <si>
    <t>　</t>
    <phoneticPr fontId="15"/>
  </si>
  <si>
    <t xml:space="preserve"> 5類感染症</t>
    <phoneticPr fontId="5"/>
  </si>
  <si>
    <t>回収＆返金</t>
  </si>
  <si>
    <t>回収＆交換</t>
  </si>
  <si>
    <t>回収＆返金/交換</t>
  </si>
  <si>
    <t xml:space="preserve">
3類感染症
細菌性赤痢</t>
    <phoneticPr fontId="5"/>
  </si>
  <si>
    <t xml:space="preserve">腸チフス
</t>
    <rPh sb="0" eb="1">
      <t>チョウ</t>
    </rPh>
    <phoneticPr fontId="81"/>
  </si>
  <si>
    <t>11月ー
施設の所在市町村で流行・食中毒が複数件報告される
定点観測値が5.00～10.00</t>
    <phoneticPr fontId="81"/>
  </si>
  <si>
    <t>　【情報共有】業界・地域のニュースを掲示して、注意を促す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
　待機指示
　【訓練】嘔吐物処理の実施訓練
　【お客様・パートナー】客、納品業者に体調不良者がある場合には日報に記録</t>
    <phoneticPr fontId="81"/>
  </si>
  <si>
    <t>細菌性赤痢1例‌
菌種：S. flexneri（B群）＿感染地域：インドネシア</t>
    <phoneticPr fontId="81"/>
  </si>
  <si>
    <t>非常に少ない</t>
    <rPh sb="0" eb="2">
      <t>ヒジョウ</t>
    </rPh>
    <rPh sb="3" eb="4">
      <t>スク</t>
    </rPh>
    <phoneticPr fontId="81"/>
  </si>
  <si>
    <t>西友</t>
  </si>
  <si>
    <t>PLANT</t>
  </si>
  <si>
    <t>赤痢　無し</t>
    <rPh sb="0" eb="2">
      <t>セキリ</t>
    </rPh>
    <rPh sb="3" eb="4">
      <t>ナ</t>
    </rPh>
    <phoneticPr fontId="81"/>
  </si>
  <si>
    <t>名前</t>
    <rPh sb="0" eb="2">
      <t>ナマエ</t>
    </rPh>
    <phoneticPr fontId="81"/>
  </si>
  <si>
    <t>矢島秀章</t>
    <rPh sb="0" eb="4">
      <t>ヤジマヒデアキ</t>
    </rPh>
    <phoneticPr fontId="81"/>
  </si>
  <si>
    <t>やじまひであき</t>
    <phoneticPr fontId="81"/>
  </si>
  <si>
    <t>GAMMA</t>
    <phoneticPr fontId="81"/>
  </si>
  <si>
    <t>Plus会員</t>
    <rPh sb="4" eb="6">
      <t>カイイン</t>
    </rPh>
    <phoneticPr fontId="81"/>
  </si>
  <si>
    <t>支払い</t>
    <rPh sb="0" eb="2">
      <t>シハラ</t>
    </rPh>
    <phoneticPr fontId="81"/>
  </si>
  <si>
    <t>14400円</t>
    <rPh sb="5" eb="6">
      <t>エン</t>
    </rPh>
    <phoneticPr fontId="81"/>
  </si>
  <si>
    <t>Pro会員</t>
    <rPh sb="3" eb="5">
      <t>カイイン</t>
    </rPh>
    <phoneticPr fontId="81"/>
  </si>
  <si>
    <t>27000円</t>
    <rPh sb="5" eb="6">
      <t>エン</t>
    </rPh>
    <phoneticPr fontId="81"/>
  </si>
  <si>
    <t>りそなビジネスデビットカード</t>
  </si>
  <si>
    <t>承認番号：837424</t>
    <phoneticPr fontId="81"/>
  </si>
  <si>
    <t>承認番号：955915</t>
    <phoneticPr fontId="81"/>
  </si>
  <si>
    <t>問題なし</t>
    <rPh sb="0" eb="2">
      <t>モンダイ</t>
    </rPh>
    <phoneticPr fontId="81"/>
  </si>
  <si>
    <t>過剰</t>
    <rPh sb="0" eb="2">
      <t>カジョウ</t>
    </rPh>
    <phoneticPr fontId="81"/>
  </si>
  <si>
    <t>正しくは　12600円</t>
    <rPh sb="0" eb="1">
      <t>タダ</t>
    </rPh>
    <rPh sb="10" eb="11">
      <t>エン</t>
    </rPh>
    <phoneticPr fontId="81"/>
  </si>
  <si>
    <t>〇</t>
    <phoneticPr fontId="81"/>
  </si>
  <si>
    <t>✕</t>
    <phoneticPr fontId="81"/>
  </si>
  <si>
    <t>GAMMA社からりそな銀行に返却</t>
    <rPh sb="5" eb="6">
      <t>シャ</t>
    </rPh>
    <rPh sb="11" eb="13">
      <t>ギンコウ</t>
    </rPh>
    <rPh sb="14" eb="16">
      <t>ヘンキャク</t>
    </rPh>
    <phoneticPr fontId="81"/>
  </si>
  <si>
    <t>マイナス請求してください</t>
    <rPh sb="4" eb="6">
      <t>セイキュウ</t>
    </rPh>
    <phoneticPr fontId="81"/>
  </si>
  <si>
    <t>2025/24週</t>
    <phoneticPr fontId="81"/>
  </si>
  <si>
    <t>2025/25週</t>
    <phoneticPr fontId="81"/>
  </si>
  <si>
    <t>回収</t>
  </si>
  <si>
    <t>　↓　職場の先輩は以下のことを理解して　わかり易く　指導しましょう　↓</t>
    <phoneticPr fontId="5"/>
  </si>
  <si>
    <t>福島県</t>
    <rPh sb="0" eb="2">
      <t>フクシマ</t>
    </rPh>
    <phoneticPr fontId="81"/>
  </si>
  <si>
    <t>京急ストア</t>
  </si>
  <si>
    <t>ユニバース</t>
  </si>
  <si>
    <t>オーケー</t>
  </si>
  <si>
    <t>6月19日（木曜日）または20日（金曜日）に市内仕出し弁当店で調理、提供された弁当を喫食した3グループ88人のうち15人が21日（土曜日）6時00分頃から下痢、吐き気、発熱等の食中毒様症状を呈したことが判明しました。患者15人のうち12人および従事者3人からサポウイルスが検出</t>
    <phoneticPr fontId="81"/>
  </si>
  <si>
    <t>千葉県公表</t>
    <rPh sb="0" eb="3">
      <t>チバケン</t>
    </rPh>
    <rPh sb="3" eb="5">
      <t>コウヒョウ</t>
    </rPh>
    <phoneticPr fontId="81"/>
  </si>
  <si>
    <t>岩見沢保健所によりますと、6月19日に昼食としてミートソーススパゲッティなどを食べた入居者や職員など13人が嘔吐や発熱、下痢等の症状を発症し、うち3人が医療機関を受診しました。
岩見沢保健所などの調査の結果、入居者や職員合わせて6人と、給食の調理を担当した2人からノロウイルスが検出</t>
    <phoneticPr fontId="81"/>
  </si>
  <si>
    <t>STVニュース北海道</t>
    <rPh sb="7" eb="10">
      <t>ホッカイドウ</t>
    </rPh>
    <phoneticPr fontId="81"/>
  </si>
  <si>
    <t>福島県は3日、南会津町の飲食店「日の丸亭田島上町店」が6月27日に町内の保育施設に提供した弁当を食べた3歳～60代の男女16人が下痢や嘔吐（おうと）などの症状を訴え、調査の結果、食中毒と断定したと発表した。患者からノロウイルスが検出</t>
    <phoneticPr fontId="81"/>
  </si>
  <si>
    <t>福島民友</t>
    <rPh sb="0" eb="2">
      <t>フクシマ</t>
    </rPh>
    <rPh sb="2" eb="4">
      <t>ミンユウ</t>
    </rPh>
    <phoneticPr fontId="81"/>
  </si>
  <si>
    <t>平年並み</t>
    <rPh sb="0" eb="3">
      <t>ヘイネンナ</t>
    </rPh>
    <phoneticPr fontId="81"/>
  </si>
  <si>
    <t>仙台放送</t>
    <rPh sb="0" eb="4">
      <t>センダイホウソウ</t>
    </rPh>
    <phoneticPr fontId="15"/>
  </si>
  <si>
    <t>宮城県</t>
    <rPh sb="0" eb="3">
      <t>ミヤギケン</t>
    </rPh>
    <phoneticPr fontId="15"/>
  </si>
  <si>
    <t>2025年第25週</t>
    <rPh sb="4" eb="5">
      <t>ネン</t>
    </rPh>
    <rPh sb="5" eb="6">
      <t>ダイ</t>
    </rPh>
    <rPh sb="8" eb="9">
      <t>シュウ</t>
    </rPh>
    <phoneticPr fontId="81"/>
  </si>
  <si>
    <t>桃太郎食品の紹介</t>
    <rPh sb="0" eb="3">
      <t>モモタロウ</t>
    </rPh>
    <rPh sb="3" eb="5">
      <t>ショクヒン</t>
    </rPh>
    <rPh sb="6" eb="8">
      <t>ショウカイ</t>
    </rPh>
    <phoneticPr fontId="81"/>
  </si>
  <si>
    <t>埼玉県川越市の製麺工場を１９９２年マレーシアに移転する。協力工場とともにハラル食品の製造ノウハウを蓄積現在では２０か国に輸出</t>
    <rPh sb="0" eb="3">
      <t>サイタマケン</t>
    </rPh>
    <rPh sb="3" eb="6">
      <t>カワゴエシ</t>
    </rPh>
    <rPh sb="7" eb="11">
      <t>セイメンコウジョウ</t>
    </rPh>
    <rPh sb="16" eb="17">
      <t>ネン</t>
    </rPh>
    <rPh sb="23" eb="25">
      <t>イテン</t>
    </rPh>
    <rPh sb="28" eb="32">
      <t>キョウリョクコウジョウ</t>
    </rPh>
    <rPh sb="39" eb="41">
      <t>ショクヒン</t>
    </rPh>
    <rPh sb="42" eb="44">
      <t>セイゾウ</t>
    </rPh>
    <rPh sb="49" eb="51">
      <t>チクセキ</t>
    </rPh>
    <rPh sb="51" eb="53">
      <t>ゲンザイ</t>
    </rPh>
    <rPh sb="58" eb="59">
      <t>コク</t>
    </rPh>
    <rPh sb="60" eb="62">
      <t>ユシュツ</t>
    </rPh>
    <phoneticPr fontId="81"/>
  </si>
  <si>
    <t>ハラル(ムスリム)の人口は、世界の1/4の20億人と推定されている。そしてその市場は７２兆円市場である。</t>
    <rPh sb="10" eb="12">
      <t>ジンコウ</t>
    </rPh>
    <rPh sb="14" eb="16">
      <t>セカイ</t>
    </rPh>
    <rPh sb="23" eb="25">
      <t>オクニン</t>
    </rPh>
    <rPh sb="26" eb="28">
      <t>スイテイ</t>
    </rPh>
    <rPh sb="39" eb="41">
      <t>シジョウ</t>
    </rPh>
    <rPh sb="44" eb="46">
      <t>チョウエン</t>
    </rPh>
    <rPh sb="46" eb="48">
      <t>シジョウ</t>
    </rPh>
    <phoneticPr fontId="81"/>
  </si>
  <si>
    <t>マレーシア/インドネシアではハラルが生きる道</t>
    <rPh sb="18" eb="19">
      <t>イ</t>
    </rPh>
    <rPh sb="21" eb="22">
      <t>ミチ</t>
    </rPh>
    <phoneticPr fontId="81"/>
  </si>
  <si>
    <t>　　　　　カレーやシチュー・スープとコラボすればまだまだ　　　　　　　　　市場が開発できる。
マレーシアが世界に輸出しませんか</t>
    <rPh sb="37" eb="39">
      <t>シジョウ</t>
    </rPh>
    <rPh sb="40" eb="42">
      <t>カイハツ</t>
    </rPh>
    <rPh sb="53" eb="55">
      <t>セカイ</t>
    </rPh>
    <rPh sb="56" eb="58">
      <t>ユシュツ</t>
    </rPh>
    <phoneticPr fontId="81"/>
  </si>
  <si>
    <t>桃太郎食品とコラボしませんか</t>
    <rPh sb="0" eb="5">
      <t>モモタロウショクヒン</t>
    </rPh>
    <phoneticPr fontId="29"/>
  </si>
  <si>
    <t xml:space="preserve"> GⅡ27週　0例</t>
    <rPh sb="8" eb="9">
      <t>レイ</t>
    </rPh>
    <phoneticPr fontId="5"/>
  </si>
  <si>
    <t>今週のニュース（Noroｖｉｒｕｓ） (7/7-7/12)</t>
    <rPh sb="0" eb="2">
      <t>コンシュウ</t>
    </rPh>
    <phoneticPr fontId="5"/>
  </si>
  <si>
    <t>-</t>
    <phoneticPr fontId="81"/>
  </si>
  <si>
    <t>食中毒情報  (7/7-7/12)</t>
    <rPh sb="0" eb="3">
      <t>ショクチュウドク</t>
    </rPh>
    <rPh sb="3" eb="5">
      <t>ジョウホウ</t>
    </rPh>
    <phoneticPr fontId="5"/>
  </si>
  <si>
    <t>海外情報 (7/7-7/12)</t>
    <rPh sb="0" eb="4">
      <t>カイガイジョウホウ</t>
    </rPh>
    <phoneticPr fontId="5"/>
  </si>
  <si>
    <t>食品表示 (7/7-7/12)</t>
    <phoneticPr fontId="5"/>
  </si>
  <si>
    <r>
      <t>残留農薬</t>
    </r>
    <r>
      <rPr>
        <sz val="20"/>
        <color theme="0"/>
        <rFont val="ＭＳ Ｐゴシック"/>
        <family val="3"/>
        <charset val="128"/>
      </rPr>
      <t xml:space="preserve">  (7/7-7/12)</t>
    </r>
    <phoneticPr fontId="5"/>
  </si>
  <si>
    <t>食品表示
 (7/7-7/12)</t>
    <rPh sb="0" eb="2">
      <t>ショクヒン</t>
    </rPh>
    <rPh sb="2" eb="4">
      <t>ヒョウジ</t>
    </rPh>
    <phoneticPr fontId="5"/>
  </si>
  <si>
    <t>2025年 第27週（6/30～7/6）</t>
    <phoneticPr fontId="5"/>
  </si>
  <si>
    <t xml:space="preserve"> GⅡ　26週   2例</t>
    <rPh sb="6" eb="7">
      <t>シュウ</t>
    </rPh>
    <phoneticPr fontId="5"/>
  </si>
  <si>
    <t xml:space="preserve"> </t>
    <phoneticPr fontId="81"/>
  </si>
  <si>
    <t>福岡市は10日、城南区の保育施設で感染性胃腸炎の集団発生が起きたと発表しました。園児と職員合わせて31人が症状を訴えています。福岡市によりますと、4日から10日にかけて、0歳から5歳の園児29人、職員2人が嘔吐や下痢、発熱の症状を訴えました。
このうち3人からノロウイルスが検出され、市は感染性胃腸炎の集団発生</t>
    <phoneticPr fontId="81"/>
  </si>
  <si>
    <t>FBS福岡放送ニュース </t>
  </si>
  <si>
    <t>　日本ゼネラルフード株式会社で提供された食事以外に共通する食事がないこと、患者便26検体及び調理従事者便1検体からノロウイルスGⅡが検出されたこと、症状が類似しておりノロウイルス食中毒の症状と一致すること並びに患者を診察した医師より食中毒の届出があったことから、神戸市保健所長は当該施設で提供された食事を原因とする食中毒と断定し、当該施設に対して営業停止（7月9日（水曜）から7月11日（金曜）までの3日間）を命じました。</t>
    <phoneticPr fontId="81"/>
  </si>
  <si>
    <t>神戸市公表</t>
    <rPh sb="0" eb="3">
      <t>コウベシ</t>
    </rPh>
    <rPh sb="3" eb="5">
      <t>コウヒョウ</t>
    </rPh>
    <phoneticPr fontId="81"/>
  </si>
  <si>
    <t>大畑屋食品</t>
  </si>
  <si>
    <t>フジ</t>
  </si>
  <si>
    <t>八重丸水産</t>
  </si>
  <si>
    <t>アクア</t>
  </si>
  <si>
    <t>松藤味噌醤油醸造...</t>
  </si>
  <si>
    <t>河内屋酒販</t>
  </si>
  <si>
    <t>静鉄リテイリング...</t>
  </si>
  <si>
    <t>肘折温泉元河原湯...</t>
  </si>
  <si>
    <t>ベルク</t>
  </si>
  <si>
    <t>ツルヤ</t>
  </si>
  <si>
    <t>主婦の店瀬戸店</t>
  </si>
  <si>
    <t>ミートサプライ</t>
  </si>
  <si>
    <t>Ｕ合同会社</t>
  </si>
  <si>
    <t>広島三越 マロンパイ 一部カビ発生の恐れ</t>
  </si>
  <si>
    <t>神戸物産</t>
  </si>
  <si>
    <t>加西北条店 極上の生食パン 一部(卵)表示欠落</t>
  </si>
  <si>
    <t>新川崎店 骨なしスペアリブ 一部異物混入の恐れ</t>
  </si>
  <si>
    <t>聖籠店 一口揚げ茄子の甘辛煮 一部(卵,乳成分,ごま)表示欠落</t>
  </si>
  <si>
    <t>プレシア</t>
  </si>
  <si>
    <t>阪急オアシス店 大容量ロールケーキ 一部消費期限誤記</t>
  </si>
  <si>
    <t>いづみや本舗</t>
  </si>
  <si>
    <t>ゆず香マドレーヌ他 一部センターシール圧着不良</t>
  </si>
  <si>
    <t>にぎり寿司(華) 一部原材料保存温度逸脱</t>
  </si>
  <si>
    <t>G-7スーパーマ...</t>
  </si>
  <si>
    <t>千葉ニュータウン店 仙草ゼリー他 一部保存温度逸脱</t>
  </si>
  <si>
    <t>生活協同組合コー...</t>
  </si>
  <si>
    <t>コープさっぽろ ほうれん草 一部残留農薬基準超過</t>
  </si>
  <si>
    <t>宮島醬油</t>
  </si>
  <si>
    <t>さくら淡口醤油 一部賞味期限印字不良</t>
  </si>
  <si>
    <t>ベイ・コマース</t>
  </si>
  <si>
    <t>メキシコ産アボカド 一部残留農薬基準超過</t>
  </si>
  <si>
    <t>あわ家惣兵衛</t>
  </si>
  <si>
    <t>保谷店 どら焼き(4種類),栗饅頭 一部賞味期限誤記</t>
  </si>
  <si>
    <t>がんもどき他 一部消費期限誤記</t>
  </si>
  <si>
    <t>きびなごケンピ(青のり) 一部(大豆)表示欠落</t>
  </si>
  <si>
    <t>あん肝 一部アレルギー(乳成分)表示欠落</t>
  </si>
  <si>
    <t>濃口醤油ツル印 酵母菌残留によるガス産生</t>
  </si>
  <si>
    <t>業務スーパー新港店 ゼリー 2商品 一部要冷蔵品を常温販売</t>
  </si>
  <si>
    <t>日本橋高島屋 揚げきんつば小豆他 一部カビ発生の恐れ</t>
  </si>
  <si>
    <t>盛岡南店 てりたまバーガー 一部(ごま)表示欠落</t>
  </si>
  <si>
    <t>梅干し,田舎味噌 一部賞味期限表示欠落</t>
  </si>
  <si>
    <t>八王子店 ぶっかけわさび昆布他 一部賞味期限欠落,誤記</t>
  </si>
  <si>
    <t>野沢店 牛肉コロッケ 一部(かに,鶏肉,ゼラチン)表示欠落</t>
  </si>
  <si>
    <t>瀬戸店 バナメイエビフライ用 一部(乳成分)表示欠落</t>
  </si>
  <si>
    <t>豚肉ヒレ味付かたまり 一部(鶏肉,乳成分,ごま)表示欠落</t>
  </si>
  <si>
    <t>カットピザ 照り焼きチキン 一部(卵,ゼラチン,鶏肉,りんご)表示欠落</t>
  </si>
  <si>
    <t>下中野店 から揚げ 一部ラベル誤貼付で(卵、乳成分)表示欠落</t>
    <phoneticPr fontId="26"/>
  </si>
  <si>
    <t>2025年第26週（6月23日〜6月29日）</t>
    <phoneticPr fontId="81"/>
  </si>
  <si>
    <t>結核例　251例</t>
    <rPh sb="7" eb="8">
      <t>レイ</t>
    </rPh>
    <phoneticPr fontId="5"/>
  </si>
  <si>
    <t>腸チフス2例‌　　感染地域：静岡県1例、インド1例</t>
    <phoneticPr fontId="81"/>
  </si>
  <si>
    <t>血清群・毒素型：‌ ‌O157‌VT1・VT2（22例）、O157‌VT2（12例）、O103‌VT1（7例）、O111‌VT1（3例）、O26‌ VT1（2例）、
O26‌VT2（2例）、O1‌VT1‌（1例）、O115‌VT2（1例）、O121‌VT2（1例）、O146‌VT2（1例）、O157‌VT1（1例）、
O165 VT1・VT2（1例）、O166‌VT2（1例）、O28‌ VT1（1例）、O8‌VT2（1例）、O91‌VT1・VT2（1例）、O91‌VT2（1例）、
その他・不明（21例）累積報告数：932例（有症者424例、うちHUS‌5例．死亡1例）</t>
    <phoneticPr fontId="81"/>
  </si>
  <si>
    <t xml:space="preserve">年齢群：‌ ‌2歳（3 例 ）、3歳（1 例 ）、4歳（1 例 ）、5歳（1 例 ）、6歳（2 例 ）、
10 代（9 例 ）、20代（27例）、30 代（7 例 ）、40 代（5 例 ）、50代（11例）、
60 代（6 例 ）、70 代（5 例 ）、80代（2例）
</t>
    <phoneticPr fontId="81"/>
  </si>
  <si>
    <t xml:space="preserve">腸管出血性大腸菌感染症80例（有症者51例、うちHUS‌なし）
‌　 ‌感染地域：‌ ‌国内55例、岡山県/韓国1例、韓国4例、カンボジア1例、トルコ1例、ベトナム1例、国内・国外不明17例国内の感染地域：‌‌大阪府9例、東京都7例、愛知県5例、福岡県5例、埼玉県3例、宮城県2例、
山形県2例、群馬県2例、広島県2例、北海道1例、青森県1例、秋田県1例、福島県1例、茨城県1例、神奈川県1例、新潟県1例、京都府1例、和歌山県1例、香川県1例、高知県1例、佐賀県1例、長崎県1例、宮崎県1例、茨城県/埼玉県1例、国内（ 都道府県不明）3例
</t>
    <phoneticPr fontId="81"/>
  </si>
  <si>
    <t>E型肝炎11例‌
　　感染地域（感染源）：‌茨城県2例（豚レバ刺し1例、不明1例）、千葉県1例（不明）、
　　愛媛県1例（不明）、国内（都道府県不明）3例（焼き肉1例、豚肉1例、不明1例）、
　　国内・国外不明4例（生の鹿肉1例、不明3例）
 A型肝炎2例‌
　　感染地域：福井県/中国1例、香港1例</t>
    <phoneticPr fontId="81"/>
  </si>
  <si>
    <t>レジオネラ症89例（肺炎型85例、ポンティアック熱型3例、無症状病原体保有者1例）
‌　　感染地域：愛知県7例、岐阜県5例、京都府5例、大阪府5例、兵庫県5例、長野県4例、岡山県4例、群馬県3例、東京都3例、
　　神奈川県3例、福岡県3例、熊本県3例、茨城県2例、埼玉県2例、静岡県2例、島根県2例、長崎県2例、秋田県1例、
　　福島県1例、栃木県1例、千葉県1例、新潟県1例、富山県1例、石川県1例、滋賀県1例、和歌山県1例、広島県1例、
　　山口県1例、鹿児島県1例、沖縄県1例、栃木県/愛媛県1例、国内（都道府県不明）3例、マレーシア1例、国内・国外不明11例
‌
 　‌年齢群：40代（2例）、50代（9例）、60代（37例）、70代（15例）、80代（18例）、90代以上（8例）累積報告数：1,069例</t>
    <phoneticPr fontId="81"/>
  </si>
  <si>
    <t>アメーバ赤痢9例（腸管アメーバ症8例、腸管外アメーバ症1例）
‌　　感染地域：‌北海道1例、東京都1例、神奈川県1例、愛知県1例、香川県1例、国内（ 都 道 府 県 不 明 ）2例、国内・国外不明2例‌
　　感染経路：‌性的 接 触 3 例（ 異 性 間 1 例 、 異性間・同性 間 不 明 2 例 ）、経口感染1例、その他・不明5例
ウイルス性肝炎2例‌ B型肝炎ウイルス2例＿感染経路：‌性的 接 触 2 例（ 異 性 間 1 例 、 同性間1例）</t>
    <phoneticPr fontId="81"/>
  </si>
  <si>
    <t>2025年第26週</t>
    <rPh sb="4" eb="5">
      <t>ネン</t>
    </rPh>
    <rPh sb="5" eb="6">
      <t>ダイ</t>
    </rPh>
    <rPh sb="8" eb="9">
      <t>シュウ</t>
    </rPh>
    <phoneticPr fontId="81"/>
  </si>
  <si>
    <r>
      <t xml:space="preserve">対前週
</t>
    </r>
    <r>
      <rPr>
        <b/>
        <sz val="14"/>
        <color rgb="FF002060"/>
        <rFont val="ＭＳ Ｐゴシック"/>
        <family val="3"/>
        <charset val="128"/>
      </rPr>
      <t>インフルエンザ 　　     　       　-2%    減少</t>
    </r>
    <r>
      <rPr>
        <b/>
        <sz val="11"/>
        <color rgb="FF002060"/>
        <rFont val="ＭＳ Ｐゴシック"/>
        <family val="3"/>
        <charset val="128"/>
      </rPr>
      <t xml:space="preserve">
</t>
    </r>
    <r>
      <rPr>
        <b/>
        <sz val="14"/>
        <color rgb="FFEE0000"/>
        <rFont val="ＭＳ Ｐゴシック"/>
        <family val="3"/>
        <charset val="128"/>
      </rPr>
      <t>新型コロナウイルス          　 　29% 　 増加</t>
    </r>
    <rPh sb="0" eb="3">
      <t>タイゼンシュウゾウカゾウカゲンショウ</t>
    </rPh>
    <rPh sb="35" eb="37">
      <t>ゲンショウ</t>
    </rPh>
    <rPh sb="66" eb="68">
      <t>ゾウカ</t>
    </rPh>
    <phoneticPr fontId="81"/>
  </si>
  <si>
    <t xml:space="preserve">カスタードケーキを食べた１０人が食中毒 嘔吐や下痢などの症状 原因物質は調査中〈宮城〉 </t>
    <phoneticPr fontId="15"/>
  </si>
  <si>
    <t>　宮城県は、加美町の菓子店が製造・販売したカスタードケーキを食べた１０人が食中毒の症状を訴えたと発表しました。県はこの菓子店を２日間の営業停止処分としています。食中毒が発生したのは、加美町の菓子店「梅花堂」です。県によりますと、７月９日午前１１時ごろ、大崎市内の事業所から「市販の菓子を食べた複数の人が体調不良を訴えている」と、大崎保健所に通報がありました。保健所が調査したところ、「梅花堂」が７月７日に製造し、８日に販売したカスタードケーキを食べた１５人のうち、１０人に嘔吐や下痢などの症状が確認されました。保健所は、患者に共通する食品がカスタードケーキに限られていたことや、症状・潜伏期間が一致していることなどから、この菓子店が製造したカスタードケーキを原因とする食中毒と断定しました。このため県は、「梅花堂」に対し、９日と１０日の２日間、営業停止の処分を行いました。
なお、症状を訴えた１０人はいずれも快方に向かっているということです。
県は、当該商品を持っている人には食べずに製造元に問い合わせるよう呼びかけています。</t>
    <phoneticPr fontId="15"/>
  </si>
  <si>
    <t>https://news.yahoo.co.jp/articles/2ae893f6f422d8deee26468302405cf515ed74aa</t>
    <phoneticPr fontId="15"/>
  </si>
  <si>
    <t>社員食堂で食事した「54人発症」　『ノロウイルス集団食中毒』　食堂を3日間営業停止処分</t>
    <phoneticPr fontId="15"/>
  </si>
  <si>
    <t xml:space="preserve">　神戸市は9日、事業所の社員食堂で食事をした54人が、食中毒症状を訴えたと発表。計27人からノロウイルス　　市の食品衛生課によると、今月3日『三菱重工』神戸造船所の社員食堂を、約280人が利用した。うち54人(10〜50代)が、翌日から下痢、おう吐、発熱などを発症。保健所が検査したところ、調理従事者1人と発症者26人からノロウイルスを検出した。そのため、ノロウイルスによる集団食中毒と断定。食堂に対して、3日間の営業停止を命じた。
　運営会社が謝罪
食堂が提供したメニューは、ハムカツ、四川風麻婆豆腐、炒飯、トマトチキンカレー、えび天そば、ハイカラそば、豆腐ナゲット。小松菜と揚げのお浸し、ツナマカロニサラダ、野菜ハンバーグ、ワッフル、温泉卵、ご飯、味噌汁、カレー弁当など。
　食堂を運営する日本ゼネラルフードは、ホームページ上で「発症された皆様には、心より深くお詫び申し上げますとともに、弊社を日頃よりご利用いただいております、お客様並びに多くの関係者の皆様にも、ご迷惑とご心配をお掛けしましたこと、重ねましてお詫び申し上げます」と謝罪した。
　調理場にウイルスを持ち込まない
ノロウイルスによる食中毒を防ぐためには、以下のポイントを守ることが重要だ。
・持ち込まない：調理する人がノロウイルスに感染していると、その人が調理した食品を食べることで多くの人に感染が広がる。
そのため、調理場にウイルスを持ち込まないようにする。
</t>
    <phoneticPr fontId="15"/>
  </si>
  <si>
    <t>兵庫県</t>
    <rPh sb="0" eb="3">
      <t>ヒョウゴケン</t>
    </rPh>
    <phoneticPr fontId="15"/>
  </si>
  <si>
    <t>TREND NEWS CASTER</t>
    <phoneticPr fontId="15"/>
  </si>
  <si>
    <t>https://topics.smt.docomo.ne.jp/article/trendnewscaster/trend/trendnewscaster-81041</t>
    <phoneticPr fontId="15"/>
  </si>
  <si>
    <t xml:space="preserve">感染性胃腸炎の集団発生、アストロウイルス検出 盛岡市内の施設で園児計27人が症状 岩手県 </t>
    <phoneticPr fontId="15"/>
  </si>
  <si>
    <t>岩手県</t>
    <rPh sb="0" eb="3">
      <t>イワテケン</t>
    </rPh>
    <phoneticPr fontId="15"/>
  </si>
  <si>
    <t>　7月9日、岩手県盛岡市は市内の教育・保育施設で感染性胃腸炎の集団発生があったと発表した。園児27人が嘔吐や下痢などの症状を訴えているという。
盛岡市によると、6月30日に市内の教育・保育施設（園児・職員50人以上）から複数の園児に嘔吐や下痢などの症状があると保健所へ連絡があり、調査した結果、6月15日から7月2日までに、園児27人に嘔吐や下痢などの症状があったことがわかった。糞便検査を実施した結果、症状のある4人からアストロウイルスが検出された。
感染経路等を調査したところ、消毒や手洗いに一部不十分な点があったと推察され、給食を原因とする食中毒の可能性は低く、症状のある人は全員回復傾向にあるという。
盛岡市は感染対策として、調理前や食事前には石けんで十分な手洗いを行うことや、嘔吐をした場合は、部屋の換気を十分に行いながら、マスクやビニール手袋等を用いて片付け、嘔吐した場所や使用した用具を塩素系漂白剤で消毒するなどを呼びかけている。</t>
    <phoneticPr fontId="15"/>
  </si>
  <si>
    <t>https://www.fnn.jp/articles/-/899210</t>
    <phoneticPr fontId="15"/>
  </si>
  <si>
    <t>岩手めんこテレビ</t>
    <rPh sb="0" eb="2">
      <t>イワテ</t>
    </rPh>
    <phoneticPr fontId="15"/>
  </si>
  <si>
    <t xml:space="preserve">西日本新聞 </t>
    <phoneticPr fontId="15"/>
  </si>
  <si>
    <t xml:space="preserve">福岡市中央区の飲食店で食中毒 カンピロバクター菌検出 - 西日本新聞 </t>
    <phoneticPr fontId="15"/>
  </si>
  <si>
    <t>https://www.city.fukuoka.lg.jp/hofuku/hokensho/shokuhinanzen/documents/20250709_shokutyuudokunohasseinituite.pdf</t>
    <phoneticPr fontId="15"/>
  </si>
  <si>
    <t>令和７年７月１日（火）、福岡市早良区在住の市民から福岡市保健所に、「６月23日（月）に福岡市中央区内の飲食店を７名で利用して６名が食中毒様症状を呈した」旨の連絡があった。 令和７年６月23日（月）に福岡市中央区内の飲食店を利用した１グループ７名のうち６名が、６月25日（水）午前９時頃から下痢、腹痛、発熱等の症状を呈し、うち１名が医療機関を受診した。 調査の結果、福岡市保健所は、以下の施設が提供した食事を原因とするカンピロバクター 食中毒と断定し、令和７年７月９日（水）午前11時から２日間の営業停止処分とした。 
 症状   下痢、腹痛、発熱、吐き気、頭痛      摂食者数  ７名       有症者数    ６名 
（１）有症者便   ：５検体…４検体からカンピロバクター検出 
（２）従業員便   ：３検体…食中毒菌陰性 
（３）施設ふきとり ：５検体…食中毒菌陰性
 原因施設     営業所所在地 福岡市中央区春吉三丁目２４番２３号HARUYOSHIスクエア１０１   ヤキトリトキヤ    営業の種類 飲食店営業</t>
    <phoneticPr fontId="15"/>
  </si>
  <si>
    <t>福岡県</t>
    <rPh sb="0" eb="3">
      <t>フクオカケン</t>
    </rPh>
    <phoneticPr fontId="15"/>
  </si>
  <si>
    <t>宮城・登米市の弁当店で食中毒 ２７人が下痢などの症状訴える ３日間の営業停止処分</t>
    <phoneticPr fontId="15"/>
  </si>
  <si>
    <t>　宮城県登米市の弁当店で購入した弁当を食べた２７人が下痢や腹痛などを訴えていたことが分かりました。県は食中毒と断定し、この弁当店を３日間の営業停止処分としました。県によりますと、７月１日午後３時５０分ごろ、登米市内の医療機関から、「購入した弁当を食べ、食中毒の症状を呈している患者１人を診察した」と石巻保健所登米支所に通報がありました。保健所が調査したところ、６月２９日に、登米市内の「ほっともっと佐沼梅ノ木店」で調理された弁当を食べた２グループ６１人のうち、１０代から４０代の２７人が下痢や腹痛などの症状を訴えていることが判明しました。保健所は、患者に共通する食事が、６月２９日にこの店で調理された弁当に限られていることや患者の症状及び潜伏時間が一致していること、複数の患者の便からウエルシュ菌が検出されたことなどから、この店の弁当が原因とする食中毒と断定しました。患者は全員快方に向かっているということです。保健所は、この弁当店を７日から３日間の営業停止としました。</t>
    <phoneticPr fontId="15"/>
  </si>
  <si>
    <t>https://www.msn.com/ja-jp/health/other/%E9%80%9F%E5%A0%B1-%E5%AE%AE%E5%9F%8E-%E7%99%BB%E7%B1%B3%E5%B8%82%E3%81%AE%E5%BC%81%E5%BD%93%E5%BA%97%E3%81%A7%E9%A3%9F%E4%B8%AD%E6%AF%92-%EF%BC%92%EF%BC%97%E4%BA%BA%E3%81%8C%E4%B8%8B%E7%97%A2%E3%81%AA%E3%81%A9%E3%81%AE%E7%97%87%E7%8A%B6%E8%A8%B4%E3%81%88%E3%82%8B-%EF%BC%93%E6%97%A5%E9%96%93%E3%81%AE%E5%96%B6%E6%A5%AD%E5%81%9C%E6%AD%A2%E5%87%A6%E5%88%86/ar-AA1I6FfC</t>
    <phoneticPr fontId="15"/>
  </si>
  <si>
    <t xml:space="preserve">khb東日本放送 </t>
    <phoneticPr fontId="15"/>
  </si>
  <si>
    <t>千葉市で弁当食べた１５人が感染　サポウイルスによる食中毒は１２年ぶり</t>
    <phoneticPr fontId="15"/>
  </si>
  <si>
    <t>　千葉市内の事業所で仕出し弁当を食べた従業員１５人が、下痢や吐き気などの症状を訴えるサポウイルスによる食中毒が発生しました。患者は全員、快方に向かっているということです。　千葉市によりますと、サポウイルスによる食中毒にかかった１５人は６月、千葉市若葉区のケーエムフーズから提供された仕出し弁当やカレーを食べていて、この会社の従業員３人からもサポウイが検出されました。サポウイルスによる食中毒が発生したのは２０１３年以来１２年ぶりで、ケーエムフーズは７月４日から３日間、営業停止となっています。サポウイルスはノロウイルスに似た特徴を持つヒトの小腸粘膜で増殖するウイルスで、１年を通じて感染のリスクがあるとされます。市ではトイレの後の調理や食事の前の手洗いの徹底、調理器具を塩素系の漂白剤で消毒するなどの感染予防を呼びかけています。</t>
    <phoneticPr fontId="15"/>
  </si>
  <si>
    <t>https://topics.smt.docomo.ne.jp/article/chibatv/region/chibatv-202507496717</t>
    <phoneticPr fontId="15"/>
  </si>
  <si>
    <t>千葉県</t>
    <rPh sb="0" eb="3">
      <t>チバケン</t>
    </rPh>
    <phoneticPr fontId="15"/>
  </si>
  <si>
    <t>チバテレ＋プラス</t>
    <phoneticPr fontId="15"/>
  </si>
  <si>
    <t>https://www.mk.co.kr/jp/business/11364581</t>
    <phoneticPr fontId="81"/>
  </si>
  <si>
    <t>　プレミアム酒類企業ディアジオコリアは9日、ハンファ損害保険漢南社屋で進行した「ワールドクラスコリアREVIVE:2025」ファイナル大会でバーテンダーパク·ヒマンが優勝したと10日明らかにした。今回の決勝戦では「ハイパーローカル」をテーマに「ドン·フリオ·ブランコ」を使って創作カクテルを披露する「テキーラハイボールミッション」、「シングルトン15年」を活用して数人が一緒にパーティーの雰囲気で楽しめる創作カクテルを紹介する「シングルトンカクテルミッション」、6分以内に8杯のカクテルを完成する「スピードチャレンジ」まで計3つの主要ミッションが行われた。パク·バーテンダーは「テキーラハイボールミッション」のためにプレミアムテキーラドンフリオブランコを活用して韓国とカナダの野生採集文化を表現した「コモングラウンド(Common Ground)」という名前のカクテルを披露した。続く「シングルトーンカクテルミッション」はシングルモルトウイスキーシングルトーン15年をテーマにパーティーに先立って音楽と共に気楽に楽しめる「シングルボール(Single Bowl)」カクテルを提案した。どちらのカクテルも味と創意性などの項目で審査委員団の高い評価を受けた。スピードチャレンジでは、早い時間内に正確で欠点なく味と香りが完璧なカクテルを製造したのが優勝の結果につながった。パク·バーテンダーは9月、カナダのトロントで開かれる世界最大のバーテンダー大会「ワールドクラスグローバル」に韓国代表として参加し、全世界のバーテンダーと競争できる資格を獲得した。パク·バーテンダーは「バーテンダーたちの夢の舞台である『ワールドクラスコリア』で優勝者に選ばれ、とても嬉しい」とし、「今回の大会を準備しながら助けてくださったすべての方々に深く感謝し、世界舞台に韓国バーテンダー文化の水準を広く知らせることができるよう最善を尽くす」と感想を述べた。</t>
    <phoneticPr fontId="81"/>
  </si>
  <si>
    <t xml:space="preserve">https://www.jetro.go.jp/biznews/2025/07/c4b9fed3f428602d.html               </t>
    <phoneticPr fontId="81"/>
  </si>
  <si>
    <t>　台湾最大級の総合食品見本市「FOOD TAIPEI 2025」が6月25～28日、台北市内の南港展覧館で開催された。主催者の台湾貿易センター（TAITRA）によると、4日間で84を超える国・地域から合計4万7,439人が来場した。海外バイヤー来場者の上位5カ国・地域は日本、中国、米国、マレーシア、フィリピンだった。ジェトロは日本台湾交流協会台北事務所と協力して、ジャパンパビリオンを設置した。24都道府県から63社・団体が出展し、水産品・水産加工品、牛肉、調味料、飲料など多様な日本産食品を出品した。うち水産品・水産加工品を展示する企業は15社と最多だった。水産品、調味料を扱う出展者からは、業務用の取引を目指すなどの声が聞かれた。台湾では従来、外食の習慣が根付いており、台北市を中心に日系飲食店も多数出店するなど、外食産業にも注目が集まっている。出品者からは、「出展前からバイヤーとコンタクトし、事前準備を入念に行ってきた。大型取引につながる可能性がある」「台湾だけでなく、東南アジアからのバイヤーとの商談ができたことが収穫だった」など、高く評価する声が多かった。このほか、「取引先候補の見極めが必要」「既に複数のルートで台湾に製品を輸出しているため、その整理が課題」といった指摘もあった。日本の農林水産省によると、2024年の日本から台湾への農林水産物・食品輸出額は1,703億円（前年比11.1％増）で、国・地域別では前年より順位を1つ上げて、米国、香港に次ぐ第3位となった。輸出額上位の品目は、1位アルコール飲料（159億円）、2位リンゴ（156億円）、3位ホタテ貝（121億円）、4位牛肉（113億円）、5位ソース混合調味料（93億円）だった。ジェトロと日本台湾交流協会台北事務所では、今後も域内経済の成長動向を踏まえつつ、日本からの輸出拡大に向けた支援を継続していく方針だ。</t>
    <phoneticPr fontId="81"/>
  </si>
  <si>
    <t>https://news.nissyoku.co.jp/news/tateishiw20250708082127789</t>
    <phoneticPr fontId="81"/>
  </si>
  <si>
    <t>　食品安全マネジメント協会（JFSM）は、台湾の台灣優良食品發展協會（TQFA）、マレーシアのRubix International Consultancy（Rubix社）との間で、食品事業者の支援や食品産業のさらなる発展を目的とする3社間の基本合意書（MOU）を締結した。
　同MOUは、日本・台湾・マレーシアにおける貿易や産業協力の強化、食品事業者や食品産業の発展を3社間で促進することを目的としている。今後、食品業界に関する情報交換、公開セミナーや会・・・以下有料記事</t>
    <rPh sb="231" eb="237">
      <t>イカユウリョウキジ</t>
    </rPh>
    <phoneticPr fontId="81"/>
  </si>
  <si>
    <t xml:space="preserve">　中国のある幼稚園で２００人を超える園児が鉛中毒症状を示して波紋を呼ぶ中、この幼稚園で食用ではない美術用染料を給食に使った事実が当局の調査を通じて明らかになった。８日、中国中央テレビによると、甘粛省天水市のある幼稚園で血中鉛濃度の異常判定を受けた園児は前日午後１０時基準で計２２３人にのぼることが分かった。これに先立ち、この幼稚園に通う園児２０人余りが嘔吐や目まい、腹痛、脱毛、歯の変色などの異常症状を示して病院を訪れ、鉛中毒診断を相次いで受けて当局は園児２５１人に対する全数調査に着手した。天水市共同調査チームは、調査の結果、この事件の原因が園児に提供された給食に違法に染料を入れたことに伴うものであることが明らかになったと説明した。該当の幼稚園の園長と調理スタッフはオンラインショッピングで染料を購入して薄めた後、給食に使用していたことが判明した。当局が押収した染料には鉛が含まれており、「食用不可」と明示されていたという。特に給食メニューのうち三色ナツメ餅とトウモロコシソーセージからは鉛含有量がそれぞれ１０５２ミリグラム／キログラム、１３４０ミリグラム／キログラムと現れ、中国国家食品安全規定汚染物質含有量基準である０．５ミリグラム／キログラムを大きく超過していたことが分かった。中国当局は園長を含む８人の関係者を拘禁する一方、被害園児に対する治療支援に最善を尽くしていると明らかにした。
</t>
    <phoneticPr fontId="81"/>
  </si>
  <si>
    <t>https://news.yahoo.co.jp/articles/940182a50b139b73e3da545ae7a01b0d5f297088</t>
    <phoneticPr fontId="81"/>
  </si>
  <si>
    <t>https://www.jetro.go.jp/biz/areareports/2025/33b947c12aa40448.html</t>
    <phoneticPr fontId="81"/>
  </si>
  <si>
    <t>　米国カリフォルニア州アナハイムで2025年3月4～7日に開催された「ナチュラル・プロダクツ・エキスポ・ウェスト（Natural Products Expo West）」（以下、Expo West）は、米国の小売市場における製品のトレンドや、スタートアップによる新しいナチュラル製品の発表の場として、2025年も大きな注目を集めた。本稿では、Expo West 2025の動向と注目を集めていた製品を通じて、米国マーケットのトレンドと状況を探る。
　食品展示会としては米国最大級
主催者によると、2025年3月のExpo Westでは、カナダ、韓国、メキシコなどの123カ国から、3,000以上のブランドが製品を出展し、来場者は6万4,000人を超えた。出展者の約30％は初出展であり、来場者の約3分の2はバイヤーだったという。表のとおり、来場者・出展者数はパンデミック前の水準には及ばないものの、2023年以降、安定的に推移している。米国における食品の展示会では、2025年1月にラスベガスで行われたウィンター・ファンシー・フードショー（Winter Fancy Food Show）（注1）の来場者数は1万2,000、出展者数は1,100、2024年6月のニューヨークのサマー・ファンシー・フードショー（Summer Fancy Food Show）の来場登録数は2万9,000、出展者数は2,400以上であり、Expo Westは来場者数・出展者数ともに米国において最大規模といえる。
表：Expo Westの来場者数と出展者数の推移（単位：人）
項目	2018年	2019年	2022年	2023年	2024年	2025年
来場者数	85,000	86,000+	57,000+	65,000＋	65,000＋	64,000＋
出展者数	3,521	3,600+	2,700+	3,000＋	3,300＋	3,000＋
注1：2020年は新型コロナウィルスにより中止、2021年はオンライン開催のため来場者数・出展者数は非公開。
注2：表中の「＋」は以上を示す。
出所：Expo West</t>
    <phoneticPr fontId="81"/>
  </si>
  <si>
    <t>https://www.bloomberg.co.jp/news/articles/2025-07-08/SZ1PWSDWX2PS00</t>
    <phoneticPr fontId="81"/>
  </si>
  <si>
    <t>　フランスの高級ブランドグループ、ＬＶＭＨモエヘネシー・ルイヴィトンは、米国で唯一所有するホテル「エル・エンカント」を売却する。 カリフォルニア州サンタバーバラにある全90室のホテルを購入するのは、出会い系アプリ「ティンダー」の共同創業者ジャスティン・マティーン氏および同氏の兄弟タイラー・マティーン氏、米カルバー・キャピタルのパートナーシップだ。買い手側の担当者が明らかにした。売却価格は8220万ドル（約120億円）という。タイラー・マティーン氏は７日のインタビューで、「サンタバーバラのＡクラス高級ホスピタリティー市場の20％を取得するようなものだと捉えており、成長市場と考えている」と語った。
relates to ＬＶＭＨ、米高級ホテル「エル・エンカント」売却へ－120億円でエル・エンカントPhotographer: Mike Kelley
　　１室当たり約90万ドルという売却単価は、カリフォルニア州沿岸部で最近成立した他のリゾート物件の取引に匹敵する水準。この地域は政府の規制が厳しく、土地も不足しているため、新規参入のハードルが高いと米ホテル仲介会社アトラス・ホスピタリティー・グループのアラン・レイ社長は指摘する。
　　「今は高く見えるかもしれないが、10年、20年後には安い買い物のように思えるだろう」と同氏は述べた。
　　ＬＶＭＨの広報担当者は今回の取引に関するコメントを控えたが、同社傘下のブルガリ ホテルズ＆リゾーツが2028年にフロリダ州マイアミビーチでホテル開業を計画していると明らかにした。
原題：LVMH to Sell Santa Barbara’s El Encanto Hotel for $82.2 Million（抜粋）</t>
    <phoneticPr fontId="81"/>
  </si>
  <si>
    <t>https://newscast.jp/news/9452708</t>
    <phoneticPr fontId="81"/>
  </si>
  <si>
    <t>　エヌアイエスフーズサービス株式会社(本社：東京都品川区、代表取締役社長：鵜飼 克則)は、ドイツ大手のキャンディとチョコレートの製造会社、ストーク社と日本国内におけるストーク社製品を販売する販売代理店契約を締結し、製品の輸入、販売を開始いたします。2025年9月より出荷を開始いたします。より多くの店頭での取り扱いを目指し、消費者の手に届きやすい環境を構築してまいります。
　ストーク社について
1903年に設立されたベルリンに拠点を置くドイツ大手の菓子メーカーです。「ヴェルタースオリジナル(R)　キャラメルキャンディ」をはじめ、110年以上の歴史から生まれたこだわりのキャンディ、チョコレートを中心にユニークなブランドや商品を展開し、世界100ヶ国以上で愛されています。
会社概要
会社名　　： エヌアイエスフーズサービス株式会社
所在地　　： 〒141-8582
　　　　　　 東京都品川区西品川一丁目1番1号 住友不動産大崎ガーデンタワー
設立　　　： 1998年2月27日
資本金　　： 1,000万円
代表者　　： 代表取締役社長　鵜飼 克則
事業内容　： 輸入加工食品、輸入菓子の販売代理店／国内ブランド食品の販売代理店
　　　　　　 食品にかかわる各種コンサルティング、営業代行
　　　　　　 各種食品のOEM製造受託</t>
    <phoneticPr fontId="81"/>
  </si>
  <si>
    <t>https://www.jetro.go.jp/biznews/2025/07/39750c26fd5fa478.html</t>
    <phoneticPr fontId="81"/>
  </si>
  <si>
    <t>　ジェトロは6月26日、日本の国税庁との共催により、日本酒などのPRや海外販路開拓を目的とした「日本産酒類商談会（北京）」を北京市で開催した。同商談会は「日本産食品グローバル・ゲートウェイ事業」（注1）の一環として実施したもので、日本の酒造メーカーや日本産酒類を取り扱う中国国内の輸入卸会社など計47社が参加し、試飲、セミナーや商談が行われた。北京市を中心とする食品・飲料関連の卸売業者や、レストラン・小売業関係者、さらに一般消費者など計321人が来場した。商談会には、日本酒や焼酎、果実酒、ウイスキーなど合計595SKU（注2）が出品され、出展者は来場者向けにそれぞれの商品の特徴や魅力をアピールした。
当日開催された日本酒に関するセミナーでは、日本酒サービス研究会・酒匠研究会連合会（SSI）認証国際唎酒師（きき酒師、注3）の曾海添氏が「日本産酒類の効果的な販売手法の考察」と題して、中国市場における日本酒の消費傾向や日本酒の基礎知識について講演を行った。出展した企業からは、「来場者の多くが飲食業関係者や酒類バイヤーで、ターゲットが明確だったため、プロモーションに非常に有効だった」「北京市内だけでなく、山西省の新たな代理店とも出会えた」といったコメントが聞かれた。また、「スーパーや日本食レストランなど、より多様な業種の来場者を招待してほしい」など、今後の規模拡大を望む要望も寄せられた。
今後もジェトロは関係機関や企業との連携を強化し、日本産酒類の輸出拡大に向けた取り組みを継続的に推進していく方針だ。</t>
    <phoneticPr fontId="81"/>
  </si>
  <si>
    <t>https://www.jetro.go.jp/biznews/2025/07/ec2d816c2a32b11f.html</t>
    <phoneticPr fontId="81"/>
  </si>
  <si>
    <t>　英国政府は7月3日、国営医療サービス（NHS）に関する10カ年計画を公表した（英国政府ウェブサイト参照外部サイトへ、新しいウィンドウで開きます）（注1）。労働党は2024年7月の総選挙でNHS改革を公約に掲げており、政権を獲得して1週間以内にNHSの課題検証に着手していた。NHSの課題として、診察や治療を受けるまでの待ち時間の長さなどが挙がっていた。キア・スターマー首相は同日、ロンドン東部の病院で演説し、「3つの転換によってこの国の医療を変革する」と述べた。10カ年計画は次の3つの転換を柱としている。病院からコミュニティへ：あなたを中心に設計された地域保健サービス　　アナログからデジタルへ：あなたの手に力を
病気から予防へ：健康的な選択をする力を
1点目については、少なくとも1日12時間、週6日間営業する地域保健センター（NHCs：Neighbourhood Health Centres）をワンストップ拠点として全国各地に開設することを新たに打ち出した。NHCsは、診断、術後ケア、リハビリテーションなどに加え、債務相談、就労支援、禁煙、体重管理などのサービスも提供するという。
2点目については、2028年までに、NHSアプリで検査予約、相談受け付け、薬剤管理、ワクチン予約などの機能を提供できるようにするという。また、医師の診察記録にAI（人工知能）技術を活用することで患者のケアにより多くの時間を割けるようにするという。
3点目については、肥満のまん延の終結、真に喫煙のない未来の創造、若者を取り巻くメンタルヘルス危機への解決に取り組むものとし、具体的に次のような新たな施策が盛り込まれている。
　電子たばこやその他のニコチン製品の広告やスポンサー活動の停止、販売時の陳列方法、包装、フレーバーの制限
食品業界の全ての大企業に対する、健康的な食品の売り上げの報告義務化および同報告に基づく売り上げの平均的な健康度の目標義務化（2025年6月17日付地域・分析レポート参照）NHSを通じた減量薬へのアクセスの拡大（オンラインでの購入、繁華街や郊外のショッピングセンターでの購入を含む）（2025年6月25日付地域・分析レポート参照）アルコール飲料の栄養情報と健康に関する警告メッセージのラベル表示の義務化　ノンアルコールや低アルコール製品市場のさらなる成長を支援するため、「アルコールフリー」と表示できる基準をアルコール度数0.5％以下に設定（注2）することを協議　　ノンアルコールや低アルコールの製品の18歳未満への販売禁止などアルコール製品と同等の制限の適用　　アルコール飲料については、厳しい広告規制が盛り込まれるとの事前報道があったが、7月1日付のタイムズ紙などの報道によれば、アルコール飲料業界の反発を受け撤回したとされている。</t>
    <phoneticPr fontId="81"/>
  </si>
  <si>
    <t>https://news.yahoo.co.jp/articles/1c99fe5ac8cdcf9e8cdcb4005b1d8a40622baa87</t>
    <phoneticPr fontId="81"/>
  </si>
  <si>
    <t>　（ブルームバーグ）:パリ9区と10区にある人気のパン屋、「マミッシュ」の看板商品パン・オ・ショコラやクロワッサンに欠かせない材料であるバターが今、深刻な供給不足に直面している。同店が長年取引してきた通常の仕入れ先からはもはや、ペストリーを作るための特別なバターを安定的に入手することができなくなった。このフランス産バターは、折り込み生地を作る際に用いられるもので、クロワッサンなどの食感と風味に不可欠だ。マミッシュは供給確保のため他のルートを探しているが、それにはコスト増という代償を伴う。世界各地でバター価格が過去最高水準に張り付いたままで、値上がりの勢いが収まる気配はない。その背景には、さまざまな要因が複雑に絡み合っている。フランスからニュージーランドに至るまで酪農家が直面する困難、アジアの消費者の嗜好（しこう）の変化による世界的な需要増、そして利益を守ろうとする乳業メーカーの商業的な判断などが影響している。結果として、消費者にとって身近な食品へのコスト圧力が一段と高まっている。
マミッシュの商務担当、ロバン・オルソニ氏によると、仕入れ先の変更によって他の店は25〜30％値上げをしている。マミッシュでは「お客さまに喜んでもらう」ためコスト増を自社で吸収しているという。世界で輸出されるバターのおよそ70％は、欧州とニュージーランドから来ている。いずれも2025年の年初時点で在庫が歴史的な低水準にあり、供給逼迫（ひっぱく）が過去最高水準への価格高騰を招いたと、国連食糧農業機関（FAO）は指摘する。この供給難の根本には、22年に欧州で牛乳価格が高騰したことがある。インフレと燃料コストの上昇に経営を圧迫され、乳製品メーカーは収益性を最大化する方法を模索するようになった。バターは生乳からクリームを分離し、それを攪拌（かくはん）することで作られる。製造過程が終わると、バターとバターミルクが残る。バターミルクの使い道は限られる。</t>
    <phoneticPr fontId="81"/>
  </si>
  <si>
    <t>https://sustainablejapan.jp/2025/07/06/issb-sasb-update/115093</t>
    <phoneticPr fontId="81"/>
  </si>
  <si>
    <t>　　IFRS財団の国際サステナビリティ基準審議会（ISSB）は7月3日、SASBスタンダードの改訂案と、IFRS S2の実施に関するセクター別実践ガイドラインの改訂案を公表した。双方とも11月30日までパブリックコメントを募集し、2026年に改訂作業を完了する計画。【参考】【国際】ISSB、SASBスタンダード改訂に着手。IFRS S1で義務化。優先セクターを特定（2024年8月4日）　全77業種で策定されているSASBスタンダードのうち、…有料記事</t>
    <rPh sb="223" eb="227">
      <t>ユウリョウキジ</t>
    </rPh>
    <phoneticPr fontId="81"/>
  </si>
  <si>
    <t>https://www.nikkei.com/nkd/company/article/?DisplayType=1&amp;ng=DGKKZO89833080U5A700C2TB0000&amp;scode=2801&amp;ba=1</t>
    <phoneticPr fontId="81"/>
  </si>
  <si>
    <t>　米食品大手のデルモンテ・フーズ（カリフォルニア州）が1日、日本の民事再生法に相当する米連邦破産法第11条（チャプター11）の適用を申請した。新型コロナウイルス禍による巣ごもり消費で需要が一時的に伸びたが、その後販売が低迷して在庫が積み上がり、資金繰りが悪化していた。
米ニュージャージー州で申請した。裁判所への提出書類によると負債総額は約12億3000万ドル（約1780億…</t>
    <phoneticPr fontId="81"/>
  </si>
  <si>
    <t>カナダ</t>
    <phoneticPr fontId="81"/>
  </si>
  <si>
    <t>台湾</t>
    <rPh sb="0" eb="2">
      <t>タイワン</t>
    </rPh>
    <phoneticPr fontId="81"/>
  </si>
  <si>
    <t>中国</t>
    <rPh sb="0" eb="2">
      <t>チュウゴク</t>
    </rPh>
    <phoneticPr fontId="81"/>
  </si>
  <si>
    <t>米国</t>
    <rPh sb="0" eb="2">
      <t>ベイコク</t>
    </rPh>
    <phoneticPr fontId="81"/>
  </si>
  <si>
    <t>フランス</t>
    <phoneticPr fontId="81"/>
  </si>
  <si>
    <t>ドイツ</t>
    <phoneticPr fontId="81"/>
  </si>
  <si>
    <t>英国</t>
    <rPh sb="0" eb="2">
      <t>エイコク</t>
    </rPh>
    <phoneticPr fontId="81"/>
  </si>
  <si>
    <t>韓国</t>
    <rPh sb="0" eb="2">
      <t>カンコク</t>
    </rPh>
    <phoneticPr fontId="81"/>
  </si>
  <si>
    <t>瑞草区庁、食中毒の疑いのある被害申告受付、保健当局の疫学調査に乗り出す</t>
    <phoneticPr fontId="81"/>
  </si>
  <si>
    <t>　ソウル瑞草区（ソチョグ）のあるのり巻き屋を利用した客130人あまりが高熱と腹痛など集団食中毒の症状を見せ、保健当局が急いで疫学調査に乗り出した。
瑞草区庁は9日、ソウル瑞草区方背洞にあるのり巻き屋でのり巻きを食べて腹痛など異常症状が生じたという申告を受け付け調査している。 現在まで区役所で把握した有症状者数は130人余りに達する。 該当売場は8日から休業に入った状態だ。ソーシャルメディア(SNS)とオンラインコミュニティなどには5日から該当店ののり巻きを食べて高熱·下痢など食中毒症状が現れたという文が相次いで上がっている。 ある被害者は「子供が40度以上熱が上がって病院に行ったら、検査の結果、サルモネラ菌と毒性大腸菌が検出された」と主張した。 保健当局は、正確な原因と衛生管理責任の有無などを調査した後、行政処分を検討する予定だ。2021年にも京畿道城南市のキムパプフランチャイズ支店でキムパプを食べた270人余りが集団食中毒の症状を見せた。 以後、被害者の一部が損害賠償請求訴訟に乗り出し、裁判所は被害者1人当り100万~200万ウォンずつ賠償しろとの判決を下した経緯がある。保健当局は、夏場の高温多湿な環境では食中毒発生の危険が大きく高まるとし、衛生管理に格別の注意を呼びかけた。 家禽類の腸に寄生するサルモネラ菌は卵の殻に付着している 調理器具や食材などに移して食中毒を誘発する。 卵液を常温に放置したり、サルモネラ菌に汚染された卵に触れた後、手を洗わずに食材を準備する時、交差汚染を通じて感染することがある。 疾病管理庁によると、去る6月の第1週に66人だったサルモネラ感染症の患者数は、第4週に127人で、92%急増したことが分かった。</t>
    <phoneticPr fontId="81"/>
  </si>
  <si>
    <t>https://www.mk.co.kr/jp/society/11366195</t>
    <phoneticPr fontId="81"/>
  </si>
  <si>
    <t>ノロウイルスの発生は200人のクルーズ乗客を病気に</t>
    <phoneticPr fontId="81"/>
  </si>
  <si>
    <t>イタリア</t>
    <phoneticPr fontId="81"/>
  </si>
  <si>
    <t>　ノロウイルスの流行がクルーズ船Artaniaを襲い、約200人の乗客が病気になり、緊急医療対応が促されました。ブレーマーハーフェンを出港し、ノルウェーのフォードへ向かう14日間のクルーズ船は、病気が蔓延し始めたとき、ノルウェーのブレンノイスンドへ向かう途中だった。保健当局の報告によると、感染者数は火曜日の50人から水曜日までに約200人に急増しました。感染した乗客は、さらなる感染拡大を防ぐために隔離されています。フェニックス・ライゼンが運航するアルタニア号は、約1,200人の乗客を収容できます。地元当局は発生を確認しています。北極ガイドサービスLofoten ASのRemi Solbergは、ノルウェーのアウトレットiFinnmarkに、状況は積極的に管理されていると述べました。これを受けて、船内の医療チームを支援するために、追加の医師と看護師が船に派遣されました。</t>
    <phoneticPr fontId="81"/>
  </si>
  <si>
    <t>https://crew-center.com/norovirus-outbreak-sickens-200-cruise-passengers</t>
    <phoneticPr fontId="81"/>
  </si>
  <si>
    <t>　上位2種目(賞味期限・アレルギー表記ミス)で全体の　(61%)</t>
    <rPh sb="1" eb="3">
      <t>ジョウイ</t>
    </rPh>
    <rPh sb="4" eb="6">
      <t>シュモク</t>
    </rPh>
    <rPh sb="7" eb="11">
      <t>ショウミキゲン</t>
    </rPh>
    <rPh sb="17" eb="19">
      <t>ヒョウキ</t>
    </rPh>
    <rPh sb="23" eb="25">
      <t>ゼンタイ</t>
    </rPh>
    <phoneticPr fontId="5"/>
  </si>
  <si>
    <t xml:space="preserve">｢全然知らなかった⋯｣｢なぜ"表示"さえないの？｣日本人が平気で食べている｢遺伝子組み換え食品 ... </t>
    <phoneticPr fontId="81"/>
  </si>
  <si>
    <t>　私は講演や食育講座のときなど、全国のみなさんと直接お話をする機会が多くあります。 無添加×安心×美味しい! 日本人なら必ず食べたい安部おやつ おかずにも食事にもなる ベスト112レシピ: おかずにもなる!9割がグルテンフリー!しかも無添加!
『無添加×安心×美味しい! 日本人なら必ず食べたい安部おやつ おかずにも食事にもなる ベスト112レシピ』（書影をクリックすると、アマゾンのサイトにジャンプします。紙版はこちら、電子版はこちら。楽天サイトの紙版はこちら、電子版はこちら）「遺伝子組み換え食品」についての話になることも多いのですが、みなさん「納豆やコーン缶を買うときは、表示をよく見て『遺伝子組み換えのもの』は買わないようにしている」「『遺伝子組み換え食品』は避けている」とおっしゃいます。
しかし、じつは私たちは知らない「裏側」で、「遺伝子組み換え食品」を「食べて」しまっているかもしれないのです。じつは「食の安全性」に対する意識が高い人でもここは盲点です。たとえば、日本ではトウモロコシの大部分を輸入に頼っていますが、輸入トウモロコシの9割が「遺伝子組み換え」だと言われています。
大豆もしかりで、9割が輸入です。そしてその9割以上が「遺伝子組み換え」と推測されます（参考：遺伝子組み換え作物の日本における利用状況｜バイテク情報普及会）</t>
    <phoneticPr fontId="81"/>
  </si>
  <si>
    <t>https://toyokeizai.net/articles/-/873321</t>
    <phoneticPr fontId="81"/>
  </si>
  <si>
    <t xml:space="preserve">食品衛生 FAX 通信 - 東京都保健医療局 </t>
    <phoneticPr fontId="81"/>
  </si>
  <si>
    <t>https://www.hokeniryo.metro.tokyo.lg.jp/documents/d/hokeniryo/r07shokuhineiseitsusin67</t>
    <phoneticPr fontId="81"/>
  </si>
  <si>
    <t xml:space="preserve">機能性表示食品の公正競争規約策定へ JADMAほか5団体が「準備室」設置 - ECのミカタ </t>
    <phoneticPr fontId="81"/>
  </si>
  <si>
    <t>　業界5団体が連携
機能性表示食品制度が創設されたのは2015年。2016年に一般社団法人健康食品産業協議会およびJADMAが「機能性表示食品の適正広告自主基準」を発出し、さらに、機能性表示食品に関する公正競争規約の策定に向けて今回、5つの団体が連携して「公正競争規約準備室」を設置するに至った。2024年には、機能性表示食品の紅麹関連製品にかかわる健康被害が発生し、国を中心にさまざまな対応策が進められてきた。その中で、「機能性表示食品制度に対する信頼回復に向けた、届出者による表示の適正化などの自主的な取組」が、今後の重要な検討課題のひとつとして挙げられている。こうした背景を受けて5つの業界団体は「公正競争規約準備室」を設置し、今後、機能性表示食品の公正競争規約の策定に向けた取り組んでいく方針を掲げている。
　信頼性向上への寄与に期待
「公正競争規約準備室」では、公正競争規約の内容および公正取引協議会の体制について、検討が進められる予定となっている。本取り組みが機能性表示食品を取り扱う事業者の法令遵守や、消費者の安全性の確保につながり、制度の信頼性向上に寄与することが期待される。
※参考：機能性表示食品 公正競争規約の準備室 設置のお知らせ（公益社団法人日本通信販売協会）</t>
    <phoneticPr fontId="81"/>
  </si>
  <si>
    <t>https://ecnomikata.com/ecnews/customerservice/47600/</t>
    <phoneticPr fontId="81"/>
  </si>
  <si>
    <t>健康食品製造施設への監視強化　紅麹問題を契機に都民への啓発と講習会</t>
    <phoneticPr fontId="81"/>
  </si>
  <si>
    <t xml:space="preserve">　アレルギー症状を引き起こす食品は多種多様で、症状の重さもお客様によって異なり、重篤な場合は命の危険につながるおそれがあります。
今回は食品販売をする際の食物アレルギー対策についてまとめました。 
① 以下の8品目が使用されている場合、表示が必要です！
容器包装に入れられた加工食品にこれらの食材が含まれている場合、 表示が義務付けられています。商品を今一度確認しましょう。 
② 食物アレルギー事故防止の3か条
　1 使用食材について最新で正確な情報を提供する 
お客様がアレルギーに関する情報を簡単に誤解なく知ることができるように食品表示や掲示を工夫しましょう。
　2 質問に対して曖昧な 回答をしない 
情報が最新でない、不正確な可能性がある場合は「わかりません」と答えるか、責任者が対応しましょう。
　3 アレルギー成分の混入に注意し、混入の可能性についてお客様に伝える 
原材料には含まれていなくても、使用した調理器具などを介してアレルギー成分が混入することもあります。 </t>
    <phoneticPr fontId="81"/>
  </si>
  <si>
    <t>　東京都はこのほど、「令和6年度東京都食品衛生監視指導計画実施」の結果を公表した。食品衛生対策の一環として、紅麹を含む健康食品による全国的な健康被害を踏まえ、健康食品の製造・加工施設への監視を強化した。
健食関連187施設に一斉監視　　　都、特別区、八王子市および町田市が連携し、夏期（6月～8月）および歳末期（12月）に加え、健康食品関連施設に対しても一斉監視事業を実施。全都で延べ187件の監視指導を行い、健康被害情報への対応体制や衛生管理の徹底が図られた。製造業者への立入検査のほか、インターネットや店舗で販売されている124製品を対象に試買調査を実施。問題のある製品に対しては必要な措置を講じ、その結果はホームページで公開した。また、健康食品の表示や販売方法の適正化を目的とした講習会をWEB配信形式で開催し、1,114人が受講した。都民への啓発も進め、動画配信や東京都公式X（旧Twitter）、パンフレットなどを通じて健康食品の適切な利用を促した。
健康被害事例専門委2回開催　　　さらに保健医療局や産業労働局など関係部局と連携し、食品安全対策推進調整会議や健康食品対策推進連絡会などにより情報共有を強化。食品衛生単独では対応が困難な案件にも、関係部局が連携して対処した。
　食品安全情報評価委員会および健康食品による健康被害事例専門委員会をそれぞれ2回開催するなど、若年層の食品安全に関する意識調査や健康被害事例の検討を実施。紅麹問題を受けては、過去の健康食品講座のアーカイブ配信も行い、リスクコミュニケーションを通じた消費者理解の促進に努めた。
HACCP支援と衛生管理の高度化　　その他の重点事業として、HACCPの普及支援、食中毒防止、食品表示の適正化、輸入食品の安全確保などの幅広い分野で一斉監視と指導を実施した。全事業者へのHACCP導入を支援するため、都は60回の相談会を開催し、有識者による訪問アドバイスを142施設に対して実施した。また、HACCP推進者の育成を目的に講習会を開催し、282人が参加。衛生管理レベルの向上を目指して開催したシンポジウムには204人が参加した。
食中毒防止へ監視体制を強化　　生食によるリスクを低減するため、食肉の取扱い施設を対象に延べ2,379件、弁当や給食を提供する大量調理施設等に対し延べ1,567件の監視指導を実施した。さらに、紅麹を含む健康食品による健康被害の発生を受けて、健康食品の製造・加工施設に対しても延べ187件の監視指導を行った。
食品表示の適正化を徹底　　　　食品表示等に基づき、延べ18万3,528件の施設に対して表示監視を実施し、79万2,579品目の検査を行った。その結果、不適正表示2,603件を発見し、是正措置を行った。輸入食品にも厳格な対応　　輸入食品5万1,477項目の検査を行い、「きぬさや」など7検体で基準値超過を確認。関係自治体に通報のうえ、必要な措置を講じた。また、輸入者に対して延べ256件の監視指導を行い、事故発生時の管理体制や自主管理の状況を確認し、指導を実施した。</t>
    <phoneticPr fontId="81"/>
  </si>
  <si>
    <t>https://wellness-news.co.jp/posts/250709%EF%BC%8D1/</t>
    <phoneticPr fontId="81"/>
  </si>
  <si>
    <t>14:18A1315:18A1315:1814:31A1315:1814:32A1315:1814:414:19</t>
    <phoneticPr fontId="81"/>
  </si>
  <si>
    <t>令和７年度 残留農薬検査結果集計表（５月実施分）</t>
    <phoneticPr fontId="15"/>
  </si>
  <si>
    <t xml:space="preserve">２．農薬検出事例  
 　　　　　　　　　　　農薬の種類 　　　　　　　　　検出値(ppm) 　基準値(ppm) 
1 きゅうり　　　　　　 アゾキシストロビン 殺菌剤　　　 0.02　　　　　 1 
　　　　　　　　　　　ジノテフラン 殺虫剤 　　　　　　 0.02 　　　　　2 
2 トマト 　　　　　　　トリフルミゾール 殺菌剤 　　　　0.01　　　　　 2  
3 トマト　　　　　　　 テフルベンズロン 殺虫剤 　　　　0.01　　　　　 2 
4 こまつな 　　　　　　テフルトリン   殺虫剤　　　　　　 0.01 　　　　　0.5 
5 キャベツ　　　　 エトフェンプロックス 殺虫剤　　　　　　　　 0.02 0.9 
ジノテフラン 殺虫剤　　　　　 0.02 2 
６ トマト ジノテフラン 殺虫剤 0.02 2 
フルベンジアミド 殺虫剤 0.01 2 </t>
    <rPh sb="155" eb="156">
      <t>トリ</t>
    </rPh>
    <rPh sb="156" eb="157">
      <t>フル</t>
    </rPh>
    <rPh sb="157" eb="158">
      <t>ミゾ</t>
    </rPh>
    <phoneticPr fontId="15"/>
  </si>
  <si>
    <t>https://www.pref.shiga.lg.jp/file/attachment/5551972.pdf</t>
    <phoneticPr fontId="15"/>
  </si>
  <si>
    <t xml:space="preserve">エバラ 豚みそ焼のたれ 一部味噌原料で残留農薬基準超過 - エキサイト </t>
    <phoneticPr fontId="15"/>
  </si>
  <si>
    <t>　「豚みそ焼のたれ」に使用した味噌原料において、ハナマルキ(株)より残留農薬基準値を超えたソラマメから製造した味噌原料を納品した旨の報告があり、使用割合は極めて少量あるため安全性に問題はないが、該当する賞味期限の商品をリコール(自主回収)する。(リコールプラス編集部)
【発　表　日】2025/06/30
【企　業　名】エバラ食品工業株式会社
【キーワード】豚みそ焼のたれ、残留農薬基準超過、ソラマメ、味噌原料
【 ジャンル 】食品
【 関連情報 】https://www.ebarafoods.com/company/newsrelease_20250630_9.pd...---</t>
    <phoneticPr fontId="15"/>
  </si>
  <si>
    <t>https://www.excite.co.jp/news/article/Recall_53282/</t>
    <phoneticPr fontId="15"/>
  </si>
  <si>
    <t xml:space="preserve">【回収】インド産生鮮ユカン(アムラ) 一部残留農薬基準超過(ID:53091) | リコールプラス </t>
    <phoneticPr fontId="15"/>
  </si>
  <si>
    <t xml:space="preserve">  商品名：インド産生鮮ユカン（アムラ）
  ブランド：MAAHI FOODS
  販売形態：ばら量り売り
  【輸入食品か否か】  輸入食品：はい  輸入国：インド
回収の理由 	
食品衛生法違反
基準値を超える残留農薬（モノクロトホス）が検出されたため。検出値0.02ppm（基準値0.01ppm）。
食品衛生法第20条に該当 	
</t>
    <phoneticPr fontId="15"/>
  </si>
  <si>
    <t>https://ifas.mhlw.go.jp/faspub/_link.do?i=IO_S020502&amp;p=RCL202501253</t>
    <phoneticPr fontId="15"/>
  </si>
  <si>
    <t>今週のお題　(揚げ油の煙が出たら要注意!)</t>
    <rPh sb="7" eb="8">
      <t>ア</t>
    </rPh>
    <rPh sb="9" eb="10">
      <t>アブラ</t>
    </rPh>
    <rPh sb="11" eb="12">
      <t>ケムリ</t>
    </rPh>
    <rPh sb="13" eb="14">
      <t>デ</t>
    </rPh>
    <rPh sb="16" eb="19">
      <t>ヨウチュウイ</t>
    </rPh>
    <phoneticPr fontId="5"/>
  </si>
  <si>
    <r>
      <t>　　なぜ　!？　　</t>
    </r>
    <r>
      <rPr>
        <b/>
        <u/>
        <sz val="16"/>
        <rFont val="ＭＳ Ｐゴシック"/>
        <family val="3"/>
        <charset val="128"/>
      </rPr>
      <t>揚げ油は色や匂い、泡の立ち方を注意しないと駄目なの?</t>
    </r>
    <rPh sb="9" eb="10">
      <t>ア</t>
    </rPh>
    <rPh sb="11" eb="12">
      <t>アブラ</t>
    </rPh>
    <rPh sb="13" eb="14">
      <t>イロ</t>
    </rPh>
    <rPh sb="15" eb="16">
      <t>ニオ</t>
    </rPh>
    <rPh sb="18" eb="19">
      <t>アワ</t>
    </rPh>
    <rPh sb="20" eb="21">
      <t>タ</t>
    </rPh>
    <rPh sb="22" eb="23">
      <t>カタ</t>
    </rPh>
    <rPh sb="24" eb="26">
      <t>チュウイ</t>
    </rPh>
    <rPh sb="30" eb="32">
      <t>ダメ</t>
    </rPh>
    <phoneticPr fontId="5"/>
  </si>
  <si>
    <t>★揚げ油は使用するたびに徐々に劣化します。
★油は酸化、過酸化物価、粘度を調べることで品質の評価ができます。現場で使用できる簡易な検査試薬も市販されています。★毎日揚げ油を使っている人は、色や泡の立ち方、煙の立ち上がり方で揚げ油の品質が評価できます。フライの適温は
160-180℃です。精製度の良い油は、
220-230℃でも色、臭いに変化がなく、煙は立ち上がりません。★揚げ物を揚げるときに煙が立つような油は、既に交換の
時期を過ぎていると判断して下さい。カラリと揚がらず食感も良くないはずです。</t>
    <rPh sb="1" eb="2">
      <t>ア</t>
    </rPh>
    <rPh sb="3" eb="4">
      <t>アブラ</t>
    </rPh>
    <rPh sb="12" eb="14">
      <t>ジョジョ</t>
    </rPh>
    <rPh sb="15" eb="17">
      <t>レッカ</t>
    </rPh>
    <rPh sb="23" eb="24">
      <t>アブラ</t>
    </rPh>
    <rPh sb="25" eb="27">
      <t>サンカ</t>
    </rPh>
    <rPh sb="31" eb="33">
      <t>ブッカ</t>
    </rPh>
    <rPh sb="34" eb="36">
      <t>ネンド</t>
    </rPh>
    <rPh sb="37" eb="38">
      <t>シラ</t>
    </rPh>
    <rPh sb="43" eb="45">
      <t>ヒンシツ</t>
    </rPh>
    <rPh sb="46" eb="48">
      <t>ヒョウカ</t>
    </rPh>
    <rPh sb="54" eb="56">
      <t>ゲンバ</t>
    </rPh>
    <rPh sb="57" eb="59">
      <t>シヨウ</t>
    </rPh>
    <rPh sb="62" eb="64">
      <t>カンイ</t>
    </rPh>
    <rPh sb="65" eb="67">
      <t>ケンサ</t>
    </rPh>
    <rPh sb="67" eb="69">
      <t>シヤク</t>
    </rPh>
    <rPh sb="70" eb="72">
      <t>シハン</t>
    </rPh>
    <rPh sb="79" eb="81">
      <t>マイニチ</t>
    </rPh>
    <rPh sb="81" eb="82">
      <t>ア</t>
    </rPh>
    <rPh sb="83" eb="84">
      <t>アブラ</t>
    </rPh>
    <rPh sb="85" eb="86">
      <t>ツカ</t>
    </rPh>
    <rPh sb="90" eb="91">
      <t>ヒト</t>
    </rPh>
    <rPh sb="93" eb="94">
      <t>イロ</t>
    </rPh>
    <rPh sb="95" eb="96">
      <t>アワ</t>
    </rPh>
    <rPh sb="97" eb="98">
      <t>タ</t>
    </rPh>
    <rPh sb="99" eb="100">
      <t>カタ</t>
    </rPh>
    <rPh sb="101" eb="102">
      <t>ケムリ</t>
    </rPh>
    <rPh sb="103" eb="104">
      <t>タ</t>
    </rPh>
    <rPh sb="105" eb="106">
      <t>ア</t>
    </rPh>
    <rPh sb="108" eb="109">
      <t>カタ</t>
    </rPh>
    <rPh sb="110" eb="111">
      <t>ア</t>
    </rPh>
    <rPh sb="112" eb="113">
      <t>アブラ</t>
    </rPh>
    <rPh sb="114" eb="116">
      <t>ヒンシツ</t>
    </rPh>
    <rPh sb="117" eb="119">
      <t>ヒョウカ</t>
    </rPh>
    <rPh sb="128" eb="130">
      <t>テキオン</t>
    </rPh>
    <rPh sb="142" eb="145">
      <t>セイセイド</t>
    </rPh>
    <rPh sb="146" eb="147">
      <t>ヨ</t>
    </rPh>
    <rPh sb="148" eb="149">
      <t>アブラ</t>
    </rPh>
    <rPh sb="162" eb="163">
      <t>イロ</t>
    </rPh>
    <rPh sb="164" eb="165">
      <t>ニオ</t>
    </rPh>
    <rPh sb="167" eb="169">
      <t>ヘンカ</t>
    </rPh>
    <rPh sb="173" eb="174">
      <t>ケムリ</t>
    </rPh>
    <rPh sb="175" eb="176">
      <t>タ</t>
    </rPh>
    <rPh sb="177" eb="178">
      <t>ア</t>
    </rPh>
    <rPh sb="186" eb="187">
      <t>モノ</t>
    </rPh>
    <rPh sb="188" eb="189">
      <t>ア</t>
    </rPh>
    <rPh sb="194" eb="195">
      <t>ケムリ</t>
    </rPh>
    <rPh sb="196" eb="197">
      <t>タ</t>
    </rPh>
    <rPh sb="201" eb="202">
      <t>アブラ</t>
    </rPh>
    <rPh sb="204" eb="205">
      <t>スデ</t>
    </rPh>
    <rPh sb="206" eb="208">
      <t>コウカン</t>
    </rPh>
    <rPh sb="210" eb="212">
      <t>ジキ</t>
    </rPh>
    <rPh sb="213" eb="214">
      <t>ス</t>
    </rPh>
    <rPh sb="219" eb="221">
      <t>ハンダン</t>
    </rPh>
    <rPh sb="223" eb="224">
      <t>クダ</t>
    </rPh>
    <rPh sb="231" eb="232">
      <t>ア</t>
    </rPh>
    <rPh sb="235" eb="237">
      <t>ショッカン</t>
    </rPh>
    <rPh sb="238" eb="239">
      <t>ヨ</t>
    </rPh>
    <phoneticPr fontId="5"/>
  </si>
  <si>
    <t xml:space="preserve">
フライオイルの劣化は、使用している油の色調、発泡、発煙、臭いの4点から判断することが大切です。
油が劣化していくと
・色調は徐々に黒ずみ不透明になります。
・発泡は油が新しいうちは大きな泡が出ますが、徐々に細かな泡が出る(カニ泡)状態になります。
・高温にならないと出なかった煙が、低い温度(150-160℃)でも出るようになります。
・新しいうちは臭いがないのに、使っているうちに徐々に油くさくなり、更に使い続けるとイオウ臭が漂うようになります。 油は定期的に揚げカスを取り除き、定期的に差し油しましょう。大量調理で劣化が進んだときには、全部交換しましょう。　　　　　　　　　　　　　　　　　　　　　　　　　　　　　　
●劣化の進んだ揚げ油を使い続けると、品質の悪い揚げ物になり、時に健康被害の原因にもなります。</t>
    <rPh sb="8" eb="10">
      <t>レッカ</t>
    </rPh>
    <rPh sb="12" eb="14">
      <t>シヨウ</t>
    </rPh>
    <rPh sb="18" eb="19">
      <t>アブラ</t>
    </rPh>
    <rPh sb="20" eb="22">
      <t>シキチョウ</t>
    </rPh>
    <rPh sb="23" eb="25">
      <t>ハッポウ</t>
    </rPh>
    <rPh sb="26" eb="28">
      <t>ハツエン</t>
    </rPh>
    <rPh sb="29" eb="30">
      <t>ニオ</t>
    </rPh>
    <rPh sb="33" eb="34">
      <t>テン</t>
    </rPh>
    <rPh sb="36" eb="38">
      <t>ハンダン</t>
    </rPh>
    <rPh sb="43" eb="45">
      <t>タイセツ</t>
    </rPh>
    <rPh sb="49" eb="50">
      <t>アブラ</t>
    </rPh>
    <rPh sb="51" eb="53">
      <t>レツカ</t>
    </rPh>
    <rPh sb="60" eb="62">
      <t>シキチョウ</t>
    </rPh>
    <rPh sb="63" eb="65">
      <t>ジョジョ</t>
    </rPh>
    <rPh sb="66" eb="67">
      <t>クロ</t>
    </rPh>
    <rPh sb="69" eb="72">
      <t>フトウメイ</t>
    </rPh>
    <rPh sb="83" eb="84">
      <t>アブラ</t>
    </rPh>
    <rPh sb="85" eb="86">
      <t>アタラ</t>
    </rPh>
    <rPh sb="91" eb="92">
      <t>オオ</t>
    </rPh>
    <rPh sb="94" eb="95">
      <t>アワ</t>
    </rPh>
    <rPh sb="96" eb="97">
      <t>デ</t>
    </rPh>
    <rPh sb="101" eb="103">
      <t>ジョジョ</t>
    </rPh>
    <rPh sb="104" eb="105">
      <t>コマ</t>
    </rPh>
    <rPh sb="107" eb="108">
      <t>アワ</t>
    </rPh>
    <rPh sb="109" eb="110">
      <t>デ</t>
    </rPh>
    <rPh sb="116" eb="118">
      <t>ジョウタイ</t>
    </rPh>
    <rPh sb="126" eb="127">
      <t>タカ</t>
    </rPh>
    <rPh sb="134" eb="135">
      <t>デ</t>
    </rPh>
    <rPh sb="139" eb="140">
      <t>ケムリ</t>
    </rPh>
    <rPh sb="142" eb="143">
      <t>ヒク</t>
    </rPh>
    <rPh sb="144" eb="146">
      <t>オンド</t>
    </rPh>
    <rPh sb="158" eb="159">
      <t>デ</t>
    </rPh>
    <rPh sb="170" eb="171">
      <t>アタラ</t>
    </rPh>
    <rPh sb="176" eb="177">
      <t>ニオ</t>
    </rPh>
    <rPh sb="184" eb="185">
      <t>ツカ</t>
    </rPh>
    <rPh sb="192" eb="194">
      <t>ジョジョ</t>
    </rPh>
    <rPh sb="195" eb="196">
      <t>アブラ</t>
    </rPh>
    <rPh sb="202" eb="203">
      <t>サラ</t>
    </rPh>
    <rPh sb="204" eb="205">
      <t>ツカ</t>
    </rPh>
    <rPh sb="206" eb="207">
      <t>ツヅ</t>
    </rPh>
    <rPh sb="213" eb="214">
      <t>シュウ</t>
    </rPh>
    <rPh sb="215" eb="216">
      <t>タダヨ</t>
    </rPh>
    <rPh sb="226" eb="227">
      <t>アブラ</t>
    </rPh>
    <rPh sb="228" eb="231">
      <t>テイキテキ</t>
    </rPh>
    <rPh sb="232" eb="233">
      <t>ア</t>
    </rPh>
    <rPh sb="237" eb="238">
      <t>ト</t>
    </rPh>
    <rPh sb="239" eb="240">
      <t>ノゾ</t>
    </rPh>
    <rPh sb="242" eb="245">
      <t>テイキテキ</t>
    </rPh>
    <rPh sb="246" eb="247">
      <t>サ</t>
    </rPh>
    <rPh sb="248" eb="249">
      <t>アブラ</t>
    </rPh>
    <rPh sb="255" eb="257">
      <t>タイリョウ</t>
    </rPh>
    <rPh sb="257" eb="259">
      <t>チョウリ</t>
    </rPh>
    <rPh sb="260" eb="262">
      <t>レッカ</t>
    </rPh>
    <rPh sb="263" eb="264">
      <t>スス</t>
    </rPh>
    <rPh sb="271" eb="273">
      <t>ゼンブ</t>
    </rPh>
    <rPh sb="273" eb="275">
      <t>コウカン</t>
    </rPh>
    <rPh sb="313" eb="315">
      <t>レッカ</t>
    </rPh>
    <rPh sb="316" eb="317">
      <t>スス</t>
    </rPh>
    <rPh sb="319" eb="320">
      <t>ア</t>
    </rPh>
    <rPh sb="321" eb="322">
      <t>アブラ</t>
    </rPh>
    <rPh sb="323" eb="324">
      <t>ツカ</t>
    </rPh>
    <rPh sb="325" eb="326">
      <t>ツヅ</t>
    </rPh>
    <rPh sb="330" eb="332">
      <t>ヒンシツ</t>
    </rPh>
    <rPh sb="333" eb="334">
      <t>ワル</t>
    </rPh>
    <rPh sb="335" eb="336">
      <t>ア</t>
    </rPh>
    <rPh sb="337" eb="338">
      <t>モノ</t>
    </rPh>
    <rPh sb="342" eb="343">
      <t>トキ</t>
    </rPh>
    <rPh sb="344" eb="346">
      <t>ケンコウ</t>
    </rPh>
    <rPh sb="346" eb="348">
      <t>ヒガイ</t>
    </rPh>
    <rPh sb="349" eb="351">
      <t>ゲンイン</t>
    </rPh>
    <phoneticPr fontId="5"/>
  </si>
  <si>
    <t xml:space="preserve">プレミアム酒類企業ディアジオコリアは9日、ハンファ損害保険漢南社屋で進行した「ワールド ... mk.co.kr </t>
  </si>
  <si>
    <t xml:space="preserve">「FOOD TAIPEI 2025」にジャパンパビリオン設置、水産品中心に業務用取引に期待(台湾、日本) 　ジェトロ </t>
  </si>
  <si>
    <t>食品安全マネジメント協会ら3社、食品事業者支援で連携 - 日本食糧新聞・電子版</t>
  </si>
  <si>
    <t>「料理の中に染料を入れた」…幼稚園生２２３人が鉛中毒、中国騒然（中央日報日</t>
  </si>
  <si>
    <t>米国食品市場のトレンドを探る ｜ 地域・分析レポート - 海外ビジネス情報 - ジ本語版） - Yahoo!ニュース</t>
  </si>
  <si>
    <t xml:space="preserve">ＬＶＭＨ、米高級ホテル「エル・エンカント」売却へ－120億円で - Bloomberg </t>
  </si>
  <si>
    <t>ドイツ大手のキャンディとチョコレートのメーカー ストーク社との販売代理店契約締結のお知らせ 　</t>
  </si>
  <si>
    <t xml:space="preserve">ジェトロ、北京市で日本産の酒類商談会を開催、300人超が来場(中国) | ビジネス短信 　ジェトロ </t>
  </si>
  <si>
    <t>英政府、国営医療サービスに関する10カ年計画公表、健康を害するたばこ、食品、飲料の規制を強化(英国) ｜ジェトロ</t>
  </si>
  <si>
    <t>バター高騰、クロワッサンや家庭の台所にも打撃-世界で需給逼迫（TBS CROSS DIG with Bloomberg） - Yahoo!ニュース</t>
  </si>
  <si>
    <t>【国際】ISSB、9業種のSASBスタンダード改訂案公表。鉱物セクター8つと加工食品 ｜ Sustainable Japan</t>
  </si>
  <si>
    <t>米食品大手デルモンテ、破産申請　日本事業は対象外 - 日本経済新聞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</si>
</sst>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quot;+&quot;\ #,##0.00;&quot;-&quot;\ #,##0.00"/>
    <numFmt numFmtId="183" formatCode="0_);[Red]\(0\)"/>
    <numFmt numFmtId="184" formatCode="\+0;&quot;▲ &quot;0"/>
  </numFmts>
  <fonts count="194">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u/>
      <sz val="12"/>
      <name val="ＭＳ Ｐゴシック"/>
      <family val="3"/>
      <charset val="128"/>
    </font>
    <font>
      <b/>
      <sz val="18"/>
      <name val="メイリオ"/>
      <family val="3"/>
      <charset val="128"/>
    </font>
    <font>
      <b/>
      <sz val="17"/>
      <name val="ＭＳ Ｐゴシック"/>
      <family val="3"/>
      <charset val="128"/>
    </font>
    <font>
      <u/>
      <sz val="11"/>
      <color theme="10"/>
      <name val="ＭＳ Ｐゴシック"/>
      <family val="3"/>
      <charset val="128"/>
      <scheme val="minor"/>
    </font>
    <font>
      <b/>
      <sz val="13"/>
      <color theme="1"/>
      <name val="游ゴシック"/>
      <family val="3"/>
      <charset val="128"/>
    </font>
    <font>
      <b/>
      <sz val="17"/>
      <name val="Microsoft YaHei"/>
      <family val="2"/>
      <charset val="134"/>
    </font>
    <font>
      <b/>
      <sz val="19"/>
      <color rgb="FF000000"/>
      <name val="メイリオ"/>
      <family val="3"/>
      <charset val="128"/>
    </font>
    <font>
      <b/>
      <sz val="14"/>
      <color indexed="10"/>
      <name val="HG創英ﾌﾟﾚｾﾞﾝｽEB"/>
      <family val="1"/>
      <charset val="128"/>
    </font>
    <font>
      <b/>
      <sz val="12"/>
      <color indexed="10"/>
      <name val="HG創英ﾌﾟﾚｾﾞﾝｽEB"/>
      <family val="1"/>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4"/>
      <color indexed="18"/>
      <name val="游ゴシック"/>
      <family val="3"/>
      <charset val="128"/>
    </font>
    <font>
      <sz val="7"/>
      <color theme="1"/>
      <name val="ＭＳ Ｐゴシック"/>
      <family val="3"/>
      <charset val="128"/>
      <scheme val="minor"/>
    </font>
    <font>
      <b/>
      <sz val="16"/>
      <name val="游ゴシック"/>
      <family val="3"/>
      <charset val="128"/>
    </font>
    <font>
      <b/>
      <sz val="16"/>
      <color rgb="FF000000"/>
      <name val="游ゴシック"/>
      <family val="3"/>
      <charset val="128"/>
    </font>
    <font>
      <sz val="20"/>
      <color indexed="9"/>
      <name val="ＭＳ Ｐゴシック"/>
      <family val="3"/>
      <charset val="128"/>
    </font>
    <font>
      <b/>
      <sz val="20"/>
      <name val="メイリオ"/>
      <family val="3"/>
      <charset val="128"/>
    </font>
    <font>
      <b/>
      <sz val="10"/>
      <name val="ＭＳ Ｐゴシック"/>
      <family val="3"/>
      <charset val="128"/>
    </font>
    <font>
      <b/>
      <sz val="11"/>
      <color rgb="FF000000"/>
      <name val="ＭＳ Ｐゴシック"/>
      <family val="3"/>
      <charset val="128"/>
    </font>
    <font>
      <b/>
      <sz val="10"/>
      <color rgb="FFFF0000"/>
      <name val="ＭＳ Ｐゴシック"/>
      <family val="3"/>
      <charset val="128"/>
    </font>
    <font>
      <b/>
      <sz val="10"/>
      <color rgb="FF666666"/>
      <name val="ＭＳ Ｐゴシック"/>
      <family val="2"/>
      <charset val="128"/>
    </font>
    <font>
      <b/>
      <sz val="14"/>
      <color rgb="FF333333"/>
      <name val="游ゴシック"/>
      <family val="3"/>
      <charset val="128"/>
    </font>
    <font>
      <sz val="14"/>
      <color indexed="63"/>
      <name val="Arial"/>
      <family val="2"/>
    </font>
    <font>
      <b/>
      <sz val="20"/>
      <color theme="1"/>
      <name val="ＭＳ Ｐゴシック"/>
      <family val="3"/>
      <charset val="128"/>
    </font>
    <font>
      <sz val="11"/>
      <color theme="1"/>
      <name val="Noto Sans JP"/>
      <family val="3"/>
      <charset val="128"/>
    </font>
    <font>
      <b/>
      <sz val="10"/>
      <color indexed="62"/>
      <name val="ＭＳ Ｐゴシック"/>
      <family val="3"/>
      <charset val="128"/>
    </font>
    <font>
      <sz val="10"/>
      <color indexed="62"/>
      <name val="ＭＳ Ｐゴシック"/>
      <family val="3"/>
      <charset val="128"/>
    </font>
    <font>
      <sz val="10"/>
      <name val="Arial"/>
      <family val="2"/>
    </font>
    <font>
      <sz val="8.8000000000000007"/>
      <color indexed="23"/>
      <name val="ＭＳ Ｐゴシック"/>
      <family val="3"/>
      <charset val="128"/>
    </font>
    <font>
      <sz val="22"/>
      <color theme="1"/>
      <name val="AR Pゴシック体S"/>
      <family val="3"/>
      <charset val="128"/>
    </font>
    <font>
      <b/>
      <sz val="20"/>
      <color theme="0"/>
      <name val="ＭＳ Ｐゴシック"/>
      <family val="3"/>
      <charset val="128"/>
    </font>
    <font>
      <sz val="20"/>
      <color theme="0"/>
      <name val="ＭＳ Ｐゴシック"/>
      <family val="3"/>
      <charset val="128"/>
    </font>
    <font>
      <b/>
      <sz val="20"/>
      <color theme="1"/>
      <name val="ＭＳ Ｐゴシック"/>
      <family val="3"/>
      <charset val="128"/>
      <scheme val="minor"/>
    </font>
    <font>
      <b/>
      <i/>
      <sz val="14"/>
      <color indexed="10"/>
      <name val="ＭＳ Ｐゴシック"/>
      <family val="3"/>
      <charset val="128"/>
    </font>
    <font>
      <b/>
      <sz val="14"/>
      <color indexed="12"/>
      <name val="ＭＳ Ｐゴシック"/>
      <family val="3"/>
      <charset val="128"/>
    </font>
    <font>
      <sz val="22"/>
      <name val="ＭＳ Ｐゴシック"/>
      <family val="3"/>
      <charset val="128"/>
    </font>
    <font>
      <sz val="12"/>
      <color indexed="9"/>
      <name val="ＭＳ Ｐゴシック"/>
      <family val="3"/>
      <charset val="128"/>
    </font>
    <font>
      <b/>
      <sz val="12"/>
      <color theme="1"/>
      <name val="ＭＳ Ｐゴシック"/>
      <family val="3"/>
      <charset val="128"/>
      <scheme val="minor"/>
    </font>
    <font>
      <b/>
      <sz val="12"/>
      <color theme="1"/>
      <name val="メイリオ"/>
      <family val="3"/>
      <charset val="128"/>
    </font>
    <font>
      <b/>
      <sz val="20"/>
      <color theme="1"/>
      <name val="メイリオ"/>
      <family val="3"/>
      <charset val="128"/>
    </font>
    <font>
      <b/>
      <u/>
      <sz val="11"/>
      <color indexed="12"/>
      <name val="ＭＳ Ｐゴシック"/>
      <family val="3"/>
      <charset val="128"/>
    </font>
    <font>
      <b/>
      <sz val="14"/>
      <color rgb="FF002060"/>
      <name val="ＭＳ Ｐゴシック"/>
      <family val="3"/>
      <charset val="128"/>
    </font>
    <font>
      <b/>
      <sz val="11"/>
      <color rgb="FF002060"/>
      <name val="ＭＳ Ｐゴシック"/>
      <family val="3"/>
      <charset val="128"/>
    </font>
    <font>
      <sz val="14"/>
      <color theme="1"/>
      <name val="ＭＳ Ｐゴシック"/>
      <family val="3"/>
      <charset val="128"/>
      <scheme val="minor"/>
    </font>
    <font>
      <b/>
      <sz val="14"/>
      <color theme="1"/>
      <name val="メイリオ"/>
      <family val="3"/>
      <charset val="128"/>
    </font>
    <font>
      <b/>
      <sz val="18"/>
      <color theme="1"/>
      <name val="メイリオ"/>
      <family val="3"/>
      <charset val="128"/>
    </font>
    <font>
      <b/>
      <sz val="16"/>
      <color rgb="FFFFFF00"/>
      <name val="メイリオ"/>
      <family val="3"/>
      <charset val="128"/>
    </font>
    <font>
      <sz val="10.5"/>
      <color theme="1"/>
      <name val="游ゴシック"/>
      <family val="3"/>
      <charset val="128"/>
    </font>
    <font>
      <b/>
      <sz val="19"/>
      <name val="ＭＳ Ｐゴシック"/>
      <family val="3"/>
      <charset val="128"/>
    </font>
    <font>
      <sz val="14"/>
      <color indexed="63"/>
      <name val="ＭＳ Ｐゴシック"/>
      <family val="3"/>
      <charset val="128"/>
    </font>
    <font>
      <sz val="16"/>
      <name val="Arial"/>
      <family val="2"/>
    </font>
    <font>
      <b/>
      <sz val="14"/>
      <color rgb="FFEE0000"/>
      <name val="ＭＳ Ｐゴシック"/>
      <family val="3"/>
      <charset val="128"/>
    </font>
    <font>
      <b/>
      <sz val="16"/>
      <color theme="1"/>
      <name val="游ゴシック"/>
      <family val="3"/>
      <charset val="128"/>
    </font>
    <font>
      <sz val="16"/>
      <name val="ＭＳ Ｐゴシック"/>
      <family val="3"/>
      <charset val="128"/>
    </font>
    <font>
      <sz val="22"/>
      <color theme="1"/>
      <name val="メイリオ"/>
      <family val="3"/>
      <charset val="128"/>
    </font>
    <font>
      <b/>
      <sz val="16"/>
      <color theme="1"/>
      <name val="ＭＳ Ｐゴシック"/>
      <family val="3"/>
      <charset val="128"/>
      <scheme val="minor"/>
    </font>
    <font>
      <b/>
      <sz val="13"/>
      <color rgb="FF454545"/>
      <name val="游ゴシック"/>
      <family val="3"/>
      <charset val="128"/>
    </font>
    <font>
      <b/>
      <u/>
      <sz val="16"/>
      <name val="ＭＳ Ｐゴシック"/>
      <family val="3"/>
      <charset val="128"/>
    </font>
  </fonts>
  <fills count="50">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5F963"/>
        <bgColor indexed="64"/>
      </patternFill>
    </fill>
    <fill>
      <patternFill patternType="solid">
        <fgColor theme="6" tint="0.39997558519241921"/>
        <bgColor indexed="64"/>
      </patternFill>
    </fill>
    <fill>
      <patternFill patternType="solid">
        <fgColor rgb="FF6DDDF7"/>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3399FF"/>
        <bgColor indexed="64"/>
      </patternFill>
    </fill>
    <fill>
      <patternFill patternType="solid">
        <fgColor rgb="FF00B050"/>
        <bgColor indexed="64"/>
      </patternFill>
    </fill>
    <fill>
      <patternFill patternType="solid">
        <fgColor theme="5" tint="0.39997558519241921"/>
        <bgColor indexed="64"/>
      </patternFill>
    </fill>
    <fill>
      <patternFill patternType="solid">
        <fgColor indexed="12"/>
        <bgColor indexed="64"/>
      </patternFill>
    </fill>
    <fill>
      <patternFill patternType="solid">
        <fgColor theme="3" tint="0.59999389629810485"/>
        <bgColor indexed="64"/>
      </patternFill>
    </fill>
    <fill>
      <patternFill patternType="solid">
        <fgColor rgb="FF002060"/>
        <bgColor indexed="64"/>
      </patternFill>
    </fill>
    <fill>
      <patternFill patternType="solid">
        <fgColor rgb="FFFFA3C2"/>
        <bgColor indexed="64"/>
      </patternFill>
    </fill>
    <fill>
      <patternFill patternType="solid">
        <fgColor indexed="45"/>
        <bgColor indexed="64"/>
      </patternFill>
    </fill>
    <fill>
      <patternFill patternType="solid">
        <fgColor indexed="48"/>
        <bgColor indexed="64"/>
      </patternFill>
    </fill>
    <fill>
      <patternFill patternType="solid">
        <fgColor indexed="16"/>
        <bgColor indexed="64"/>
      </patternFill>
    </fill>
  </fills>
  <borders count="317">
    <border>
      <left/>
      <right/>
      <top/>
      <bottom/>
      <diagonal/>
    </border>
    <border>
      <left style="medium">
        <color indexed="12"/>
      </left>
      <right style="medium">
        <color indexed="12"/>
      </right>
      <top/>
      <bottom/>
      <diagonal/>
    </border>
    <border>
      <left style="medium">
        <color indexed="12"/>
      </left>
      <right/>
      <top/>
      <bottom/>
      <diagonal/>
    </border>
    <border>
      <left style="medium">
        <color indexed="48"/>
      </left>
      <right/>
      <top/>
      <bottom/>
      <diagonal/>
    </border>
    <border>
      <left/>
      <right style="medium">
        <color indexed="48"/>
      </right>
      <top/>
      <bottom/>
      <diagonal/>
    </border>
    <border>
      <left/>
      <right style="medium">
        <color indexed="36"/>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style="medium">
        <color indexed="12"/>
      </left>
      <right/>
      <top style="medium">
        <color indexed="12"/>
      </top>
      <bottom style="medium">
        <color indexed="12"/>
      </bottom>
      <diagonal/>
    </border>
    <border>
      <left/>
      <right/>
      <top style="thin">
        <color indexed="12"/>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medium">
        <color rgb="FF002060"/>
      </left>
      <right style="medium">
        <color rgb="FF002060"/>
      </right>
      <top style="thin">
        <color rgb="FF002060"/>
      </top>
      <bottom style="thin">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style="medium">
        <color theme="3"/>
      </left>
      <right style="medium">
        <color indexed="12"/>
      </right>
      <top style="medium">
        <color theme="3"/>
      </top>
      <bottom/>
      <diagonal/>
    </border>
    <border>
      <left/>
      <right/>
      <top style="thin">
        <color auto="1"/>
      </top>
      <bottom style="medium">
        <color auto="1"/>
      </bottom>
      <diagonal/>
    </border>
    <border>
      <left/>
      <right/>
      <top style="thin">
        <color theme="3"/>
      </top>
      <bottom/>
      <diagonal/>
    </border>
    <border>
      <left style="medium">
        <color rgb="FF0070C0"/>
      </left>
      <right/>
      <top style="medium">
        <color rgb="FF0070C0"/>
      </top>
      <bottom style="thin">
        <color rgb="FF0070C0"/>
      </bottom>
      <diagonal/>
    </border>
    <border>
      <left style="medium">
        <color rgb="FF0070C0"/>
      </left>
      <right/>
      <top style="thin">
        <color rgb="FF0070C0"/>
      </top>
      <bottom style="thin">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thin">
        <color auto="1"/>
      </left>
      <right/>
      <top style="thin">
        <color auto="1"/>
      </top>
      <bottom style="thin">
        <color auto="1"/>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auto="1"/>
      </left>
      <right/>
      <top/>
      <bottom/>
      <diagonal/>
    </border>
    <border>
      <left style="thin">
        <color indexed="12"/>
      </left>
      <right style="thin">
        <color indexed="12"/>
      </right>
      <top/>
      <bottom/>
      <diagonal/>
    </border>
    <border>
      <left/>
      <right style="medium">
        <color theme="3"/>
      </right>
      <top style="thin">
        <color theme="3"/>
      </top>
      <bottom/>
      <diagonal/>
    </border>
    <border>
      <left style="thin">
        <color theme="3"/>
      </left>
      <right style="medium">
        <color theme="3"/>
      </right>
      <top style="thin">
        <color theme="3"/>
      </top>
      <bottom/>
      <diagonal/>
    </border>
    <border>
      <left style="medium">
        <color auto="1"/>
      </left>
      <right/>
      <top style="medium">
        <color rgb="FF0070C0"/>
      </top>
      <bottom/>
      <diagonal/>
    </border>
    <border>
      <left/>
      <right style="thin">
        <color indexed="12"/>
      </right>
      <top style="thin">
        <color indexed="12"/>
      </top>
      <bottom/>
      <diagonal/>
    </border>
    <border>
      <left style="medium">
        <color rgb="FF0070C0"/>
      </left>
      <right style="medium">
        <color rgb="FF0070C0"/>
      </right>
      <top style="thin">
        <color rgb="FF0070C0"/>
      </top>
      <bottom style="thin">
        <color rgb="FF0070C0"/>
      </bottom>
      <diagonal/>
    </border>
    <border>
      <left/>
      <right style="medium">
        <color theme="3"/>
      </right>
      <top style="thin">
        <color indexed="12"/>
      </top>
      <bottom/>
      <diagonal/>
    </border>
    <border>
      <left style="medium">
        <color auto="1"/>
      </left>
      <right/>
      <top/>
      <bottom style="medium">
        <color theme="3"/>
      </bottom>
      <diagonal/>
    </border>
    <border>
      <left style="medium">
        <color rgb="FF0070C0"/>
      </left>
      <right style="medium">
        <color rgb="FF0070C0"/>
      </right>
      <top style="thin">
        <color rgb="FF0070C0"/>
      </top>
      <bottom style="medium">
        <color rgb="FF0070C0"/>
      </bottom>
      <diagonal/>
    </border>
    <border>
      <left/>
      <right style="thin">
        <color indexed="64"/>
      </right>
      <top style="thin">
        <color theme="3"/>
      </top>
      <bottom/>
      <diagonal/>
    </border>
    <border>
      <left/>
      <right style="medium">
        <color indexed="55"/>
      </right>
      <top style="medium">
        <color indexed="55"/>
      </top>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23"/>
      </left>
      <right/>
      <top style="medium">
        <color indexed="23"/>
      </top>
      <bottom style="medium">
        <color indexed="23"/>
      </bottom>
      <diagonal/>
    </border>
    <border>
      <left style="medium">
        <color rgb="FF888888"/>
      </left>
      <right style="medium">
        <color rgb="FF888888"/>
      </right>
      <top style="medium">
        <color rgb="FF888888"/>
      </top>
      <bottom style="medium">
        <color indexed="23"/>
      </bottom>
      <diagonal/>
    </border>
    <border>
      <left style="thick">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thin">
        <color indexed="23"/>
      </left>
      <right style="thick">
        <color indexed="23"/>
      </right>
      <top style="thin">
        <color indexed="23"/>
      </top>
      <bottom style="medium">
        <color indexed="23"/>
      </bottom>
      <diagonal/>
    </border>
    <border>
      <left style="thin">
        <color indexed="64"/>
      </left>
      <right style="medium">
        <color theme="3"/>
      </right>
      <top/>
      <bottom style="medium">
        <color indexed="64"/>
      </bottom>
      <diagonal/>
    </border>
    <border>
      <left style="medium">
        <color theme="3"/>
      </left>
      <right style="medium">
        <color indexed="12"/>
      </right>
      <top/>
      <bottom style="medium">
        <color indexed="64"/>
      </bottom>
      <diagonal/>
    </border>
    <border>
      <left/>
      <right/>
      <top style="thin">
        <color indexed="12"/>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23"/>
      </left>
      <right style="medium">
        <color indexed="23"/>
      </right>
      <top style="medium">
        <color indexed="23"/>
      </top>
      <bottom style="medium">
        <color auto="1"/>
      </bottom>
      <diagonal/>
    </border>
    <border>
      <left style="medium">
        <color indexed="12"/>
      </left>
      <right style="medium">
        <color indexed="12"/>
      </right>
      <top style="medium">
        <color indexed="12"/>
      </top>
      <bottom style="thin">
        <color indexed="12"/>
      </bottom>
      <diagonal/>
    </border>
    <border>
      <left style="medium">
        <color indexed="12"/>
      </left>
      <right style="medium">
        <color indexed="12"/>
      </right>
      <top style="thin">
        <color indexed="12"/>
      </top>
      <bottom style="thin">
        <color indexed="12"/>
      </bottom>
      <diagonal/>
    </border>
    <border>
      <left style="medium">
        <color indexed="12"/>
      </left>
      <right style="medium">
        <color indexed="12"/>
      </right>
      <top style="thin">
        <color indexed="12"/>
      </top>
      <bottom style="medium">
        <color indexed="12"/>
      </bottom>
      <diagonal/>
    </border>
    <border>
      <left/>
      <right/>
      <top style="thin">
        <color auto="1"/>
      </top>
      <bottom style="thin">
        <color auto="1"/>
      </bottom>
      <diagonal/>
    </border>
    <border>
      <left/>
      <right style="medium">
        <color indexed="12"/>
      </right>
      <top/>
      <bottom style="thin">
        <color indexed="1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bottom style="medium">
        <color indexed="23"/>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23"/>
      </left>
      <right/>
      <top/>
      <bottom style="medium">
        <color indexed="23"/>
      </bottom>
      <diagonal/>
    </border>
    <border>
      <left style="medium">
        <color indexed="23"/>
      </left>
      <right style="medium">
        <color indexed="12"/>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thick">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ck">
        <color indexed="23"/>
      </right>
      <top style="thin">
        <color indexed="23"/>
      </top>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ck">
        <color indexed="23"/>
      </left>
      <right style="thin">
        <color indexed="23"/>
      </right>
      <top style="thin">
        <color indexed="23"/>
      </top>
      <bottom style="thin">
        <color indexed="23"/>
      </bottom>
      <diagonal/>
    </border>
    <border>
      <left/>
      <right/>
      <top/>
      <bottom style="medium">
        <color rgb="FFD0D0D0"/>
      </bottom>
      <diagonal/>
    </border>
    <border>
      <left style="medium">
        <color rgb="FF888888"/>
      </left>
      <right style="medium">
        <color rgb="FFD0D0D0"/>
      </right>
      <top style="medium">
        <color indexed="23"/>
      </top>
      <bottom style="medium">
        <color rgb="FF888888"/>
      </bottom>
      <diagonal/>
    </border>
    <border>
      <left style="medium">
        <color rgb="FF0070C0"/>
      </left>
      <right style="medium">
        <color rgb="FF0070C0"/>
      </right>
      <top style="medium">
        <color rgb="FF0070C0"/>
      </top>
      <bottom style="thin">
        <color rgb="FF0070C0"/>
      </bottom>
      <diagonal/>
    </border>
    <border>
      <left/>
      <right style="medium">
        <color rgb="FF0070C0"/>
      </right>
      <top style="thin">
        <color rgb="FF0070C0"/>
      </top>
      <bottom/>
      <diagonal/>
    </border>
    <border>
      <left style="medium">
        <color indexed="12"/>
      </left>
      <right style="medium">
        <color indexed="12"/>
      </right>
      <top style="medium">
        <color indexed="12"/>
      </top>
      <bottom style="medium">
        <color theme="3"/>
      </bottom>
      <diagonal/>
    </border>
    <border>
      <left/>
      <right/>
      <top style="thin">
        <color indexed="64"/>
      </top>
      <bottom style="thin">
        <color indexed="64"/>
      </bottom>
      <diagonal/>
    </border>
    <border>
      <left style="medium">
        <color indexed="55"/>
      </left>
      <right style="medium">
        <color indexed="55"/>
      </right>
      <top/>
      <bottom style="medium">
        <color indexed="55"/>
      </bottom>
      <diagonal/>
    </border>
    <border>
      <left/>
      <right style="medium">
        <color rgb="FF0070C0"/>
      </right>
      <top style="thin">
        <color indexed="64"/>
      </top>
      <bottom style="medium">
        <color indexed="64"/>
      </bottom>
      <diagonal/>
    </border>
    <border>
      <left style="thin">
        <color indexed="64"/>
      </left>
      <right style="medium">
        <color indexed="64"/>
      </right>
      <top/>
      <bottom style="thin">
        <color indexed="64"/>
      </bottom>
      <diagonal/>
    </border>
    <border>
      <left/>
      <right style="medium">
        <color theme="3"/>
      </right>
      <top style="medium">
        <color theme="3"/>
      </top>
      <bottom/>
      <diagonal/>
    </border>
    <border>
      <left/>
      <right style="medium">
        <color auto="1"/>
      </right>
      <top/>
      <bottom/>
      <diagonal/>
    </border>
    <border>
      <left style="medium">
        <color auto="1"/>
      </left>
      <right style="medium">
        <color indexed="12"/>
      </right>
      <top/>
      <bottom/>
      <diagonal/>
    </border>
    <border>
      <left/>
      <right style="medium">
        <color auto="1"/>
      </right>
      <top/>
      <bottom style="medium">
        <color theme="3"/>
      </bottom>
      <diagonal/>
    </border>
    <border>
      <left style="medium">
        <color auto="1"/>
      </left>
      <right/>
      <top/>
      <bottom style="medium">
        <color auto="1"/>
      </bottom>
      <diagonal/>
    </border>
    <border>
      <left style="medium">
        <color indexed="12"/>
      </left>
      <right style="thin">
        <color indexed="12"/>
      </right>
      <top style="thick">
        <color indexed="12"/>
      </top>
      <bottom/>
      <diagonal/>
    </border>
    <border>
      <left style="medium">
        <color indexed="12"/>
      </left>
      <right style="thin">
        <color indexed="12"/>
      </right>
      <top/>
      <bottom/>
      <diagonal/>
    </border>
    <border>
      <left/>
      <right style="medium">
        <color theme="3"/>
      </right>
      <top/>
      <bottom style="medium">
        <color theme="3"/>
      </bottom>
      <diagonal/>
    </border>
    <border>
      <left style="thick">
        <color theme="0"/>
      </left>
      <right style="thin">
        <color theme="0"/>
      </right>
      <top style="thick">
        <color theme="0"/>
      </top>
      <bottom style="thick">
        <color theme="0"/>
      </bottom>
      <diagonal/>
    </border>
    <border>
      <left style="thin">
        <color theme="0"/>
      </left>
      <right style="thin">
        <color theme="0"/>
      </right>
      <top style="thick">
        <color theme="0"/>
      </top>
      <bottom style="thick">
        <color theme="0"/>
      </bottom>
      <diagonal/>
    </border>
    <border>
      <left style="thin">
        <color theme="0"/>
      </left>
      <right style="thick">
        <color theme="0"/>
      </right>
      <top style="thick">
        <color theme="0"/>
      </top>
      <bottom style="thick">
        <color theme="0"/>
      </bottom>
      <diagonal/>
    </border>
    <border>
      <left style="medium">
        <color rgb="FF0070C0"/>
      </left>
      <right/>
      <top style="thick">
        <color indexed="12"/>
      </top>
      <bottom/>
      <diagonal/>
    </border>
    <border>
      <left style="medium">
        <color rgb="FF0070C0"/>
      </left>
      <right/>
      <top/>
      <bottom/>
      <diagonal/>
    </border>
    <border>
      <left style="medium">
        <color rgb="FF0070C0"/>
      </left>
      <right/>
      <top/>
      <bottom style="medium">
        <color rgb="FF0070C0"/>
      </bottom>
      <diagonal/>
    </border>
    <border>
      <left style="thick">
        <color indexed="51"/>
      </left>
      <right/>
      <top style="thick">
        <color indexed="51"/>
      </top>
      <bottom/>
      <diagonal/>
    </border>
    <border>
      <left/>
      <right/>
      <top style="thick">
        <color indexed="51"/>
      </top>
      <bottom/>
      <diagonal/>
    </border>
    <border>
      <left/>
      <right style="thick">
        <color indexed="51"/>
      </right>
      <top style="thick">
        <color indexed="51"/>
      </top>
      <bottom/>
      <diagonal/>
    </border>
    <border>
      <left style="thick">
        <color indexed="51"/>
      </left>
      <right/>
      <top/>
      <bottom/>
      <diagonal/>
    </border>
    <border>
      <left/>
      <right style="thick">
        <color indexed="51"/>
      </right>
      <top/>
      <bottom/>
      <diagonal/>
    </border>
    <border>
      <left style="thick">
        <color indexed="51"/>
      </left>
      <right/>
      <top/>
      <bottom style="thick">
        <color indexed="51"/>
      </bottom>
      <diagonal/>
    </border>
    <border>
      <left/>
      <right/>
      <top/>
      <bottom style="thick">
        <color indexed="51"/>
      </bottom>
      <diagonal/>
    </border>
    <border>
      <left/>
      <right style="thick">
        <color indexed="51"/>
      </right>
      <top/>
      <bottom style="thick">
        <color indexed="51"/>
      </bottom>
      <diagonal/>
    </border>
  </borders>
  <cellStyleXfs count="27">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5" fillId="0" borderId="0">
      <alignment vertical="center"/>
    </xf>
    <xf numFmtId="0" fontId="6" fillId="0" borderId="0"/>
    <xf numFmtId="0" fontId="65"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3" fillId="0" borderId="0">
      <alignment vertical="center"/>
    </xf>
    <xf numFmtId="0" fontId="4" fillId="0" borderId="0">
      <alignment vertical="center"/>
    </xf>
    <xf numFmtId="0" fontId="65"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3" fillId="0" borderId="0"/>
    <xf numFmtId="0" fontId="104" fillId="0" borderId="0" applyNumberFormat="0" applyFill="0" applyBorder="0" applyAlignment="0" applyProtection="0"/>
    <xf numFmtId="0" fontId="103" fillId="0" borderId="0"/>
    <xf numFmtId="0" fontId="138" fillId="0" borderId="0" applyNumberFormat="0" applyFill="0" applyBorder="0" applyAlignment="0" applyProtection="0">
      <alignment vertical="center"/>
    </xf>
    <xf numFmtId="0" fontId="1" fillId="0" borderId="0">
      <alignment vertical="center"/>
    </xf>
  </cellStyleXfs>
  <cellXfs count="952">
    <xf numFmtId="0" fontId="0" fillId="0" borderId="0" xfId="0">
      <alignment vertical="center"/>
    </xf>
    <xf numFmtId="0" fontId="6" fillId="0" borderId="0" xfId="2">
      <alignment vertical="center"/>
    </xf>
    <xf numFmtId="0" fontId="10" fillId="0" borderId="0" xfId="2"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2" xfId="2" applyBorder="1">
      <alignment vertical="center"/>
    </xf>
    <xf numFmtId="0" fontId="20" fillId="5" borderId="3" xfId="2" applyFont="1" applyFill="1" applyBorder="1" applyAlignment="1">
      <alignment horizontal="center" vertical="center"/>
    </xf>
    <xf numFmtId="177" fontId="16" fillId="5" borderId="4" xfId="2" applyNumberFormat="1" applyFont="1" applyFill="1" applyBorder="1" applyAlignment="1">
      <alignment horizontal="center" vertical="center" wrapText="1"/>
    </xf>
    <xf numFmtId="0" fontId="20" fillId="5" borderId="2" xfId="2" applyFont="1" applyFill="1" applyBorder="1" applyAlignment="1">
      <alignment horizontal="center" vertical="center"/>
    </xf>
    <xf numFmtId="0" fontId="6" fillId="5" borderId="3" xfId="2" applyFill="1" applyBorder="1">
      <alignment vertical="center"/>
    </xf>
    <xf numFmtId="0" fontId="6" fillId="5" borderId="4" xfId="2" applyFill="1" applyBorder="1">
      <alignment vertical="center"/>
    </xf>
    <xf numFmtId="0" fontId="6" fillId="5" borderId="2" xfId="2" applyFill="1" applyBorder="1">
      <alignment vertical="center"/>
    </xf>
    <xf numFmtId="0" fontId="6" fillId="5" borderId="5" xfId="2" applyFill="1" applyBorder="1">
      <alignment vertical="center"/>
    </xf>
    <xf numFmtId="0" fontId="6" fillId="0" borderId="5" xfId="2" applyBorder="1">
      <alignment vertical="center"/>
    </xf>
    <xf numFmtId="0" fontId="22" fillId="0" borderId="0" xfId="2" applyFont="1">
      <alignment vertical="center"/>
    </xf>
    <xf numFmtId="0" fontId="6" fillId="0" borderId="0" xfId="2" applyAlignment="1">
      <alignment horizontal="center" vertical="center"/>
    </xf>
    <xf numFmtId="0" fontId="23" fillId="0" borderId="0" xfId="2" applyFont="1" applyAlignment="1">
      <alignment horizontal="center" vertical="center"/>
    </xf>
    <xf numFmtId="0" fontId="30" fillId="8" borderId="12" xfId="17" applyFont="1" applyFill="1" applyBorder="1" applyAlignment="1">
      <alignment horizontal="left" vertical="center"/>
    </xf>
    <xf numFmtId="0" fontId="30" fillId="8" borderId="13" xfId="17" applyFont="1" applyFill="1" applyBorder="1" applyAlignment="1">
      <alignment horizontal="center" vertical="center"/>
    </xf>
    <xf numFmtId="0" fontId="30" fillId="8" borderId="13" xfId="2" applyFont="1" applyFill="1" applyBorder="1" applyAlignment="1">
      <alignment horizontal="center" vertical="center"/>
    </xf>
    <xf numFmtId="0" fontId="31" fillId="8" borderId="13" xfId="2" applyFont="1" applyFill="1" applyBorder="1" applyAlignment="1">
      <alignment horizontal="center" vertical="center"/>
    </xf>
    <xf numFmtId="0" fontId="31" fillId="8" borderId="14" xfId="2" applyFont="1" applyFill="1" applyBorder="1" applyAlignment="1">
      <alignment horizontal="center" vertical="center"/>
    </xf>
    <xf numFmtId="0" fontId="1" fillId="0" borderId="0" xfId="17">
      <alignment vertical="center"/>
    </xf>
    <xf numFmtId="0" fontId="37" fillId="0" borderId="0" xfId="17" applyFont="1">
      <alignment vertical="center"/>
    </xf>
    <xf numFmtId="0" fontId="31" fillId="8" borderId="15" xfId="2" applyFont="1" applyFill="1" applyBorder="1" applyAlignment="1">
      <alignment horizontal="center" vertical="center"/>
    </xf>
    <xf numFmtId="0" fontId="31" fillId="8" borderId="16" xfId="2" applyFont="1" applyFill="1" applyBorder="1" applyAlignment="1">
      <alignment horizontal="center" vertical="center"/>
    </xf>
    <xf numFmtId="0" fontId="34" fillId="0" borderId="0" xfId="17" applyFont="1" applyAlignment="1">
      <alignment horizontal="center" vertical="center"/>
    </xf>
    <xf numFmtId="0" fontId="8" fillId="9" borderId="0" xfId="1" applyFill="1" applyBorder="1" applyAlignment="1" applyProtection="1">
      <alignment vertical="center" wrapText="1"/>
    </xf>
    <xf numFmtId="0" fontId="42" fillId="0" borderId="0" xfId="17" applyFont="1" applyAlignment="1">
      <alignment vertical="center" wrapText="1"/>
    </xf>
    <xf numFmtId="0" fontId="44" fillId="0" borderId="0" xfId="17" applyFont="1" applyAlignment="1">
      <alignment horizontal="left" vertical="center"/>
    </xf>
    <xf numFmtId="0" fontId="34" fillId="0" borderId="0" xfId="17" applyFont="1" applyAlignment="1">
      <alignment vertical="top" wrapText="1"/>
    </xf>
    <xf numFmtId="0" fontId="7" fillId="3" borderId="7" xfId="17" applyFont="1" applyFill="1" applyBorder="1" applyAlignment="1">
      <alignment horizontal="center" vertical="center" wrapText="1"/>
    </xf>
    <xf numFmtId="0" fontId="7" fillId="3" borderId="6" xfId="17" applyFont="1" applyFill="1" applyBorder="1" applyAlignment="1">
      <alignment horizontal="center" vertical="center" wrapText="1"/>
    </xf>
    <xf numFmtId="0" fontId="7" fillId="3" borderId="8" xfId="17" applyFont="1" applyFill="1" applyBorder="1" applyAlignment="1">
      <alignment horizontal="center" vertical="center" wrapText="1"/>
    </xf>
    <xf numFmtId="0" fontId="7" fillId="3" borderId="9" xfId="17" applyFont="1" applyFill="1" applyBorder="1" applyAlignment="1">
      <alignment horizontal="center" vertical="center" wrapText="1"/>
    </xf>
    <xf numFmtId="0" fontId="13" fillId="3" borderId="9" xfId="17" applyFont="1" applyFill="1" applyBorder="1" applyAlignment="1">
      <alignment horizontal="center" vertical="center" wrapText="1"/>
    </xf>
    <xf numFmtId="0" fontId="55" fillId="3" borderId="9" xfId="17" applyFont="1" applyFill="1" applyBorder="1" applyAlignment="1">
      <alignment horizontal="center" vertical="center" wrapText="1"/>
    </xf>
    <xf numFmtId="0" fontId="7" fillId="3" borderId="10"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0" fillId="0" borderId="0" xfId="2" applyFont="1" applyAlignment="1">
      <alignment vertical="top" wrapText="1"/>
    </xf>
    <xf numFmtId="0" fontId="0" fillId="0" borderId="22" xfId="0" applyBorder="1">
      <alignment vertical="center"/>
    </xf>
    <xf numFmtId="0" fontId="14" fillId="0" borderId="22" xfId="0" applyFont="1" applyBorder="1">
      <alignment vertical="center"/>
    </xf>
    <xf numFmtId="0" fontId="0" fillId="0" borderId="23" xfId="0" applyBorder="1">
      <alignment vertical="center"/>
    </xf>
    <xf numFmtId="0" fontId="0" fillId="0" borderId="18" xfId="0" applyBorder="1">
      <alignment vertical="center"/>
    </xf>
    <xf numFmtId="0" fontId="6" fillId="17" borderId="0" xfId="2" applyFill="1">
      <alignment vertical="center"/>
    </xf>
    <xf numFmtId="0" fontId="0" fillId="17" borderId="0" xfId="0" applyFill="1">
      <alignment vertical="center"/>
    </xf>
    <xf numFmtId="0" fontId="1" fillId="5" borderId="0" xfId="2" applyFont="1" applyFill="1">
      <alignment vertical="center"/>
    </xf>
    <xf numFmtId="0" fontId="0" fillId="0" borderId="22" xfId="0" applyBorder="1" applyAlignment="1">
      <alignment vertical="top"/>
    </xf>
    <xf numFmtId="0" fontId="0" fillId="0" borderId="0" xfId="0" applyAlignment="1">
      <alignment vertical="top"/>
    </xf>
    <xf numFmtId="0" fontId="0" fillId="0" borderId="0" xfId="0" applyAlignment="1">
      <alignment horizontal="left" vertical="center"/>
    </xf>
    <xf numFmtId="0" fontId="68" fillId="0" borderId="0" xfId="0" applyFont="1" applyAlignment="1">
      <alignment horizontal="left" vertical="center"/>
    </xf>
    <xf numFmtId="0" fontId="69" fillId="0" borderId="0" xfId="0" applyFont="1" applyAlignment="1">
      <alignment horizontal="center" vertical="center" wrapText="1"/>
    </xf>
    <xf numFmtId="0" fontId="69" fillId="0" borderId="0" xfId="0" applyFont="1" applyAlignment="1">
      <alignment horizontal="left" vertical="center" wrapText="1"/>
    </xf>
    <xf numFmtId="0" fontId="79" fillId="0" borderId="0" xfId="17" applyFont="1">
      <alignment vertical="center"/>
    </xf>
    <xf numFmtId="0" fontId="78" fillId="0" borderId="0" xfId="2" applyFont="1">
      <alignment vertical="center"/>
    </xf>
    <xf numFmtId="0" fontId="87" fillId="0" borderId="0" xfId="2" applyFont="1" applyAlignment="1">
      <alignment horizontal="center" vertical="center"/>
    </xf>
    <xf numFmtId="14" fontId="86" fillId="0" borderId="0" xfId="2" applyNumberFormat="1" applyFont="1" applyAlignment="1">
      <alignment horizontal="center" vertical="center"/>
    </xf>
    <xf numFmtId="0" fontId="6" fillId="0" borderId="21" xfId="0" applyFont="1" applyBorder="1">
      <alignment vertical="center"/>
    </xf>
    <xf numFmtId="0" fontId="6" fillId="0" borderId="13" xfId="0" applyFont="1" applyBorder="1">
      <alignment vertical="center"/>
    </xf>
    <xf numFmtId="0" fontId="6" fillId="0" borderId="22" xfId="0" applyFont="1" applyBorder="1">
      <alignment vertical="center"/>
    </xf>
    <xf numFmtId="0" fontId="6" fillId="0" borderId="0" xfId="0" applyFont="1">
      <alignment vertical="center"/>
    </xf>
    <xf numFmtId="0" fontId="85" fillId="0" borderId="22" xfId="0" applyFont="1" applyBorder="1">
      <alignment vertical="center"/>
    </xf>
    <xf numFmtId="0" fontId="85" fillId="0" borderId="0" xfId="0" applyFont="1">
      <alignment vertical="center"/>
    </xf>
    <xf numFmtId="0" fontId="85" fillId="5" borderId="22" xfId="0" applyFont="1" applyFill="1" applyBorder="1">
      <alignment vertical="center"/>
    </xf>
    <xf numFmtId="0" fontId="85" fillId="5" borderId="0" xfId="0" applyFont="1" applyFill="1">
      <alignment vertical="center"/>
    </xf>
    <xf numFmtId="0" fontId="6" fillId="5" borderId="58" xfId="2" applyFill="1" applyBorder="1">
      <alignment vertical="center"/>
    </xf>
    <xf numFmtId="0" fontId="6" fillId="0" borderId="58" xfId="2" applyBorder="1">
      <alignment vertical="center"/>
    </xf>
    <xf numFmtId="0" fontId="6" fillId="0" borderId="0" xfId="2" applyAlignment="1">
      <alignment horizontal="left" vertical="top"/>
    </xf>
    <xf numFmtId="0" fontId="6" fillId="23" borderId="63" xfId="2" applyFill="1" applyBorder="1" applyAlignment="1">
      <alignment horizontal="left" vertical="top"/>
    </xf>
    <xf numFmtId="0" fontId="8" fillId="23" borderId="62" xfId="1" applyFill="1" applyBorder="1" applyAlignment="1" applyProtection="1">
      <alignment horizontal="left" vertical="top"/>
    </xf>
    <xf numFmtId="0" fontId="79" fillId="0" borderId="0" xfId="17" applyFont="1" applyAlignment="1">
      <alignment horizontal="left" vertical="center"/>
    </xf>
    <xf numFmtId="0" fontId="86" fillId="19" borderId="11" xfId="2" applyFont="1" applyFill="1" applyBorder="1" applyAlignment="1">
      <alignment horizontal="center" vertical="center"/>
    </xf>
    <xf numFmtId="0" fontId="6" fillId="0" borderId="0" xfId="2" applyAlignment="1">
      <alignment horizontal="left" vertical="center"/>
    </xf>
    <xf numFmtId="0" fontId="98" fillId="5" borderId="22" xfId="0" applyFont="1" applyFill="1" applyBorder="1">
      <alignment vertical="center"/>
    </xf>
    <xf numFmtId="0" fontId="98" fillId="5" borderId="0" xfId="0" applyFont="1" applyFill="1" applyAlignment="1">
      <alignment horizontal="left" vertical="center"/>
    </xf>
    <xf numFmtId="0" fontId="98" fillId="5" borderId="0" xfId="0" applyFont="1" applyFill="1">
      <alignment vertical="center"/>
    </xf>
    <xf numFmtId="176" fontId="98" fillId="5" borderId="0" xfId="0" applyNumberFormat="1" applyFont="1" applyFill="1" applyAlignment="1">
      <alignment horizontal="left" vertical="center"/>
    </xf>
    <xf numFmtId="182" fontId="98" fillId="5" borderId="0" xfId="0" applyNumberFormat="1" applyFont="1" applyFill="1" applyAlignment="1">
      <alignment horizontal="center" vertical="center"/>
    </xf>
    <xf numFmtId="0" fontId="98" fillId="5" borderId="22" xfId="0" applyFont="1" applyFill="1" applyBorder="1" applyAlignment="1">
      <alignment vertical="top"/>
    </xf>
    <xf numFmtId="0" fontId="98" fillId="5" borderId="0" xfId="0" applyFont="1" applyFill="1" applyAlignment="1">
      <alignment vertical="top"/>
    </xf>
    <xf numFmtId="14" fontId="98" fillId="5" borderId="0" xfId="0" applyNumberFormat="1" applyFont="1" applyFill="1" applyAlignment="1">
      <alignment horizontal="left" vertical="center"/>
    </xf>
    <xf numFmtId="14" fontId="98" fillId="0" borderId="0" xfId="0" applyNumberFormat="1" applyFont="1">
      <alignment vertical="center"/>
    </xf>
    <xf numFmtId="0" fontId="99" fillId="0" borderId="0" xfId="0" applyFont="1">
      <alignment vertical="center"/>
    </xf>
    <xf numFmtId="0" fontId="8" fillId="23" borderId="51" xfId="1" applyFill="1" applyBorder="1" applyAlignment="1" applyProtection="1">
      <alignment horizontal="left" vertical="top"/>
    </xf>
    <xf numFmtId="0" fontId="6" fillId="23" borderId="61" xfId="2" applyFill="1" applyBorder="1" applyAlignment="1">
      <alignment horizontal="left" vertical="top"/>
    </xf>
    <xf numFmtId="0" fontId="31" fillId="8" borderId="0" xfId="2" applyFont="1" applyFill="1" applyAlignment="1">
      <alignment horizontal="center" vertical="center"/>
    </xf>
    <xf numFmtId="0" fontId="1" fillId="9" borderId="0" xfId="17" applyFill="1">
      <alignment vertical="center"/>
    </xf>
    <xf numFmtId="0" fontId="6" fillId="9" borderId="0" xfId="2" applyFill="1" applyAlignment="1">
      <alignment vertical="center" wrapText="1"/>
    </xf>
    <xf numFmtId="0" fontId="45" fillId="0" borderId="0" xfId="17" applyFont="1" applyAlignment="1">
      <alignment horizontal="left" vertical="center"/>
    </xf>
    <xf numFmtId="0" fontId="46" fillId="0" borderId="18" xfId="17" applyFont="1" applyBorder="1">
      <alignment vertical="center"/>
    </xf>
    <xf numFmtId="0" fontId="46" fillId="0" borderId="18" xfId="17" applyFont="1" applyBorder="1" applyAlignment="1">
      <alignment horizontal="right" vertical="center"/>
    </xf>
    <xf numFmtId="0" fontId="34" fillId="0" borderId="20" xfId="17" applyFont="1" applyBorder="1" applyAlignment="1">
      <alignment horizontal="center" vertical="center"/>
    </xf>
    <xf numFmtId="0" fontId="48" fillId="0" borderId="0" xfId="17" applyFont="1" applyAlignment="1">
      <alignment horizontal="center" vertical="center"/>
    </xf>
    <xf numFmtId="0" fontId="49" fillId="0" borderId="0" xfId="17" applyFont="1" applyAlignment="1">
      <alignment horizontal="center" vertical="center" wrapText="1"/>
    </xf>
    <xf numFmtId="0" fontId="1" fillId="0" borderId="0" xfId="17" applyAlignment="1">
      <alignment vertical="center" shrinkToFit="1"/>
    </xf>
    <xf numFmtId="0" fontId="12" fillId="0" borderId="57"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5" fillId="3" borderId="0" xfId="17" applyFont="1" applyFill="1" applyAlignment="1">
      <alignment horizontal="center" vertical="center" wrapText="1"/>
    </xf>
    <xf numFmtId="0" fontId="1" fillId="5" borderId="0" xfId="2" applyFont="1" applyFill="1" applyAlignment="1">
      <alignment horizontal="center" vertical="center"/>
    </xf>
    <xf numFmtId="0" fontId="42" fillId="5" borderId="0" xfId="0" applyFont="1" applyFill="1" applyAlignment="1">
      <alignment horizontal="center" vertical="center" wrapText="1"/>
    </xf>
    <xf numFmtId="180" fontId="46"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0" borderId="0" xfId="16" applyFont="1">
      <alignment vertical="center"/>
    </xf>
    <xf numFmtId="0" fontId="10" fillId="0" borderId="0" xfId="16" applyFont="1">
      <alignment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6" fillId="17" borderId="68" xfId="16" applyFont="1" applyFill="1" applyBorder="1">
      <alignment vertical="center"/>
    </xf>
    <xf numFmtId="0" fontId="10" fillId="17" borderId="68" xfId="16" applyFont="1" applyFill="1" applyBorder="1">
      <alignment vertical="center"/>
    </xf>
    <xf numFmtId="0" fontId="33" fillId="0" borderId="0" xfId="17" applyFont="1" applyAlignment="1">
      <alignment horizontal="left" vertical="center" indent="2"/>
    </xf>
    <xf numFmtId="0" fontId="100" fillId="0" borderId="0" xfId="17" applyFont="1">
      <alignment vertical="center"/>
    </xf>
    <xf numFmtId="0" fontId="1" fillId="17" borderId="0" xfId="2" applyFont="1" applyFill="1">
      <alignment vertical="center"/>
    </xf>
    <xf numFmtId="0" fontId="23" fillId="17" borderId="0" xfId="19" applyFont="1" applyFill="1">
      <alignment vertical="center"/>
    </xf>
    <xf numFmtId="0" fontId="23" fillId="17" borderId="0" xfId="2" applyFont="1" applyFill="1" applyAlignment="1">
      <alignment horizontal="left" vertical="center"/>
    </xf>
    <xf numFmtId="0" fontId="37" fillId="17" borderId="0" xfId="17" applyFont="1" applyFill="1">
      <alignment vertical="center"/>
    </xf>
    <xf numFmtId="0" fontId="12" fillId="0" borderId="0" xfId="2" applyFont="1" applyAlignment="1">
      <alignment horizontal="center" vertical="center"/>
    </xf>
    <xf numFmtId="14" fontId="82" fillId="0" borderId="0" xfId="2" applyNumberFormat="1" applyFont="1" applyAlignment="1">
      <alignment horizontal="center" vertical="center"/>
    </xf>
    <xf numFmtId="0" fontId="12" fillId="0" borderId="0" xfId="2" applyFont="1" applyAlignment="1">
      <alignment vertical="top" wrapText="1"/>
    </xf>
    <xf numFmtId="0" fontId="37" fillId="0" borderId="0" xfId="17" applyFont="1" applyAlignment="1">
      <alignment horizontal="center" vertical="center"/>
    </xf>
    <xf numFmtId="0" fontId="105" fillId="17" borderId="0" xfId="17" applyFont="1" applyFill="1" applyAlignment="1">
      <alignment horizontal="left" vertical="center"/>
    </xf>
    <xf numFmtId="0" fontId="82" fillId="0" borderId="0" xfId="2" applyFont="1" applyAlignment="1">
      <alignment vertical="top" wrapText="1"/>
    </xf>
    <xf numFmtId="180" fontId="46" fillId="10" borderId="70" xfId="17" applyNumberFormat="1" applyFont="1" applyFill="1" applyBorder="1" applyAlignment="1">
      <alignment horizontal="center" vertical="center"/>
    </xf>
    <xf numFmtId="14" fontId="86" fillId="19" borderId="60" xfId="2" applyNumberFormat="1" applyFont="1" applyFill="1" applyBorder="1" applyAlignment="1">
      <alignment vertical="center" shrinkToFit="1"/>
    </xf>
    <xf numFmtId="14" fontId="25" fillId="19" borderId="71" xfId="2" applyNumberFormat="1" applyFont="1" applyFill="1" applyBorder="1" applyAlignment="1">
      <alignment horizontal="center" vertical="center" shrinkToFit="1"/>
    </xf>
    <xf numFmtId="14" fontId="82" fillId="19" borderId="74" xfId="1" applyNumberFormat="1" applyFont="1" applyFill="1" applyBorder="1" applyAlignment="1" applyProtection="1">
      <alignment vertical="center" wrapText="1"/>
    </xf>
    <xf numFmtId="14" fontId="82" fillId="19" borderId="72" xfId="2" applyNumberFormat="1" applyFont="1" applyFill="1" applyBorder="1">
      <alignment vertical="center"/>
    </xf>
    <xf numFmtId="0" fontId="66" fillId="0" borderId="0" xfId="0" applyFont="1">
      <alignment vertical="center"/>
    </xf>
    <xf numFmtId="0" fontId="110" fillId="5" borderId="3" xfId="2" applyFont="1" applyFill="1" applyBorder="1">
      <alignment vertical="center"/>
    </xf>
    <xf numFmtId="0" fontId="109" fillId="0" borderId="58" xfId="0" applyFont="1" applyBorder="1">
      <alignment vertical="center"/>
    </xf>
    <xf numFmtId="0" fontId="23" fillId="17" borderId="0" xfId="19" applyFont="1" applyFill="1" applyAlignment="1">
      <alignment horizontal="center" vertical="center"/>
    </xf>
    <xf numFmtId="0" fontId="23" fillId="17" borderId="0" xfId="19" applyFont="1" applyFill="1" applyAlignment="1">
      <alignment horizontal="center" vertical="center" wrapText="1"/>
    </xf>
    <xf numFmtId="0" fontId="100" fillId="0" borderId="0" xfId="17" applyFont="1" applyAlignment="1">
      <alignment horizontal="left" vertical="center"/>
    </xf>
    <xf numFmtId="177" fontId="1" fillId="17" borderId="75" xfId="2" applyNumberFormat="1" applyFont="1" applyFill="1" applyBorder="1" applyAlignment="1">
      <alignment horizontal="center" vertical="center" wrapText="1"/>
    </xf>
    <xf numFmtId="0" fontId="111" fillId="17" borderId="76" xfId="2" applyFont="1" applyFill="1" applyBorder="1" applyAlignment="1">
      <alignment horizontal="center" vertical="center"/>
    </xf>
    <xf numFmtId="177" fontId="111" fillId="17" borderId="76" xfId="2" applyNumberFormat="1" applyFont="1" applyFill="1" applyBorder="1" applyAlignment="1">
      <alignment horizontal="center" vertical="center" shrinkToFit="1"/>
    </xf>
    <xf numFmtId="0" fontId="112" fillId="0" borderId="76" xfId="0" applyFont="1" applyBorder="1" applyAlignment="1">
      <alignment horizontal="center" vertical="center" wrapText="1"/>
    </xf>
    <xf numFmtId="177" fontId="12" fillId="17" borderId="76" xfId="2" applyNumberFormat="1" applyFont="1" applyFill="1" applyBorder="1" applyAlignment="1">
      <alignment horizontal="center" vertical="center" wrapText="1"/>
    </xf>
    <xf numFmtId="0" fontId="116" fillId="0" borderId="0" xfId="0" applyFont="1">
      <alignment vertical="center"/>
    </xf>
    <xf numFmtId="0" fontId="6" fillId="0" borderId="36" xfId="2" applyBorder="1">
      <alignment vertical="center"/>
    </xf>
    <xf numFmtId="0" fontId="6" fillId="0" borderId="37" xfId="2" applyBorder="1">
      <alignment vertical="center"/>
    </xf>
    <xf numFmtId="0" fontId="98" fillId="5" borderId="22" xfId="0" applyFont="1" applyFill="1" applyBorder="1" applyAlignment="1">
      <alignment horizontal="left" vertical="top"/>
    </xf>
    <xf numFmtId="0" fontId="32" fillId="17" borderId="0" xfId="2" applyFont="1" applyFill="1">
      <alignment vertical="center"/>
    </xf>
    <xf numFmtId="0" fontId="33" fillId="17" borderId="0" xfId="17" applyFont="1" applyFill="1">
      <alignment vertical="center"/>
    </xf>
    <xf numFmtId="0" fontId="34" fillId="17" borderId="0" xfId="17" applyFont="1" applyFill="1" applyAlignment="1">
      <alignment vertical="top" wrapText="1"/>
    </xf>
    <xf numFmtId="0" fontId="35" fillId="17" borderId="0" xfId="2" applyFont="1" applyFill="1" applyAlignment="1">
      <alignment horizontal="center" vertical="center"/>
    </xf>
    <xf numFmtId="0" fontId="77" fillId="17" borderId="0" xfId="17" applyFont="1" applyFill="1" applyAlignment="1">
      <alignment horizontal="left" vertical="center"/>
    </xf>
    <xf numFmtId="0" fontId="36" fillId="17" borderId="0" xfId="2" applyFont="1" applyFill="1" applyAlignment="1">
      <alignment vertical="center" wrapText="1"/>
    </xf>
    <xf numFmtId="0" fontId="38" fillId="17" borderId="0" xfId="2" applyFont="1" applyFill="1" applyAlignment="1">
      <alignment vertical="center" wrapText="1"/>
    </xf>
    <xf numFmtId="0" fontId="40" fillId="17" borderId="0" xfId="2" applyFont="1" applyFill="1">
      <alignment vertical="center"/>
    </xf>
    <xf numFmtId="0" fontId="41" fillId="17" borderId="0" xfId="2" applyFont="1" applyFill="1" applyAlignment="1">
      <alignment horizontal="center" vertical="center"/>
    </xf>
    <xf numFmtId="0" fontId="34" fillId="17" borderId="0" xfId="17" applyFont="1" applyFill="1" applyAlignment="1">
      <alignment horizontal="center" vertical="center"/>
    </xf>
    <xf numFmtId="0" fontId="39" fillId="17" borderId="0" xfId="17" applyFont="1" applyFill="1" applyAlignment="1">
      <alignment vertical="top" wrapText="1"/>
    </xf>
    <xf numFmtId="0" fontId="1" fillId="17" borderId="0" xfId="17" applyFill="1" applyAlignment="1">
      <alignment horizontal="center" vertical="center"/>
    </xf>
    <xf numFmtId="0" fontId="42" fillId="17" borderId="0" xfId="2" applyFont="1" applyFill="1" applyAlignment="1">
      <alignment vertical="center" wrapText="1"/>
    </xf>
    <xf numFmtId="0" fontId="38" fillId="17" borderId="0" xfId="2" applyFont="1" applyFill="1">
      <alignment vertical="center"/>
    </xf>
    <xf numFmtId="0" fontId="34" fillId="17" borderId="0" xfId="17" applyFont="1" applyFill="1">
      <alignment vertical="center"/>
    </xf>
    <xf numFmtId="0" fontId="43" fillId="17" borderId="0" xfId="17" applyFont="1" applyFill="1" applyAlignment="1">
      <alignment horizontal="center" vertical="center" wrapText="1"/>
    </xf>
    <xf numFmtId="0" fontId="44" fillId="17" borderId="0" xfId="17" applyFont="1" applyFill="1">
      <alignment vertical="center"/>
    </xf>
    <xf numFmtId="0" fontId="6" fillId="17" borderId="0" xfId="2" applyFill="1" applyAlignment="1">
      <alignment horizontal="center" vertical="center"/>
    </xf>
    <xf numFmtId="0" fontId="42" fillId="17" borderId="0" xfId="17" applyFont="1" applyFill="1" applyAlignment="1">
      <alignment vertical="center" wrapText="1"/>
    </xf>
    <xf numFmtId="0" fontId="47" fillId="17" borderId="0" xfId="17" applyFont="1" applyFill="1" applyAlignment="1">
      <alignment horizontal="center" vertical="center"/>
    </xf>
    <xf numFmtId="0" fontId="8" fillId="17" borderId="0" xfId="1" applyFill="1" applyAlignment="1" applyProtection="1">
      <alignment horizontal="center" vertical="center"/>
    </xf>
    <xf numFmtId="0" fontId="50" fillId="17" borderId="0" xfId="17" applyFont="1" applyFill="1" applyAlignment="1">
      <alignment horizontal="center" vertical="center"/>
    </xf>
    <xf numFmtId="0" fontId="0" fillId="17" borderId="0" xfId="0" applyFill="1" applyAlignment="1">
      <alignment vertical="center" wrapText="1"/>
    </xf>
    <xf numFmtId="0" fontId="1" fillId="17" borderId="55" xfId="17" applyFill="1" applyBorder="1" applyAlignment="1">
      <alignment horizontal="center" vertical="center" wrapText="1"/>
    </xf>
    <xf numFmtId="0" fontId="1" fillId="17" borderId="0" xfId="17" applyFill="1">
      <alignment vertical="center"/>
    </xf>
    <xf numFmtId="0" fontId="1" fillId="17" borderId="56" xfId="17" applyFill="1" applyBorder="1" applyAlignment="1">
      <alignment horizontal="center" vertical="center"/>
    </xf>
    <xf numFmtId="182" fontId="98" fillId="5" borderId="0" xfId="0" applyNumberFormat="1" applyFont="1" applyFill="1" applyAlignment="1">
      <alignment horizontal="left" vertical="center"/>
    </xf>
    <xf numFmtId="14" fontId="86" fillId="19" borderId="78" xfId="2" applyNumberFormat="1" applyFont="1" applyFill="1" applyBorder="1" applyAlignment="1">
      <alignment horizontal="center" vertical="center"/>
    </xf>
    <xf numFmtId="14" fontId="86" fillId="19" borderId="79" xfId="2" applyNumberFormat="1" applyFont="1" applyFill="1" applyBorder="1" applyAlignment="1">
      <alignment horizontal="center" vertical="center"/>
    </xf>
    <xf numFmtId="14" fontId="86" fillId="19" borderId="80" xfId="2" applyNumberFormat="1" applyFont="1" applyFill="1" applyBorder="1" applyAlignment="1">
      <alignment horizontal="center" vertical="center"/>
    </xf>
    <xf numFmtId="0" fontId="121" fillId="30" borderId="0" xfId="0" applyFont="1" applyFill="1" applyAlignment="1">
      <alignment horizontal="center" vertical="center" wrapText="1"/>
    </xf>
    <xf numFmtId="0" fontId="12" fillId="0" borderId="84" xfId="2" applyFont="1" applyBorder="1" applyAlignment="1">
      <alignment horizontal="center" vertical="center" wrapText="1"/>
    </xf>
    <xf numFmtId="14" fontId="82" fillId="19" borderId="1" xfId="1" applyNumberFormat="1" applyFont="1" applyFill="1" applyBorder="1" applyAlignment="1" applyProtection="1">
      <alignment horizontal="center" vertical="center" shrinkToFit="1"/>
    </xf>
    <xf numFmtId="0" fontId="107" fillId="19" borderId="79" xfId="2" applyFont="1" applyFill="1" applyBorder="1" applyAlignment="1">
      <alignment horizontal="center" vertical="center" wrapText="1"/>
    </xf>
    <xf numFmtId="0" fontId="107" fillId="19" borderId="79" xfId="2" applyFont="1" applyFill="1" applyBorder="1" applyAlignment="1">
      <alignment horizontal="center" vertical="center"/>
    </xf>
    <xf numFmtId="0" fontId="107" fillId="19" borderId="78" xfId="2" applyFont="1" applyFill="1" applyBorder="1" applyAlignment="1">
      <alignment horizontal="center" vertical="center"/>
    </xf>
    <xf numFmtId="0" fontId="120" fillId="0" borderId="0" xfId="2" applyFont="1">
      <alignment vertical="center"/>
    </xf>
    <xf numFmtId="0" fontId="6" fillId="0" borderId="0" xfId="2" applyAlignment="1">
      <alignment horizontal="center" vertical="top"/>
    </xf>
    <xf numFmtId="14" fontId="82" fillId="19" borderId="73" xfId="1" applyNumberFormat="1" applyFont="1" applyFill="1" applyBorder="1" applyAlignment="1" applyProtection="1">
      <alignment horizontal="center" vertical="center" wrapText="1"/>
    </xf>
    <xf numFmtId="0" fontId="117" fillId="30" borderId="0" xfId="0" applyFont="1" applyFill="1" applyAlignment="1">
      <alignment horizontal="center" vertical="center" wrapText="1"/>
    </xf>
    <xf numFmtId="0" fontId="20" fillId="17" borderId="75" xfId="2" applyFont="1" applyFill="1" applyBorder="1" applyAlignment="1">
      <alignment horizontal="center" vertical="center" wrapText="1"/>
    </xf>
    <xf numFmtId="0" fontId="84" fillId="0" borderId="0" xfId="2" applyFont="1" applyAlignment="1">
      <alignment vertical="top" wrapText="1"/>
    </xf>
    <xf numFmtId="0" fontId="8" fillId="0" borderId="87" xfId="1" applyBorder="1" applyAlignment="1" applyProtection="1">
      <alignment horizontal="left" vertical="top" wrapText="1"/>
    </xf>
    <xf numFmtId="14" fontId="18" fillId="19" borderId="1" xfId="2" applyNumberFormat="1" applyFont="1" applyFill="1" applyBorder="1" applyAlignment="1">
      <alignment horizontal="center" vertical="center" wrapText="1" shrinkToFit="1"/>
    </xf>
    <xf numFmtId="0" fontId="42" fillId="5" borderId="0" xfId="17" applyFont="1" applyFill="1" applyAlignment="1">
      <alignment vertical="center" wrapText="1"/>
    </xf>
    <xf numFmtId="14" fontId="82" fillId="19" borderId="60" xfId="2" applyNumberFormat="1" applyFont="1" applyFill="1" applyBorder="1" applyAlignment="1">
      <alignment horizontal="center" vertical="center" wrapText="1" shrinkToFit="1"/>
    </xf>
    <xf numFmtId="14" fontId="86" fillId="19" borderId="90" xfId="2" applyNumberFormat="1" applyFont="1" applyFill="1" applyBorder="1" applyAlignment="1">
      <alignment vertical="center" shrinkToFit="1"/>
    </xf>
    <xf numFmtId="0" fontId="112" fillId="21" borderId="76" xfId="0" applyFont="1" applyFill="1" applyBorder="1" applyAlignment="1">
      <alignment horizontal="center" vertical="center" wrapText="1"/>
    </xf>
    <xf numFmtId="0" fontId="112" fillId="32" borderId="76" xfId="0" applyFont="1" applyFill="1" applyBorder="1" applyAlignment="1">
      <alignment horizontal="center" vertical="center" wrapText="1"/>
    </xf>
    <xf numFmtId="0" fontId="135" fillId="17" borderId="0" xfId="2" applyFont="1" applyFill="1" applyAlignment="1">
      <alignment horizontal="center" vertical="center" wrapText="1"/>
    </xf>
    <xf numFmtId="183" fontId="135" fillId="17" borderId="0" xfId="2" applyNumberFormat="1" applyFont="1" applyFill="1" applyAlignment="1">
      <alignment horizontal="center" vertical="center"/>
    </xf>
    <xf numFmtId="14" fontId="86" fillId="19" borderId="1" xfId="2" applyNumberFormat="1" applyFont="1" applyFill="1" applyBorder="1" applyAlignment="1">
      <alignment horizontal="center" vertical="center" wrapText="1" shrinkToFit="1"/>
    </xf>
    <xf numFmtId="0" fontId="8" fillId="0" borderId="87" xfId="1" applyBorder="1" applyAlignment="1" applyProtection="1">
      <alignment horizontal="left" vertical="center" wrapText="1"/>
    </xf>
    <xf numFmtId="0" fontId="23" fillId="17" borderId="0" xfId="19" applyFont="1" applyFill="1" applyAlignment="1">
      <alignment horizontal="left" vertical="center"/>
    </xf>
    <xf numFmtId="0" fontId="136" fillId="21" borderId="81" xfId="2" applyFont="1" applyFill="1" applyBorder="1" applyAlignment="1">
      <alignment horizontal="center" vertical="center" wrapText="1"/>
    </xf>
    <xf numFmtId="0" fontId="113" fillId="0" borderId="0" xfId="2" applyFont="1" applyAlignment="1">
      <alignment vertical="top" wrapText="1"/>
    </xf>
    <xf numFmtId="0" fontId="82" fillId="19" borderId="79" xfId="1" applyFont="1" applyFill="1" applyBorder="1" applyAlignment="1" applyProtection="1">
      <alignment horizontal="center" vertical="center"/>
    </xf>
    <xf numFmtId="0" fontId="6" fillId="0" borderId="89" xfId="2" applyBorder="1">
      <alignment vertical="center"/>
    </xf>
    <xf numFmtId="0" fontId="8" fillId="0" borderId="92" xfId="1" applyFill="1" applyBorder="1" applyAlignment="1" applyProtection="1">
      <alignment vertical="center" wrapText="1"/>
    </xf>
    <xf numFmtId="0" fontId="113" fillId="0" borderId="93" xfId="1" applyFont="1" applyFill="1" applyBorder="1" applyAlignment="1" applyProtection="1">
      <alignment horizontal="left" vertical="top" wrapText="1"/>
    </xf>
    <xf numFmtId="0" fontId="8" fillId="0" borderId="94" xfId="1" applyBorder="1" applyAlignment="1" applyProtection="1">
      <alignment vertical="center" wrapText="1"/>
    </xf>
    <xf numFmtId="0" fontId="114" fillId="0" borderId="95" xfId="1" applyFont="1" applyFill="1" applyBorder="1" applyAlignment="1" applyProtection="1">
      <alignment horizontal="left" vertical="top" wrapText="1"/>
    </xf>
    <xf numFmtId="0" fontId="8" fillId="0" borderId="96" xfId="1" applyFill="1" applyBorder="1" applyAlignment="1" applyProtection="1">
      <alignment horizontal="left" vertical="center" wrapText="1"/>
    </xf>
    <xf numFmtId="0" fontId="11" fillId="0" borderId="99" xfId="17" applyFont="1" applyBorder="1" applyAlignment="1">
      <alignment horizontal="center" vertical="center" shrinkToFit="1"/>
    </xf>
    <xf numFmtId="0" fontId="46" fillId="0" borderId="100" xfId="17" applyFont="1" applyBorder="1" applyAlignment="1">
      <alignment vertical="center" shrinkToFit="1"/>
    </xf>
    <xf numFmtId="0" fontId="46" fillId="10" borderId="104" xfId="17" applyFont="1" applyFill="1" applyBorder="1" applyAlignment="1">
      <alignment horizontal="center" vertical="center"/>
    </xf>
    <xf numFmtId="0" fontId="46" fillId="0" borderId="100" xfId="17" applyFont="1" applyBorder="1" applyAlignment="1">
      <alignment horizontal="center" vertical="center"/>
    </xf>
    <xf numFmtId="0" fontId="88" fillId="17" borderId="107" xfId="17" applyFont="1" applyFill="1" applyBorder="1" applyAlignment="1">
      <alignment horizontal="center" vertical="center" wrapText="1"/>
    </xf>
    <xf numFmtId="14" fontId="88" fillId="17" borderId="108" xfId="17" applyNumberFormat="1" applyFont="1" applyFill="1" applyBorder="1" applyAlignment="1">
      <alignment horizontal="center" vertical="center"/>
    </xf>
    <xf numFmtId="0" fontId="12" fillId="0" borderId="110" xfId="2" applyFont="1" applyBorder="1" applyAlignment="1">
      <alignment horizontal="center" vertical="center" wrapText="1"/>
    </xf>
    <xf numFmtId="14" fontId="33" fillId="17" borderId="108" xfId="17" applyNumberFormat="1" applyFont="1" applyFill="1" applyBorder="1" applyAlignment="1">
      <alignment horizontal="center" vertical="center"/>
    </xf>
    <xf numFmtId="0" fontId="12" fillId="0" borderId="111" xfId="2" applyFont="1" applyBorder="1" applyAlignment="1">
      <alignment horizontal="center" vertical="center" wrapText="1"/>
    </xf>
    <xf numFmtId="0" fontId="12" fillId="0" borderId="112" xfId="2" applyFont="1" applyBorder="1" applyAlignment="1">
      <alignment horizontal="center" vertical="center" wrapText="1"/>
    </xf>
    <xf numFmtId="0" fontId="12" fillId="0" borderId="113" xfId="2" applyFont="1" applyBorder="1" applyAlignment="1">
      <alignment horizontal="center" vertical="center" wrapText="1"/>
    </xf>
    <xf numFmtId="0" fontId="12" fillId="0" borderId="110" xfId="2" applyFont="1" applyBorder="1" applyAlignment="1">
      <alignment horizontal="center" vertical="center"/>
    </xf>
    <xf numFmtId="0" fontId="12" fillId="5" borderId="113" xfId="2" applyFont="1" applyFill="1" applyBorder="1" applyAlignment="1">
      <alignment horizontal="center" vertical="center" wrapText="1"/>
    </xf>
    <xf numFmtId="0" fontId="1" fillId="17" borderId="114" xfId="17" applyFill="1" applyBorder="1" applyAlignment="1">
      <alignment horizontal="center" vertical="center" wrapText="1"/>
    </xf>
    <xf numFmtId="0" fontId="53" fillId="3" borderId="115" xfId="17" applyFont="1" applyFill="1" applyBorder="1" applyAlignment="1">
      <alignment horizontal="center" vertical="center" wrapText="1"/>
    </xf>
    <xf numFmtId="0" fontId="7" fillId="3" borderId="116" xfId="17" applyFont="1" applyFill="1" applyBorder="1" applyAlignment="1">
      <alignment horizontal="center" vertical="center" wrapText="1"/>
    </xf>
    <xf numFmtId="0" fontId="13" fillId="3" borderId="116" xfId="17" applyFont="1" applyFill="1" applyBorder="1" applyAlignment="1">
      <alignment horizontal="center" vertical="center" wrapText="1"/>
    </xf>
    <xf numFmtId="0" fontId="55" fillId="3" borderId="116" xfId="17" applyFont="1" applyFill="1" applyBorder="1" applyAlignment="1">
      <alignment horizontal="center" vertical="center" wrapText="1"/>
    </xf>
    <xf numFmtId="0" fontId="7" fillId="3" borderId="118" xfId="17" applyFont="1" applyFill="1" applyBorder="1" applyAlignment="1">
      <alignment horizontal="center" vertical="center" wrapText="1"/>
    </xf>
    <xf numFmtId="176" fontId="56" fillId="3" borderId="122" xfId="17" applyNumberFormat="1" applyFont="1" applyFill="1" applyBorder="1" applyAlignment="1">
      <alignment horizontal="center" vertical="center" wrapText="1"/>
    </xf>
    <xf numFmtId="0" fontId="56" fillId="3" borderId="122" xfId="17" applyFont="1" applyFill="1" applyBorder="1" applyAlignment="1">
      <alignment horizontal="left" vertical="center" wrapText="1"/>
    </xf>
    <xf numFmtId="176" fontId="56" fillId="11" borderId="123" xfId="17" applyNumberFormat="1" applyFont="1" applyFill="1" applyBorder="1" applyAlignment="1">
      <alignment horizontal="center" vertical="center" wrapText="1"/>
    </xf>
    <xf numFmtId="0" fontId="56" fillId="11" borderId="123" xfId="17" applyFont="1" applyFill="1" applyBorder="1" applyAlignment="1">
      <alignment horizontal="left" vertical="center" wrapText="1"/>
    </xf>
    <xf numFmtId="0" fontId="46" fillId="17" borderId="99" xfId="16" applyFont="1" applyFill="1" applyBorder="1">
      <alignment vertical="center"/>
    </xf>
    <xf numFmtId="0" fontId="60" fillId="12" borderId="124" xfId="17" applyFont="1" applyFill="1" applyBorder="1" applyAlignment="1">
      <alignment horizontal="center" vertical="center" wrapText="1"/>
    </xf>
    <xf numFmtId="176" fontId="58" fillId="12" borderId="124" xfId="17" applyNumberFormat="1" applyFont="1" applyFill="1" applyBorder="1" applyAlignment="1">
      <alignment horizontal="center" vertical="center" wrapText="1"/>
    </xf>
    <xf numFmtId="181" fontId="60" fillId="9" borderId="124" xfId="0" applyNumberFormat="1" applyFont="1" applyFill="1" applyBorder="1" applyAlignment="1">
      <alignment horizontal="center" vertical="center"/>
    </xf>
    <xf numFmtId="0" fontId="60" fillId="12" borderId="125" xfId="17" applyFont="1" applyFill="1" applyBorder="1" applyAlignment="1">
      <alignment horizontal="center" vertical="center" wrapText="1"/>
    </xf>
    <xf numFmtId="0" fontId="126" fillId="19" borderId="127" xfId="2" applyFont="1" applyFill="1" applyBorder="1" applyAlignment="1">
      <alignment horizontal="center" vertical="center" wrapText="1"/>
    </xf>
    <xf numFmtId="0" fontId="6" fillId="0" borderId="128" xfId="2" applyBorder="1" applyAlignment="1">
      <alignment vertical="top" wrapText="1"/>
    </xf>
    <xf numFmtId="0" fontId="6" fillId="0" borderId="129" xfId="2" applyBorder="1" applyAlignment="1">
      <alignment vertical="top" wrapText="1"/>
    </xf>
    <xf numFmtId="0" fontId="6" fillId="13" borderId="128" xfId="2" applyFill="1" applyBorder="1" applyAlignment="1">
      <alignment vertical="top" wrapText="1"/>
    </xf>
    <xf numFmtId="0" fontId="1" fillId="2" borderId="130" xfId="2" applyFont="1" applyFill="1" applyBorder="1" applyAlignment="1">
      <alignment vertical="top" wrapText="1"/>
    </xf>
    <xf numFmtId="0" fontId="95" fillId="2" borderId="133" xfId="2" applyFont="1" applyFill="1" applyBorder="1" applyAlignment="1">
      <alignment vertical="top" wrapText="1"/>
    </xf>
    <xf numFmtId="0" fontId="1" fillId="3" borderId="134" xfId="2" applyFont="1" applyFill="1" applyBorder="1" applyAlignment="1">
      <alignment vertical="top" wrapText="1"/>
    </xf>
    <xf numFmtId="0" fontId="0" fillId="19" borderId="128" xfId="0" applyFill="1" applyBorder="1" applyAlignment="1">
      <alignment vertical="top" wrapText="1"/>
    </xf>
    <xf numFmtId="0" fontId="17" fillId="3" borderId="135" xfId="2" applyFont="1" applyFill="1" applyBorder="1" applyAlignment="1">
      <alignment horizontal="center" vertical="center" wrapText="1"/>
    </xf>
    <xf numFmtId="0" fontId="86" fillId="19" borderId="136" xfId="2" applyFont="1" applyFill="1" applyBorder="1" applyAlignment="1">
      <alignment horizontal="center" vertical="center"/>
    </xf>
    <xf numFmtId="0" fontId="8" fillId="0" borderId="138" xfId="1" applyFill="1" applyBorder="1" applyAlignment="1" applyProtection="1">
      <alignment vertical="center" wrapText="1"/>
    </xf>
    <xf numFmtId="0" fontId="24" fillId="0" borderId="139" xfId="2" applyFont="1" applyBorder="1" applyAlignment="1">
      <alignment vertical="top" wrapText="1"/>
    </xf>
    <xf numFmtId="0" fontId="139" fillId="0" borderId="95" xfId="1" applyFont="1" applyFill="1" applyBorder="1" applyAlignment="1" applyProtection="1">
      <alignment horizontal="left" vertical="top" wrapText="1"/>
    </xf>
    <xf numFmtId="14" fontId="18" fillId="3" borderId="2" xfId="2" applyNumberFormat="1" applyFont="1" applyFill="1" applyBorder="1" applyAlignment="1">
      <alignment horizontal="center" vertical="center" shrinkToFit="1"/>
    </xf>
    <xf numFmtId="14" fontId="24" fillId="3" borderId="2"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4" fillId="3" borderId="0" xfId="1" applyNumberFormat="1" applyFont="1" applyFill="1" applyBorder="1" applyAlignment="1" applyProtection="1">
      <alignment horizontal="center" vertical="center" wrapText="1" shrinkToFit="1"/>
    </xf>
    <xf numFmtId="0" fontId="140" fillId="19" borderId="127" xfId="2" applyFont="1" applyFill="1" applyBorder="1" applyAlignment="1">
      <alignment horizontal="center" vertical="center" wrapText="1"/>
    </xf>
    <xf numFmtId="0" fontId="83" fillId="0" borderId="89" xfId="2" applyFont="1" applyBorder="1" applyAlignment="1">
      <alignment vertical="center" shrinkToFit="1"/>
    </xf>
    <xf numFmtId="0" fontId="8" fillId="0" borderId="150" xfId="1" applyBorder="1" applyAlignment="1" applyProtection="1">
      <alignment horizontal="left" vertical="center" wrapText="1"/>
    </xf>
    <xf numFmtId="0" fontId="6" fillId="0" borderId="150" xfId="2" applyBorder="1">
      <alignment vertical="center"/>
    </xf>
    <xf numFmtId="14" fontId="86" fillId="19" borderId="79" xfId="2" applyNumberFormat="1" applyFont="1" applyFill="1" applyBorder="1" applyAlignment="1">
      <alignment horizontal="center" vertical="center" wrapText="1"/>
    </xf>
    <xf numFmtId="0" fontId="8" fillId="0" borderId="154" xfId="1" applyFill="1" applyBorder="1" applyAlignment="1" applyProtection="1">
      <alignment horizontal="left" vertical="top" wrapText="1"/>
    </xf>
    <xf numFmtId="0" fontId="6" fillId="0" borderId="154" xfId="2" applyBorder="1">
      <alignment vertical="center"/>
    </xf>
    <xf numFmtId="0" fontId="141" fillId="30" borderId="64" xfId="0" applyFont="1" applyFill="1" applyBorder="1" applyAlignment="1">
      <alignment horizontal="center" vertical="center" wrapText="1"/>
    </xf>
    <xf numFmtId="0" fontId="84" fillId="19" borderId="137" xfId="2" applyFont="1" applyFill="1" applyBorder="1" applyAlignment="1">
      <alignment horizontal="center" vertical="center" wrapText="1"/>
    </xf>
    <xf numFmtId="0" fontId="113" fillId="0" borderId="156" xfId="1" applyFont="1" applyFill="1" applyBorder="1" applyAlignment="1" applyProtection="1">
      <alignment vertical="top" wrapText="1"/>
    </xf>
    <xf numFmtId="14" fontId="82" fillId="19" borderId="159" xfId="1" applyNumberFormat="1" applyFont="1" applyFill="1" applyBorder="1" applyAlignment="1" applyProtection="1">
      <alignment horizontal="center" vertical="center" shrinkToFit="1"/>
    </xf>
    <xf numFmtId="14" fontId="82" fillId="19" borderId="159" xfId="2" applyNumberFormat="1" applyFont="1" applyFill="1" applyBorder="1" applyAlignment="1">
      <alignment horizontal="center" vertical="center" wrapText="1" shrinkToFit="1"/>
    </xf>
    <xf numFmtId="14" fontId="82" fillId="19" borderId="159" xfId="1" applyNumberFormat="1" applyFont="1" applyFill="1" applyBorder="1" applyAlignment="1" applyProtection="1">
      <alignment horizontal="center" vertical="center" wrapText="1"/>
    </xf>
    <xf numFmtId="0" fontId="8" fillId="0" borderId="160" xfId="1" applyBorder="1" applyAlignment="1" applyProtection="1">
      <alignment vertical="center"/>
    </xf>
    <xf numFmtId="0" fontId="20" fillId="17" borderId="161" xfId="2" applyFont="1" applyFill="1" applyBorder="1" applyAlignment="1">
      <alignment horizontal="center" vertical="center" wrapText="1"/>
    </xf>
    <xf numFmtId="0" fontId="82" fillId="19" borderId="144" xfId="2" applyFont="1" applyFill="1" applyBorder="1" applyAlignment="1">
      <alignment horizontal="center" vertical="center"/>
    </xf>
    <xf numFmtId="0" fontId="82" fillId="19" borderId="0" xfId="2" applyFont="1" applyFill="1" applyAlignment="1">
      <alignment horizontal="center" vertical="center" wrapText="1"/>
    </xf>
    <xf numFmtId="0" fontId="144" fillId="0" borderId="0" xfId="0" applyFont="1">
      <alignment vertical="center"/>
    </xf>
    <xf numFmtId="0" fontId="127" fillId="0" borderId="0" xfId="0" applyFont="1">
      <alignment vertical="center"/>
    </xf>
    <xf numFmtId="0" fontId="0" fillId="19" borderId="152" xfId="0" applyFill="1" applyBorder="1" applyAlignment="1">
      <alignment horizontal="center" vertical="center"/>
    </xf>
    <xf numFmtId="0" fontId="0" fillId="0" borderId="152" xfId="0" applyBorder="1" applyAlignment="1">
      <alignment horizontal="center" vertical="center"/>
    </xf>
    <xf numFmtId="0" fontId="0" fillId="17" borderId="152" xfId="0" applyFill="1" applyBorder="1" applyAlignment="1">
      <alignment horizontal="center" vertical="center"/>
    </xf>
    <xf numFmtId="0" fontId="0" fillId="0" borderId="33" xfId="0" applyBorder="1" applyAlignment="1">
      <alignment horizontal="center" vertical="center"/>
    </xf>
    <xf numFmtId="9" fontId="0" fillId="19" borderId="152" xfId="0" applyNumberFormat="1" applyFill="1" applyBorder="1" applyAlignment="1">
      <alignment horizontal="center" vertical="center"/>
    </xf>
    <xf numFmtId="9" fontId="0" fillId="0" borderId="152" xfId="0" applyNumberFormat="1" applyBorder="1" applyAlignment="1">
      <alignment horizontal="center" vertical="center"/>
    </xf>
    <xf numFmtId="9" fontId="0" fillId="17" borderId="152" xfId="0" applyNumberFormat="1" applyFill="1" applyBorder="1" applyAlignment="1">
      <alignment horizontal="center" vertical="center"/>
    </xf>
    <xf numFmtId="0" fontId="145" fillId="0" borderId="167" xfId="0" applyFont="1" applyBorder="1" applyAlignment="1">
      <alignment horizontal="center" vertical="center"/>
    </xf>
    <xf numFmtId="0" fontId="145" fillId="0" borderId="168" xfId="0" applyFont="1" applyBorder="1" applyAlignment="1">
      <alignment horizontal="center" vertical="center"/>
    </xf>
    <xf numFmtId="0" fontId="145" fillId="0" borderId="169" xfId="0" applyFont="1" applyBorder="1" applyAlignment="1">
      <alignment horizontal="center" vertical="center"/>
    </xf>
    <xf numFmtId="0" fontId="145" fillId="0" borderId="170" xfId="0" applyFont="1" applyBorder="1" applyAlignment="1">
      <alignment horizontal="center" vertical="center"/>
    </xf>
    <xf numFmtId="0" fontId="145" fillId="0" borderId="171" xfId="0" applyFont="1" applyBorder="1" applyAlignment="1">
      <alignment horizontal="center" vertical="center"/>
    </xf>
    <xf numFmtId="0" fontId="145" fillId="0" borderId="172" xfId="0" applyFont="1" applyBorder="1" applyAlignment="1">
      <alignment horizontal="center" vertical="center"/>
    </xf>
    <xf numFmtId="0" fontId="145" fillId="0" borderId="173" xfId="0" applyFont="1" applyBorder="1" applyAlignment="1">
      <alignment horizontal="center" vertical="center"/>
    </xf>
    <xf numFmtId="0" fontId="145" fillId="0" borderId="174" xfId="0" applyFont="1" applyBorder="1" applyAlignment="1">
      <alignment horizontal="center" vertical="center"/>
    </xf>
    <xf numFmtId="0" fontId="0" fillId="0" borderId="175" xfId="0" applyBorder="1" applyAlignment="1">
      <alignment horizontal="center" vertical="center"/>
    </xf>
    <xf numFmtId="0" fontId="0" fillId="0" borderId="176" xfId="0" applyBorder="1" applyAlignment="1">
      <alignment horizontal="center" vertical="center"/>
    </xf>
    <xf numFmtId="0" fontId="0" fillId="0" borderId="177" xfId="0" applyBorder="1" applyAlignment="1">
      <alignment horizontal="center" vertical="center"/>
    </xf>
    <xf numFmtId="0" fontId="0" fillId="0" borderId="178" xfId="0" applyBorder="1" applyAlignment="1">
      <alignment horizontal="center" vertical="center"/>
    </xf>
    <xf numFmtId="0" fontId="0" fillId="0" borderId="179" xfId="0" applyBorder="1" applyAlignment="1">
      <alignment horizontal="center" vertical="center"/>
    </xf>
    <xf numFmtId="0" fontId="146" fillId="0" borderId="167" xfId="0" applyFont="1" applyBorder="1" applyAlignment="1">
      <alignment horizontal="center" vertical="center"/>
    </xf>
    <xf numFmtId="0" fontId="146" fillId="0" borderId="168" xfId="0" applyFont="1" applyBorder="1" applyAlignment="1">
      <alignment horizontal="center" vertical="center"/>
    </xf>
    <xf numFmtId="0" fontId="146" fillId="0" borderId="169" xfId="0" applyFont="1" applyBorder="1" applyAlignment="1">
      <alignment horizontal="center" vertical="center"/>
    </xf>
    <xf numFmtId="0" fontId="146" fillId="0" borderId="170" xfId="0" applyFont="1" applyBorder="1" applyAlignment="1">
      <alignment horizontal="center" vertical="center"/>
    </xf>
    <xf numFmtId="9" fontId="0" fillId="0" borderId="178" xfId="0" applyNumberFormat="1" applyBorder="1" applyAlignment="1">
      <alignment horizontal="center" vertical="center"/>
    </xf>
    <xf numFmtId="9" fontId="0" fillId="0" borderId="176" xfId="0" applyNumberFormat="1" applyBorder="1" applyAlignment="1">
      <alignment horizontal="center" vertical="center"/>
    </xf>
    <xf numFmtId="9" fontId="0" fillId="0" borderId="177" xfId="0" applyNumberFormat="1" applyBorder="1" applyAlignment="1">
      <alignment horizontal="center" vertical="center"/>
    </xf>
    <xf numFmtId="9" fontId="0" fillId="0" borderId="179" xfId="0" applyNumberFormat="1" applyBorder="1" applyAlignment="1">
      <alignment horizontal="center" vertical="center"/>
    </xf>
    <xf numFmtId="0" fontId="88" fillId="13" borderId="130" xfId="2" applyFont="1" applyFill="1" applyBorder="1" applyAlignment="1">
      <alignment vertical="top" wrapText="1"/>
    </xf>
    <xf numFmtId="14" fontId="86" fillId="19" borderId="183" xfId="2" applyNumberFormat="1" applyFont="1" applyFill="1" applyBorder="1" applyAlignment="1">
      <alignment horizontal="center" vertical="center"/>
    </xf>
    <xf numFmtId="14" fontId="86" fillId="19" borderId="182" xfId="2" applyNumberFormat="1" applyFont="1" applyFill="1" applyBorder="1" applyAlignment="1">
      <alignment horizontal="center" vertical="center"/>
    </xf>
    <xf numFmtId="0" fontId="87" fillId="19" borderId="184" xfId="2" applyFont="1" applyFill="1" applyBorder="1" applyAlignment="1">
      <alignment horizontal="center" vertical="center"/>
    </xf>
    <xf numFmtId="14" fontId="86" fillId="19" borderId="184" xfId="2" applyNumberFormat="1" applyFont="1" applyFill="1" applyBorder="1" applyAlignment="1">
      <alignment horizontal="center" vertical="center"/>
    </xf>
    <xf numFmtId="0" fontId="8" fillId="0" borderId="181" xfId="1" applyBorder="1" applyAlignment="1" applyProtection="1">
      <alignment vertical="top" wrapText="1"/>
    </xf>
    <xf numFmtId="0" fontId="113" fillId="0" borderId="82" xfId="2" applyFont="1" applyBorder="1" applyAlignment="1">
      <alignment horizontal="left" vertical="top" wrapText="1"/>
    </xf>
    <xf numFmtId="0" fontId="113" fillId="0" borderId="181" xfId="2" applyFont="1" applyBorder="1" applyAlignment="1">
      <alignment vertical="top" wrapText="1"/>
    </xf>
    <xf numFmtId="0" fontId="113" fillId="0" borderId="0" xfId="1" applyFont="1" applyAlignment="1" applyProtection="1">
      <alignment horizontal="left" vertical="top" wrapText="1"/>
    </xf>
    <xf numFmtId="0" fontId="82" fillId="19" borderId="64" xfId="2" applyFont="1" applyFill="1" applyBorder="1" applyAlignment="1">
      <alignment horizontal="center" vertical="center"/>
    </xf>
    <xf numFmtId="0" fontId="147" fillId="19" borderId="182" xfId="2" applyFont="1" applyFill="1" applyBorder="1" applyAlignment="1">
      <alignment horizontal="center" vertical="center"/>
    </xf>
    <xf numFmtId="0" fontId="147" fillId="19" borderId="183" xfId="2" applyFont="1" applyFill="1" applyBorder="1" applyAlignment="1">
      <alignment horizontal="center" vertical="center"/>
    </xf>
    <xf numFmtId="56" fontId="82" fillId="19" borderId="145" xfId="2" applyNumberFormat="1" applyFont="1" applyFill="1" applyBorder="1" applyAlignment="1">
      <alignment horizontal="center" vertical="center" wrapText="1"/>
    </xf>
    <xf numFmtId="14" fontId="86" fillId="19" borderId="185" xfId="2" applyNumberFormat="1" applyFont="1" applyFill="1" applyBorder="1" applyAlignment="1">
      <alignment horizontal="center" vertical="center"/>
    </xf>
    <xf numFmtId="0" fontId="12" fillId="36" borderId="0" xfId="2" applyFont="1" applyFill="1" applyAlignment="1">
      <alignment vertical="top" wrapText="1"/>
    </xf>
    <xf numFmtId="0" fontId="28" fillId="36" borderId="0" xfId="2" applyFont="1" applyFill="1" applyAlignment="1">
      <alignment vertical="top" wrapText="1"/>
    </xf>
    <xf numFmtId="0" fontId="8" fillId="36" borderId="0" xfId="1" applyFill="1" applyAlignment="1" applyProtection="1">
      <alignment horizontal="center" vertical="top" wrapText="1"/>
    </xf>
    <xf numFmtId="0" fontId="82" fillId="19" borderId="146" xfId="2" applyFont="1" applyFill="1" applyBorder="1">
      <alignment vertical="center"/>
    </xf>
    <xf numFmtId="14" fontId="82" fillId="2" borderId="143" xfId="2" applyNumberFormat="1" applyFont="1" applyFill="1" applyBorder="1" applyAlignment="1">
      <alignment horizontal="center" vertical="center"/>
    </xf>
    <xf numFmtId="14" fontId="82" fillId="19" borderId="146" xfId="2" applyNumberFormat="1" applyFont="1" applyFill="1" applyBorder="1">
      <alignment vertical="center"/>
    </xf>
    <xf numFmtId="14" fontId="82" fillId="19" borderId="151" xfId="2" applyNumberFormat="1" applyFont="1" applyFill="1" applyBorder="1">
      <alignment vertical="center"/>
    </xf>
    <xf numFmtId="0" fontId="82" fillId="19" borderId="0" xfId="2" applyFont="1" applyFill="1">
      <alignment vertical="center"/>
    </xf>
    <xf numFmtId="14" fontId="82" fillId="19" borderId="2" xfId="1" applyNumberFormat="1" applyFont="1" applyFill="1" applyBorder="1" applyAlignment="1" applyProtection="1">
      <alignment horizontal="center" vertical="center" shrinkToFit="1"/>
    </xf>
    <xf numFmtId="0" fontId="8" fillId="0" borderId="186" xfId="1" applyBorder="1" applyAlignment="1" applyProtection="1">
      <alignment horizontal="left" vertical="center" wrapText="1"/>
    </xf>
    <xf numFmtId="0" fontId="6" fillId="0" borderId="186" xfId="2" applyBorder="1">
      <alignment vertical="center"/>
    </xf>
    <xf numFmtId="56" fontId="82" fillId="19" borderId="155" xfId="2" applyNumberFormat="1" applyFont="1" applyFill="1" applyBorder="1">
      <alignment vertical="center"/>
    </xf>
    <xf numFmtId="0" fontId="8" fillId="0" borderId="0" xfId="1" applyAlignment="1" applyProtection="1">
      <alignment vertical="top" wrapText="1"/>
    </xf>
    <xf numFmtId="0" fontId="149" fillId="0" borderId="180" xfId="1" applyFont="1" applyBorder="1" applyAlignment="1" applyProtection="1">
      <alignment horizontal="left" vertical="top" wrapText="1"/>
    </xf>
    <xf numFmtId="0" fontId="150" fillId="0" borderId="153" xfId="1" applyFont="1" applyFill="1" applyBorder="1" applyAlignment="1" applyProtection="1">
      <alignment horizontal="left" vertical="top" wrapText="1"/>
    </xf>
    <xf numFmtId="0" fontId="7" fillId="37" borderId="116" xfId="17" applyFont="1" applyFill="1" applyBorder="1" applyAlignment="1">
      <alignment horizontal="center" vertical="center" wrapText="1"/>
    </xf>
    <xf numFmtId="0" fontId="87" fillId="19" borderId="191" xfId="2" applyFont="1" applyFill="1" applyBorder="1" applyAlignment="1">
      <alignment horizontal="center" vertical="center"/>
    </xf>
    <xf numFmtId="0" fontId="87" fillId="19" borderId="192" xfId="2" applyFont="1" applyFill="1" applyBorder="1" applyAlignment="1">
      <alignment horizontal="center" vertical="center"/>
    </xf>
    <xf numFmtId="0" fontId="87" fillId="19" borderId="193" xfId="2" applyFont="1" applyFill="1" applyBorder="1" applyAlignment="1">
      <alignment horizontal="center" vertical="center"/>
    </xf>
    <xf numFmtId="14" fontId="86" fillId="19" borderId="191" xfId="2" applyNumberFormat="1" applyFont="1" applyFill="1" applyBorder="1" applyAlignment="1">
      <alignment horizontal="center" vertical="center"/>
    </xf>
    <xf numFmtId="14" fontId="86" fillId="19" borderId="192" xfId="2" applyNumberFormat="1" applyFont="1" applyFill="1" applyBorder="1" applyAlignment="1">
      <alignment horizontal="center" vertical="center"/>
    </xf>
    <xf numFmtId="14" fontId="86" fillId="19" borderId="193" xfId="2" applyNumberFormat="1" applyFont="1" applyFill="1" applyBorder="1" applyAlignment="1">
      <alignment horizontal="center" vertical="center"/>
    </xf>
    <xf numFmtId="0" fontId="8" fillId="0" borderId="194" xfId="1" applyFill="1" applyBorder="1" applyAlignment="1" applyProtection="1">
      <alignment vertical="center" wrapText="1"/>
    </xf>
    <xf numFmtId="0" fontId="82" fillId="19" borderId="79" xfId="1" applyFont="1" applyFill="1" applyBorder="1" applyAlignment="1" applyProtection="1">
      <alignment horizontal="center" vertical="center" wrapText="1"/>
    </xf>
    <xf numFmtId="0" fontId="96" fillId="35" borderId="59" xfId="0" applyFont="1" applyFill="1" applyBorder="1" applyAlignment="1">
      <alignment horizontal="center" vertical="center" wrapText="1"/>
    </xf>
    <xf numFmtId="0" fontId="96" fillId="35" borderId="66" xfId="0" applyFont="1" applyFill="1" applyBorder="1" applyAlignment="1">
      <alignment horizontal="center" vertical="center" wrapText="1"/>
    </xf>
    <xf numFmtId="177" fontId="12" fillId="35" borderId="35" xfId="2" applyNumberFormat="1" applyFont="1" applyFill="1" applyBorder="1" applyAlignment="1">
      <alignment horizontal="center" vertical="center" wrapText="1"/>
    </xf>
    <xf numFmtId="0" fontId="28" fillId="21" borderId="181" xfId="2" applyFont="1" applyFill="1" applyBorder="1" applyAlignment="1">
      <alignment horizontal="center" vertical="center" wrapText="1"/>
    </xf>
    <xf numFmtId="0" fontId="28" fillId="21" borderId="188" xfId="2" applyFont="1" applyFill="1" applyBorder="1" applyAlignment="1">
      <alignment horizontal="center" vertical="center" wrapText="1"/>
    </xf>
    <xf numFmtId="0" fontId="152" fillId="26" borderId="77" xfId="1" applyFont="1" applyFill="1" applyBorder="1" applyAlignment="1" applyProtection="1">
      <alignment horizontal="center" vertical="center" wrapText="1" shrinkToFit="1"/>
    </xf>
    <xf numFmtId="0" fontId="21" fillId="17" borderId="195" xfId="2" applyFont="1" applyFill="1" applyBorder="1" applyAlignment="1">
      <alignment horizontal="center" vertical="center" wrapText="1"/>
    </xf>
    <xf numFmtId="0" fontId="21" fillId="17" borderId="196" xfId="2" applyFont="1" applyFill="1" applyBorder="1" applyAlignment="1">
      <alignment horizontal="center" vertical="center" wrapText="1"/>
    </xf>
    <xf numFmtId="0" fontId="107" fillId="19" borderId="78" xfId="2" applyFont="1" applyFill="1" applyBorder="1">
      <alignment vertical="center"/>
    </xf>
    <xf numFmtId="14" fontId="86" fillId="19" borderId="78" xfId="2" applyNumberFormat="1" applyFont="1" applyFill="1" applyBorder="1">
      <alignment vertical="center"/>
    </xf>
    <xf numFmtId="0" fontId="6" fillId="19" borderId="0" xfId="2" applyFill="1" applyAlignment="1">
      <alignment horizontal="center" vertical="center"/>
    </xf>
    <xf numFmtId="14" fontId="6" fillId="19" borderId="0" xfId="2" applyNumberFormat="1" applyFill="1" applyAlignment="1">
      <alignment horizontal="center" vertical="center"/>
    </xf>
    <xf numFmtId="0" fontId="107" fillId="19" borderId="80" xfId="2" applyFont="1" applyFill="1" applyBorder="1" applyAlignment="1">
      <alignment horizontal="center" vertical="center"/>
    </xf>
    <xf numFmtId="14" fontId="106" fillId="17" borderId="36" xfId="2" applyNumberFormat="1" applyFont="1" applyFill="1" applyBorder="1" applyAlignment="1">
      <alignment horizontal="left" vertical="center"/>
    </xf>
    <xf numFmtId="0" fontId="155" fillId="0" borderId="67" xfId="17" applyFont="1" applyBorder="1" applyAlignment="1">
      <alignment horizontal="center" vertical="center" wrapText="1"/>
    </xf>
    <xf numFmtId="14" fontId="82" fillId="19" borderId="162" xfId="2" applyNumberFormat="1" applyFont="1" applyFill="1" applyBorder="1" applyAlignment="1">
      <alignment horizontal="center" vertical="center"/>
    </xf>
    <xf numFmtId="14" fontId="82" fillId="19" borderId="197" xfId="2" applyNumberFormat="1" applyFont="1" applyFill="1" applyBorder="1" applyAlignment="1">
      <alignment horizontal="center" vertical="center"/>
    </xf>
    <xf numFmtId="0" fontId="17" fillId="21" borderId="197" xfId="2" applyFont="1" applyFill="1" applyBorder="1" applyAlignment="1">
      <alignment horizontal="center" vertical="center" wrapText="1"/>
    </xf>
    <xf numFmtId="0" fontId="82" fillId="21" borderId="198" xfId="2" applyFont="1" applyFill="1" applyBorder="1" applyAlignment="1">
      <alignment horizontal="center" vertical="center"/>
    </xf>
    <xf numFmtId="0" fontId="82" fillId="21" borderId="0" xfId="2" applyFont="1" applyFill="1" applyAlignment="1">
      <alignment horizontal="center" vertical="center"/>
    </xf>
    <xf numFmtId="14" fontId="82" fillId="21" borderId="0" xfId="2" applyNumberFormat="1" applyFont="1" applyFill="1" applyAlignment="1">
      <alignment horizontal="center" vertical="center"/>
    </xf>
    <xf numFmtId="0" fontId="8" fillId="17" borderId="199" xfId="1" applyFill="1" applyBorder="1" applyAlignment="1" applyProtection="1">
      <alignment horizontal="left" vertical="center" wrapText="1"/>
    </xf>
    <xf numFmtId="0" fontId="82" fillId="19" borderId="0" xfId="2" applyFont="1" applyFill="1" applyAlignment="1">
      <alignment horizontal="center" vertical="center"/>
    </xf>
    <xf numFmtId="0" fontId="82" fillId="19" borderId="145" xfId="2" applyFont="1" applyFill="1" applyBorder="1" applyAlignment="1">
      <alignment horizontal="center" vertical="center"/>
    </xf>
    <xf numFmtId="0" fontId="113" fillId="17" borderId="200" xfId="2" applyFont="1" applyFill="1" applyBorder="1" applyAlignment="1">
      <alignment horizontal="left" vertical="top" wrapText="1"/>
    </xf>
    <xf numFmtId="14" fontId="82" fillId="19" borderId="158" xfId="1" applyNumberFormat="1" applyFont="1" applyFill="1" applyBorder="1" applyAlignment="1" applyProtection="1">
      <alignment vertical="center" shrinkToFit="1"/>
    </xf>
    <xf numFmtId="14" fontId="82" fillId="19" borderId="158" xfId="2" applyNumberFormat="1" applyFont="1" applyFill="1" applyBorder="1" applyAlignment="1">
      <alignment vertical="center" wrapText="1" shrinkToFit="1"/>
    </xf>
    <xf numFmtId="0" fontId="82" fillId="19" borderId="0" xfId="1" applyFont="1" applyFill="1" applyBorder="1" applyAlignment="1" applyProtection="1">
      <alignment horizontal="center" vertical="center" wrapText="1"/>
    </xf>
    <xf numFmtId="0" fontId="113" fillId="0" borderId="203" xfId="2" applyFont="1" applyBorder="1" applyAlignment="1">
      <alignment vertical="top" wrapText="1"/>
    </xf>
    <xf numFmtId="0" fontId="113" fillId="17" borderId="87" xfId="1" applyFont="1" applyFill="1" applyBorder="1" applyAlignment="1" applyProtection="1">
      <alignment vertical="top" wrapText="1"/>
    </xf>
    <xf numFmtId="14" fontId="82" fillId="19" borderId="205" xfId="2" applyNumberFormat="1" applyFont="1" applyFill="1" applyBorder="1" applyAlignment="1">
      <alignment horizontal="center" vertical="center"/>
    </xf>
    <xf numFmtId="0" fontId="28" fillId="21" borderId="191" xfId="2" applyFont="1" applyFill="1" applyBorder="1" applyAlignment="1">
      <alignment horizontal="center" vertical="center" wrapText="1"/>
    </xf>
    <xf numFmtId="14" fontId="82" fillId="19" borderId="145" xfId="2" applyNumberFormat="1" applyFont="1" applyFill="1" applyBorder="1" applyAlignment="1">
      <alignment horizontal="center" vertical="center"/>
    </xf>
    <xf numFmtId="0" fontId="66" fillId="21" borderId="0" xfId="0" applyFont="1" applyFill="1">
      <alignment vertical="center"/>
    </xf>
    <xf numFmtId="0" fontId="8" fillId="17" borderId="202" xfId="1" applyFill="1" applyBorder="1" applyAlignment="1" applyProtection="1">
      <alignment vertical="center" wrapText="1"/>
    </xf>
    <xf numFmtId="14" fontId="31" fillId="19" borderId="197" xfId="2" applyNumberFormat="1" applyFont="1" applyFill="1" applyBorder="1" applyAlignment="1">
      <alignment horizontal="center" vertical="center"/>
    </xf>
    <xf numFmtId="0" fontId="8" fillId="17" borderId="204" xfId="1" applyFill="1" applyBorder="1" applyAlignment="1" applyProtection="1">
      <alignment horizontal="left" vertical="center" wrapText="1"/>
    </xf>
    <xf numFmtId="0" fontId="17" fillId="19" borderId="78" xfId="2" applyFont="1" applyFill="1" applyBorder="1" applyAlignment="1">
      <alignment horizontal="center" vertical="center" wrapText="1"/>
    </xf>
    <xf numFmtId="0" fontId="17" fillId="19" borderId="201" xfId="2" applyFont="1" applyFill="1" applyBorder="1" applyAlignment="1">
      <alignment horizontal="center" vertical="center" wrapText="1"/>
    </xf>
    <xf numFmtId="0" fontId="17" fillId="19" borderId="81" xfId="1" applyFont="1" applyFill="1" applyBorder="1" applyAlignment="1" applyProtection="1">
      <alignment horizontal="center" vertical="center" wrapText="1"/>
    </xf>
    <xf numFmtId="0" fontId="113" fillId="17" borderId="187" xfId="1" applyFont="1" applyFill="1" applyBorder="1" applyAlignment="1" applyProtection="1">
      <alignment horizontal="left" vertical="top" wrapText="1"/>
    </xf>
    <xf numFmtId="0" fontId="113" fillId="17" borderId="0" xfId="2" applyFont="1" applyFill="1" applyAlignment="1">
      <alignment horizontal="left" vertical="top" wrapText="1"/>
    </xf>
    <xf numFmtId="0" fontId="6" fillId="21" borderId="0" xfId="2" applyFill="1">
      <alignment vertical="center"/>
    </xf>
    <xf numFmtId="14" fontId="106" fillId="17" borderId="0" xfId="2" applyNumberFormat="1" applyFont="1" applyFill="1" applyAlignment="1">
      <alignment horizontal="left" vertical="center"/>
    </xf>
    <xf numFmtId="178" fontId="82" fillId="3" borderId="144" xfId="2" applyNumberFormat="1" applyFont="1" applyFill="1" applyBorder="1">
      <alignment vertical="center"/>
    </xf>
    <xf numFmtId="0" fontId="147" fillId="19" borderId="192" xfId="2" applyFont="1" applyFill="1" applyBorder="1" applyAlignment="1">
      <alignment horizontal="center" vertical="center"/>
    </xf>
    <xf numFmtId="0" fontId="113" fillId="0" borderId="189" xfId="1" applyFont="1" applyBorder="1" applyAlignment="1" applyProtection="1">
      <alignment vertical="top" wrapText="1"/>
    </xf>
    <xf numFmtId="184" fontId="62" fillId="12" borderId="126" xfId="17" applyNumberFormat="1" applyFont="1" applyFill="1" applyBorder="1" applyAlignment="1">
      <alignment horizontal="center" vertical="center" wrapText="1"/>
    </xf>
    <xf numFmtId="178" fontId="82" fillId="3" borderId="145" xfId="0" applyNumberFormat="1" applyFont="1" applyFill="1" applyBorder="1" applyAlignment="1">
      <alignment horizontal="center" vertical="center"/>
    </xf>
    <xf numFmtId="0" fontId="8" fillId="0" borderId="36" xfId="1" applyBorder="1" applyAlignment="1" applyProtection="1">
      <alignment vertical="center" wrapText="1"/>
    </xf>
    <xf numFmtId="0" fontId="12" fillId="0" borderId="211" xfId="2" applyFont="1" applyBorder="1" applyAlignment="1">
      <alignment horizontal="center" vertical="center" wrapText="1"/>
    </xf>
    <xf numFmtId="180" fontId="46" fillId="10" borderId="212" xfId="17" applyNumberFormat="1" applyFont="1" applyFill="1" applyBorder="1" applyAlignment="1">
      <alignment horizontal="center" vertical="center"/>
    </xf>
    <xf numFmtId="14" fontId="88" fillId="17" borderId="216" xfId="17" applyNumberFormat="1" applyFont="1" applyFill="1" applyBorder="1" applyAlignment="1">
      <alignment horizontal="center" vertical="center"/>
    </xf>
    <xf numFmtId="0" fontId="157" fillId="17" borderId="0" xfId="0" applyFont="1" applyFill="1" applyAlignment="1">
      <alignment horizontal="left" vertical="top" wrapText="1"/>
    </xf>
    <xf numFmtId="0" fontId="107" fillId="19" borderId="217" xfId="2" applyFont="1" applyFill="1" applyBorder="1" applyAlignment="1">
      <alignment horizontal="center" vertical="center"/>
    </xf>
    <xf numFmtId="14" fontId="86" fillId="19" borderId="218" xfId="2" applyNumberFormat="1" applyFont="1" applyFill="1" applyBorder="1" applyAlignment="1">
      <alignment horizontal="center" vertical="center"/>
    </xf>
    <xf numFmtId="14" fontId="82" fillId="19" borderId="8" xfId="2" applyNumberFormat="1" applyFont="1" applyFill="1" applyBorder="1" applyAlignment="1">
      <alignment horizontal="center" vertical="center"/>
    </xf>
    <xf numFmtId="0" fontId="123" fillId="17" borderId="0" xfId="0" applyFont="1" applyFill="1" applyAlignment="1">
      <alignment horizontal="center" vertical="center" wrapText="1"/>
    </xf>
    <xf numFmtId="14" fontId="88" fillId="17" borderId="108" xfId="17" applyNumberFormat="1" applyFont="1" applyFill="1" applyBorder="1" applyAlignment="1">
      <alignment horizontal="center" vertical="center" wrapText="1"/>
    </xf>
    <xf numFmtId="0" fontId="153" fillId="17" borderId="220" xfId="2" applyFont="1" applyFill="1" applyBorder="1" applyAlignment="1">
      <alignment horizontal="center" vertical="center" wrapText="1"/>
    </xf>
    <xf numFmtId="0" fontId="125" fillId="17" borderId="220" xfId="2" applyFont="1" applyFill="1" applyBorder="1" applyAlignment="1">
      <alignment horizontal="center" vertical="center" wrapText="1"/>
    </xf>
    <xf numFmtId="0" fontId="20" fillId="17" borderId="220" xfId="2" applyFont="1" applyFill="1" applyBorder="1" applyAlignment="1">
      <alignment horizontal="left" vertical="center" shrinkToFit="1"/>
    </xf>
    <xf numFmtId="14" fontId="20" fillId="17" borderId="220" xfId="2" applyNumberFormat="1" applyFont="1" applyFill="1" applyBorder="1" applyAlignment="1">
      <alignment horizontal="center" vertical="center"/>
    </xf>
    <xf numFmtId="14" fontId="20" fillId="17" borderId="221" xfId="2" applyNumberFormat="1" applyFont="1" applyFill="1" applyBorder="1" applyAlignment="1">
      <alignment horizontal="center" vertical="center"/>
    </xf>
    <xf numFmtId="0" fontId="113" fillId="17" borderId="0" xfId="1" applyFont="1" applyFill="1" applyAlignment="1" applyProtection="1">
      <alignment vertical="top" wrapText="1"/>
    </xf>
    <xf numFmtId="14" fontId="86" fillId="19" borderId="0" xfId="2" applyNumberFormat="1" applyFont="1" applyFill="1" applyAlignment="1">
      <alignment horizontal="center" vertical="center"/>
    </xf>
    <xf numFmtId="0" fontId="20" fillId="17" borderId="222" xfId="2" applyFont="1" applyFill="1" applyBorder="1" applyAlignment="1">
      <alignment horizontal="center" vertical="center" wrapText="1"/>
    </xf>
    <xf numFmtId="0" fontId="6" fillId="0" borderId="0" xfId="4"/>
    <xf numFmtId="0" fontId="158" fillId="0" borderId="0" xfId="2" applyFont="1">
      <alignment vertical="center"/>
    </xf>
    <xf numFmtId="0" fontId="87" fillId="19" borderId="192" xfId="2" applyFont="1" applyFill="1" applyBorder="1" applyAlignment="1">
      <alignment horizontal="center" vertical="center" wrapText="1"/>
    </xf>
    <xf numFmtId="0" fontId="113" fillId="0" borderId="219" xfId="1" applyFont="1" applyBorder="1" applyAlignment="1" applyProtection="1">
      <alignment horizontal="left" vertical="top" wrapText="1"/>
    </xf>
    <xf numFmtId="0" fontId="115" fillId="0" borderId="153" xfId="1" applyFont="1" applyFill="1" applyBorder="1" applyAlignment="1" applyProtection="1">
      <alignment horizontal="left" vertical="top" wrapText="1"/>
    </xf>
    <xf numFmtId="14" fontId="82" fillId="19" borderId="145" xfId="2" applyNumberFormat="1" applyFont="1" applyFill="1" applyBorder="1">
      <alignment vertical="center"/>
    </xf>
    <xf numFmtId="0" fontId="159" fillId="23" borderId="223" xfId="1" applyFont="1" applyFill="1" applyBorder="1" applyAlignment="1" applyProtection="1">
      <alignment horizontal="center" vertical="center" wrapText="1"/>
    </xf>
    <xf numFmtId="0" fontId="159" fillId="23" borderId="224" xfId="1" applyFont="1" applyFill="1" applyBorder="1" applyAlignment="1" applyProtection="1">
      <alignment horizontal="center" vertical="center" wrapText="1"/>
    </xf>
    <xf numFmtId="0" fontId="8" fillId="0" borderId="225" xfId="1" applyBorder="1" applyAlignment="1" applyProtection="1">
      <alignment vertical="center" wrapText="1"/>
    </xf>
    <xf numFmtId="0" fontId="28" fillId="21" borderId="0" xfId="2" applyFont="1" applyFill="1" applyAlignment="1">
      <alignment horizontal="center" vertical="center" wrapText="1"/>
    </xf>
    <xf numFmtId="0" fontId="156" fillId="17" borderId="0" xfId="0" applyFont="1" applyFill="1" applyAlignment="1">
      <alignment horizontal="center" vertical="center" wrapText="1"/>
    </xf>
    <xf numFmtId="0" fontId="160" fillId="18" borderId="50" xfId="0" applyFont="1" applyFill="1" applyBorder="1" applyAlignment="1">
      <alignment horizontal="center" vertical="center" wrapText="1"/>
    </xf>
    <xf numFmtId="0" fontId="160" fillId="31" borderId="50" xfId="0" applyFont="1" applyFill="1" applyBorder="1" applyAlignment="1">
      <alignment horizontal="center" vertical="center" wrapText="1"/>
    </xf>
    <xf numFmtId="14" fontId="82" fillId="19" borderId="144" xfId="2" applyNumberFormat="1" applyFont="1" applyFill="1" applyBorder="1">
      <alignment vertical="center"/>
    </xf>
    <xf numFmtId="14" fontId="82" fillId="19" borderId="155" xfId="2" applyNumberFormat="1" applyFont="1" applyFill="1" applyBorder="1">
      <alignment vertical="center"/>
    </xf>
    <xf numFmtId="46" fontId="117" fillId="30" borderId="0" xfId="0" applyNumberFormat="1" applyFont="1" applyFill="1" applyAlignment="1">
      <alignment horizontal="center" vertical="center" wrapText="1"/>
    </xf>
    <xf numFmtId="0" fontId="0" fillId="40" borderId="0" xfId="0" applyFill="1">
      <alignment vertical="center"/>
    </xf>
    <xf numFmtId="0" fontId="33" fillId="17" borderId="107" xfId="17" applyFont="1" applyFill="1" applyBorder="1" applyAlignment="1">
      <alignment horizontal="center" vertical="center" wrapText="1"/>
    </xf>
    <xf numFmtId="0" fontId="8" fillId="17" borderId="207" xfId="1" applyFill="1" applyBorder="1" applyAlignment="1" applyProtection="1">
      <alignment vertical="center" wrapText="1"/>
    </xf>
    <xf numFmtId="0" fontId="83" fillId="19" borderId="0" xfId="2" applyFont="1" applyFill="1" applyAlignment="1">
      <alignment horizontal="center" vertical="center" wrapText="1"/>
    </xf>
    <xf numFmtId="0" fontId="113" fillId="0" borderId="91" xfId="1" applyFont="1" applyFill="1" applyBorder="1" applyAlignment="1" applyProtection="1">
      <alignment vertical="top" wrapText="1"/>
    </xf>
    <xf numFmtId="0" fontId="0" fillId="32" borderId="0" xfId="0" applyFill="1">
      <alignment vertical="center"/>
    </xf>
    <xf numFmtId="0" fontId="8" fillId="0" borderId="224" xfId="1" applyBorder="1" applyAlignment="1" applyProtection="1">
      <alignment horizontal="left" vertical="center" wrapText="1"/>
    </xf>
    <xf numFmtId="0" fontId="121" fillId="30" borderId="227" xfId="0" applyFont="1" applyFill="1" applyBorder="1" applyAlignment="1">
      <alignment horizontal="center" vertical="center" wrapText="1"/>
    </xf>
    <xf numFmtId="0" fontId="115" fillId="17" borderId="0" xfId="1" applyFont="1" applyFill="1" applyBorder="1" applyAlignment="1" applyProtection="1">
      <alignment vertical="top" wrapText="1"/>
    </xf>
    <xf numFmtId="0" fontId="160" fillId="18" borderId="59" xfId="0" applyFont="1" applyFill="1" applyBorder="1" applyAlignment="1">
      <alignment horizontal="center" vertical="center" wrapText="1"/>
    </xf>
    <xf numFmtId="0" fontId="20" fillId="4" borderId="243" xfId="2" applyFont="1" applyFill="1" applyBorder="1" applyAlignment="1">
      <alignment horizontal="center" vertical="center" wrapText="1"/>
    </xf>
    <xf numFmtId="0" fontId="20" fillId="39" borderId="244" xfId="2" applyFont="1" applyFill="1" applyBorder="1" applyAlignment="1">
      <alignment horizontal="center" vertical="center" wrapText="1"/>
    </xf>
    <xf numFmtId="0" fontId="20" fillId="19" borderId="244" xfId="2" applyFont="1" applyFill="1" applyBorder="1" applyAlignment="1">
      <alignment horizontal="center" vertical="center" wrapText="1"/>
    </xf>
    <xf numFmtId="0" fontId="20" fillId="4" borderId="244" xfId="2" applyFont="1" applyFill="1" applyBorder="1" applyAlignment="1">
      <alignment horizontal="center" vertical="center" wrapText="1"/>
    </xf>
    <xf numFmtId="0" fontId="20" fillId="4" borderId="245" xfId="2" applyFont="1" applyFill="1" applyBorder="1" applyAlignment="1">
      <alignment horizontal="center" vertical="center" wrapText="1"/>
    </xf>
    <xf numFmtId="0" fontId="20" fillId="4" borderId="246" xfId="2" applyFont="1" applyFill="1" applyBorder="1" applyAlignment="1">
      <alignment horizontal="center" vertical="center" wrapText="1"/>
    </xf>
    <xf numFmtId="0" fontId="21" fillId="21" borderId="247" xfId="2" applyFont="1" applyFill="1" applyBorder="1" applyAlignment="1">
      <alignment horizontal="center" vertical="top" wrapText="1"/>
    </xf>
    <xf numFmtId="177" fontId="1" fillId="21" borderId="248" xfId="2" applyNumberFormat="1" applyFont="1" applyFill="1" applyBorder="1" applyAlignment="1">
      <alignment horizontal="center" vertical="center" wrapText="1"/>
    </xf>
    <xf numFmtId="0" fontId="21" fillId="21" borderId="247" xfId="2" applyFont="1" applyFill="1" applyBorder="1" applyAlignment="1">
      <alignment horizontal="center" vertical="center" wrapText="1"/>
    </xf>
    <xf numFmtId="0" fontId="21" fillId="17" borderId="248" xfId="2" applyFont="1" applyFill="1" applyBorder="1" applyAlignment="1">
      <alignment horizontal="center" vertical="top" wrapText="1"/>
    </xf>
    <xf numFmtId="177" fontId="20" fillId="19" borderId="195" xfId="2" applyNumberFormat="1" applyFont="1" applyFill="1" applyBorder="1" applyAlignment="1">
      <alignment horizontal="center" vertical="center" shrinkToFit="1"/>
    </xf>
    <xf numFmtId="177" fontId="1" fillId="17" borderId="248" xfId="2" applyNumberFormat="1" applyFont="1" applyFill="1" applyBorder="1" applyAlignment="1">
      <alignment horizontal="center" vertical="center" wrapText="1"/>
    </xf>
    <xf numFmtId="0" fontId="20" fillId="17" borderId="211" xfId="2" applyFont="1" applyFill="1" applyBorder="1" applyAlignment="1">
      <alignment horizontal="left" vertical="center"/>
    </xf>
    <xf numFmtId="177" fontId="20" fillId="17" borderId="195" xfId="2" applyNumberFormat="1" applyFont="1" applyFill="1" applyBorder="1" applyAlignment="1">
      <alignment horizontal="center" vertical="center" shrinkToFit="1"/>
    </xf>
    <xf numFmtId="177" fontId="33" fillId="38" borderId="195" xfId="2" applyNumberFormat="1" applyFont="1" applyFill="1" applyBorder="1" applyAlignment="1">
      <alignment horizontal="center" vertical="center" wrapText="1"/>
    </xf>
    <xf numFmtId="177" fontId="46" fillId="38" borderId="195" xfId="2" applyNumberFormat="1" applyFont="1" applyFill="1" applyBorder="1" applyAlignment="1">
      <alignment horizontal="center" vertical="center" wrapText="1"/>
    </xf>
    <xf numFmtId="0" fontId="80" fillId="0" borderId="249" xfId="0" applyFont="1" applyBorder="1" applyAlignment="1">
      <alignment horizontal="center" vertical="center" wrapText="1"/>
    </xf>
    <xf numFmtId="0" fontId="80" fillId="0" borderId="196" xfId="0" applyFont="1" applyBorder="1" applyAlignment="1">
      <alignment horizontal="center" vertical="center" wrapText="1"/>
    </xf>
    <xf numFmtId="0" fontId="80" fillId="21" borderId="196" xfId="0" applyFont="1" applyFill="1" applyBorder="1" applyAlignment="1">
      <alignment horizontal="center" vertical="center" wrapText="1"/>
    </xf>
    <xf numFmtId="0" fontId="80" fillId="17" borderId="196" xfId="0" applyFont="1" applyFill="1" applyBorder="1" applyAlignment="1">
      <alignment horizontal="center" vertical="center" wrapText="1"/>
    </xf>
    <xf numFmtId="0" fontId="80" fillId="32" borderId="196" xfId="0" applyFont="1" applyFill="1" applyBorder="1" applyAlignment="1">
      <alignment horizontal="center" vertical="center" wrapText="1"/>
    </xf>
    <xf numFmtId="0" fontId="20" fillId="17" borderId="196" xfId="2" applyFont="1" applyFill="1" applyBorder="1" applyAlignment="1">
      <alignment horizontal="center" vertical="center" wrapText="1"/>
    </xf>
    <xf numFmtId="0" fontId="20" fillId="27" borderId="196" xfId="2" applyFont="1" applyFill="1" applyBorder="1" applyAlignment="1">
      <alignment horizontal="center" vertical="center" wrapText="1"/>
    </xf>
    <xf numFmtId="0" fontId="20" fillId="33" borderId="196" xfId="2" applyFont="1" applyFill="1" applyBorder="1" applyAlignment="1">
      <alignment horizontal="center" vertical="center" wrapText="1"/>
    </xf>
    <xf numFmtId="0" fontId="20" fillId="34" borderId="196" xfId="2" applyFont="1" applyFill="1" applyBorder="1" applyAlignment="1">
      <alignment horizontal="center" vertical="center" wrapText="1"/>
    </xf>
    <xf numFmtId="0" fontId="20" fillId="17" borderId="250" xfId="2" applyFont="1" applyFill="1" applyBorder="1" applyAlignment="1">
      <alignment horizontal="center" vertical="center" wrapText="1"/>
    </xf>
    <xf numFmtId="177" fontId="20" fillId="17" borderId="250" xfId="2" applyNumberFormat="1" applyFont="1" applyFill="1" applyBorder="1" applyAlignment="1">
      <alignment horizontal="center" vertical="center" shrinkToFit="1"/>
    </xf>
    <xf numFmtId="0" fontId="0" fillId="0" borderId="251" xfId="0" applyBorder="1" applyAlignment="1">
      <alignment horizontal="center" vertical="center" wrapText="1"/>
    </xf>
    <xf numFmtId="177" fontId="20" fillId="21" borderId="251" xfId="2" applyNumberFormat="1" applyFont="1" applyFill="1" applyBorder="1" applyAlignment="1">
      <alignment horizontal="center" vertical="center" shrinkToFit="1"/>
    </xf>
    <xf numFmtId="177" fontId="20" fillId="17" borderId="251" xfId="2" applyNumberFormat="1" applyFont="1" applyFill="1" applyBorder="1" applyAlignment="1">
      <alignment horizontal="center" vertical="center" shrinkToFit="1"/>
    </xf>
    <xf numFmtId="0" fontId="20" fillId="0" borderId="250" xfId="2" applyFont="1" applyBorder="1" applyAlignment="1">
      <alignment horizontal="center" vertical="center"/>
    </xf>
    <xf numFmtId="177" fontId="33" fillId="17" borderId="250" xfId="2" applyNumberFormat="1" applyFont="1" applyFill="1" applyBorder="1" applyAlignment="1">
      <alignment horizontal="center" vertical="center" wrapText="1"/>
    </xf>
    <xf numFmtId="0" fontId="20" fillId="17" borderId="252" xfId="2" applyFont="1" applyFill="1" applyBorder="1" applyAlignment="1">
      <alignment horizontal="left" vertical="center"/>
    </xf>
    <xf numFmtId="0" fontId="20" fillId="29" borderId="250" xfId="2" applyFont="1" applyFill="1" applyBorder="1" applyAlignment="1">
      <alignment horizontal="center" vertical="center" wrapText="1"/>
    </xf>
    <xf numFmtId="177" fontId="20" fillId="29" borderId="250" xfId="2" applyNumberFormat="1" applyFont="1" applyFill="1" applyBorder="1" applyAlignment="1">
      <alignment horizontal="center" vertical="center" shrinkToFit="1"/>
    </xf>
    <xf numFmtId="177" fontId="20" fillId="27" borderId="250" xfId="2" applyNumberFormat="1" applyFont="1" applyFill="1" applyBorder="1" applyAlignment="1">
      <alignment horizontal="center" vertical="center" shrinkToFit="1"/>
    </xf>
    <xf numFmtId="0" fontId="6" fillId="27" borderId="250" xfId="2" applyFill="1" applyBorder="1" applyAlignment="1">
      <alignment horizontal="center" vertical="center"/>
    </xf>
    <xf numFmtId="177" fontId="1" fillId="17" borderId="250" xfId="2" applyNumberFormat="1" applyFont="1" applyFill="1" applyBorder="1" applyAlignment="1">
      <alignment horizontal="center" vertical="center" wrapText="1"/>
    </xf>
    <xf numFmtId="0" fontId="20" fillId="17" borderId="196" xfId="2" applyFont="1" applyFill="1" applyBorder="1" applyAlignment="1">
      <alignment horizontal="left" vertical="center"/>
    </xf>
    <xf numFmtId="0" fontId="20" fillId="29" borderId="196" xfId="2" applyFont="1" applyFill="1" applyBorder="1" applyAlignment="1">
      <alignment horizontal="left" vertical="center"/>
    </xf>
    <xf numFmtId="0" fontId="85" fillId="29" borderId="249" xfId="2" applyFont="1" applyFill="1" applyBorder="1" applyAlignment="1">
      <alignment horizontal="center" vertical="center"/>
    </xf>
    <xf numFmtId="177" fontId="85" fillId="29" borderId="249" xfId="2" applyNumberFormat="1" applyFont="1" applyFill="1" applyBorder="1" applyAlignment="1">
      <alignment horizontal="center" vertical="center" shrinkToFit="1"/>
    </xf>
    <xf numFmtId="177" fontId="10" fillId="29" borderId="249" xfId="2" applyNumberFormat="1" applyFont="1" applyFill="1" applyBorder="1" applyAlignment="1">
      <alignment horizontal="center" vertical="center" wrapText="1"/>
    </xf>
    <xf numFmtId="177" fontId="12" fillId="35" borderId="253" xfId="2" applyNumberFormat="1" applyFont="1" applyFill="1" applyBorder="1" applyAlignment="1">
      <alignment horizontal="center" vertical="center" wrapText="1"/>
    </xf>
    <xf numFmtId="177" fontId="85" fillId="29" borderId="196" xfId="2" applyNumberFormat="1" applyFont="1" applyFill="1" applyBorder="1" applyAlignment="1">
      <alignment horizontal="center" vertical="center" shrinkToFit="1"/>
    </xf>
    <xf numFmtId="177" fontId="122" fillId="29" borderId="196" xfId="2" applyNumberFormat="1" applyFont="1" applyFill="1" applyBorder="1" applyAlignment="1">
      <alignment horizontal="center" vertical="center" wrapText="1"/>
    </xf>
    <xf numFmtId="0" fontId="20" fillId="17" borderId="254" xfId="2" applyFont="1" applyFill="1" applyBorder="1" applyAlignment="1">
      <alignment horizontal="left" vertical="center"/>
    </xf>
    <xf numFmtId="0" fontId="96" fillId="35" borderId="196" xfId="0" applyFont="1" applyFill="1" applyBorder="1" applyAlignment="1">
      <alignment horizontal="center" vertical="center" wrapText="1"/>
    </xf>
    <xf numFmtId="177" fontId="97" fillId="35" borderId="196" xfId="2" applyNumberFormat="1" applyFont="1" applyFill="1" applyBorder="1" applyAlignment="1">
      <alignment horizontal="center" vertical="center" shrinkToFit="1"/>
    </xf>
    <xf numFmtId="177" fontId="6" fillId="17" borderId="196" xfId="2" applyNumberFormat="1" applyFill="1" applyBorder="1" applyAlignment="1">
      <alignment horizontal="center" vertical="center" shrinkToFit="1"/>
    </xf>
    <xf numFmtId="177" fontId="6" fillId="21" borderId="196" xfId="2" applyNumberFormat="1" applyFill="1" applyBorder="1" applyAlignment="1">
      <alignment horizontal="center" vertical="center" shrinkToFit="1"/>
    </xf>
    <xf numFmtId="177" fontId="12" fillId="38" borderId="196" xfId="2" applyNumberFormat="1" applyFont="1" applyFill="1" applyBorder="1" applyAlignment="1">
      <alignment horizontal="center" vertical="center" shrinkToFit="1"/>
    </xf>
    <xf numFmtId="0" fontId="20" fillId="5" borderId="254" xfId="2" applyFont="1" applyFill="1" applyBorder="1" applyAlignment="1">
      <alignment horizontal="left" vertical="center"/>
    </xf>
    <xf numFmtId="177" fontId="6" fillId="6" borderId="249" xfId="2" applyNumberFormat="1" applyFill="1" applyBorder="1" applyAlignment="1">
      <alignment horizontal="center" vertical="center" shrinkToFit="1"/>
    </xf>
    <xf numFmtId="177" fontId="6" fillId="5" borderId="249" xfId="2" applyNumberFormat="1" applyFill="1" applyBorder="1" applyAlignment="1">
      <alignment horizontal="center" vertical="center" shrinkToFit="1"/>
    </xf>
    <xf numFmtId="0" fontId="0" fillId="0" borderId="249" xfId="0" applyBorder="1" applyAlignment="1">
      <alignment horizontal="center" vertical="center" wrapText="1"/>
    </xf>
    <xf numFmtId="0" fontId="27" fillId="0" borderId="249" xfId="0" applyFont="1" applyBorder="1" applyAlignment="1">
      <alignment horizontal="center" vertical="center" wrapText="1"/>
    </xf>
    <xf numFmtId="0" fontId="0" fillId="21" borderId="249" xfId="0" applyFill="1" applyBorder="1" applyAlignment="1">
      <alignment horizontal="center" vertical="center" wrapText="1"/>
    </xf>
    <xf numFmtId="0" fontId="1" fillId="0" borderId="249" xfId="0" applyFont="1" applyBorder="1" applyAlignment="1">
      <alignment horizontal="center" vertical="center" wrapText="1"/>
    </xf>
    <xf numFmtId="177" fontId="6" fillId="0" borderId="249" xfId="2" applyNumberFormat="1" applyBorder="1" applyAlignment="1">
      <alignment horizontal="center" vertical="center" shrinkToFit="1"/>
    </xf>
    <xf numFmtId="177" fontId="12" fillId="38" borderId="255" xfId="2" applyNumberFormat="1" applyFont="1" applyFill="1" applyBorder="1" applyAlignment="1">
      <alignment horizontal="center" vertical="center" wrapText="1"/>
    </xf>
    <xf numFmtId="0" fontId="20" fillId="0" borderId="196" xfId="2" applyFont="1" applyBorder="1" applyAlignment="1">
      <alignment horizontal="left" vertical="center"/>
    </xf>
    <xf numFmtId="177" fontId="6" fillId="0" borderId="196" xfId="2" applyNumberFormat="1" applyBorder="1" applyAlignment="1">
      <alignment horizontal="center" vertical="center" shrinkToFit="1"/>
    </xf>
    <xf numFmtId="177" fontId="6" fillId="5" borderId="196" xfId="2" applyNumberFormat="1" applyFill="1" applyBorder="1" applyAlignment="1">
      <alignment horizontal="center" vertical="center" shrinkToFit="1"/>
    </xf>
    <xf numFmtId="177" fontId="6" fillId="20" borderId="196" xfId="2" applyNumberFormat="1" applyFill="1" applyBorder="1" applyAlignment="1">
      <alignment horizontal="center" vertical="center" shrinkToFit="1"/>
    </xf>
    <xf numFmtId="177" fontId="10" fillId="0" borderId="196" xfId="2" applyNumberFormat="1" applyFont="1" applyBorder="1" applyAlignment="1">
      <alignment horizontal="center" vertical="center" shrinkToFit="1"/>
    </xf>
    <xf numFmtId="0" fontId="20" fillId="5" borderId="196" xfId="2" applyFont="1" applyFill="1" applyBorder="1" applyAlignment="1">
      <alignment horizontal="left" vertical="center"/>
    </xf>
    <xf numFmtId="177" fontId="6" fillId="6" borderId="196" xfId="2" applyNumberFormat="1" applyFill="1" applyBorder="1" applyAlignment="1">
      <alignment horizontal="center" vertical="center" shrinkToFit="1"/>
    </xf>
    <xf numFmtId="177" fontId="6" fillId="2" borderId="196" xfId="2" applyNumberFormat="1" applyFill="1" applyBorder="1" applyAlignment="1">
      <alignment horizontal="center" vertical="center" shrinkToFit="1"/>
    </xf>
    <xf numFmtId="0" fontId="0" fillId="0" borderId="196" xfId="0" applyBorder="1" applyAlignment="1">
      <alignment horizontal="center" vertical="center" wrapText="1"/>
    </xf>
    <xf numFmtId="0" fontId="0" fillId="2" borderId="196" xfId="0" applyFill="1" applyBorder="1" applyAlignment="1">
      <alignment horizontal="center" vertical="center" wrapText="1"/>
    </xf>
    <xf numFmtId="0" fontId="1" fillId="0" borderId="196" xfId="0" applyFont="1" applyBorder="1" applyAlignment="1">
      <alignment horizontal="center" vertical="center" wrapText="1"/>
    </xf>
    <xf numFmtId="0" fontId="6" fillId="5" borderId="196" xfId="2" applyFill="1" applyBorder="1" applyAlignment="1">
      <alignment horizontal="center" vertical="center" wrapText="1"/>
    </xf>
    <xf numFmtId="177" fontId="12" fillId="25" borderId="255" xfId="2" applyNumberFormat="1" applyFont="1" applyFill="1" applyBorder="1" applyAlignment="1">
      <alignment horizontal="center" vertical="center" wrapText="1"/>
    </xf>
    <xf numFmtId="0" fontId="6" fillId="0" borderId="196" xfId="2" applyBorder="1" applyAlignment="1">
      <alignment horizontal="center" vertical="center"/>
    </xf>
    <xf numFmtId="177" fontId="1" fillId="0" borderId="196" xfId="2" applyNumberFormat="1" applyFont="1" applyBorder="1" applyAlignment="1">
      <alignment horizontal="center" vertical="center" shrinkToFit="1"/>
    </xf>
    <xf numFmtId="177" fontId="12" fillId="0" borderId="196" xfId="2" applyNumberFormat="1" applyFont="1" applyBorder="1" applyAlignment="1">
      <alignment horizontal="center" vertical="center" shrinkToFit="1"/>
    </xf>
    <xf numFmtId="0" fontId="20" fillId="5" borderId="254" xfId="2" applyFont="1" applyFill="1" applyBorder="1" applyAlignment="1">
      <alignment horizontal="center" vertical="center"/>
    </xf>
    <xf numFmtId="177" fontId="6" fillId="5" borderId="196" xfId="2" applyNumberFormat="1" applyFill="1" applyBorder="1" applyAlignment="1">
      <alignment horizontal="center" vertical="center" wrapText="1"/>
    </xf>
    <xf numFmtId="177" fontId="6" fillId="0" borderId="196" xfId="2" applyNumberFormat="1" applyBorder="1" applyAlignment="1">
      <alignment horizontal="center" vertical="center" wrapText="1"/>
    </xf>
    <xf numFmtId="177" fontId="6" fillId="6" borderId="196" xfId="2" applyNumberFormat="1" applyFill="1" applyBorder="1" applyAlignment="1">
      <alignment horizontal="center" vertical="center" wrapText="1"/>
    </xf>
    <xf numFmtId="0" fontId="6" fillId="0" borderId="196" xfId="2" applyBorder="1" applyAlignment="1">
      <alignment horizontal="center" vertical="center" wrapText="1"/>
    </xf>
    <xf numFmtId="0" fontId="20" fillId="5" borderId="256" xfId="2" applyFont="1" applyFill="1" applyBorder="1" applyAlignment="1">
      <alignment horizontal="left" vertical="center"/>
    </xf>
    <xf numFmtId="177" fontId="12" fillId="0" borderId="196" xfId="2" applyNumberFormat="1" applyFont="1" applyBorder="1" applyAlignment="1">
      <alignment horizontal="center" vertical="center" wrapText="1"/>
    </xf>
    <xf numFmtId="0" fontId="20" fillId="5" borderId="247" xfId="2" applyFont="1" applyFill="1" applyBorder="1" applyAlignment="1">
      <alignment horizontal="center" vertical="center"/>
    </xf>
    <xf numFmtId="177" fontId="6" fillId="7" borderId="255" xfId="2" applyNumberFormat="1" applyFill="1" applyBorder="1" applyAlignment="1">
      <alignment horizontal="center" vertical="center" wrapText="1"/>
    </xf>
    <xf numFmtId="0" fontId="20" fillId="5" borderId="256" xfId="2" applyFont="1" applyFill="1" applyBorder="1" applyAlignment="1">
      <alignment horizontal="center" vertical="center"/>
    </xf>
    <xf numFmtId="0" fontId="20" fillId="0" borderId="247" xfId="2" applyFont="1" applyBorder="1" applyAlignment="1">
      <alignment horizontal="center" vertical="center"/>
    </xf>
    <xf numFmtId="0" fontId="6" fillId="6" borderId="196" xfId="2" applyFill="1" applyBorder="1" applyAlignment="1">
      <alignment horizontal="center" vertical="center" wrapText="1"/>
    </xf>
    <xf numFmtId="0" fontId="20" fillId="0" borderId="256" xfId="2" applyFont="1" applyBorder="1" applyAlignment="1">
      <alignment horizontal="center" vertical="center"/>
    </xf>
    <xf numFmtId="177" fontId="6" fillId="0" borderId="255" xfId="2" applyNumberFormat="1" applyBorder="1" applyAlignment="1">
      <alignment horizontal="center" vertical="center" wrapText="1"/>
    </xf>
    <xf numFmtId="177" fontId="6" fillId="7" borderId="196" xfId="2" applyNumberFormat="1" applyFill="1" applyBorder="1" applyAlignment="1">
      <alignment horizontal="center" vertical="center" wrapText="1"/>
    </xf>
    <xf numFmtId="0" fontId="6" fillId="0" borderId="257" xfId="2" applyBorder="1" applyAlignment="1">
      <alignment horizontal="center" vertical="center" wrapText="1"/>
    </xf>
    <xf numFmtId="0" fontId="6" fillId="6" borderId="257" xfId="2" applyFill="1" applyBorder="1" applyAlignment="1">
      <alignment horizontal="center" vertical="center" wrapText="1"/>
    </xf>
    <xf numFmtId="177" fontId="6" fillId="0" borderId="258" xfId="2" applyNumberFormat="1" applyBorder="1" applyAlignment="1">
      <alignment horizontal="center" vertical="center" wrapText="1"/>
    </xf>
    <xf numFmtId="0" fontId="6" fillId="2" borderId="196" xfId="2" applyFill="1" applyBorder="1" applyAlignment="1">
      <alignment horizontal="center" vertical="center" wrapText="1"/>
    </xf>
    <xf numFmtId="0" fontId="67" fillId="5" borderId="263" xfId="2" applyFont="1" applyFill="1" applyBorder="1" applyAlignment="1">
      <alignment horizontal="center" vertical="center"/>
    </xf>
    <xf numFmtId="0" fontId="6" fillId="5" borderId="267" xfId="2" applyFill="1" applyBorder="1">
      <alignment vertical="center"/>
    </xf>
    <xf numFmtId="0" fontId="6" fillId="5" borderId="268" xfId="2" applyFill="1" applyBorder="1">
      <alignment vertical="center"/>
    </xf>
    <xf numFmtId="0" fontId="6" fillId="5" borderId="269" xfId="2" applyFill="1" applyBorder="1">
      <alignment vertical="center"/>
    </xf>
    <xf numFmtId="0" fontId="6" fillId="0" borderId="270" xfId="2" applyBorder="1">
      <alignment vertical="center"/>
    </xf>
    <xf numFmtId="0" fontId="6" fillId="0" borderId="271" xfId="2" applyBorder="1">
      <alignment vertical="center"/>
    </xf>
    <xf numFmtId="0" fontId="6" fillId="0" borderId="272" xfId="2" applyBorder="1">
      <alignment vertical="center"/>
    </xf>
    <xf numFmtId="0" fontId="6" fillId="0" borderId="273" xfId="2" applyBorder="1">
      <alignment vertical="center"/>
    </xf>
    <xf numFmtId="0" fontId="8" fillId="0" borderId="250" xfId="1" applyBorder="1" applyAlignment="1" applyProtection="1">
      <alignment vertical="center" wrapText="1"/>
    </xf>
    <xf numFmtId="0" fontId="89" fillId="17" borderId="0" xfId="0" applyFont="1" applyFill="1" applyAlignment="1">
      <alignment horizontal="center" vertical="center" wrapText="1"/>
    </xf>
    <xf numFmtId="0" fontId="88" fillId="17" borderId="277" xfId="17" applyFont="1" applyFill="1" applyBorder="1" applyAlignment="1">
      <alignment horizontal="center" vertical="center" wrapText="1"/>
    </xf>
    <xf numFmtId="14" fontId="88" fillId="17" borderId="278" xfId="17" applyNumberFormat="1" applyFont="1" applyFill="1" applyBorder="1" applyAlignment="1">
      <alignment horizontal="center" vertical="center"/>
    </xf>
    <xf numFmtId="0" fontId="160" fillId="0" borderId="50" xfId="0" applyFont="1" applyBorder="1" applyAlignment="1">
      <alignment horizontal="center" vertical="center" wrapText="1"/>
    </xf>
    <xf numFmtId="0" fontId="160" fillId="0" borderId="59" xfId="0" applyFont="1" applyBorder="1" applyAlignment="1">
      <alignment horizontal="center" vertical="center" wrapText="1"/>
    </xf>
    <xf numFmtId="0" fontId="88" fillId="17" borderId="284" xfId="17" applyFont="1" applyFill="1" applyBorder="1" applyAlignment="1">
      <alignment horizontal="center" vertical="center" wrapText="1"/>
    </xf>
    <xf numFmtId="14" fontId="88" fillId="17" borderId="282" xfId="17" applyNumberFormat="1" applyFont="1" applyFill="1" applyBorder="1" applyAlignment="1">
      <alignment horizontal="center" vertical="center"/>
    </xf>
    <xf numFmtId="0" fontId="33" fillId="17" borderId="284" xfId="17" applyFont="1" applyFill="1" applyBorder="1" applyAlignment="1">
      <alignment horizontal="center" vertical="center" wrapText="1"/>
    </xf>
    <xf numFmtId="14" fontId="12" fillId="17" borderId="282" xfId="17" applyNumberFormat="1" applyFont="1" applyFill="1" applyBorder="1" applyAlignment="1">
      <alignment horizontal="center" vertical="center"/>
    </xf>
    <xf numFmtId="0" fontId="106" fillId="17" borderId="0" xfId="0" applyFont="1" applyFill="1">
      <alignment vertical="center"/>
    </xf>
    <xf numFmtId="0" fontId="96" fillId="35" borderId="286" xfId="0" applyFont="1" applyFill="1" applyBorder="1" applyAlignment="1">
      <alignment horizontal="center" vertical="center" wrapText="1"/>
    </xf>
    <xf numFmtId="0" fontId="160" fillId="0" borderId="196" xfId="0" applyFont="1" applyBorder="1" applyAlignment="1">
      <alignment horizontal="center" vertical="center" wrapText="1"/>
    </xf>
    <xf numFmtId="0" fontId="160" fillId="0" borderId="287" xfId="0" applyFont="1" applyBorder="1" applyAlignment="1">
      <alignment horizontal="center" vertical="center" wrapText="1"/>
    </xf>
    <xf numFmtId="0" fontId="160" fillId="19" borderId="287" xfId="0" applyFont="1" applyFill="1" applyBorder="1" applyAlignment="1">
      <alignment horizontal="center" vertical="center" wrapText="1"/>
    </xf>
    <xf numFmtId="0" fontId="8" fillId="0" borderId="206" xfId="1" applyBorder="1" applyAlignment="1" applyProtection="1">
      <alignment vertical="center" wrapText="1"/>
    </xf>
    <xf numFmtId="0" fontId="8" fillId="0" borderId="203" xfId="1" applyBorder="1" applyAlignment="1" applyProtection="1">
      <alignment vertical="center" wrapText="1"/>
    </xf>
    <xf numFmtId="0" fontId="8" fillId="0" borderId="190" xfId="1" applyBorder="1" applyAlignment="1" applyProtection="1">
      <alignment vertical="center" wrapText="1"/>
    </xf>
    <xf numFmtId="0" fontId="8" fillId="0" borderId="193" xfId="1" applyBorder="1" applyAlignment="1" applyProtection="1">
      <alignment vertical="center" wrapText="1"/>
    </xf>
    <xf numFmtId="0" fontId="28" fillId="21" borderId="288" xfId="2" applyFont="1" applyFill="1" applyBorder="1" applyAlignment="1">
      <alignment horizontal="center" vertical="center" wrapText="1"/>
    </xf>
    <xf numFmtId="0" fontId="28" fillId="21" borderId="203" xfId="2" applyFont="1" applyFill="1" applyBorder="1" applyAlignment="1">
      <alignment horizontal="center" vertical="center" wrapText="1"/>
    </xf>
    <xf numFmtId="0" fontId="113" fillId="0" borderId="289" xfId="2" applyFont="1" applyBorder="1" applyAlignment="1">
      <alignment vertical="top" wrapText="1"/>
    </xf>
    <xf numFmtId="14" fontId="86" fillId="19" borderId="290" xfId="2" applyNumberFormat="1" applyFont="1" applyFill="1" applyBorder="1" applyAlignment="1">
      <alignment horizontal="center" vertical="center"/>
    </xf>
    <xf numFmtId="0" fontId="169" fillId="3" borderId="0" xfId="17" applyFont="1" applyFill="1" applyAlignment="1">
      <alignment horizontal="center" vertical="center" wrapText="1"/>
    </xf>
    <xf numFmtId="0" fontId="153" fillId="19" borderId="220" xfId="2" applyFont="1" applyFill="1" applyBorder="1" applyAlignment="1">
      <alignment horizontal="center" vertical="center" wrapText="1"/>
    </xf>
    <xf numFmtId="0" fontId="125" fillId="19" borderId="220" xfId="2" applyFont="1" applyFill="1" applyBorder="1" applyAlignment="1">
      <alignment horizontal="center" vertical="center" wrapText="1"/>
    </xf>
    <xf numFmtId="0" fontId="20" fillId="19" borderId="220" xfId="2" applyFont="1" applyFill="1" applyBorder="1" applyAlignment="1">
      <alignment horizontal="left" vertical="center" shrinkToFit="1"/>
    </xf>
    <xf numFmtId="14" fontId="20" fillId="19" borderId="220" xfId="2" applyNumberFormat="1" applyFont="1" applyFill="1" applyBorder="1" applyAlignment="1">
      <alignment horizontal="center" vertical="center"/>
    </xf>
    <xf numFmtId="14" fontId="20" fillId="19" borderId="221" xfId="2" applyNumberFormat="1" applyFont="1" applyFill="1" applyBorder="1" applyAlignment="1">
      <alignment horizontal="center" vertical="center"/>
    </xf>
    <xf numFmtId="0" fontId="153" fillId="23" borderId="220" xfId="2" applyFont="1" applyFill="1" applyBorder="1" applyAlignment="1">
      <alignment horizontal="center" vertical="center" wrapText="1"/>
    </xf>
    <xf numFmtId="0" fontId="125" fillId="23" borderId="220" xfId="2" applyFont="1" applyFill="1" applyBorder="1" applyAlignment="1">
      <alignment horizontal="center" vertical="center" wrapText="1"/>
    </xf>
    <xf numFmtId="0" fontId="20" fillId="23" borderId="220" xfId="2" applyFont="1" applyFill="1" applyBorder="1" applyAlignment="1">
      <alignment horizontal="left" vertical="center" shrinkToFit="1"/>
    </xf>
    <xf numFmtId="14" fontId="20" fillId="23" borderId="220" xfId="2" applyNumberFormat="1" applyFont="1" applyFill="1" applyBorder="1" applyAlignment="1">
      <alignment horizontal="center" vertical="center"/>
    </xf>
    <xf numFmtId="14" fontId="20" fillId="23" borderId="221" xfId="2" applyNumberFormat="1" applyFont="1" applyFill="1" applyBorder="1" applyAlignment="1">
      <alignment horizontal="center" vertical="center"/>
    </xf>
    <xf numFmtId="0" fontId="153" fillId="42" borderId="220" xfId="2" applyFont="1" applyFill="1" applyBorder="1" applyAlignment="1">
      <alignment horizontal="center" vertical="center" wrapText="1"/>
    </xf>
    <xf numFmtId="0" fontId="125" fillId="42" borderId="220" xfId="2" applyFont="1" applyFill="1" applyBorder="1" applyAlignment="1">
      <alignment horizontal="center" vertical="center" wrapText="1"/>
    </xf>
    <xf numFmtId="0" fontId="20" fillId="42" borderId="220" xfId="2" applyFont="1" applyFill="1" applyBorder="1" applyAlignment="1">
      <alignment horizontal="left" vertical="center" shrinkToFit="1"/>
    </xf>
    <xf numFmtId="14" fontId="20" fillId="42" borderId="220" xfId="2" applyNumberFormat="1" applyFont="1" applyFill="1" applyBorder="1" applyAlignment="1">
      <alignment horizontal="center" vertical="center"/>
    </xf>
    <xf numFmtId="14" fontId="20" fillId="42" borderId="221" xfId="2" applyNumberFormat="1" applyFont="1" applyFill="1" applyBorder="1" applyAlignment="1">
      <alignment horizontal="center" vertical="center"/>
    </xf>
    <xf numFmtId="0" fontId="17" fillId="19" borderId="127" xfId="2" applyFont="1" applyFill="1" applyBorder="1" applyAlignment="1">
      <alignment horizontal="center" vertical="center" wrapText="1"/>
    </xf>
    <xf numFmtId="0" fontId="171" fillId="26" borderId="0" xfId="0" applyFont="1" applyFill="1" applyAlignment="1">
      <alignment horizontal="center" vertical="center" wrapText="1"/>
    </xf>
    <xf numFmtId="14" fontId="33" fillId="17" borderId="282" xfId="17" applyNumberFormat="1" applyFont="1" applyFill="1" applyBorder="1" applyAlignment="1">
      <alignment horizontal="center" vertical="center"/>
    </xf>
    <xf numFmtId="0" fontId="6" fillId="2" borderId="128" xfId="2" applyFill="1" applyBorder="1" applyAlignment="1">
      <alignment horizontal="center" vertical="center" wrapText="1"/>
    </xf>
    <xf numFmtId="0" fontId="6" fillId="3" borderId="128" xfId="2" applyFill="1" applyBorder="1" applyAlignment="1">
      <alignment horizontal="center" vertical="center"/>
    </xf>
    <xf numFmtId="0" fontId="6" fillId="14" borderId="128" xfId="2" applyFill="1" applyBorder="1" applyAlignment="1">
      <alignment horizontal="center" vertical="center"/>
    </xf>
    <xf numFmtId="0" fontId="8" fillId="0" borderId="293" xfId="1" applyBorder="1" applyAlignment="1" applyProtection="1">
      <alignment vertical="center" wrapText="1"/>
    </xf>
    <xf numFmtId="0" fontId="153" fillId="24" borderId="220" xfId="2" applyFont="1" applyFill="1" applyBorder="1" applyAlignment="1">
      <alignment horizontal="center" vertical="center" wrapText="1"/>
    </xf>
    <xf numFmtId="0" fontId="125" fillId="24" borderId="220" xfId="2" applyFont="1" applyFill="1" applyBorder="1" applyAlignment="1">
      <alignment horizontal="center" vertical="center" wrapText="1"/>
    </xf>
    <xf numFmtId="0" fontId="20" fillId="24" borderId="220" xfId="2" applyFont="1" applyFill="1" applyBorder="1" applyAlignment="1">
      <alignment horizontal="left" vertical="center" shrinkToFit="1"/>
    </xf>
    <xf numFmtId="14" fontId="20" fillId="24" borderId="220" xfId="2" applyNumberFormat="1" applyFont="1" applyFill="1" applyBorder="1" applyAlignment="1">
      <alignment horizontal="center" vertical="center"/>
    </xf>
    <xf numFmtId="14" fontId="20" fillId="24" borderId="221" xfId="2" applyNumberFormat="1" applyFont="1" applyFill="1" applyBorder="1" applyAlignment="1">
      <alignment horizontal="center" vertical="center"/>
    </xf>
    <xf numFmtId="0" fontId="113" fillId="0" borderId="82" xfId="1" applyFont="1" applyBorder="1" applyAlignment="1" applyProtection="1">
      <alignment horizontal="left" vertical="top" wrapText="1"/>
    </xf>
    <xf numFmtId="0" fontId="158" fillId="0" borderId="0" xfId="26" applyFont="1">
      <alignment vertical="center"/>
    </xf>
    <xf numFmtId="0" fontId="0" fillId="44" borderId="0" xfId="0" applyFill="1">
      <alignment vertical="center"/>
    </xf>
    <xf numFmtId="0" fontId="94" fillId="17" borderId="284" xfId="17" applyFont="1" applyFill="1" applyBorder="1" applyAlignment="1">
      <alignment horizontal="center" vertical="center" wrapText="1"/>
    </xf>
    <xf numFmtId="0" fontId="153" fillId="39" borderId="220" xfId="2" applyFont="1" applyFill="1" applyBorder="1" applyAlignment="1">
      <alignment horizontal="center" vertical="center" wrapText="1"/>
    </xf>
    <xf numFmtId="0" fontId="125" fillId="39" borderId="220" xfId="2" applyFont="1" applyFill="1" applyBorder="1" applyAlignment="1">
      <alignment horizontal="center" vertical="center" wrapText="1"/>
    </xf>
    <xf numFmtId="0" fontId="20" fillId="39" borderId="220" xfId="2" applyFont="1" applyFill="1" applyBorder="1" applyAlignment="1">
      <alignment horizontal="left" vertical="center" shrinkToFit="1"/>
    </xf>
    <xf numFmtId="14" fontId="20" fillId="39" borderId="220" xfId="2" applyNumberFormat="1" applyFont="1" applyFill="1" applyBorder="1" applyAlignment="1">
      <alignment horizontal="center" vertical="center"/>
    </xf>
    <xf numFmtId="14" fontId="20" fillId="39" borderId="221" xfId="2" applyNumberFormat="1" applyFont="1" applyFill="1" applyBorder="1" applyAlignment="1">
      <alignment horizontal="center" vertical="center"/>
    </xf>
    <xf numFmtId="0" fontId="168" fillId="0" borderId="0" xfId="0" applyFont="1">
      <alignment vertical="center"/>
    </xf>
    <xf numFmtId="0" fontId="175" fillId="0" borderId="0" xfId="0" applyFont="1">
      <alignment vertical="center"/>
    </xf>
    <xf numFmtId="0" fontId="174" fillId="0" borderId="0" xfId="0" applyFont="1">
      <alignment vertical="center"/>
    </xf>
    <xf numFmtId="0" fontId="182" fillId="0" borderId="0" xfId="0" applyFont="1">
      <alignment vertical="center"/>
    </xf>
    <xf numFmtId="0" fontId="179" fillId="0" borderId="0" xfId="0" applyFont="1">
      <alignment vertical="center"/>
    </xf>
    <xf numFmtId="0" fontId="180" fillId="0" borderId="0" xfId="0" applyFont="1">
      <alignment vertical="center"/>
    </xf>
    <xf numFmtId="0" fontId="173" fillId="0" borderId="0" xfId="0" applyFont="1">
      <alignment vertical="center"/>
    </xf>
    <xf numFmtId="0" fontId="8" fillId="0" borderId="295" xfId="1" applyBorder="1" applyAlignment="1" applyProtection="1">
      <alignment vertical="center"/>
    </xf>
    <xf numFmtId="56" fontId="0" fillId="0" borderId="0" xfId="0" applyNumberFormat="1">
      <alignment vertical="center"/>
    </xf>
    <xf numFmtId="0" fontId="183" fillId="0" borderId="0" xfId="0" applyFont="1">
      <alignment vertical="center"/>
    </xf>
    <xf numFmtId="0" fontId="0" fillId="0" borderId="0" xfId="0" applyAlignment="1">
      <alignment horizontal="center" vertical="center"/>
    </xf>
    <xf numFmtId="0" fontId="8" fillId="17" borderId="219" xfId="1" applyFill="1" applyBorder="1" applyAlignment="1" applyProtection="1">
      <alignment vertical="center" wrapText="1"/>
    </xf>
    <xf numFmtId="14" fontId="82" fillId="19" borderId="297" xfId="1" applyNumberFormat="1" applyFont="1" applyFill="1" applyBorder="1" applyAlignment="1" applyProtection="1">
      <alignment vertical="center" shrinkToFit="1"/>
    </xf>
    <xf numFmtId="0" fontId="184" fillId="19" borderId="81" xfId="2" applyFont="1" applyFill="1" applyBorder="1" applyAlignment="1">
      <alignment horizontal="center" vertical="center" wrapText="1"/>
    </xf>
    <xf numFmtId="0" fontId="17" fillId="21" borderId="127" xfId="2" applyFont="1" applyFill="1" applyBorder="1" applyAlignment="1">
      <alignment horizontal="center" vertical="center" wrapText="1"/>
    </xf>
    <xf numFmtId="0" fontId="137" fillId="21" borderId="127" xfId="2" applyFont="1" applyFill="1" applyBorder="1" applyAlignment="1">
      <alignment horizontal="center" vertical="center" wrapText="1"/>
    </xf>
    <xf numFmtId="0" fontId="164" fillId="0" borderId="0" xfId="2" applyFont="1">
      <alignment vertical="center"/>
    </xf>
    <xf numFmtId="0" fontId="185" fillId="0" borderId="0" xfId="2" applyFont="1">
      <alignment vertical="center"/>
    </xf>
    <xf numFmtId="0" fontId="8" fillId="0" borderId="0" xfId="1" applyAlignment="1" applyProtection="1">
      <alignment vertical="center"/>
    </xf>
    <xf numFmtId="14" fontId="86" fillId="19" borderId="295" xfId="2" applyNumberFormat="1" applyFont="1" applyFill="1" applyBorder="1">
      <alignment vertical="center"/>
    </xf>
    <xf numFmtId="14" fontId="86" fillId="19" borderId="302" xfId="2" applyNumberFormat="1" applyFont="1" applyFill="1" applyBorder="1" applyAlignment="1">
      <alignment horizontal="center" vertical="center"/>
    </xf>
    <xf numFmtId="0" fontId="66" fillId="17" borderId="0" xfId="0" applyFont="1" applyFill="1" applyAlignment="1">
      <alignment horizontal="center" vertical="center" wrapText="1"/>
    </xf>
    <xf numFmtId="0" fontId="20" fillId="24" borderId="20" xfId="2" applyFont="1" applyFill="1" applyBorder="1" applyAlignment="1">
      <alignment horizontal="left" vertical="center" shrinkToFit="1"/>
    </xf>
    <xf numFmtId="0" fontId="153" fillId="24" borderId="20" xfId="2" applyFont="1" applyFill="1" applyBorder="1" applyAlignment="1">
      <alignment horizontal="center" vertical="center" wrapText="1"/>
    </xf>
    <xf numFmtId="0" fontId="125" fillId="24" borderId="20" xfId="2" applyFont="1" applyFill="1" applyBorder="1" applyAlignment="1">
      <alignment horizontal="center" vertical="center" wrapText="1"/>
    </xf>
    <xf numFmtId="14" fontId="20" fillId="24" borderId="20" xfId="2" applyNumberFormat="1" applyFont="1" applyFill="1" applyBorder="1" applyAlignment="1">
      <alignment horizontal="center" vertical="center"/>
    </xf>
    <xf numFmtId="14" fontId="20" fillId="24" borderId="294" xfId="2" applyNumberFormat="1" applyFont="1" applyFill="1" applyBorder="1" applyAlignment="1">
      <alignment horizontal="center" vertical="center"/>
    </xf>
    <xf numFmtId="0" fontId="149" fillId="0" borderId="0" xfId="2" applyFont="1" applyAlignment="1">
      <alignment horizontal="left" vertical="top" wrapText="1"/>
    </xf>
    <xf numFmtId="0" fontId="149" fillId="0" borderId="224" xfId="2" applyFont="1" applyBorder="1" applyAlignment="1">
      <alignment horizontal="left" vertical="top" wrapText="1"/>
    </xf>
    <xf numFmtId="0" fontId="188" fillId="0" borderId="224" xfId="1" applyFont="1" applyBorder="1" applyAlignment="1" applyProtection="1">
      <alignment horizontal="left" vertical="top" wrapText="1"/>
    </xf>
    <xf numFmtId="0" fontId="149" fillId="0" borderId="0" xfId="2" applyFont="1" applyAlignment="1">
      <alignment vertical="top" wrapText="1"/>
    </xf>
    <xf numFmtId="0" fontId="150" fillId="0" borderId="0" xfId="0" applyFont="1" applyAlignment="1">
      <alignment horizontal="left" vertical="top" wrapText="1"/>
    </xf>
    <xf numFmtId="0" fontId="153" fillId="19" borderId="20" xfId="2" applyFont="1" applyFill="1" applyBorder="1" applyAlignment="1">
      <alignment horizontal="center" vertical="center" wrapText="1"/>
    </xf>
    <xf numFmtId="0" fontId="125" fillId="19" borderId="20" xfId="2" applyFont="1" applyFill="1" applyBorder="1" applyAlignment="1">
      <alignment horizontal="center" vertical="center" wrapText="1"/>
    </xf>
    <xf numFmtId="0" fontId="20" fillId="19" borderId="20" xfId="2" applyFont="1" applyFill="1" applyBorder="1" applyAlignment="1">
      <alignment horizontal="left" vertical="center" shrinkToFit="1"/>
    </xf>
    <xf numFmtId="14" fontId="20" fillId="19" borderId="20" xfId="2" applyNumberFormat="1" applyFont="1" applyFill="1" applyBorder="1" applyAlignment="1">
      <alignment horizontal="center" vertical="center"/>
    </xf>
    <xf numFmtId="14" fontId="20" fillId="19" borderId="294" xfId="2" applyNumberFormat="1" applyFont="1" applyFill="1" applyBorder="1" applyAlignment="1">
      <alignment horizontal="center" vertical="center"/>
    </xf>
    <xf numFmtId="0" fontId="92" fillId="45" borderId="303" xfId="2" applyFont="1" applyFill="1" applyBorder="1" applyAlignment="1">
      <alignment horizontal="center" vertical="center" wrapText="1"/>
    </xf>
    <xf numFmtId="0" fontId="91" fillId="45" borderId="304" xfId="2" applyFont="1" applyFill="1" applyBorder="1" applyAlignment="1">
      <alignment horizontal="center" vertical="center" wrapText="1"/>
    </xf>
    <xf numFmtId="0" fontId="101" fillId="45" borderId="304" xfId="2" applyFont="1" applyFill="1" applyBorder="1" applyAlignment="1">
      <alignment horizontal="left" vertical="center" shrinkToFit="1"/>
    </xf>
    <xf numFmtId="0" fontId="91" fillId="45" borderId="304" xfId="2" applyFont="1" applyFill="1" applyBorder="1" applyAlignment="1">
      <alignment horizontal="center" vertical="center"/>
    </xf>
    <xf numFmtId="0" fontId="91" fillId="45" borderId="305" xfId="2" applyFont="1" applyFill="1" applyBorder="1" applyAlignment="1">
      <alignment horizontal="center" vertical="center"/>
    </xf>
    <xf numFmtId="0" fontId="165" fillId="0" borderId="0" xfId="0" applyFont="1" applyAlignment="1">
      <alignment vertical="center" wrapText="1"/>
    </xf>
    <xf numFmtId="0" fontId="165" fillId="24" borderId="0" xfId="0" applyFont="1" applyFill="1" applyAlignment="1">
      <alignment vertical="center" wrapText="1"/>
    </xf>
    <xf numFmtId="0" fontId="66" fillId="17" borderId="284" xfId="0" applyFont="1" applyFill="1" applyBorder="1" applyAlignment="1">
      <alignment horizontal="center" vertical="center" wrapText="1"/>
    </xf>
    <xf numFmtId="14" fontId="94" fillId="17" borderId="282" xfId="17" applyNumberFormat="1" applyFont="1" applyFill="1" applyBorder="1" applyAlignment="1">
      <alignment horizontal="center" vertical="center" wrapText="1"/>
    </xf>
    <xf numFmtId="0" fontId="93" fillId="17" borderId="0" xfId="0" applyFont="1" applyFill="1" applyAlignment="1">
      <alignment horizontal="center" vertical="center" wrapText="1"/>
    </xf>
    <xf numFmtId="14" fontId="12" fillId="17" borderId="108" xfId="17" applyNumberFormat="1" applyFont="1" applyFill="1" applyBorder="1" applyAlignment="1">
      <alignment horizontal="center" vertical="center" wrapText="1"/>
    </xf>
    <xf numFmtId="0" fontId="17" fillId="19" borderId="79" xfId="2" applyFont="1" applyFill="1" applyBorder="1" applyAlignment="1">
      <alignment horizontal="center" vertical="center" wrapText="1"/>
    </xf>
    <xf numFmtId="0" fontId="160" fillId="17" borderId="287" xfId="0" applyFont="1" applyFill="1" applyBorder="1" applyAlignment="1">
      <alignment horizontal="center" vertical="center" wrapText="1"/>
    </xf>
    <xf numFmtId="14" fontId="20" fillId="19" borderId="282" xfId="17" applyNumberFormat="1" applyFont="1" applyFill="1" applyBorder="1" applyAlignment="1">
      <alignment horizontal="center" vertical="center"/>
    </xf>
    <xf numFmtId="0" fontId="125" fillId="19" borderId="0" xfId="1" applyFont="1" applyFill="1" applyAlignment="1" applyProtection="1">
      <alignment horizontal="center" vertical="center" wrapText="1"/>
    </xf>
    <xf numFmtId="0" fontId="88" fillId="19" borderId="284" xfId="17" applyFont="1" applyFill="1" applyBorder="1" applyAlignment="1">
      <alignment horizontal="center" vertical="center" wrapText="1"/>
    </xf>
    <xf numFmtId="0" fontId="6" fillId="0" borderId="22" xfId="0" applyFont="1" applyBorder="1" applyAlignment="1">
      <alignment horizontal="left" vertical="center"/>
    </xf>
    <xf numFmtId="0" fontId="6" fillId="0" borderId="0" xfId="0" applyFont="1" applyAlignment="1">
      <alignment horizontal="left" vertical="center"/>
    </xf>
    <xf numFmtId="0" fontId="6" fillId="0" borderId="24" xfId="0" applyFont="1" applyBorder="1" applyAlignment="1">
      <alignment horizontal="left" vertical="center"/>
    </xf>
    <xf numFmtId="0" fontId="98" fillId="5" borderId="0" xfId="0" applyFont="1" applyFill="1" applyAlignment="1">
      <alignment horizontal="left" vertical="center" wrapText="1"/>
    </xf>
    <xf numFmtId="0" fontId="98" fillId="5" borderId="24" xfId="0" applyFont="1" applyFill="1" applyBorder="1" applyAlignment="1">
      <alignment horizontal="left" vertical="center" wrapText="1"/>
    </xf>
    <xf numFmtId="0" fontId="98" fillId="5" borderId="0" xfId="0" applyFont="1" applyFill="1" applyAlignment="1">
      <alignment horizontal="left" vertical="center"/>
    </xf>
    <xf numFmtId="0" fontId="98" fillId="5" borderId="0" xfId="0" applyFont="1" applyFill="1" applyAlignment="1">
      <alignment horizontal="left" vertical="top" wrapText="1"/>
    </xf>
    <xf numFmtId="0" fontId="8" fillId="0" borderId="0" xfId="1" applyAlignment="1" applyProtection="1">
      <alignment horizontal="center" vertical="center" wrapText="1"/>
    </xf>
    <xf numFmtId="0" fontId="73" fillId="0" borderId="0" xfId="0" applyFont="1" applyAlignment="1">
      <alignment horizontal="left" vertical="center" wrapText="1"/>
    </xf>
    <xf numFmtId="0" fontId="69" fillId="0" borderId="0" xfId="0" applyFont="1" applyAlignment="1">
      <alignment horizontal="left" vertical="center" wrapText="1"/>
    </xf>
    <xf numFmtId="0" fontId="72" fillId="0" borderId="0" xfId="0" applyFont="1" applyAlignment="1">
      <alignment horizontal="left" vertical="center" wrapText="1"/>
    </xf>
    <xf numFmtId="0" fontId="70" fillId="0" borderId="0" xfId="0" applyFont="1" applyAlignment="1">
      <alignment horizontal="left" vertical="center" wrapText="1"/>
    </xf>
    <xf numFmtId="0" fontId="73" fillId="0" borderId="0" xfId="0" applyFont="1" applyAlignment="1">
      <alignment horizontal="left" vertical="top" wrapText="1"/>
    </xf>
    <xf numFmtId="0" fontId="69" fillId="0" borderId="0" xfId="0" applyFont="1" applyAlignment="1">
      <alignment horizontal="left" vertical="top" wrapText="1"/>
    </xf>
    <xf numFmtId="0" fontId="165" fillId="24" borderId="0" xfId="0" applyFont="1" applyFill="1" applyAlignment="1">
      <alignment horizontal="left" vertical="top" wrapText="1" readingOrder="1"/>
    </xf>
    <xf numFmtId="0" fontId="175" fillId="24" borderId="0" xfId="0" applyFont="1" applyFill="1" applyAlignment="1">
      <alignment horizontal="left" vertical="top" wrapText="1"/>
    </xf>
    <xf numFmtId="0" fontId="190" fillId="24" borderId="0" xfId="0" applyFont="1" applyFill="1" applyAlignment="1">
      <alignment horizontal="left" vertical="top" wrapText="1"/>
    </xf>
    <xf numFmtId="0" fontId="181" fillId="24" borderId="0" xfId="0" applyFont="1" applyFill="1" applyAlignment="1">
      <alignment horizontal="left" vertical="top" wrapText="1"/>
    </xf>
    <xf numFmtId="0" fontId="181" fillId="0" borderId="0" xfId="0" applyFont="1" applyAlignment="1">
      <alignment horizontal="center" vertical="center"/>
    </xf>
    <xf numFmtId="0" fontId="180" fillId="0" borderId="0" xfId="0" applyFont="1" applyAlignment="1">
      <alignment horizontal="center" vertical="center"/>
    </xf>
    <xf numFmtId="0" fontId="180" fillId="0" borderId="0" xfId="0" applyFont="1" applyAlignment="1">
      <alignment horizontal="left" vertical="center"/>
    </xf>
    <xf numFmtId="0" fontId="66" fillId="23" borderId="0" xfId="0" applyFont="1" applyFill="1" applyAlignment="1">
      <alignment horizontal="center" vertical="center" wrapText="1"/>
    </xf>
    <xf numFmtId="0" fontId="191" fillId="46" borderId="0" xfId="0" applyFont="1" applyFill="1" applyAlignment="1">
      <alignment horizontal="center" vertical="center" wrapText="1"/>
    </xf>
    <xf numFmtId="0" fontId="0" fillId="46" borderId="0" xfId="0" applyFill="1" applyAlignment="1">
      <alignment horizontal="center" vertical="center" wrapText="1"/>
    </xf>
    <xf numFmtId="0" fontId="174" fillId="0" borderId="0" xfId="0" applyFont="1" applyAlignment="1">
      <alignment horizontal="center" vertical="center"/>
    </xf>
    <xf numFmtId="0" fontId="176" fillId="0" borderId="0" xfId="1" applyFont="1" applyFill="1" applyAlignment="1" applyProtection="1">
      <alignment horizontal="center" vertical="center"/>
    </xf>
    <xf numFmtId="0" fontId="10" fillId="6" borderId="85" xfId="17" applyFont="1" applyFill="1" applyBorder="1" applyAlignment="1">
      <alignment horizontal="center" vertical="center" wrapText="1"/>
    </xf>
    <xf numFmtId="0" fontId="10" fillId="6" borderId="83" xfId="17" applyFont="1" applyFill="1" applyBorder="1" applyAlignment="1">
      <alignment horizontal="center" vertical="center" wrapText="1"/>
    </xf>
    <xf numFmtId="0" fontId="10" fillId="6" borderId="86" xfId="17" applyFont="1" applyFill="1" applyBorder="1" applyAlignment="1">
      <alignment horizontal="center" vertical="center" wrapText="1"/>
    </xf>
    <xf numFmtId="0" fontId="154" fillId="17" borderId="109" xfId="17" applyFont="1" applyFill="1" applyBorder="1" applyAlignment="1">
      <alignment horizontal="left" vertical="top" wrapText="1"/>
    </xf>
    <xf numFmtId="0" fontId="33" fillId="17" borderId="105" xfId="17" applyFont="1" applyFill="1" applyBorder="1" applyAlignment="1">
      <alignment horizontal="left" vertical="top" wrapText="1"/>
    </xf>
    <xf numFmtId="0" fontId="33" fillId="17" borderId="106" xfId="17" applyFont="1" applyFill="1" applyBorder="1" applyAlignment="1">
      <alignment horizontal="left" vertical="top" wrapText="1"/>
    </xf>
    <xf numFmtId="0" fontId="33" fillId="17" borderId="109" xfId="17" applyFont="1" applyFill="1" applyBorder="1" applyAlignment="1">
      <alignment horizontal="left" vertical="top" wrapText="1"/>
    </xf>
    <xf numFmtId="0" fontId="20" fillId="17" borderId="109" xfId="2" applyFont="1" applyFill="1" applyBorder="1" applyAlignment="1">
      <alignment horizontal="left" vertical="top" wrapText="1"/>
    </xf>
    <xf numFmtId="0" fontId="20" fillId="17" borderId="105" xfId="2" applyFont="1" applyFill="1" applyBorder="1" applyAlignment="1">
      <alignment horizontal="left" vertical="top" wrapText="1"/>
    </xf>
    <xf numFmtId="0" fontId="20" fillId="17" borderId="106" xfId="2" applyFont="1" applyFill="1" applyBorder="1" applyAlignment="1">
      <alignment horizontal="left" vertical="top" wrapText="1"/>
    </xf>
    <xf numFmtId="0" fontId="90" fillId="17" borderId="279" xfId="2" applyFont="1" applyFill="1" applyBorder="1" applyAlignment="1">
      <alignment horizontal="left" vertical="top" wrapText="1"/>
    </xf>
    <xf numFmtId="0" fontId="90" fillId="17" borderId="280" xfId="2" applyFont="1" applyFill="1" applyBorder="1" applyAlignment="1">
      <alignment horizontal="left" vertical="top" wrapText="1"/>
    </xf>
    <xf numFmtId="0" fontId="90" fillId="17" borderId="281" xfId="2" applyFont="1" applyFill="1" applyBorder="1" applyAlignment="1">
      <alignment horizontal="left" vertical="top" wrapText="1"/>
    </xf>
    <xf numFmtId="0" fontId="20" fillId="17" borderId="279" xfId="2" applyFont="1" applyFill="1" applyBorder="1" applyAlignment="1">
      <alignment horizontal="left" vertical="top" wrapText="1"/>
    </xf>
    <xf numFmtId="0" fontId="20" fillId="17" borderId="280" xfId="2" applyFont="1" applyFill="1" applyBorder="1" applyAlignment="1">
      <alignment horizontal="left" vertical="top" wrapText="1"/>
    </xf>
    <xf numFmtId="0" fontId="20" fillId="17" borderId="281" xfId="2" applyFont="1" applyFill="1" applyBorder="1" applyAlignment="1">
      <alignment horizontal="left" vertical="top" wrapText="1"/>
    </xf>
    <xf numFmtId="0" fontId="33" fillId="17" borderId="274" xfId="17" applyFont="1" applyFill="1" applyBorder="1" applyAlignment="1">
      <alignment horizontal="left" vertical="top" wrapText="1"/>
    </xf>
    <xf numFmtId="0" fontId="33" fillId="17" borderId="275" xfId="17" applyFont="1" applyFill="1" applyBorder="1" applyAlignment="1">
      <alignment horizontal="left" vertical="top" wrapText="1"/>
    </xf>
    <xf numFmtId="0" fontId="33" fillId="17" borderId="276" xfId="17" applyFont="1" applyFill="1" applyBorder="1" applyAlignment="1">
      <alignment horizontal="left" vertical="top" wrapText="1"/>
    </xf>
    <xf numFmtId="0" fontId="20" fillId="19" borderId="279" xfId="17" applyFont="1" applyFill="1" applyBorder="1" applyAlignment="1">
      <alignment horizontal="left" vertical="top" wrapText="1"/>
    </xf>
    <xf numFmtId="0" fontId="12" fillId="19" borderId="280" xfId="17" applyFont="1" applyFill="1" applyBorder="1" applyAlignment="1">
      <alignment horizontal="left" vertical="top" wrapText="1"/>
    </xf>
    <xf numFmtId="0" fontId="12" fillId="19" borderId="281" xfId="17" applyFont="1" applyFill="1" applyBorder="1" applyAlignment="1">
      <alignment horizontal="left" vertical="top" wrapText="1"/>
    </xf>
    <xf numFmtId="0" fontId="154" fillId="17" borderId="279" xfId="17" applyFont="1" applyFill="1" applyBorder="1" applyAlignment="1">
      <alignment horizontal="left" vertical="top" wrapText="1"/>
    </xf>
    <xf numFmtId="0" fontId="33" fillId="17" borderId="280" xfId="17" applyFont="1" applyFill="1" applyBorder="1" applyAlignment="1">
      <alignment horizontal="left" vertical="top" wrapText="1"/>
    </xf>
    <xf numFmtId="0" fontId="33" fillId="17" borderId="281" xfId="17" applyFont="1" applyFill="1" applyBorder="1" applyAlignment="1">
      <alignment horizontal="left" vertical="top" wrapText="1"/>
    </xf>
    <xf numFmtId="0" fontId="56" fillId="11" borderId="123" xfId="17" applyFont="1" applyFill="1" applyBorder="1" applyAlignment="1">
      <alignment horizontal="right" vertical="center" wrapText="1"/>
    </xf>
    <xf numFmtId="0" fontId="57" fillId="11" borderId="123" xfId="0" applyFont="1" applyFill="1" applyBorder="1" applyAlignment="1">
      <alignment horizontal="right" vertical="center"/>
    </xf>
    <xf numFmtId="0" fontId="0" fillId="11" borderId="123" xfId="0" applyFill="1" applyBorder="1" applyAlignment="1">
      <alignment horizontal="right" vertical="center"/>
    </xf>
    <xf numFmtId="180" fontId="56" fillId="11" borderId="123" xfId="17" applyNumberFormat="1" applyFont="1" applyFill="1" applyBorder="1" applyAlignment="1">
      <alignment horizontal="center" vertical="center" wrapText="1"/>
    </xf>
    <xf numFmtId="180" fontId="0" fillId="11" borderId="123" xfId="0" applyNumberFormat="1" applyFill="1" applyBorder="1" applyAlignment="1">
      <alignment horizontal="center" vertical="center" wrapText="1"/>
    </xf>
    <xf numFmtId="0" fontId="58" fillId="12" borderId="124" xfId="17" applyFont="1" applyFill="1" applyBorder="1" applyAlignment="1">
      <alignment horizontal="center" vertical="center" wrapText="1"/>
    </xf>
    <xf numFmtId="0" fontId="59" fillId="12" borderId="124" xfId="0" applyFont="1" applyFill="1" applyBorder="1" applyAlignment="1">
      <alignment horizontal="center" vertical="center"/>
    </xf>
    <xf numFmtId="0" fontId="58" fillId="9" borderId="124" xfId="0" applyFont="1" applyFill="1" applyBorder="1" applyAlignment="1">
      <alignment horizontal="center" vertical="center"/>
    </xf>
    <xf numFmtId="0" fontId="61" fillId="9" borderId="124" xfId="0" applyFont="1" applyFill="1" applyBorder="1" applyAlignment="1">
      <alignment horizontal="center" vertical="center"/>
    </xf>
    <xf numFmtId="0" fontId="63" fillId="16" borderId="38" xfId="16" applyFont="1" applyFill="1" applyBorder="1" applyAlignment="1">
      <alignment horizontal="center" vertical="center"/>
    </xf>
    <xf numFmtId="0" fontId="63" fillId="16" borderId="43" xfId="16" applyFont="1" applyFill="1" applyBorder="1" applyAlignment="1">
      <alignment horizontal="center" vertical="center"/>
    </xf>
    <xf numFmtId="0" fontId="63" fillId="16" borderId="45" xfId="16" applyFont="1" applyFill="1" applyBorder="1" applyAlignment="1">
      <alignment horizontal="center" vertical="center"/>
    </xf>
    <xf numFmtId="0" fontId="64" fillId="2" borderId="39" xfId="16" applyFont="1" applyFill="1" applyBorder="1" applyAlignment="1">
      <alignment vertical="center" wrapText="1"/>
    </xf>
    <xf numFmtId="0" fontId="64" fillId="2" borderId="40" xfId="16" applyFont="1" applyFill="1" applyBorder="1" applyAlignment="1">
      <alignment vertical="center" wrapText="1"/>
    </xf>
    <xf numFmtId="0" fontId="64" fillId="2" borderId="41" xfId="16" applyFont="1" applyFill="1" applyBorder="1" applyAlignment="1">
      <alignment vertical="center" wrapText="1"/>
    </xf>
    <xf numFmtId="0" fontId="64" fillId="2" borderId="33" xfId="16" applyFont="1" applyFill="1" applyBorder="1" applyAlignment="1">
      <alignment vertical="center" wrapText="1"/>
    </xf>
    <xf numFmtId="0" fontId="64" fillId="2" borderId="0" xfId="16" applyFont="1" applyFill="1" applyAlignment="1">
      <alignment vertical="center" wrapText="1"/>
    </xf>
    <xf numFmtId="0" fontId="64" fillId="2" borderId="34" xfId="16" applyFont="1" applyFill="1" applyBorder="1" applyAlignment="1">
      <alignment vertical="center" wrapText="1"/>
    </xf>
    <xf numFmtId="0" fontId="64" fillId="2" borderId="46" xfId="16" applyFont="1" applyFill="1" applyBorder="1" applyAlignment="1">
      <alignment vertical="center" wrapText="1"/>
    </xf>
    <xf numFmtId="0" fontId="64" fillId="2" borderId="47" xfId="16" applyFont="1" applyFill="1" applyBorder="1" applyAlignment="1">
      <alignment vertical="center" wrapText="1"/>
    </xf>
    <xf numFmtId="0" fontId="64" fillId="2" borderId="48" xfId="16" applyFont="1" applyFill="1" applyBorder="1" applyAlignment="1">
      <alignment vertical="center" wrapText="1"/>
    </xf>
    <xf numFmtId="0" fontId="64" fillId="2" borderId="39" xfId="16" applyFont="1" applyFill="1" applyBorder="1" applyAlignment="1">
      <alignment horizontal="left" vertical="center" wrapText="1"/>
    </xf>
    <xf numFmtId="0" fontId="64" fillId="2" borderId="40" xfId="16" applyFont="1" applyFill="1" applyBorder="1" applyAlignment="1">
      <alignment horizontal="left" vertical="center" wrapText="1"/>
    </xf>
    <xf numFmtId="0" fontId="64" fillId="2" borderId="42" xfId="16" applyFont="1" applyFill="1" applyBorder="1" applyAlignment="1">
      <alignment horizontal="left" vertical="center" wrapText="1"/>
    </xf>
    <xf numFmtId="0" fontId="64" fillId="2" borderId="33" xfId="16" applyFont="1" applyFill="1" applyBorder="1" applyAlignment="1">
      <alignment horizontal="left" vertical="center" wrapText="1"/>
    </xf>
    <xf numFmtId="0" fontId="64" fillId="2" borderId="0" xfId="16" applyFont="1" applyFill="1" applyAlignment="1">
      <alignment horizontal="left" vertical="center" wrapText="1"/>
    </xf>
    <xf numFmtId="0" fontId="64" fillId="2" borderId="44" xfId="16" applyFont="1" applyFill="1" applyBorder="1" applyAlignment="1">
      <alignment horizontal="left" vertical="center" wrapText="1"/>
    </xf>
    <xf numFmtId="0" fontId="64" fillId="2" borderId="46" xfId="16" applyFont="1" applyFill="1" applyBorder="1" applyAlignment="1">
      <alignment horizontal="left" vertical="center" wrapText="1"/>
    </xf>
    <xf numFmtId="0" fontId="64" fillId="2" borderId="47" xfId="16" applyFont="1" applyFill="1" applyBorder="1" applyAlignment="1">
      <alignment horizontal="left" vertical="center" wrapText="1"/>
    </xf>
    <xf numFmtId="0" fontId="64" fillId="2" borderId="49" xfId="16" applyFont="1" applyFill="1" applyBorder="1" applyAlignment="1">
      <alignment horizontal="left" vertical="center" wrapText="1"/>
    </xf>
    <xf numFmtId="0" fontId="33" fillId="17" borderId="213" xfId="17" applyFont="1" applyFill="1" applyBorder="1" applyAlignment="1">
      <alignment horizontal="left" vertical="top" wrapText="1"/>
    </xf>
    <xf numFmtId="0" fontId="33" fillId="17" borderId="214" xfId="17" applyFont="1" applyFill="1" applyBorder="1" applyAlignment="1">
      <alignment horizontal="left" vertical="top" wrapText="1"/>
    </xf>
    <xf numFmtId="0" fontId="33" fillId="17" borderId="215" xfId="17" applyFont="1" applyFill="1" applyBorder="1" applyAlignment="1">
      <alignment horizontal="left" vertical="top" wrapText="1"/>
    </xf>
    <xf numFmtId="0" fontId="7" fillId="5" borderId="9" xfId="17" applyFont="1" applyFill="1" applyBorder="1" applyAlignment="1">
      <alignment horizontal="center" vertical="center" wrapText="1"/>
    </xf>
    <xf numFmtId="0" fontId="56" fillId="37" borderId="117" xfId="17" applyFont="1" applyFill="1" applyBorder="1" applyAlignment="1">
      <alignment horizontal="center" vertical="center" wrapText="1"/>
    </xf>
    <xf numFmtId="0" fontId="54" fillId="37" borderId="117" xfId="17" applyFont="1" applyFill="1" applyBorder="1" applyAlignment="1">
      <alignment horizontal="center" vertical="center" wrapText="1"/>
    </xf>
    <xf numFmtId="0" fontId="0" fillId="37" borderId="117" xfId="0" applyFill="1" applyBorder="1" applyAlignment="1">
      <alignment horizontal="center" vertical="center" wrapText="1"/>
    </xf>
    <xf numFmtId="180" fontId="56" fillId="3" borderId="119" xfId="17" applyNumberFormat="1" applyFont="1" applyFill="1" applyBorder="1" applyAlignment="1">
      <alignment horizontal="center" vertical="center" wrapText="1"/>
    </xf>
    <xf numFmtId="180" fontId="56" fillId="3" borderId="121" xfId="17" applyNumberFormat="1" applyFont="1" applyFill="1" applyBorder="1" applyAlignment="1">
      <alignment horizontal="center" vertical="center" wrapText="1"/>
    </xf>
    <xf numFmtId="0" fontId="64" fillId="3" borderId="119" xfId="17" applyFont="1" applyFill="1" applyBorder="1" applyAlignment="1">
      <alignment horizontal="center" vertical="center" wrapText="1"/>
    </xf>
    <xf numFmtId="0" fontId="64" fillId="3" borderId="120" xfId="17" applyFont="1" applyFill="1" applyBorder="1" applyAlignment="1">
      <alignment horizontal="center" vertical="center" wrapText="1"/>
    </xf>
    <xf numFmtId="0" fontId="64" fillId="3" borderId="121" xfId="17" applyFont="1" applyFill="1" applyBorder="1" applyAlignment="1">
      <alignment horizontal="center" vertical="center" wrapText="1"/>
    </xf>
    <xf numFmtId="0" fontId="88" fillId="17" borderId="279" xfId="17" applyFont="1" applyFill="1" applyBorder="1" applyAlignment="1">
      <alignment horizontal="left" vertical="top" wrapText="1"/>
    </xf>
    <xf numFmtId="0" fontId="88" fillId="17" borderId="280" xfId="17" applyFont="1" applyFill="1" applyBorder="1" applyAlignment="1">
      <alignment horizontal="left" vertical="top" wrapText="1"/>
    </xf>
    <xf numFmtId="0" fontId="88" fillId="17" borderId="281" xfId="17" applyFont="1" applyFill="1" applyBorder="1" applyAlignment="1">
      <alignment horizontal="left" vertical="top" wrapText="1"/>
    </xf>
    <xf numFmtId="0" fontId="88" fillId="17" borderId="109" xfId="17" applyFont="1" applyFill="1" applyBorder="1" applyAlignment="1">
      <alignment horizontal="left" vertical="top" wrapText="1"/>
    </xf>
    <xf numFmtId="0" fontId="88" fillId="17" borderId="105" xfId="17" applyFont="1" applyFill="1" applyBorder="1" applyAlignment="1">
      <alignment horizontal="left" vertical="top" wrapText="1"/>
    </xf>
    <xf numFmtId="0" fontId="88" fillId="17" borderId="106" xfId="17" applyFont="1" applyFill="1" applyBorder="1" applyAlignment="1">
      <alignment horizontal="left" vertical="top" wrapText="1"/>
    </xf>
    <xf numFmtId="0" fontId="20" fillId="19" borderId="279" xfId="2" applyFont="1" applyFill="1" applyBorder="1" applyAlignment="1">
      <alignment horizontal="left" vertical="top" wrapText="1"/>
    </xf>
    <xf numFmtId="0" fontId="20" fillId="19" borderId="280" xfId="2" applyFont="1" applyFill="1" applyBorder="1" applyAlignment="1">
      <alignment horizontal="left" vertical="top" wrapText="1"/>
    </xf>
    <xf numFmtId="0" fontId="20" fillId="19" borderId="281" xfId="2" applyFont="1" applyFill="1" applyBorder="1" applyAlignment="1">
      <alignment horizontal="left" vertical="top" wrapText="1"/>
    </xf>
    <xf numFmtId="0" fontId="154" fillId="17" borderId="149" xfId="17" applyFont="1" applyFill="1" applyBorder="1" applyAlignment="1">
      <alignment horizontal="left" vertical="top" wrapText="1"/>
    </xf>
    <xf numFmtId="0" fontId="46" fillId="17" borderId="147" xfId="17" applyFont="1" applyFill="1" applyBorder="1" applyAlignment="1">
      <alignment horizontal="left" vertical="top" wrapText="1"/>
    </xf>
    <xf numFmtId="0" fontId="46" fillId="17" borderId="148" xfId="17" applyFont="1" applyFill="1" applyBorder="1" applyAlignment="1">
      <alignment horizontal="left" vertical="top" wrapText="1"/>
    </xf>
    <xf numFmtId="0" fontId="12" fillId="17" borderId="279" xfId="17" applyFont="1" applyFill="1" applyBorder="1" applyAlignment="1">
      <alignment horizontal="left" vertical="top" wrapText="1"/>
    </xf>
    <xf numFmtId="0" fontId="12" fillId="17" borderId="280" xfId="17" applyFont="1" applyFill="1" applyBorder="1" applyAlignment="1">
      <alignment horizontal="left" vertical="top" wrapText="1"/>
    </xf>
    <xf numFmtId="0" fontId="12" fillId="17" borderId="281" xfId="17" applyFont="1" applyFill="1" applyBorder="1" applyAlignment="1">
      <alignment horizontal="left" vertical="top" wrapText="1"/>
    </xf>
    <xf numFmtId="0" fontId="154" fillId="17" borderId="285" xfId="17" applyFont="1" applyFill="1" applyBorder="1" applyAlignment="1">
      <alignment horizontal="left" vertical="top" wrapText="1"/>
    </xf>
    <xf numFmtId="0" fontId="33" fillId="17" borderId="284" xfId="17" applyFont="1" applyFill="1" applyBorder="1" applyAlignment="1">
      <alignment horizontal="left" vertical="top" wrapText="1"/>
    </xf>
    <xf numFmtId="0" fontId="12" fillId="17" borderId="109" xfId="17" applyFont="1" applyFill="1" applyBorder="1" applyAlignment="1">
      <alignment horizontal="left" vertical="top" wrapText="1"/>
    </xf>
    <xf numFmtId="0" fontId="12" fillId="17" borderId="105" xfId="17" applyFont="1" applyFill="1" applyBorder="1" applyAlignment="1">
      <alignment horizontal="left" vertical="top" wrapText="1"/>
    </xf>
    <xf numFmtId="0" fontId="12" fillId="17" borderId="106" xfId="17" applyFont="1" applyFill="1" applyBorder="1" applyAlignment="1">
      <alignment horizontal="left" vertical="top" wrapText="1"/>
    </xf>
    <xf numFmtId="0" fontId="33" fillId="17" borderId="31" xfId="18" applyFont="1" applyFill="1" applyBorder="1" applyAlignment="1">
      <alignment horizontal="center" vertical="center"/>
    </xf>
    <xf numFmtId="0" fontId="33" fillId="17" borderId="32" xfId="18" applyFont="1" applyFill="1" applyBorder="1" applyAlignment="1">
      <alignment horizontal="center" vertical="center"/>
    </xf>
    <xf numFmtId="0" fontId="11" fillId="0" borderId="101" xfId="17" applyFont="1" applyBorder="1" applyAlignment="1">
      <alignment horizontal="center" vertical="center" wrapText="1"/>
    </xf>
    <xf numFmtId="0" fontId="11" fillId="0" borderId="102" xfId="17" applyFont="1" applyBorder="1" applyAlignment="1">
      <alignment horizontal="center" vertical="center" wrapText="1"/>
    </xf>
    <xf numFmtId="0" fontId="11" fillId="0" borderId="103" xfId="17" applyFont="1" applyBorder="1" applyAlignment="1">
      <alignment horizontal="center" vertical="center" wrapText="1"/>
    </xf>
    <xf numFmtId="0" fontId="51" fillId="17" borderId="52" xfId="17" applyFont="1" applyFill="1" applyBorder="1" applyAlignment="1">
      <alignment horizontal="center" vertical="center"/>
    </xf>
    <xf numFmtId="0" fontId="51" fillId="17" borderId="53" xfId="17" applyFont="1" applyFill="1" applyBorder="1" applyAlignment="1">
      <alignment horizontal="center" vertical="center"/>
    </xf>
    <xf numFmtId="0" fontId="51" fillId="17" borderId="54" xfId="17" applyFont="1" applyFill="1" applyBorder="1" applyAlignment="1">
      <alignment horizontal="center" vertical="center"/>
    </xf>
    <xf numFmtId="0" fontId="88" fillId="17" borderId="283" xfId="17" applyFont="1" applyFill="1" applyBorder="1" applyAlignment="1">
      <alignment horizontal="left" vertical="top" wrapText="1"/>
    </xf>
    <xf numFmtId="0" fontId="102" fillId="17" borderId="279" xfId="17" applyFont="1" applyFill="1" applyBorder="1" applyAlignment="1">
      <alignment horizontal="left" vertical="top" wrapText="1"/>
    </xf>
    <xf numFmtId="0" fontId="102" fillId="17" borderId="280" xfId="17" applyFont="1" applyFill="1" applyBorder="1" applyAlignment="1">
      <alignment horizontal="left" vertical="top" wrapText="1"/>
    </xf>
    <xf numFmtId="0" fontId="102" fillId="17" borderId="281" xfId="17" applyFont="1" applyFill="1" applyBorder="1" applyAlignment="1">
      <alignment horizontal="left" vertical="top" wrapText="1"/>
    </xf>
    <xf numFmtId="0" fontId="1" fillId="9" borderId="0" xfId="17" applyFill="1" applyAlignment="1">
      <alignment horizontal="center" vertical="center"/>
    </xf>
    <xf numFmtId="0" fontId="1" fillId="9" borderId="16" xfId="17" applyFill="1" applyBorder="1" applyAlignment="1">
      <alignment horizontal="center" vertical="center"/>
    </xf>
    <xf numFmtId="0" fontId="39" fillId="17" borderId="0" xfId="17" applyFont="1" applyFill="1" applyAlignment="1">
      <alignment horizontal="left" vertical="center"/>
    </xf>
    <xf numFmtId="0" fontId="46" fillId="17" borderId="17" xfId="17" applyFont="1" applyFill="1" applyBorder="1" applyAlignment="1">
      <alignment horizontal="center" vertical="center"/>
    </xf>
    <xf numFmtId="0" fontId="46" fillId="17" borderId="18" xfId="17" applyFont="1" applyFill="1" applyBorder="1" applyAlignment="1">
      <alignment horizontal="center" vertical="center"/>
    </xf>
    <xf numFmtId="0" fontId="46" fillId="0" borderId="18" xfId="17" applyFont="1" applyBorder="1" applyAlignment="1">
      <alignment horizontal="center" vertical="center"/>
    </xf>
    <xf numFmtId="0" fontId="46" fillId="0" borderId="19" xfId="17" applyFont="1" applyBorder="1" applyAlignment="1">
      <alignment horizontal="center" vertical="center"/>
    </xf>
    <xf numFmtId="0" fontId="1" fillId="0" borderId="25" xfId="17" applyBorder="1" applyAlignment="1">
      <alignment horizontal="center" vertical="center"/>
    </xf>
    <xf numFmtId="0" fontId="1" fillId="0" borderId="26" xfId="17" applyBorder="1" applyAlignment="1">
      <alignment horizontal="center" vertical="center"/>
    </xf>
    <xf numFmtId="0" fontId="1" fillId="0" borderId="27" xfId="17" applyBorder="1" applyAlignment="1">
      <alignment horizontal="center" vertical="center"/>
    </xf>
    <xf numFmtId="0" fontId="34" fillId="0" borderId="28" xfId="17" applyFont="1" applyBorder="1" applyAlignment="1">
      <alignment horizontal="center" vertical="center" wrapText="1"/>
    </xf>
    <xf numFmtId="0" fontId="34" fillId="0" borderId="13" xfId="17" applyFont="1" applyBorder="1" applyAlignment="1">
      <alignment horizontal="center" vertical="center" wrapText="1"/>
    </xf>
    <xf numFmtId="0" fontId="30" fillId="15" borderId="0" xfId="17" applyFont="1" applyFill="1" applyAlignment="1">
      <alignment horizontal="center" vertical="center"/>
    </xf>
    <xf numFmtId="179" fontId="124" fillId="0" borderId="97" xfId="17" applyNumberFormat="1" applyFont="1" applyBorder="1" applyAlignment="1">
      <alignment horizontal="center" vertical="center" shrinkToFit="1"/>
    </xf>
    <xf numFmtId="179" fontId="124" fillId="0" borderId="98" xfId="17" applyNumberFormat="1" applyFont="1" applyBorder="1" applyAlignment="1">
      <alignment horizontal="center" vertical="center" shrinkToFit="1"/>
    </xf>
    <xf numFmtId="0" fontId="44" fillId="0" borderId="29" xfId="17" applyFont="1" applyBorder="1" applyAlignment="1">
      <alignment horizontal="center" vertical="center"/>
    </xf>
    <xf numFmtId="0" fontId="44" fillId="0" borderId="30" xfId="17" applyFont="1" applyBorder="1" applyAlignment="1">
      <alignment horizontal="center" vertical="center"/>
    </xf>
    <xf numFmtId="0" fontId="1" fillId="9" borderId="0" xfId="17" applyFill="1" applyAlignment="1">
      <alignment horizontal="center" vertical="center" wrapText="1"/>
    </xf>
    <xf numFmtId="0" fontId="1" fillId="9" borderId="16" xfId="17" applyFill="1" applyBorder="1" applyAlignment="1">
      <alignment horizontal="center" vertical="center" wrapText="1"/>
    </xf>
    <xf numFmtId="0" fontId="151" fillId="43" borderId="0" xfId="2" applyFont="1" applyFill="1" applyAlignment="1">
      <alignment horizontal="center" vertical="center"/>
    </xf>
    <xf numFmtId="0" fontId="6" fillId="0" borderId="0" xfId="2">
      <alignment vertical="center"/>
    </xf>
    <xf numFmtId="0" fontId="82" fillId="0" borderId="0" xfId="2" applyFont="1" applyAlignment="1">
      <alignment horizontal="center" vertical="center"/>
    </xf>
    <xf numFmtId="0" fontId="189" fillId="0" borderId="0" xfId="2" applyFont="1" applyAlignment="1">
      <alignment horizontal="center" vertical="center"/>
    </xf>
    <xf numFmtId="0" fontId="163" fillId="0" borderId="0" xfId="2" applyFont="1">
      <alignment vertical="center"/>
    </xf>
    <xf numFmtId="14" fontId="86" fillId="19" borderId="144" xfId="2" applyNumberFormat="1" applyFont="1" applyFill="1" applyBorder="1" applyAlignment="1">
      <alignment horizontal="center" vertical="center" wrapText="1"/>
    </xf>
    <xf numFmtId="14" fontId="86" fillId="19" borderId="145" xfId="2" applyNumberFormat="1" applyFont="1" applyFill="1" applyBorder="1" applyAlignment="1">
      <alignment horizontal="center" vertical="center" wrapText="1"/>
    </xf>
    <xf numFmtId="14" fontId="86" fillId="19" borderId="65" xfId="2" applyNumberFormat="1" applyFont="1" applyFill="1" applyBorder="1" applyAlignment="1">
      <alignment horizontal="center" vertical="center" wrapText="1"/>
    </xf>
    <xf numFmtId="14" fontId="86" fillId="19" borderId="296" xfId="2" applyNumberFormat="1" applyFont="1" applyFill="1" applyBorder="1" applyAlignment="1">
      <alignment horizontal="center" vertical="center" wrapText="1"/>
    </xf>
    <xf numFmtId="14" fontId="86" fillId="19" borderId="298" xfId="2" applyNumberFormat="1" applyFont="1" applyFill="1" applyBorder="1" applyAlignment="1">
      <alignment horizontal="center" vertical="center" wrapText="1"/>
    </xf>
    <xf numFmtId="14" fontId="82" fillId="19" borderId="162" xfId="2" applyNumberFormat="1" applyFont="1" applyFill="1" applyBorder="1" applyAlignment="1">
      <alignment horizontal="center" vertical="center"/>
    </xf>
    <xf numFmtId="14" fontId="82" fillId="19" borderId="197" xfId="2" applyNumberFormat="1" applyFont="1" applyFill="1" applyBorder="1" applyAlignment="1">
      <alignment horizontal="center" vertical="center"/>
    </xf>
    <xf numFmtId="14" fontId="82" fillId="19" borderId="299" xfId="2" applyNumberFormat="1" applyFont="1" applyFill="1" applyBorder="1" applyAlignment="1">
      <alignment horizontal="center" vertical="center"/>
    </xf>
    <xf numFmtId="14" fontId="82" fillId="19" borderId="69" xfId="1" applyNumberFormat="1" applyFont="1" applyFill="1" applyBorder="1" applyAlignment="1" applyProtection="1">
      <alignment horizontal="center" vertical="center" wrapText="1"/>
    </xf>
    <xf numFmtId="14" fontId="82" fillId="19" borderId="88" xfId="1" applyNumberFormat="1" applyFont="1" applyFill="1" applyBorder="1" applyAlignment="1" applyProtection="1">
      <alignment horizontal="center" vertical="center" wrapText="1"/>
    </xf>
    <xf numFmtId="14" fontId="82" fillId="19" borderId="1" xfId="1" applyNumberFormat="1" applyFont="1" applyFill="1" applyBorder="1" applyAlignment="1" applyProtection="1">
      <alignment horizontal="center" vertical="center" wrapText="1" shrinkToFit="1"/>
    </xf>
    <xf numFmtId="14" fontId="82" fillId="19" borderId="60" xfId="1" applyNumberFormat="1" applyFont="1" applyFill="1" applyBorder="1" applyAlignment="1" applyProtection="1">
      <alignment horizontal="center" vertical="center" wrapText="1" shrinkToFit="1"/>
    </xf>
    <xf numFmtId="0" fontId="82" fillId="19" borderId="78" xfId="1" applyFont="1" applyFill="1" applyBorder="1" applyAlignment="1" applyProtection="1">
      <alignment horizontal="center" vertical="center" wrapText="1"/>
    </xf>
    <xf numFmtId="0" fontId="82" fillId="19" borderId="79" xfId="1" applyFont="1" applyFill="1" applyBorder="1" applyAlignment="1" applyProtection="1">
      <alignment horizontal="center" vertical="center" wrapText="1"/>
    </xf>
    <xf numFmtId="0" fontId="82" fillId="19" borderId="80" xfId="1" applyFont="1" applyFill="1" applyBorder="1" applyAlignment="1" applyProtection="1">
      <alignment horizontal="center" vertical="center" wrapText="1"/>
    </xf>
    <xf numFmtId="14" fontId="82" fillId="19" borderId="71" xfId="1" applyNumberFormat="1" applyFont="1" applyFill="1" applyBorder="1" applyAlignment="1" applyProtection="1">
      <alignment horizontal="center" vertical="center" shrinkToFit="1"/>
    </xf>
    <xf numFmtId="14" fontId="82" fillId="19" borderId="1" xfId="1" applyNumberFormat="1" applyFont="1" applyFill="1" applyBorder="1" applyAlignment="1" applyProtection="1">
      <alignment horizontal="center" vertical="center" shrinkToFit="1"/>
    </xf>
    <xf numFmtId="14" fontId="82" fillId="19" borderId="60" xfId="1" applyNumberFormat="1" applyFont="1" applyFill="1" applyBorder="1" applyAlignment="1" applyProtection="1">
      <alignment horizontal="center" vertical="center" shrinkToFit="1"/>
    </xf>
    <xf numFmtId="14" fontId="82" fillId="19" borderId="157" xfId="1" applyNumberFormat="1" applyFont="1" applyFill="1" applyBorder="1" applyAlignment="1" applyProtection="1">
      <alignment horizontal="center" vertical="center" shrinkToFit="1"/>
    </xf>
    <xf numFmtId="14" fontId="82" fillId="19" borderId="158" xfId="1" applyNumberFormat="1" applyFont="1" applyFill="1" applyBorder="1" applyAlignment="1" applyProtection="1">
      <alignment horizontal="center" vertical="center" shrinkToFit="1"/>
    </xf>
    <xf numFmtId="14" fontId="82" fillId="19" borderId="157" xfId="1" applyNumberFormat="1" applyFont="1" applyFill="1" applyBorder="1" applyAlignment="1" applyProtection="1">
      <alignment horizontal="center" vertical="center" wrapText="1"/>
    </xf>
    <xf numFmtId="14" fontId="82" fillId="19" borderId="158" xfId="1" applyNumberFormat="1" applyFont="1" applyFill="1" applyBorder="1" applyAlignment="1" applyProtection="1">
      <alignment horizontal="center" vertical="center" wrapText="1"/>
    </xf>
    <xf numFmtId="14" fontId="82" fillId="19" borderId="71" xfId="2" applyNumberFormat="1" applyFont="1" applyFill="1" applyBorder="1" applyAlignment="1">
      <alignment horizontal="center" vertical="center" wrapText="1" shrinkToFit="1"/>
    </xf>
    <xf numFmtId="14" fontId="82" fillId="19" borderId="1" xfId="2" applyNumberFormat="1" applyFont="1" applyFill="1" applyBorder="1" applyAlignment="1">
      <alignment horizontal="center" vertical="center" wrapText="1" shrinkToFit="1"/>
    </xf>
    <xf numFmtId="14" fontId="82" fillId="19" borderId="71" xfId="2" applyNumberFormat="1" applyFont="1" applyFill="1" applyBorder="1" applyAlignment="1">
      <alignment horizontal="center" vertical="center" shrinkToFit="1"/>
    </xf>
    <xf numFmtId="14" fontId="82" fillId="19" borderId="1" xfId="2" applyNumberFormat="1" applyFont="1" applyFill="1" applyBorder="1" applyAlignment="1">
      <alignment horizontal="center" vertical="center" shrinkToFit="1"/>
    </xf>
    <xf numFmtId="14" fontId="82" fillId="19" borderId="60" xfId="2" applyNumberFormat="1" applyFont="1" applyFill="1" applyBorder="1" applyAlignment="1">
      <alignment horizontal="center" vertical="center" shrinkToFit="1"/>
    </xf>
    <xf numFmtId="14" fontId="82" fillId="19" borderId="157" xfId="2" applyNumberFormat="1" applyFont="1" applyFill="1" applyBorder="1" applyAlignment="1">
      <alignment horizontal="center" vertical="center" wrapText="1" shrinkToFit="1"/>
    </xf>
    <xf numFmtId="14" fontId="82" fillId="19" borderId="158" xfId="2" applyNumberFormat="1" applyFont="1" applyFill="1" applyBorder="1" applyAlignment="1">
      <alignment horizontal="center" vertical="center" wrapText="1" shrinkToFit="1"/>
    </xf>
    <xf numFmtId="14" fontId="186" fillId="19" borderId="300" xfId="0" applyNumberFormat="1" applyFont="1" applyFill="1" applyBorder="1" applyAlignment="1">
      <alignment horizontal="center" vertical="center" wrapText="1"/>
    </xf>
    <xf numFmtId="14" fontId="186" fillId="19" borderId="301" xfId="0" applyNumberFormat="1" applyFont="1" applyFill="1" applyBorder="1" applyAlignment="1">
      <alignment horizontal="center" vertical="center" wrapText="1"/>
    </xf>
    <xf numFmtId="14" fontId="86" fillId="19" borderId="306" xfId="2" applyNumberFormat="1" applyFont="1" applyFill="1" applyBorder="1" applyAlignment="1">
      <alignment horizontal="center" vertical="center"/>
    </xf>
    <xf numFmtId="14" fontId="86" fillId="19" borderId="307" xfId="2" applyNumberFormat="1" applyFont="1" applyFill="1" applyBorder="1" applyAlignment="1">
      <alignment horizontal="center" vertical="center"/>
    </xf>
    <xf numFmtId="14" fontId="86" fillId="19" borderId="308" xfId="2" applyNumberFormat="1" applyFont="1" applyFill="1" applyBorder="1" applyAlignment="1">
      <alignment horizontal="center" vertical="center"/>
    </xf>
    <xf numFmtId="0" fontId="120" fillId="33" borderId="0" xfId="2" applyFont="1" applyFill="1" applyAlignment="1">
      <alignment horizontal="center" vertical="center"/>
    </xf>
    <xf numFmtId="0" fontId="6" fillId="0" borderId="0" xfId="2" applyAlignment="1">
      <alignment horizontal="center" vertical="center" wrapText="1"/>
    </xf>
    <xf numFmtId="0" fontId="76" fillId="28" borderId="0" xfId="2" applyFont="1" applyFill="1" applyAlignment="1">
      <alignment horizontal="left" vertical="center" wrapText="1"/>
    </xf>
    <xf numFmtId="0" fontId="76" fillId="28" borderId="0" xfId="2" applyFont="1" applyFill="1" applyAlignment="1">
      <alignment horizontal="left" vertical="center"/>
    </xf>
    <xf numFmtId="0" fontId="1" fillId="14" borderId="134" xfId="2" applyFont="1" applyFill="1" applyBorder="1" applyAlignment="1">
      <alignment vertical="top" wrapText="1"/>
    </xf>
    <xf numFmtId="0" fontId="6" fillId="0" borderId="129" xfId="2" applyBorder="1" applyAlignment="1">
      <alignment vertical="top" wrapText="1"/>
    </xf>
    <xf numFmtId="0" fontId="6" fillId="22" borderId="131" xfId="2" applyFill="1" applyBorder="1" applyAlignment="1">
      <alignment horizontal="left" vertical="top" wrapText="1"/>
    </xf>
    <xf numFmtId="0" fontId="6" fillId="22" borderId="51" xfId="2" applyFill="1" applyBorder="1" applyAlignment="1">
      <alignment horizontal="left" vertical="top" wrapText="1"/>
    </xf>
    <xf numFmtId="0" fontId="6" fillId="22" borderId="62" xfId="2" applyFill="1" applyBorder="1" applyAlignment="1">
      <alignment horizontal="left" vertical="top" wrapText="1"/>
    </xf>
    <xf numFmtId="0" fontId="1" fillId="23" borderId="131" xfId="2" applyFont="1" applyFill="1" applyBorder="1" applyAlignment="1">
      <alignment horizontal="left" vertical="top" wrapText="1"/>
    </xf>
    <xf numFmtId="0" fontId="1" fillId="23" borderId="130" xfId="2" applyFont="1" applyFill="1" applyBorder="1" applyAlignment="1">
      <alignment horizontal="left" vertical="top" wrapText="1"/>
    </xf>
    <xf numFmtId="0" fontId="8" fillId="23" borderId="51" xfId="1" applyFill="1" applyBorder="1" applyAlignment="1" applyProtection="1">
      <alignment horizontal="left" vertical="top"/>
    </xf>
    <xf numFmtId="0" fontId="6" fillId="23" borderId="61" xfId="2" applyFill="1" applyBorder="1" applyAlignment="1">
      <alignment horizontal="left" vertical="top"/>
    </xf>
    <xf numFmtId="0" fontId="6" fillId="2" borderId="132" xfId="2" applyFill="1" applyBorder="1" applyAlignment="1">
      <alignment horizontal="left" vertical="top" wrapText="1"/>
    </xf>
    <xf numFmtId="0" fontId="14" fillId="2" borderId="129" xfId="0" applyFont="1" applyFill="1" applyBorder="1" applyAlignment="1">
      <alignment horizontal="left" vertical="top" wrapText="1"/>
    </xf>
    <xf numFmtId="0" fontId="1" fillId="2" borderId="132" xfId="2" applyFont="1" applyFill="1" applyBorder="1" applyAlignment="1">
      <alignment horizontal="left" vertical="top" wrapText="1"/>
    </xf>
    <xf numFmtId="0" fontId="1" fillId="2" borderId="129" xfId="2" applyFont="1" applyFill="1" applyBorder="1" applyAlignment="1">
      <alignment horizontal="left" vertical="top" wrapText="1"/>
    </xf>
    <xf numFmtId="0" fontId="1" fillId="2" borderId="132" xfId="2" applyFont="1" applyFill="1" applyBorder="1" applyAlignment="1">
      <alignment horizontal="left" vertical="center" wrapText="1"/>
    </xf>
    <xf numFmtId="0" fontId="1" fillId="2" borderId="129" xfId="2" applyFont="1" applyFill="1" applyBorder="1" applyAlignment="1">
      <alignment horizontal="left" vertical="center" wrapText="1"/>
    </xf>
    <xf numFmtId="0" fontId="6" fillId="2" borderId="208" xfId="2" applyFill="1" applyBorder="1" applyAlignment="1">
      <alignment horizontal="center" vertical="top" wrapText="1"/>
    </xf>
    <xf numFmtId="0" fontId="6" fillId="2" borderId="63" xfId="2" applyFill="1" applyBorder="1" applyAlignment="1">
      <alignment horizontal="center" vertical="top" wrapText="1"/>
    </xf>
    <xf numFmtId="0" fontId="6" fillId="21" borderId="209" xfId="1" applyFont="1" applyFill="1" applyBorder="1" applyAlignment="1" applyProtection="1">
      <alignment horizontal="left" vertical="center" wrapText="1"/>
    </xf>
    <xf numFmtId="0" fontId="6" fillId="21" borderId="210" xfId="1" applyFont="1" applyFill="1" applyBorder="1" applyAlignment="1" applyProtection="1">
      <alignment horizontal="left" vertical="center"/>
    </xf>
    <xf numFmtId="0" fontId="6" fillId="2" borderId="133" xfId="2" applyFill="1" applyBorder="1" applyAlignment="1">
      <alignment horizontal="center" vertical="center" wrapText="1"/>
    </xf>
    <xf numFmtId="0" fontId="6" fillId="2" borderId="292" xfId="2" applyFill="1" applyBorder="1" applyAlignment="1">
      <alignment horizontal="center" vertical="center" wrapText="1"/>
    </xf>
    <xf numFmtId="0" fontId="76" fillId="5" borderId="259" xfId="2" applyFont="1" applyFill="1" applyBorder="1" applyAlignment="1">
      <alignment horizontal="center" vertical="center"/>
    </xf>
    <xf numFmtId="0" fontId="76" fillId="5" borderId="260" xfId="2" applyFont="1" applyFill="1" applyBorder="1" applyAlignment="1">
      <alignment horizontal="center" vertical="center"/>
    </xf>
    <xf numFmtId="0" fontId="76" fillId="5" borderId="261" xfId="2" applyFont="1" applyFill="1" applyBorder="1" applyAlignment="1">
      <alignment horizontal="center" vertical="center"/>
    </xf>
    <xf numFmtId="0" fontId="143" fillId="17" borderId="262" xfId="2" applyFont="1" applyFill="1" applyBorder="1" applyAlignment="1">
      <alignment horizontal="center" vertical="center" shrinkToFit="1"/>
    </xf>
    <xf numFmtId="0" fontId="143" fillId="17" borderId="245" xfId="2" applyFont="1" applyFill="1" applyBorder="1" applyAlignment="1">
      <alignment horizontal="center" vertical="center" shrinkToFit="1"/>
    </xf>
    <xf numFmtId="0" fontId="142" fillId="17" borderId="264" xfId="2" applyFont="1" applyFill="1" applyBorder="1" applyAlignment="1">
      <alignment horizontal="center" vertical="center" wrapText="1"/>
    </xf>
    <xf numFmtId="0" fontId="142" fillId="17" borderId="265" xfId="2" applyFont="1" applyFill="1" applyBorder="1" applyAlignment="1">
      <alignment horizontal="center" vertical="center" wrapText="1"/>
    </xf>
    <xf numFmtId="0" fontId="142" fillId="17" borderId="266" xfId="2" applyFont="1" applyFill="1" applyBorder="1" applyAlignment="1">
      <alignment horizontal="center" vertical="center" wrapText="1"/>
    </xf>
    <xf numFmtId="0" fontId="6" fillId="5" borderId="235" xfId="2" applyFill="1" applyBorder="1">
      <alignment vertical="center"/>
    </xf>
    <xf numFmtId="0" fontId="6" fillId="5" borderId="236" xfId="2" applyFill="1" applyBorder="1">
      <alignment vertical="center"/>
    </xf>
    <xf numFmtId="0" fontId="6" fillId="5" borderId="237" xfId="2" applyFill="1" applyBorder="1">
      <alignment vertical="center"/>
    </xf>
    <xf numFmtId="0" fontId="19" fillId="5" borderId="238" xfId="2" applyFont="1" applyFill="1" applyBorder="1" applyAlignment="1">
      <alignment horizontal="center" vertical="top" wrapText="1"/>
    </xf>
    <xf numFmtId="0" fontId="19" fillId="5" borderId="239" xfId="2" applyFont="1" applyFill="1" applyBorder="1" applyAlignment="1">
      <alignment horizontal="center" vertical="top" wrapText="1"/>
    </xf>
    <xf numFmtId="0" fontId="19" fillId="5" borderId="240" xfId="2" applyFont="1" applyFill="1" applyBorder="1" applyAlignment="1">
      <alignment horizontal="center" vertical="top" wrapText="1"/>
    </xf>
    <xf numFmtId="0" fontId="19" fillId="5" borderId="241" xfId="2" applyFont="1" applyFill="1" applyBorder="1" applyAlignment="1">
      <alignment horizontal="center" vertical="top" wrapText="1"/>
    </xf>
    <xf numFmtId="0" fontId="19" fillId="5" borderId="242" xfId="2" applyFont="1" applyFill="1" applyBorder="1" applyAlignment="1">
      <alignment horizontal="center" vertical="top" wrapText="1"/>
    </xf>
    <xf numFmtId="0" fontId="1" fillId="5" borderId="3" xfId="2" applyFont="1" applyFill="1" applyBorder="1" applyAlignment="1">
      <alignment vertical="top" wrapText="1"/>
    </xf>
    <xf numFmtId="0" fontId="6" fillId="5" borderId="0" xfId="2" applyFill="1" applyAlignment="1">
      <alignment vertical="top" wrapText="1"/>
    </xf>
    <xf numFmtId="0" fontId="6" fillId="5" borderId="4" xfId="2" applyFill="1" applyBorder="1" applyAlignment="1">
      <alignment vertical="top" wrapText="1"/>
    </xf>
    <xf numFmtId="0" fontId="66" fillId="21" borderId="162" xfId="0" applyFont="1" applyFill="1" applyBorder="1" applyAlignment="1">
      <alignment horizontal="center" vertical="center"/>
    </xf>
    <xf numFmtId="0" fontId="66" fillId="21" borderId="64" xfId="0" applyFont="1" applyFill="1" applyBorder="1" applyAlignment="1">
      <alignment horizontal="center" vertical="center"/>
    </xf>
    <xf numFmtId="0" fontId="66" fillId="24" borderId="162" xfId="0" applyFont="1" applyFill="1" applyBorder="1" applyAlignment="1">
      <alignment horizontal="center" vertical="center"/>
    </xf>
    <xf numFmtId="0" fontId="66" fillId="24" borderId="64" xfId="0" applyFont="1" applyFill="1" applyBorder="1" applyAlignment="1">
      <alignment horizontal="center" vertical="center"/>
    </xf>
    <xf numFmtId="0" fontId="66" fillId="24" borderId="65" xfId="0" applyFont="1" applyFill="1" applyBorder="1" applyAlignment="1">
      <alignment horizontal="center" vertical="center"/>
    </xf>
    <xf numFmtId="0" fontId="66" fillId="33" borderId="163" xfId="0" applyFont="1" applyFill="1" applyBorder="1" applyAlignment="1">
      <alignment horizontal="center" vertical="center"/>
    </xf>
    <xf numFmtId="0" fontId="66" fillId="33" borderId="164" xfId="0" applyFont="1" applyFill="1" applyBorder="1" applyAlignment="1">
      <alignment horizontal="center" vertical="center"/>
    </xf>
    <xf numFmtId="0" fontId="66" fillId="21" borderId="163" xfId="0" applyFont="1" applyFill="1" applyBorder="1" applyAlignment="1">
      <alignment horizontal="center" vertical="center"/>
    </xf>
    <xf numFmtId="0" fontId="66" fillId="21" borderId="165" xfId="0" applyFont="1" applyFill="1" applyBorder="1" applyAlignment="1">
      <alignment horizontal="center" vertical="center"/>
    </xf>
    <xf numFmtId="0" fontId="66" fillId="21" borderId="166" xfId="0" applyFont="1" applyFill="1" applyBorder="1" applyAlignment="1">
      <alignment horizontal="center" vertical="center"/>
    </xf>
    <xf numFmtId="0" fontId="66" fillId="24" borderId="163" xfId="0" applyFont="1" applyFill="1" applyBorder="1" applyAlignment="1">
      <alignment horizontal="center" vertical="center"/>
    </xf>
    <xf numFmtId="0" fontId="66" fillId="24" borderId="165" xfId="0" applyFont="1" applyFill="1" applyBorder="1" applyAlignment="1">
      <alignment horizontal="center" vertical="center"/>
    </xf>
    <xf numFmtId="0" fontId="66" fillId="24" borderId="164" xfId="0" applyFont="1" applyFill="1" applyBorder="1" applyAlignment="1">
      <alignment horizontal="center" vertical="center"/>
    </xf>
    <xf numFmtId="0" fontId="23" fillId="17" borderId="0" xfId="19" applyFont="1" applyFill="1" applyAlignment="1">
      <alignment vertical="center" wrapText="1"/>
    </xf>
    <xf numFmtId="178" fontId="82" fillId="3" borderId="145" xfId="2" applyNumberFormat="1" applyFont="1" applyFill="1" applyBorder="1" applyAlignment="1">
      <alignment horizontal="center" vertical="center"/>
    </xf>
    <xf numFmtId="178" fontId="82" fillId="3" borderId="145" xfId="0" applyNumberFormat="1" applyFont="1" applyFill="1" applyBorder="1" applyAlignment="1">
      <alignment horizontal="center" vertical="center"/>
    </xf>
    <xf numFmtId="178" fontId="82" fillId="3" borderId="146" xfId="0" applyNumberFormat="1" applyFont="1" applyFill="1" applyBorder="1" applyAlignment="1">
      <alignment horizontal="center" vertical="center"/>
    </xf>
    <xf numFmtId="178" fontId="82" fillId="3" borderId="144" xfId="2" applyNumberFormat="1" applyFont="1" applyFill="1" applyBorder="1" applyAlignment="1">
      <alignment horizontal="center" vertical="center"/>
    </xf>
    <xf numFmtId="0" fontId="115" fillId="17" borderId="231" xfId="1" applyFont="1" applyFill="1" applyBorder="1" applyAlignment="1" applyProtection="1">
      <alignment horizontal="left" vertical="top" wrapText="1"/>
    </xf>
    <xf numFmtId="0" fontId="115" fillId="17" borderId="226" xfId="1" applyFont="1" applyFill="1" applyBorder="1" applyAlignment="1" applyProtection="1">
      <alignment horizontal="left" vertical="top" wrapText="1"/>
    </xf>
    <xf numFmtId="0" fontId="115" fillId="17" borderId="232" xfId="1" applyFont="1" applyFill="1" applyBorder="1" applyAlignment="1" applyProtection="1">
      <alignment horizontal="left" vertical="top" wrapText="1"/>
    </xf>
    <xf numFmtId="0" fontId="8" fillId="17" borderId="233" xfId="1" applyFill="1" applyBorder="1" applyAlignment="1" applyProtection="1">
      <alignment horizontal="left" vertical="top" wrapText="1"/>
    </xf>
    <xf numFmtId="0" fontId="8" fillId="17" borderId="139" xfId="1" applyFill="1" applyBorder="1" applyAlignment="1" applyProtection="1">
      <alignment horizontal="left" vertical="top" wrapText="1"/>
    </xf>
    <xf numFmtId="0" fontId="8" fillId="17" borderId="234" xfId="1" applyFill="1" applyBorder="1" applyAlignment="1" applyProtection="1">
      <alignment horizontal="left" vertical="top" wrapText="1"/>
    </xf>
    <xf numFmtId="0" fontId="108" fillId="24" borderId="228" xfId="2" applyFont="1" applyFill="1" applyBorder="1" applyAlignment="1">
      <alignment horizontal="center" vertical="center" wrapText="1" shrinkToFit="1"/>
    </xf>
    <xf numFmtId="0" fontId="28" fillId="24" borderId="229" xfId="2" applyFont="1" applyFill="1" applyBorder="1" applyAlignment="1">
      <alignment horizontal="center" vertical="center" shrinkToFit="1"/>
    </xf>
    <xf numFmtId="0" fontId="28" fillId="24" borderId="230" xfId="2" applyFont="1" applyFill="1" applyBorder="1" applyAlignment="1">
      <alignment horizontal="center" vertical="center" shrinkToFit="1"/>
    </xf>
    <xf numFmtId="0" fontId="108" fillId="24" borderId="228" xfId="2" quotePrefix="1" applyFont="1" applyFill="1" applyBorder="1" applyAlignment="1">
      <alignment horizontal="center" vertical="center" wrapText="1" shrinkToFit="1"/>
    </xf>
    <xf numFmtId="0" fontId="166" fillId="41" borderId="140" xfId="2" applyFont="1" applyFill="1" applyBorder="1" applyAlignment="1">
      <alignment horizontal="center" vertical="center" shrinkToFit="1"/>
    </xf>
    <xf numFmtId="0" fontId="166" fillId="41" borderId="141" xfId="2" applyFont="1" applyFill="1" applyBorder="1" applyAlignment="1">
      <alignment horizontal="center" vertical="center" shrinkToFit="1"/>
    </xf>
    <xf numFmtId="0" fontId="166" fillId="41" borderId="142" xfId="2" applyFont="1" applyFill="1" applyBorder="1" applyAlignment="1">
      <alignment horizontal="center" vertical="center" shrinkToFit="1"/>
    </xf>
    <xf numFmtId="0" fontId="108" fillId="35" borderId="228" xfId="2" applyFont="1" applyFill="1" applyBorder="1" applyAlignment="1">
      <alignment horizontal="center" vertical="center" wrapText="1" shrinkToFit="1"/>
    </xf>
    <xf numFmtId="0" fontId="28" fillId="35" borderId="229" xfId="2" applyFont="1" applyFill="1" applyBorder="1" applyAlignment="1">
      <alignment horizontal="center" vertical="center" shrinkToFit="1"/>
    </xf>
    <xf numFmtId="0" fontId="28" fillId="35" borderId="230" xfId="2" applyFont="1" applyFill="1" applyBorder="1" applyAlignment="1">
      <alignment horizontal="center" vertical="center" shrinkToFit="1"/>
    </xf>
    <xf numFmtId="0" fontId="8" fillId="17" borderId="291" xfId="1" applyFill="1" applyBorder="1" applyAlignment="1" applyProtection="1">
      <alignment horizontal="left" vertical="center" wrapText="1"/>
    </xf>
    <xf numFmtId="0" fontId="115" fillId="17" borderId="291" xfId="1" applyFont="1" applyFill="1" applyBorder="1" applyAlignment="1" applyProtection="1">
      <alignment horizontal="left" vertical="center" wrapText="1"/>
    </xf>
    <xf numFmtId="0" fontId="115" fillId="17" borderId="36" xfId="1" applyFont="1" applyFill="1" applyBorder="1" applyAlignment="1" applyProtection="1">
      <alignment horizontal="left" vertical="top" wrapText="1"/>
    </xf>
    <xf numFmtId="0" fontId="8" fillId="17" borderId="265" xfId="1" applyFill="1" applyBorder="1" applyAlignment="1" applyProtection="1">
      <alignment horizontal="left" vertical="center" wrapText="1"/>
    </xf>
    <xf numFmtId="0" fontId="115" fillId="17" borderId="265" xfId="1" applyFont="1" applyFill="1" applyBorder="1" applyAlignment="1" applyProtection="1">
      <alignment horizontal="left" vertical="center" wrapText="1"/>
    </xf>
    <xf numFmtId="0" fontId="8" fillId="17" borderId="233" xfId="1" applyFill="1" applyBorder="1" applyAlignment="1" applyProtection="1">
      <alignment horizontal="left" vertical="center" wrapText="1"/>
    </xf>
    <xf numFmtId="0" fontId="8" fillId="17" borderId="139" xfId="1" applyFill="1" applyBorder="1" applyAlignment="1" applyProtection="1">
      <alignment horizontal="left" vertical="center" wrapText="1"/>
    </xf>
    <xf numFmtId="0" fontId="8" fillId="17" borderId="234" xfId="1" applyFill="1" applyBorder="1" applyAlignment="1" applyProtection="1">
      <alignment horizontal="left" vertical="center" wrapText="1"/>
    </xf>
    <xf numFmtId="0" fontId="192" fillId="0" borderId="0" xfId="0" applyFont="1" applyAlignment="1">
      <alignment horizontal="left" vertical="top" wrapText="1"/>
    </xf>
    <xf numFmtId="0" fontId="82" fillId="47" borderId="0" xfId="2" applyFont="1" applyFill="1" applyAlignment="1">
      <alignment horizontal="center" vertical="center" wrapText="1" shrinkToFit="1"/>
    </xf>
    <xf numFmtId="0" fontId="189" fillId="47" borderId="0" xfId="2" applyFont="1" applyFill="1" applyAlignment="1">
      <alignment horizontal="center" vertical="center" wrapText="1" shrinkToFit="1"/>
    </xf>
    <xf numFmtId="0" fontId="30" fillId="8" borderId="0" xfId="2" applyFont="1" applyFill="1" applyAlignment="1">
      <alignment horizontal="center" vertical="center"/>
    </xf>
    <xf numFmtId="0" fontId="16" fillId="8" borderId="0" xfId="2" applyFont="1" applyFill="1" applyAlignment="1">
      <alignment horizontal="center" vertical="center"/>
    </xf>
    <xf numFmtId="0" fontId="7" fillId="8" borderId="0" xfId="4" applyFont="1" applyFill="1" applyAlignment="1">
      <alignment vertical="top"/>
    </xf>
    <xf numFmtId="0" fontId="7" fillId="8" borderId="0" xfId="2" applyFont="1" applyFill="1" applyAlignment="1">
      <alignment vertical="top"/>
    </xf>
    <xf numFmtId="0" fontId="161" fillId="8" borderId="0" xfId="2" applyFont="1" applyFill="1" applyAlignment="1">
      <alignment vertical="top" wrapText="1"/>
    </xf>
    <xf numFmtId="0" fontId="162" fillId="8" borderId="0" xfId="2" applyFont="1" applyFill="1" applyAlignment="1">
      <alignment vertical="top" wrapText="1"/>
    </xf>
    <xf numFmtId="0" fontId="47" fillId="48" borderId="309" xfId="2" applyFont="1" applyFill="1" applyBorder="1" applyAlignment="1">
      <alignment horizontal="left" vertical="center" wrapText="1" indent="1"/>
    </xf>
    <xf numFmtId="0" fontId="172" fillId="0" borderId="310" xfId="2" applyFont="1" applyBorder="1" applyAlignment="1">
      <alignment horizontal="left" vertical="center" wrapText="1" indent="1"/>
    </xf>
    <xf numFmtId="0" fontId="172" fillId="0" borderId="311" xfId="2" applyFont="1" applyBorder="1" applyAlignment="1">
      <alignment horizontal="left" vertical="center" wrapText="1" indent="1"/>
    </xf>
    <xf numFmtId="0" fontId="172" fillId="0" borderId="312" xfId="2" applyFont="1" applyBorder="1" applyAlignment="1">
      <alignment horizontal="left" vertical="center" wrapText="1" indent="1"/>
    </xf>
    <xf numFmtId="0" fontId="172" fillId="0" borderId="0" xfId="2" applyFont="1" applyAlignment="1">
      <alignment horizontal="left" vertical="center" wrapText="1" indent="1"/>
    </xf>
    <xf numFmtId="0" fontId="172" fillId="0" borderId="313" xfId="2" applyFont="1" applyBorder="1" applyAlignment="1">
      <alignment horizontal="left" vertical="center" wrapText="1" indent="1"/>
    </xf>
    <xf numFmtId="0" fontId="170" fillId="8" borderId="0" xfId="2" applyFont="1" applyFill="1" applyAlignment="1">
      <alignment vertical="top"/>
    </xf>
    <xf numFmtId="0" fontId="30" fillId="8" borderId="0" xfId="2" applyFont="1" applyFill="1" applyAlignment="1">
      <alignment vertical="top"/>
    </xf>
    <xf numFmtId="0" fontId="6" fillId="8" borderId="0" xfId="2" applyFill="1" applyAlignment="1">
      <alignment vertical="top" wrapText="1"/>
    </xf>
    <xf numFmtId="0" fontId="6" fillId="0" borderId="314" xfId="2" applyBorder="1" applyAlignment="1">
      <alignment horizontal="left" vertical="center" wrapText="1" indent="1"/>
    </xf>
    <xf numFmtId="0" fontId="6" fillId="0" borderId="315" xfId="2" applyBorder="1" applyAlignment="1">
      <alignment horizontal="left" vertical="center" wrapText="1" indent="1"/>
    </xf>
    <xf numFmtId="0" fontId="6" fillId="0" borderId="316" xfId="2" applyBorder="1" applyAlignment="1">
      <alignment horizontal="left" vertical="center" wrapText="1" indent="1"/>
    </xf>
    <xf numFmtId="0" fontId="31" fillId="49" borderId="0" xfId="4" applyFont="1" applyFill="1"/>
    <xf numFmtId="0" fontId="153" fillId="49" borderId="0" xfId="4" applyFont="1" applyFill="1"/>
    <xf numFmtId="0" fontId="6" fillId="49" borderId="0" xfId="4" applyFill="1"/>
    <xf numFmtId="0" fontId="20" fillId="0" borderId="0" xfId="4" applyFont="1" applyAlignment="1">
      <alignment horizontal="left" vertical="center" wrapText="1"/>
    </xf>
    <xf numFmtId="0" fontId="20" fillId="0" borderId="0" xfId="2" applyFont="1" applyAlignment="1">
      <alignment horizontal="left" vertical="center" wrapText="1"/>
    </xf>
    <xf numFmtId="0" fontId="12" fillId="35" borderId="309" xfId="4" applyFont="1" applyFill="1" applyBorder="1" applyAlignment="1">
      <alignment horizontal="left" vertical="center" wrapText="1" indent="1"/>
    </xf>
    <xf numFmtId="0" fontId="12" fillId="35" borderId="310" xfId="4" applyFont="1" applyFill="1" applyBorder="1" applyAlignment="1">
      <alignment horizontal="left" vertical="center" wrapText="1" indent="1"/>
    </xf>
    <xf numFmtId="0" fontId="12" fillId="35" borderId="311" xfId="4" applyFont="1" applyFill="1" applyBorder="1" applyAlignment="1">
      <alignment horizontal="left" vertical="center" wrapText="1" indent="1"/>
    </xf>
    <xf numFmtId="0" fontId="12" fillId="35" borderId="312" xfId="4" applyFont="1" applyFill="1" applyBorder="1" applyAlignment="1">
      <alignment horizontal="left" vertical="center" wrapText="1" indent="1"/>
    </xf>
    <xf numFmtId="0" fontId="12" fillId="35" borderId="0" xfId="4" applyFont="1" applyFill="1" applyAlignment="1">
      <alignment horizontal="left" vertical="center" wrapText="1" indent="1"/>
    </xf>
    <xf numFmtId="0" fontId="12" fillId="35" borderId="313" xfId="4" applyFont="1" applyFill="1" applyBorder="1" applyAlignment="1">
      <alignment horizontal="left" vertical="center" wrapText="1" indent="1"/>
    </xf>
    <xf numFmtId="0" fontId="12" fillId="35" borderId="314" xfId="4" applyFont="1" applyFill="1" applyBorder="1" applyAlignment="1">
      <alignment horizontal="left" vertical="center" wrapText="1" indent="1"/>
    </xf>
    <xf numFmtId="0" fontId="12" fillId="35" borderId="315" xfId="4" applyFont="1" applyFill="1" applyBorder="1" applyAlignment="1">
      <alignment horizontal="left" vertical="center" wrapText="1" indent="1"/>
    </xf>
    <xf numFmtId="0" fontId="12" fillId="35" borderId="316" xfId="4" applyFont="1" applyFill="1" applyBorder="1" applyAlignment="1">
      <alignment horizontal="left" vertical="center" wrapText="1" indent="1"/>
    </xf>
  </cellXfs>
  <cellStyles count="27">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6" xr:uid="{B6E7520C-2EA6-4C70-94AC-1BB4AD9FBBEB}"/>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95F963"/>
      <color rgb="FF6EF729"/>
      <color rgb="FFFFA3C2"/>
      <color rgb="FF6DDDF7"/>
      <color rgb="FF3399FF"/>
      <color rgb="FFFFF5D5"/>
      <color rgb="FFFFFFCC"/>
      <color rgb="FF379B4F"/>
      <color rgb="FFFFD653"/>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microsoft.com/office/2022/10/relationships/richValueRel" Target="richData/richValueRel.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layout>
        <c:manualLayout>
          <c:xMode val="edge"/>
          <c:yMode val="edge"/>
          <c:x val="0.36349963903190607"/>
          <c:y val="2.479897749237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'27　感染症統計'!$A$7</c:f>
              <c:strCache>
                <c:ptCount val="1"/>
                <c:pt idx="0">
                  <c:v>2025年</c:v>
                </c:pt>
              </c:strCache>
            </c:strRef>
          </c:tx>
          <c:spPr>
            <a:ln w="38100" cap="rnd">
              <a:solidFill>
                <a:srgbClr val="FF0000"/>
              </a:solidFill>
              <a:round/>
            </a:ln>
            <a:effectLst/>
          </c:spPr>
          <c:marker>
            <c:symbol val="circle"/>
            <c:size val="5"/>
            <c:spPr>
              <a:solidFill>
                <a:schemeClr val="accent4">
                  <a:lumMod val="60000"/>
                </a:schemeClr>
              </a:solidFill>
              <a:ln w="38100">
                <a:solidFill>
                  <a:srgbClr val="FF0000"/>
                </a:solidFill>
              </a:ln>
              <a:effectLst/>
            </c:spPr>
          </c:marker>
          <c:val>
            <c:numRef>
              <c:f>'27　感染症統計'!$B$7:$M$7</c:f>
              <c:numCache>
                <c:formatCode>General</c:formatCode>
                <c:ptCount val="12"/>
                <c:pt idx="0">
                  <c:v>142</c:v>
                </c:pt>
                <c:pt idx="1">
                  <c:v>95</c:v>
                </c:pt>
                <c:pt idx="2">
                  <c:v>86</c:v>
                </c:pt>
                <c:pt idx="3">
                  <c:v>107</c:v>
                </c:pt>
                <c:pt idx="4">
                  <c:v>211</c:v>
                </c:pt>
                <c:pt idx="5">
                  <c:v>295</c:v>
                </c:pt>
                <c:pt idx="6">
                  <c:v>91</c:v>
                </c:pt>
              </c:numCache>
            </c:numRef>
          </c:val>
          <c:smooth val="0"/>
          <c:extLst>
            <c:ext xmlns:c16="http://schemas.microsoft.com/office/drawing/2014/chart" uri="{C3380CC4-5D6E-409C-BE32-E72D297353CC}">
              <c16:uniqueId val="{00000000-258B-4D78-9FAF-C894CF0226E0}"/>
            </c:ext>
          </c:extLst>
        </c:ser>
        <c:ser>
          <c:idx val="6"/>
          <c:order val="1"/>
          <c:tx>
            <c:strRef>
              <c:f>'27　感染症統計'!$A$8</c:f>
              <c:strCache>
                <c:ptCount val="1"/>
                <c:pt idx="0">
                  <c:v>2024年</c:v>
                </c:pt>
              </c:strCache>
            </c:strRef>
          </c:tx>
          <c:spPr>
            <a:ln w="38100" cap="rnd">
              <a:solidFill>
                <a:srgbClr val="379B4F"/>
              </a:solidFill>
              <a:round/>
            </a:ln>
            <a:effectLst/>
          </c:spPr>
          <c:marker>
            <c:symbol val="circle"/>
            <c:size val="5"/>
            <c:spPr>
              <a:solidFill>
                <a:srgbClr val="FF0000"/>
              </a:solidFill>
              <a:ln w="38100">
                <a:solidFill>
                  <a:srgbClr val="379B4F"/>
                </a:solidFill>
              </a:ln>
              <a:effectLst/>
            </c:spPr>
          </c:marker>
          <c:val>
            <c:numRef>
              <c:f>'27　感染症統計'!$B$8:$M$8</c:f>
              <c:numCache>
                <c:formatCode>General</c:formatCode>
                <c:ptCount val="12"/>
                <c:pt idx="0">
                  <c:v>103</c:v>
                </c:pt>
                <c:pt idx="1">
                  <c:v>102</c:v>
                </c:pt>
                <c:pt idx="2">
                  <c:v>114</c:v>
                </c:pt>
                <c:pt idx="3">
                  <c:v>122</c:v>
                </c:pt>
                <c:pt idx="4">
                  <c:v>257</c:v>
                </c:pt>
                <c:pt idx="5">
                  <c:v>308</c:v>
                </c:pt>
                <c:pt idx="6">
                  <c:v>519</c:v>
                </c:pt>
                <c:pt idx="7">
                  <c:v>708</c:v>
                </c:pt>
                <c:pt idx="8">
                  <c:v>541</c:v>
                </c:pt>
                <c:pt idx="9">
                  <c:v>533</c:v>
                </c:pt>
                <c:pt idx="10">
                  <c:v>277</c:v>
                </c:pt>
                <c:pt idx="11">
                  <c:v>158</c:v>
                </c:pt>
              </c:numCache>
            </c:numRef>
          </c:val>
          <c:smooth val="0"/>
          <c:extLst>
            <c:ext xmlns:c16="http://schemas.microsoft.com/office/drawing/2014/chart" uri="{C3380CC4-5D6E-409C-BE32-E72D297353CC}">
              <c16:uniqueId val="{00000001-258B-4D78-9FAF-C894CF0226E0}"/>
            </c:ext>
          </c:extLst>
        </c:ser>
        <c:ser>
          <c:idx val="0"/>
          <c:order val="2"/>
          <c:tx>
            <c:strRef>
              <c:f>'27　感染症統計'!$A$9</c:f>
              <c:strCache>
                <c:ptCount val="1"/>
                <c:pt idx="0">
                  <c:v>2023年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'27　感染症統計'!$B$9:$M$9</c:f>
              <c:numCache>
                <c:formatCode>#,##0_ </c:formatCode>
                <c:ptCount val="12"/>
                <c:pt idx="0" formatCode="General">
                  <c:v>84</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2-258B-4D78-9FAF-C894CF0226E0}"/>
            </c:ext>
          </c:extLst>
        </c:ser>
        <c:ser>
          <c:idx val="1"/>
          <c:order val="3"/>
          <c:tx>
            <c:strRef>
              <c:f>'27　感染症統計'!$A$10</c:f>
              <c:strCache>
                <c:ptCount val="1"/>
                <c:pt idx="0">
                  <c:v>2022年</c:v>
                </c:pt>
              </c:strCache>
            </c:strRef>
          </c:tx>
          <c:spPr>
            <a:ln w="28575" cap="rnd">
              <a:solidFill>
                <a:schemeClr val="accent2"/>
              </a:solidFill>
              <a:round/>
            </a:ln>
            <a:effectLst/>
          </c:spPr>
          <c:marker>
            <c:symbol val="none"/>
          </c:marker>
          <c:val>
            <c:numRef>
              <c:f>'27　感染症統計'!$B$10:$M$10</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3-258B-4D78-9FAF-C894CF0226E0}"/>
            </c:ext>
          </c:extLst>
        </c:ser>
        <c:ser>
          <c:idx val="2"/>
          <c:order val="4"/>
          <c:tx>
            <c:strRef>
              <c:f>'27　感染症統計'!$A$11</c:f>
              <c:strCache>
                <c:ptCount val="1"/>
                <c:pt idx="0">
                  <c:v>2021年</c:v>
                </c:pt>
              </c:strCache>
            </c:strRef>
          </c:tx>
          <c:spPr>
            <a:ln w="28575" cap="rnd">
              <a:solidFill>
                <a:schemeClr val="accent3"/>
              </a:solidFill>
              <a:round/>
            </a:ln>
            <a:effectLst/>
          </c:spPr>
          <c:marker>
            <c:symbol val="none"/>
          </c:marker>
          <c:val>
            <c:numRef>
              <c:f>'27　感染症統計'!$B$11:$M$11</c:f>
              <c:numCache>
                <c:formatCode>General</c:formatCode>
                <c:ptCount val="12"/>
                <c:pt idx="0">
                  <c:v>81</c:v>
                </c:pt>
                <c:pt idx="1">
                  <c:v>48</c:v>
                </c:pt>
                <c:pt idx="2">
                  <c:v>71</c:v>
                </c:pt>
                <c:pt idx="3">
                  <c:v>128</c:v>
                </c:pt>
                <c:pt idx="4">
                  <c:v>171</c:v>
                </c:pt>
                <c:pt idx="5">
                  <c:v>350</c:v>
                </c:pt>
                <c:pt idx="6">
                  <c:v>569</c:v>
                </c:pt>
                <c:pt idx="7">
                  <c:v>553</c:v>
                </c:pt>
                <c:pt idx="8">
                  <c:v>458</c:v>
                </c:pt>
                <c:pt idx="9">
                  <c:v>306</c:v>
                </c:pt>
                <c:pt idx="10">
                  <c:v>221</c:v>
                </c:pt>
                <c:pt idx="11">
                  <c:v>229</c:v>
                </c:pt>
              </c:numCache>
            </c:numRef>
          </c:val>
          <c:smooth val="0"/>
          <c:extLst>
            <c:ext xmlns:c16="http://schemas.microsoft.com/office/drawing/2014/chart" uri="{C3380CC4-5D6E-409C-BE32-E72D297353CC}">
              <c16:uniqueId val="{00000004-258B-4D78-9FAF-C894CF0226E0}"/>
            </c:ext>
          </c:extLst>
        </c:ser>
        <c:ser>
          <c:idx val="5"/>
          <c:order val="5"/>
          <c:tx>
            <c:strRef>
              <c:f>'27　感染症統計'!$A$12</c:f>
              <c:strCache>
                <c:ptCount val="1"/>
                <c:pt idx="0">
                  <c:v>2020年</c:v>
                </c:pt>
              </c:strCache>
            </c:strRef>
          </c:tx>
          <c:spPr>
            <a:ln w="28575" cap="rnd">
              <a:solidFill>
                <a:schemeClr val="accent6"/>
              </a:solidFill>
              <a:round/>
            </a:ln>
            <a:effectLst/>
          </c:spPr>
          <c:marker>
            <c:symbol val="none"/>
          </c:marker>
          <c:val>
            <c:numRef>
              <c:f>'27　感染症統計'!$B$12:$M$12</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5-258B-4D78-9FAF-C894CF0226E0}"/>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538985472520936"/>
          <c:y val="1.0689411766239484E-2"/>
          <c:w val="0.1187992146550145"/>
          <c:h val="0.48126258319837928"/>
        </c:manualLayout>
      </c:layout>
      <c:overlay val="0"/>
      <c:spPr>
        <a:no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'27　感染症統計'!$P$7</c:f>
              <c:strCache>
                <c:ptCount val="1"/>
                <c:pt idx="0">
                  <c:v>2025年</c:v>
                </c:pt>
              </c:strCache>
            </c:strRef>
          </c:tx>
          <c:spPr>
            <a:ln w="38100" cap="rnd">
              <a:solidFill>
                <a:srgbClr val="FF0000"/>
              </a:solidFill>
              <a:round/>
            </a:ln>
            <a:effectLst/>
          </c:spPr>
          <c:marker>
            <c:symbol val="none"/>
          </c:marker>
          <c:val>
            <c:numRef>
              <c:f>'27　感染症統計'!$Q$7:$AB$7</c:f>
              <c:numCache>
                <c:formatCode>#,##0_ </c:formatCode>
                <c:ptCount val="12"/>
                <c:pt idx="0">
                  <c:v>2</c:v>
                </c:pt>
                <c:pt idx="1">
                  <c:v>4</c:v>
                </c:pt>
                <c:pt idx="2">
                  <c:v>6</c:v>
                </c:pt>
                <c:pt idx="3">
                  <c:v>4</c:v>
                </c:pt>
                <c:pt idx="4">
                  <c:v>8</c:v>
                </c:pt>
                <c:pt idx="5">
                  <c:v>0</c:v>
                </c:pt>
                <c:pt idx="6">
                  <c:v>1</c:v>
                </c:pt>
              </c:numCache>
            </c:numRef>
          </c:val>
          <c:smooth val="0"/>
          <c:extLst>
            <c:ext xmlns:c16="http://schemas.microsoft.com/office/drawing/2014/chart" uri="{C3380CC4-5D6E-409C-BE32-E72D297353CC}">
              <c16:uniqueId val="{00000000-1B18-4E7B-939D-82A450FC20BD}"/>
            </c:ext>
          </c:extLst>
        </c:ser>
        <c:ser>
          <c:idx val="0"/>
          <c:order val="1"/>
          <c:tx>
            <c:strRef>
              <c:f>'27　感染症統計'!$P$8</c:f>
              <c:strCache>
                <c:ptCount val="1"/>
                <c:pt idx="0">
                  <c:v>2024年</c:v>
                </c:pt>
              </c:strCache>
            </c:strRef>
          </c:tx>
          <c:spPr>
            <a:ln w="19050" cap="rnd">
              <a:solidFill>
                <a:srgbClr val="00B050"/>
              </a:solidFill>
              <a:round/>
            </a:ln>
            <a:effectLst/>
          </c:spPr>
          <c:marker>
            <c:symbol val="none"/>
          </c:marker>
          <c:val>
            <c:numRef>
              <c:f>'27　感染症統計'!$Q$8:$AB$8</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pt idx="11">
                  <c:v>4</c:v>
                </c:pt>
              </c:numCache>
            </c:numRef>
          </c:val>
          <c:smooth val="0"/>
          <c:extLst>
            <c:ext xmlns:c16="http://schemas.microsoft.com/office/drawing/2014/chart" uri="{C3380CC4-5D6E-409C-BE32-E72D297353CC}">
              <c16:uniqueId val="{00000001-1B18-4E7B-939D-82A450FC20BD}"/>
            </c:ext>
          </c:extLst>
        </c:ser>
        <c:ser>
          <c:idx val="1"/>
          <c:order val="2"/>
          <c:tx>
            <c:strRef>
              <c:f>'27　感染症統計'!$P$9</c:f>
              <c:strCache>
                <c:ptCount val="1"/>
                <c:pt idx="0">
                  <c:v>2023年</c:v>
                </c:pt>
              </c:strCache>
            </c:strRef>
          </c:tx>
          <c:spPr>
            <a:ln w="28575" cap="rnd">
              <a:solidFill>
                <a:schemeClr val="accent2"/>
              </a:solidFill>
              <a:round/>
            </a:ln>
            <a:effectLst/>
          </c:spPr>
          <c:marker>
            <c:symbol val="none"/>
          </c:marker>
          <c:val>
            <c:numRef>
              <c:f>'27　感染症統計'!$Q$9:$AB$9</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2-1B18-4E7B-939D-82A450FC20BD}"/>
            </c:ext>
          </c:extLst>
        </c:ser>
        <c:ser>
          <c:idx val="2"/>
          <c:order val="3"/>
          <c:tx>
            <c:strRef>
              <c:f>'27　感染症統計'!$P$10</c:f>
              <c:strCache>
                <c:ptCount val="1"/>
                <c:pt idx="0">
                  <c:v>2022年</c:v>
                </c:pt>
              </c:strCache>
            </c:strRef>
          </c:tx>
          <c:spPr>
            <a:ln w="28575" cap="rnd">
              <a:solidFill>
                <a:schemeClr val="accent3"/>
              </a:solidFill>
              <a:round/>
            </a:ln>
            <a:effectLst/>
          </c:spPr>
          <c:marker>
            <c:symbol val="none"/>
          </c:marker>
          <c:val>
            <c:numRef>
              <c:f>'27　感染症統計'!$Q$10:$AB$10</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3-1B18-4E7B-939D-82A450FC20BD}"/>
            </c:ext>
          </c:extLst>
        </c:ser>
        <c:ser>
          <c:idx val="3"/>
          <c:order val="4"/>
          <c:tx>
            <c:strRef>
              <c:f>'27　感染症統計'!$P$11</c:f>
              <c:strCache>
                <c:ptCount val="1"/>
                <c:pt idx="0">
                  <c:v>2021年</c:v>
                </c:pt>
              </c:strCache>
            </c:strRef>
          </c:tx>
          <c:spPr>
            <a:ln w="28575" cap="rnd">
              <a:solidFill>
                <a:schemeClr val="accent4"/>
              </a:solidFill>
              <a:round/>
            </a:ln>
            <a:effectLst/>
          </c:spPr>
          <c:marker>
            <c:symbol val="none"/>
          </c:marker>
          <c:val>
            <c:numRef>
              <c:f>'27　感染症統計'!$Q$11:$AB$11</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4-1B18-4E7B-939D-82A450FC20BD}"/>
            </c:ext>
          </c:extLst>
        </c:ser>
        <c:ser>
          <c:idx val="5"/>
          <c:order val="5"/>
          <c:tx>
            <c:strRef>
              <c:f>'27　感染症統計'!$P$12</c:f>
              <c:strCache>
                <c:ptCount val="1"/>
                <c:pt idx="0">
                  <c:v>2020年</c:v>
                </c:pt>
              </c:strCache>
            </c:strRef>
          </c:tx>
          <c:spPr>
            <a:ln w="28575" cap="rnd">
              <a:solidFill>
                <a:schemeClr val="accent6"/>
              </a:solidFill>
              <a:round/>
            </a:ln>
            <a:effectLst/>
          </c:spPr>
          <c:marker>
            <c:symbol val="none"/>
          </c:marker>
          <c:val>
            <c:numRef>
              <c:f>'27　感染症統計'!$Q$12:$AB$12</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5-1B18-4E7B-939D-82A450FC20BD}"/>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850136558176928"/>
          <c:y val="8.9866993536922485E-2"/>
          <c:w val="0.12149863441823069"/>
          <c:h val="0.51339236753271933"/>
        </c:manualLayout>
      </c:layout>
      <c:overlay val="0"/>
      <c:spPr>
        <a:noFill/>
        <a:ln>
          <a:solidFill>
            <a:schemeClr val="accent3">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9.jpeg"/><Relationship Id="rId5" Type="http://schemas.openxmlformats.org/officeDocument/2006/relationships/image" Target="../media/image8.jpeg"/><Relationship Id="rId4"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15</xdr:col>
      <xdr:colOff>360947</xdr:colOff>
      <xdr:row>23</xdr:row>
      <xdr:rowOff>20759</xdr:rowOff>
    </xdr:to>
    <xdr:pic>
      <xdr:nvPicPr>
        <xdr:cNvPr id="17" name="図 16">
          <a:extLst>
            <a:ext uri="{FF2B5EF4-FFF2-40B4-BE49-F238E27FC236}">
              <a16:creationId xmlns:a16="http://schemas.microsoft.com/office/drawing/2014/main" id="{4829AFF2-FCE7-F61F-AAC5-C9D9E76CFA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3347" y="168442"/>
          <a:ext cx="7772400" cy="5009854"/>
        </a:xfrm>
        <a:prstGeom prst="rect">
          <a:avLst/>
        </a:prstGeom>
      </xdr:spPr>
    </xdr:pic>
    <xdr:clientData/>
  </xdr:twoCellAnchor>
  <xdr:twoCellAnchor>
    <xdr:from>
      <xdr:col>3</xdr:col>
      <xdr:colOff>32084</xdr:colOff>
      <xdr:row>23</xdr:row>
      <xdr:rowOff>152400</xdr:rowOff>
    </xdr:from>
    <xdr:to>
      <xdr:col>4</xdr:col>
      <xdr:colOff>417095</xdr:colOff>
      <xdr:row>28</xdr:row>
      <xdr:rowOff>72190</xdr:rowOff>
    </xdr:to>
    <xdr:sp macro="" textlink="">
      <xdr:nvSpPr>
        <xdr:cNvPr id="18" name="矢印: 下 17">
          <a:extLst>
            <a:ext uri="{FF2B5EF4-FFF2-40B4-BE49-F238E27FC236}">
              <a16:creationId xmlns:a16="http://schemas.microsoft.com/office/drawing/2014/main" id="{0C89B75F-D389-DB88-48D2-1A45E54AE4D7}"/>
            </a:ext>
          </a:extLst>
        </xdr:cNvPr>
        <xdr:cNvSpPr/>
      </xdr:nvSpPr>
      <xdr:spPr>
        <a:xfrm>
          <a:off x="1796716" y="5309937"/>
          <a:ext cx="898358" cy="906379"/>
        </a:xfrm>
        <a:prstGeom prst="downArrow">
          <a:avLst/>
        </a:prstGeom>
        <a:solidFill>
          <a:srgbClr val="0070C0"/>
        </a:solidFill>
        <a:ln w="34925">
          <a:solidFill>
            <a:srgbClr val="FFFFFF"/>
          </a:solidFill>
        </a:ln>
        <a:effectLst>
          <a:outerShdw blurRad="317500" dir="2700000" algn="ctr">
            <a:srgbClr val="000000">
              <a:alpha val="43000"/>
            </a:srgbClr>
          </a:outerShdw>
        </a:effectLst>
        <a:scene3d>
          <a:camera prst="isometricOffAxis1Right"/>
          <a:lightRig rig="threePt" dir="t">
            <a:rot lat="0" lon="0" rev="0"/>
          </a:lightRig>
        </a:scene3d>
        <a:sp3d extrusionH="38100" prstMaterial="clear">
          <a:bevelT w="260350" h="50800" prst="convex"/>
          <a:bevelB prst="softRound"/>
        </a:sp3d>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2000" b="1"/>
        </a:p>
      </xdr:txBody>
    </xdr:sp>
    <xdr:clientData/>
  </xdr:twoCellAnchor>
  <xdr:twoCellAnchor>
    <xdr:from>
      <xdr:col>6</xdr:col>
      <xdr:colOff>112294</xdr:colOff>
      <xdr:row>26</xdr:row>
      <xdr:rowOff>32084</xdr:rowOff>
    </xdr:from>
    <xdr:to>
      <xdr:col>21</xdr:col>
      <xdr:colOff>32084</xdr:colOff>
      <xdr:row>29</xdr:row>
      <xdr:rowOff>80210</xdr:rowOff>
    </xdr:to>
    <xdr:cxnSp macro="">
      <xdr:nvCxnSpPr>
        <xdr:cNvPr id="20" name="コネクタ: カギ線 19">
          <a:extLst>
            <a:ext uri="{FF2B5EF4-FFF2-40B4-BE49-F238E27FC236}">
              <a16:creationId xmlns:a16="http://schemas.microsoft.com/office/drawing/2014/main" id="{34F4B98F-7A93-F9A7-D377-FD02F33D358D}"/>
            </a:ext>
          </a:extLst>
        </xdr:cNvPr>
        <xdr:cNvCxnSpPr/>
      </xdr:nvCxnSpPr>
      <xdr:spPr>
        <a:xfrm flipV="1">
          <a:off x="3416968" y="5694947"/>
          <a:ext cx="7620000" cy="770021"/>
        </a:xfrm>
        <a:prstGeom prst="bentConnector3">
          <a:avLst/>
        </a:prstGeom>
        <a:ln w="88900">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21</xdr:col>
      <xdr:colOff>16042</xdr:colOff>
      <xdr:row>20</xdr:row>
      <xdr:rowOff>8021</xdr:rowOff>
    </xdr:from>
    <xdr:to>
      <xdr:col>21</xdr:col>
      <xdr:colOff>32084</xdr:colOff>
      <xdr:row>28</xdr:row>
      <xdr:rowOff>176463</xdr:rowOff>
    </xdr:to>
    <xdr:cxnSp macro="">
      <xdr:nvCxnSpPr>
        <xdr:cNvPr id="22" name="直線矢印コネクタ 21">
          <a:extLst>
            <a:ext uri="{FF2B5EF4-FFF2-40B4-BE49-F238E27FC236}">
              <a16:creationId xmlns:a16="http://schemas.microsoft.com/office/drawing/2014/main" id="{653FC55C-EB82-C584-C202-CD7F89ECB677}"/>
            </a:ext>
          </a:extLst>
        </xdr:cNvPr>
        <xdr:cNvCxnSpPr/>
      </xdr:nvCxnSpPr>
      <xdr:spPr>
        <a:xfrm flipH="1">
          <a:off x="11020926" y="4491789"/>
          <a:ext cx="16042" cy="1828800"/>
        </a:xfrm>
        <a:prstGeom prst="straightConnector1">
          <a:avLst/>
        </a:prstGeom>
        <a:ln w="127000">
          <a:tailEnd type="triangle"/>
        </a:ln>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137160</xdr:colOff>
      <xdr:row>18</xdr:row>
      <xdr:rowOff>22860</xdr:rowOff>
    </xdr:to>
    <xdr:pic>
      <xdr:nvPicPr>
        <xdr:cNvPr id="5" name="図 4" descr="感染性胃腸炎患者報告数　直近5シーズン">
          <a:extLst>
            <a:ext uri="{FF2B5EF4-FFF2-40B4-BE49-F238E27FC236}">
              <a16:creationId xmlns:a16="http://schemas.microsoft.com/office/drawing/2014/main" id="{032B7E56-F6FC-2183-7193-FEBF6A5B1D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760" y="990600"/>
          <a:ext cx="7414260"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777951</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803524</xdr:colOff>
      <xdr:row>8</xdr:row>
      <xdr:rowOff>15240</xdr:rowOff>
    </xdr:from>
    <xdr:to>
      <xdr:col>13</xdr:col>
      <xdr:colOff>769620</xdr:colOff>
      <xdr:row>16</xdr:row>
      <xdr:rowOff>68719</xdr:rowOff>
    </xdr:to>
    <xdr:grpSp>
      <xdr:nvGrpSpPr>
        <xdr:cNvPr id="68" name="グループ化 4">
          <a:extLst>
            <a:ext uri="{FF2B5EF4-FFF2-40B4-BE49-F238E27FC236}">
              <a16:creationId xmlns:a16="http://schemas.microsoft.com/office/drawing/2014/main" id="{5A3B2918-C4D0-43A6-8123-F98EBF4E0C9E}"/>
            </a:ext>
          </a:extLst>
        </xdr:cNvPr>
        <xdr:cNvGrpSpPr>
          <a:grpSpLocks/>
        </xdr:cNvGrpSpPr>
      </xdr:nvGrpSpPr>
      <xdr:grpSpPr bwMode="auto">
        <a:xfrm>
          <a:off x="5345044" y="1676400"/>
          <a:ext cx="7258436" cy="1394599"/>
          <a:chOff x="15480370" y="3871792"/>
          <a:chExt cx="7209369" cy="987253"/>
        </a:xfrm>
      </xdr:grpSpPr>
      <xdr:cxnSp macro="">
        <xdr:nvCxnSpPr>
          <xdr:cNvPr id="71" name="直線コネクタ 153">
            <a:extLst>
              <a:ext uri="{FF2B5EF4-FFF2-40B4-BE49-F238E27FC236}">
                <a16:creationId xmlns:a16="http://schemas.microsoft.com/office/drawing/2014/main" id="{3D23A5EA-ABDD-047A-D61C-4D9B8C56BCF4}"/>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72" name="直線コネクタ 153">
            <a:extLst>
              <a:ext uri="{FF2B5EF4-FFF2-40B4-BE49-F238E27FC236}">
                <a16:creationId xmlns:a16="http://schemas.microsoft.com/office/drawing/2014/main" id="{D8548814-1FDF-FBD4-1210-E7206A6C4DF5}"/>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73" name="直線コネクタ 153">
            <a:extLst>
              <a:ext uri="{FF2B5EF4-FFF2-40B4-BE49-F238E27FC236}">
                <a16:creationId xmlns:a16="http://schemas.microsoft.com/office/drawing/2014/main" id="{8F474BE0-AC0D-6165-1EBD-426FA7415516}"/>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4" name="直線コネクタ 153">
            <a:extLst>
              <a:ext uri="{FF2B5EF4-FFF2-40B4-BE49-F238E27FC236}">
                <a16:creationId xmlns:a16="http://schemas.microsoft.com/office/drawing/2014/main" id="{06DA6DA7-BF40-4AF3-62A8-34CD89B639E4}"/>
              </a:ext>
            </a:extLst>
          </xdr:cNvPr>
          <xdr:cNvCxnSpPr>
            <a:cxnSpLocks noChangeShapeType="1"/>
          </xdr:cNvCxnSpPr>
        </xdr:nvCxnSpPr>
        <xdr:spPr bwMode="auto">
          <a:xfrm flipV="1">
            <a:off x="15530423" y="4171099"/>
            <a:ext cx="7154928" cy="9167"/>
          </a:xfrm>
          <a:prstGeom prst="line">
            <a:avLst/>
          </a:prstGeom>
          <a:noFill/>
          <a:ln w="6350" algn="ctr">
            <a:solidFill>
              <a:srgbClr val="000000"/>
            </a:solidFill>
            <a:prstDash val="dash"/>
            <a:round/>
            <a:headEnd/>
            <a:tailEnd/>
          </a:ln>
        </xdr:spPr>
      </xdr:cxnSp>
      <xdr:cxnSp macro="">
        <xdr:nvCxnSpPr>
          <xdr:cNvPr id="82" name="直線コネクタ 153">
            <a:extLst>
              <a:ext uri="{FF2B5EF4-FFF2-40B4-BE49-F238E27FC236}">
                <a16:creationId xmlns:a16="http://schemas.microsoft.com/office/drawing/2014/main" id="{293F9655-5A01-A6BD-EEE5-51723BE221F7}"/>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83" name="Text Box 435">
          <a:extLst>
            <a:ext uri="{FF2B5EF4-FFF2-40B4-BE49-F238E27FC236}">
              <a16:creationId xmlns:a16="http://schemas.microsoft.com/office/drawing/2014/main" id="{E24747AE-9D86-44FB-9D5C-C2C99087CE5F}"/>
            </a:ext>
          </a:extLst>
        </xdr:cNvPr>
        <xdr:cNvSpPr txBox="1">
          <a:spLocks noChangeArrowheads="1"/>
        </xdr:cNvSpPr>
      </xdr:nvSpPr>
      <xdr:spPr bwMode="auto">
        <a:xfrm>
          <a:off x="5514975" y="554656"/>
          <a:ext cx="622958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a:t>
          </a:r>
          <a:r>
            <a:rPr lang="ja-JP" altLang="en-US" sz="1400" b="1" i="0" u="none" strike="noStrike" baseline="0">
              <a:solidFill>
                <a:srgbClr val="FF0000"/>
              </a:solidFill>
              <a:latin typeface="ＭＳ Ｐゴシック"/>
              <a:ea typeface="ＭＳ Ｐゴシック"/>
            </a:rPr>
            <a:t>レベル </a:t>
          </a:r>
          <a:r>
            <a:rPr lang="en-US" altLang="ja-JP" sz="1400" b="1" i="0" u="none" strike="noStrike" baseline="0">
              <a:solidFill>
                <a:srgbClr val="FF0000"/>
              </a:solidFill>
              <a:latin typeface="ＭＳ Ｐゴシック"/>
              <a:ea typeface="ＭＳ Ｐゴシック"/>
            </a:rPr>
            <a:t>3</a:t>
          </a:r>
          <a:r>
            <a:rPr lang="ja-JP" altLang="en-US" sz="1200" b="1" i="0" u="none" strike="noStrike" baseline="0">
              <a:solidFill>
                <a:srgbClr val="FF0000"/>
              </a:solidFill>
              <a:latin typeface="ＭＳ Ｐゴシック"/>
              <a:ea typeface="ＭＳ Ｐゴシック"/>
            </a:rPr>
            <a:t>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5.44</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84" name="右矢印 4">
          <a:extLst>
            <a:ext uri="{FF2B5EF4-FFF2-40B4-BE49-F238E27FC236}">
              <a16:creationId xmlns:a16="http://schemas.microsoft.com/office/drawing/2014/main" id="{3FB94375-287C-4732-B68D-D695893BEBAD}"/>
            </a:ext>
          </a:extLst>
        </xdr:cNvPr>
        <xdr:cNvSpPr/>
      </xdr:nvSpPr>
      <xdr:spPr>
        <a:xfrm>
          <a:off x="2025014" y="176593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651376</xdr:colOff>
      <xdr:row>4</xdr:row>
      <xdr:rowOff>40122</xdr:rowOff>
    </xdr:from>
    <xdr:to>
      <xdr:col>12</xdr:col>
      <xdr:colOff>876300</xdr:colOff>
      <xdr:row>8</xdr:row>
      <xdr:rowOff>45720</xdr:rowOff>
    </xdr:to>
    <xdr:sp macro="" textlink="">
      <xdr:nvSpPr>
        <xdr:cNvPr id="92" name="線吹き出し 2 (枠付き) 14">
          <a:extLst>
            <a:ext uri="{FF2B5EF4-FFF2-40B4-BE49-F238E27FC236}">
              <a16:creationId xmlns:a16="http://schemas.microsoft.com/office/drawing/2014/main" id="{D801708E-22C7-4F6A-AE0A-F12F2675DC83}"/>
            </a:ext>
          </a:extLst>
        </xdr:cNvPr>
        <xdr:cNvSpPr/>
      </xdr:nvSpPr>
      <xdr:spPr bwMode="auto">
        <a:xfrm>
          <a:off x="9018136" y="1030722"/>
          <a:ext cx="2770004" cy="676158"/>
        </a:xfrm>
        <a:prstGeom prst="borderCallout2">
          <a:avLst>
            <a:gd name="adj1" fmla="val 102485"/>
            <a:gd name="adj2" fmla="val 49943"/>
            <a:gd name="adj3" fmla="val 147050"/>
            <a:gd name="adj4" fmla="val 50621"/>
            <a:gd name="adj5" fmla="val 219013"/>
            <a:gd name="adj6" fmla="val 54201"/>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300" b="1" i="0" u="none" strike="noStrike" baseline="0">
              <a:solidFill>
                <a:srgbClr val="FF0000"/>
              </a:solidFill>
              <a:latin typeface="ＭＳ Ｐゴシック"/>
              <a:ea typeface="ＭＳ Ｐゴシック"/>
            </a:rPr>
            <a:t>今週ですが、それでも</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2</a:t>
          </a:r>
          <a:r>
            <a:rPr lang="ja-JP" altLang="en-US" sz="1600" b="1" i="0" u="none" strike="noStrike" baseline="0">
              <a:solidFill>
                <a:srgbClr val="FF0000"/>
              </a:solidFill>
              <a:latin typeface="ＭＳ Ｐゴシック"/>
              <a:ea typeface="ＭＳ Ｐゴシック"/>
            </a:rPr>
            <a:t>件</a:t>
          </a:r>
        </a:p>
      </xdr:txBody>
    </xdr:sp>
    <xdr:clientData/>
  </xdr:twoCellAnchor>
  <xdr:twoCellAnchor>
    <xdr:from>
      <xdr:col>11</xdr:col>
      <xdr:colOff>1083461</xdr:colOff>
      <xdr:row>12</xdr:row>
      <xdr:rowOff>74403</xdr:rowOff>
    </xdr:from>
    <xdr:to>
      <xdr:col>11</xdr:col>
      <xdr:colOff>1402080</xdr:colOff>
      <xdr:row>14</xdr:row>
      <xdr:rowOff>29608</xdr:rowOff>
    </xdr:to>
    <xdr:sp macro="" textlink="">
      <xdr:nvSpPr>
        <xdr:cNvPr id="93" name="円/楕円 17">
          <a:extLst>
            <a:ext uri="{FF2B5EF4-FFF2-40B4-BE49-F238E27FC236}">
              <a16:creationId xmlns:a16="http://schemas.microsoft.com/office/drawing/2014/main" id="{713E092F-2C84-4316-B359-D44311A5E9D1}"/>
            </a:ext>
          </a:extLst>
        </xdr:cNvPr>
        <xdr:cNvSpPr>
          <a:spLocks noChangeArrowheads="1"/>
        </xdr:cNvSpPr>
      </xdr:nvSpPr>
      <xdr:spPr bwMode="auto">
        <a:xfrm>
          <a:off x="10372241" y="2406123"/>
          <a:ext cx="318619" cy="290485"/>
        </a:xfrm>
        <a:prstGeom prst="ellipse">
          <a:avLst/>
        </a:prstGeom>
        <a:noFill/>
        <a:ln w="25400" algn="ctr">
          <a:solidFill>
            <a:srgbClr val="00B050"/>
          </a:solidFill>
          <a:round/>
          <a:headEnd/>
          <a:tailEnd/>
        </a:ln>
      </xdr:spPr>
      <xdr:txBody>
        <a:bodyPr/>
        <a:lstStyle/>
        <a:p>
          <a:endParaRPr lang="ja-JP" altLang="en-US"/>
        </a:p>
      </xdr:txBody>
    </xdr:sp>
    <xdr:clientData/>
  </xdr:twoCellAnchor>
  <xdr:twoCellAnchor editAs="oneCell">
    <xdr:from>
      <xdr:col>0</xdr:col>
      <xdr:colOff>22860</xdr:colOff>
      <xdr:row>2</xdr:row>
      <xdr:rowOff>1</xdr:rowOff>
    </xdr:from>
    <xdr:to>
      <xdr:col>2</xdr:col>
      <xdr:colOff>234835</xdr:colOff>
      <xdr:row>16</xdr:row>
      <xdr:rowOff>53341</xdr:rowOff>
    </xdr:to>
    <xdr:pic>
      <xdr:nvPicPr>
        <xdr:cNvPr id="7" name="図 6">
          <a:extLst>
            <a:ext uri="{FF2B5EF4-FFF2-40B4-BE49-F238E27FC236}">
              <a16:creationId xmlns:a16="http://schemas.microsoft.com/office/drawing/2014/main" id="{4441E416-12D5-737E-934A-C705D1DFC69E}"/>
            </a:ext>
          </a:extLst>
        </xdr:cNvPr>
        <xdr:cNvPicPr>
          <a:picLocks noChangeAspect="1"/>
        </xdr:cNvPicPr>
      </xdr:nvPicPr>
      <xdr:blipFill>
        <a:blip xmlns:r="http://schemas.openxmlformats.org/officeDocument/2006/relationships" r:embed="rId3"/>
        <a:stretch>
          <a:fillRect/>
        </a:stretch>
      </xdr:blipFill>
      <xdr:spPr>
        <a:xfrm>
          <a:off x="22860" y="548641"/>
          <a:ext cx="1530235" cy="2506980"/>
        </a:xfrm>
        <a:prstGeom prst="rect">
          <a:avLst/>
        </a:prstGeom>
      </xdr:spPr>
    </xdr:pic>
    <xdr:clientData/>
  </xdr:twoCellAnchor>
  <xdr:twoCellAnchor editAs="oneCell">
    <xdr:from>
      <xdr:col>4</xdr:col>
      <xdr:colOff>647700</xdr:colOff>
      <xdr:row>2</xdr:row>
      <xdr:rowOff>0</xdr:rowOff>
    </xdr:from>
    <xdr:to>
      <xdr:col>6</xdr:col>
      <xdr:colOff>685801</xdr:colOff>
      <xdr:row>16</xdr:row>
      <xdr:rowOff>37431</xdr:rowOff>
    </xdr:to>
    <xdr:pic>
      <xdr:nvPicPr>
        <xdr:cNvPr id="9" name="図 8">
          <a:extLst>
            <a:ext uri="{FF2B5EF4-FFF2-40B4-BE49-F238E27FC236}">
              <a16:creationId xmlns:a16="http://schemas.microsoft.com/office/drawing/2014/main" id="{434EB673-7488-64DC-5402-AF55FA64178A}"/>
            </a:ext>
          </a:extLst>
        </xdr:cNvPr>
        <xdr:cNvPicPr>
          <a:picLocks noChangeAspect="1"/>
        </xdr:cNvPicPr>
      </xdr:nvPicPr>
      <xdr:blipFill>
        <a:blip xmlns:r="http://schemas.openxmlformats.org/officeDocument/2006/relationships" r:embed="rId4"/>
        <a:stretch>
          <a:fillRect/>
        </a:stretch>
      </xdr:blipFill>
      <xdr:spPr>
        <a:xfrm>
          <a:off x="2697480" y="548640"/>
          <a:ext cx="1836421" cy="24910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17</xdr:row>
      <xdr:rowOff>0</xdr:rowOff>
    </xdr:from>
    <xdr:to>
      <xdr:col>8</xdr:col>
      <xdr:colOff>304800</xdr:colOff>
      <xdr:row>18</xdr:row>
      <xdr:rowOff>40005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66AF62D1-7CC3-40A5-8870-9AE71E24A1B5}"/>
            </a:ext>
          </a:extLst>
        </xdr:cNvPr>
        <xdr:cNvSpPr>
          <a:spLocks noChangeAspect="1" noChangeArrowheads="1"/>
        </xdr:cNvSpPr>
      </xdr:nvSpPr>
      <xdr:spPr bwMode="auto">
        <a:xfrm>
          <a:off x="4655820" y="4114800"/>
          <a:ext cx="304800" cy="299085"/>
        </a:xfrm>
        <a:prstGeom prst="rect">
          <a:avLst/>
        </a:prstGeom>
        <a:noFill/>
        <a:ln w="9525">
          <a:noFill/>
          <a:miter lim="800000"/>
          <a:headEnd/>
          <a:tailEnd/>
        </a:ln>
      </xdr:spPr>
    </xdr:sp>
    <xdr:clientData/>
  </xdr:twoCellAnchor>
  <xdr:twoCellAnchor>
    <xdr:from>
      <xdr:col>5</xdr:col>
      <xdr:colOff>304800</xdr:colOff>
      <xdr:row>7</xdr:row>
      <xdr:rowOff>228600</xdr:rowOff>
    </xdr:from>
    <xdr:to>
      <xdr:col>6</xdr:col>
      <xdr:colOff>533400</xdr:colOff>
      <xdr:row>11</xdr:row>
      <xdr:rowOff>76200</xdr:rowOff>
    </xdr:to>
    <xdr:sp macro="" textlink="">
      <xdr:nvSpPr>
        <xdr:cNvPr id="3" name="右矢印 2">
          <a:extLst>
            <a:ext uri="{FF2B5EF4-FFF2-40B4-BE49-F238E27FC236}">
              <a16:creationId xmlns:a16="http://schemas.microsoft.com/office/drawing/2014/main" id="{6BB4B119-DAB2-43E7-93B6-F70C53F3F585}"/>
            </a:ext>
          </a:extLst>
        </xdr:cNvPr>
        <xdr:cNvSpPr>
          <a:spLocks noChangeArrowheads="1"/>
        </xdr:cNvSpPr>
      </xdr:nvSpPr>
      <xdr:spPr bwMode="auto">
        <a:xfrm>
          <a:off x="3108960" y="2057400"/>
          <a:ext cx="845820" cy="708660"/>
        </a:xfrm>
        <a:prstGeom prst="rightArrow">
          <a:avLst>
            <a:gd name="adj1" fmla="val 50000"/>
            <a:gd name="adj2" fmla="val 49863"/>
          </a:avLst>
        </a:prstGeom>
        <a:solidFill>
          <a:srgbClr val="4F81BD"/>
        </a:solidFill>
        <a:ln w="25400" algn="ctr">
          <a:solidFill>
            <a:srgbClr val="385D8A"/>
          </a:solidFill>
          <a:miter lim="800000"/>
          <a:headEnd/>
          <a:tailEnd/>
        </a:ln>
        <a:effectLst>
          <a:outerShdw dist="56061" dir="2700000" algn="tl" rotWithShape="0">
            <a:srgbClr val="FFFFFF">
              <a:alpha val="39999"/>
            </a:srgbClr>
          </a:outerShdw>
        </a:effectLst>
      </xdr:spPr>
      <xdr:txBody>
        <a:bodyPr/>
        <a:lstStyle/>
        <a:p>
          <a:endParaRPr lang="ja-JP" altLang="en-US"/>
        </a:p>
      </xdr:txBody>
    </xdr:sp>
    <xdr:clientData/>
  </xdr:twoCellAnchor>
  <xdr:twoCellAnchor editAs="oneCell">
    <xdr:from>
      <xdr:col>16</xdr:col>
      <xdr:colOff>0</xdr:colOff>
      <xdr:row>11</xdr:row>
      <xdr:rowOff>0</xdr:rowOff>
    </xdr:from>
    <xdr:to>
      <xdr:col>16</xdr:col>
      <xdr:colOff>304800</xdr:colOff>
      <xdr:row>12</xdr:row>
      <xdr:rowOff>85725</xdr:rowOff>
    </xdr:to>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638C0153-7921-4F67-88F9-6C77BA440F20}"/>
            </a:ext>
          </a:extLst>
        </xdr:cNvPr>
        <xdr:cNvSpPr>
          <a:spLocks noChangeAspect="1" noChangeArrowheads="1"/>
        </xdr:cNvSpPr>
      </xdr:nvSpPr>
      <xdr:spPr bwMode="auto">
        <a:xfrm>
          <a:off x="10294620" y="2689860"/>
          <a:ext cx="304800" cy="291465"/>
        </a:xfrm>
        <a:prstGeom prst="rect">
          <a:avLst/>
        </a:prstGeom>
        <a:noFill/>
        <a:ln w="9525">
          <a:noFill/>
          <a:miter lim="800000"/>
          <a:headEnd/>
          <a:tailEnd/>
        </a:ln>
      </xdr:spPr>
    </xdr:sp>
    <xdr:clientData/>
  </xdr:twoCellAnchor>
  <xdr:twoCellAnchor editAs="oneCell">
    <xdr:from>
      <xdr:col>16</xdr:col>
      <xdr:colOff>0</xdr:colOff>
      <xdr:row>11</xdr:row>
      <xdr:rowOff>0</xdr:rowOff>
    </xdr:from>
    <xdr:to>
      <xdr:col>16</xdr:col>
      <xdr:colOff>304800</xdr:colOff>
      <xdr:row>12</xdr:row>
      <xdr:rowOff>85725</xdr:rowOff>
    </xdr:to>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2A5FCD27-A786-41B8-9C2D-63CAE4B20487}"/>
            </a:ext>
          </a:extLst>
        </xdr:cNvPr>
        <xdr:cNvSpPr>
          <a:spLocks noChangeAspect="1" noChangeArrowheads="1"/>
        </xdr:cNvSpPr>
      </xdr:nvSpPr>
      <xdr:spPr bwMode="auto">
        <a:xfrm>
          <a:off x="10294620" y="2689860"/>
          <a:ext cx="304800" cy="291465"/>
        </a:xfrm>
        <a:prstGeom prst="rect">
          <a:avLst/>
        </a:prstGeom>
        <a:noFill/>
        <a:ln w="9525">
          <a:noFill/>
          <a:miter lim="800000"/>
          <a:headEnd/>
          <a:tailEnd/>
        </a:ln>
      </xdr:spPr>
    </xdr:sp>
    <xdr:clientData/>
  </xdr:twoCellAnchor>
  <xdr:twoCellAnchor editAs="oneCell">
    <xdr:from>
      <xdr:col>16</xdr:col>
      <xdr:colOff>0</xdr:colOff>
      <xdr:row>11</xdr:row>
      <xdr:rowOff>0</xdr:rowOff>
    </xdr:from>
    <xdr:to>
      <xdr:col>16</xdr:col>
      <xdr:colOff>304800</xdr:colOff>
      <xdr:row>12</xdr:row>
      <xdr:rowOff>85725</xdr:rowOff>
    </xdr:to>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A2585FA4-6918-4044-9537-005425133972}"/>
            </a:ext>
          </a:extLst>
        </xdr:cNvPr>
        <xdr:cNvSpPr>
          <a:spLocks noChangeAspect="1" noChangeArrowheads="1"/>
        </xdr:cNvSpPr>
      </xdr:nvSpPr>
      <xdr:spPr bwMode="auto">
        <a:xfrm>
          <a:off x="10294620" y="2689860"/>
          <a:ext cx="304800" cy="291465"/>
        </a:xfrm>
        <a:prstGeom prst="rect">
          <a:avLst/>
        </a:prstGeom>
        <a:noFill/>
        <a:ln w="9525">
          <a:noFill/>
          <a:miter lim="800000"/>
          <a:headEnd/>
          <a:tailEnd/>
        </a:ln>
      </xdr:spPr>
    </xdr:sp>
    <xdr:clientData/>
  </xdr:twoCellAnchor>
  <xdr:twoCellAnchor editAs="oneCell">
    <xdr:from>
      <xdr:col>22</xdr:col>
      <xdr:colOff>161925</xdr:colOff>
      <xdr:row>65</xdr:row>
      <xdr:rowOff>114300</xdr:rowOff>
    </xdr:from>
    <xdr:to>
      <xdr:col>26</xdr:col>
      <xdr:colOff>613410</xdr:colOff>
      <xdr:row>76</xdr:row>
      <xdr:rowOff>28575</xdr:rowOff>
    </xdr:to>
    <xdr:pic>
      <xdr:nvPicPr>
        <xdr:cNvPr id="7" name="図 3">
          <a:extLst>
            <a:ext uri="{FF2B5EF4-FFF2-40B4-BE49-F238E27FC236}">
              <a16:creationId xmlns:a16="http://schemas.microsoft.com/office/drawing/2014/main" id="{E9C43A5E-34F7-45B4-ADD0-1F96EF740C04}"/>
            </a:ext>
          </a:extLst>
        </xdr:cNvPr>
        <xdr:cNvPicPr>
          <a:picLocks noChangeAspect="1"/>
        </xdr:cNvPicPr>
      </xdr:nvPicPr>
      <xdr:blipFill>
        <a:blip xmlns:r="http://schemas.openxmlformats.org/officeDocument/2006/relationships" r:embed="rId4" cstate="print"/>
        <a:srcRect/>
        <a:stretch>
          <a:fillRect/>
        </a:stretch>
      </xdr:blipFill>
      <xdr:spPr bwMode="auto">
        <a:xfrm>
          <a:off x="14159865" y="12473940"/>
          <a:ext cx="2920365" cy="1758315"/>
        </a:xfrm>
        <a:prstGeom prst="rect">
          <a:avLst/>
        </a:prstGeom>
        <a:noFill/>
        <a:ln w="9525">
          <a:noFill/>
          <a:miter lim="800000"/>
          <a:headEnd/>
          <a:tailEnd/>
        </a:ln>
      </xdr:spPr>
    </xdr:pic>
    <xdr:clientData/>
  </xdr:twoCellAnchor>
  <xdr:twoCellAnchor editAs="oneCell">
    <xdr:from>
      <xdr:col>1</xdr:col>
      <xdr:colOff>9525</xdr:colOff>
      <xdr:row>4</xdr:row>
      <xdr:rowOff>38100</xdr:rowOff>
    </xdr:from>
    <xdr:to>
      <xdr:col>5</xdr:col>
      <xdr:colOff>47625</xdr:colOff>
      <xdr:row>12</xdr:row>
      <xdr:rowOff>190500</xdr:rowOff>
    </xdr:to>
    <xdr:pic>
      <xdr:nvPicPr>
        <xdr:cNvPr id="8" name="Picture 112" descr="ANd9GcQSq7BADIZesByAz7UHNV01S5D3JqS-FfeVelucsemA3wef4u2X">
          <a:extLst>
            <a:ext uri="{FF2B5EF4-FFF2-40B4-BE49-F238E27FC236}">
              <a16:creationId xmlns:a16="http://schemas.microsoft.com/office/drawing/2014/main" id="{C032B4AF-0750-4704-94F8-AE59A7F3AE97}"/>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344805" y="1211580"/>
          <a:ext cx="2506980" cy="1874520"/>
        </a:xfrm>
        <a:prstGeom prst="rect">
          <a:avLst/>
        </a:prstGeom>
        <a:noFill/>
        <a:ln w="9525">
          <a:noFill/>
          <a:miter lim="800000"/>
          <a:headEnd/>
          <a:tailEnd/>
        </a:ln>
        <a:effectLst>
          <a:outerShdw dist="131028" dir="2935797" algn="tl" rotWithShape="0">
            <a:srgbClr val="FFFF99">
              <a:alpha val="64999"/>
            </a:srgbClr>
          </a:outerShdw>
        </a:effectLst>
      </xdr:spPr>
    </xdr:pic>
    <xdr:clientData/>
  </xdr:twoCellAnchor>
  <xdr:twoCellAnchor editAs="oneCell">
    <xdr:from>
      <xdr:col>1</xdr:col>
      <xdr:colOff>0</xdr:colOff>
      <xdr:row>12</xdr:row>
      <xdr:rowOff>53636</xdr:rowOff>
    </xdr:from>
    <xdr:to>
      <xdr:col>5</xdr:col>
      <xdr:colOff>47625</xdr:colOff>
      <xdr:row>14</xdr:row>
      <xdr:rowOff>333896</xdr:rowOff>
    </xdr:to>
    <xdr:pic>
      <xdr:nvPicPr>
        <xdr:cNvPr id="9" name="Picture 113" descr="ANd9GcR5ydTqeNGTDDaXSsAN6EaWIVAwumQgiDtC0IXmol8Sh5sd4Q8O">
          <a:extLst>
            <a:ext uri="{FF2B5EF4-FFF2-40B4-BE49-F238E27FC236}">
              <a16:creationId xmlns:a16="http://schemas.microsoft.com/office/drawing/2014/main" id="{076BCFE9-8272-4764-B58E-DE35EC8A6AB9}"/>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335280" y="2949236"/>
          <a:ext cx="2516505" cy="70698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15</xdr:row>
      <xdr:rowOff>23329</xdr:rowOff>
    </xdr:from>
    <xdr:to>
      <xdr:col>2</xdr:col>
      <xdr:colOff>4144347</xdr:colOff>
      <xdr:row>33</xdr:row>
      <xdr:rowOff>117572</xdr:rowOff>
    </xdr:to>
    <xdr:pic>
      <xdr:nvPicPr>
        <xdr:cNvPr id="3" name="図 2">
          <a:extLst>
            <a:ext uri="{FF2B5EF4-FFF2-40B4-BE49-F238E27FC236}">
              <a16:creationId xmlns:a16="http://schemas.microsoft.com/office/drawing/2014/main" id="{E0783FD5-863B-6F16-890B-ADE0171186A3}"/>
            </a:ext>
          </a:extLst>
        </xdr:cNvPr>
        <xdr:cNvPicPr>
          <a:picLocks noChangeAspect="1"/>
        </xdr:cNvPicPr>
      </xdr:nvPicPr>
      <xdr:blipFill>
        <a:blip xmlns:r="http://schemas.openxmlformats.org/officeDocument/2006/relationships" r:embed="rId2"/>
        <a:stretch>
          <a:fillRect/>
        </a:stretch>
      </xdr:blipFill>
      <xdr:spPr>
        <a:xfrm>
          <a:off x="2107163" y="6959084"/>
          <a:ext cx="4144347" cy="32822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37</xdr:row>
      <xdr:rowOff>0</xdr:rowOff>
    </xdr:from>
    <xdr:ext cx="47625" cy="9525"/>
    <xdr:pic>
      <xdr:nvPicPr>
        <xdr:cNvPr id="2" name="図 4" descr="http://www1.pref.shimane.lg.jp/contents/kansen/dis/zensu/sp.gif">
          <a:extLst>
            <a:ext uri="{FF2B5EF4-FFF2-40B4-BE49-F238E27FC236}">
              <a16:creationId xmlns:a16="http://schemas.microsoft.com/office/drawing/2014/main" id="{A73A6A93-9A8D-412D-A8EA-0FAE5B5B7A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0"/>
          <a:ext cx="47625" cy="9525"/>
        </a:xfrm>
        <a:prstGeom prst="rect">
          <a:avLst/>
        </a:prstGeom>
        <a:noFill/>
        <a:ln w="9525">
          <a:noFill/>
          <a:miter lim="800000"/>
          <a:headEnd/>
          <a:tailEnd/>
        </a:ln>
      </xdr:spPr>
    </xdr:pic>
    <xdr:clientData/>
  </xdr:oneCellAnchor>
  <xdr:twoCellAnchor>
    <xdr:from>
      <xdr:col>6</xdr:col>
      <xdr:colOff>457199</xdr:colOff>
      <xdr:row>25</xdr:row>
      <xdr:rowOff>66675</xdr:rowOff>
    </xdr:from>
    <xdr:to>
      <xdr:col>9</xdr:col>
      <xdr:colOff>0</xdr:colOff>
      <xdr:row>27</xdr:row>
      <xdr:rowOff>811</xdr:rowOff>
    </xdr:to>
    <xdr:sp macro="" textlink="">
      <xdr:nvSpPr>
        <xdr:cNvPr id="3" name="テキスト ボックス 2">
          <a:extLst>
            <a:ext uri="{FF2B5EF4-FFF2-40B4-BE49-F238E27FC236}">
              <a16:creationId xmlns:a16="http://schemas.microsoft.com/office/drawing/2014/main" id="{A2630DC2-FF6E-4F68-9ECB-C6FEB26BD830}"/>
            </a:ext>
          </a:extLst>
        </xdr:cNvPr>
        <xdr:cNvSpPr txBox="1"/>
      </xdr:nvSpPr>
      <xdr:spPr>
        <a:xfrm>
          <a:off x="3352799" y="368617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17</xdr:row>
      <xdr:rowOff>0</xdr:rowOff>
    </xdr:from>
    <xdr:to>
      <xdr:col>24</xdr:col>
      <xdr:colOff>851</xdr:colOff>
      <xdr:row>23</xdr:row>
      <xdr:rowOff>90488</xdr:rowOff>
    </xdr:to>
    <xdr:cxnSp macro="">
      <xdr:nvCxnSpPr>
        <xdr:cNvPr id="4" name="直線矢印コネクタ 3">
          <a:extLst>
            <a:ext uri="{FF2B5EF4-FFF2-40B4-BE49-F238E27FC236}">
              <a16:creationId xmlns:a16="http://schemas.microsoft.com/office/drawing/2014/main" id="{F31393EA-91C4-4CAF-8D27-D1EBF85184A4}"/>
            </a:ext>
          </a:extLst>
        </xdr:cNvPr>
        <xdr:cNvCxnSpPr>
          <a:stCxn id="5" idx="1"/>
        </xdr:cNvCxnSpPr>
      </xdr:nvCxnSpPr>
      <xdr:spPr>
        <a:xfrm flipV="1">
          <a:off x="10161270" y="268986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21</xdr:row>
      <xdr:rowOff>95250</xdr:rowOff>
    </xdr:from>
    <xdr:to>
      <xdr:col>27</xdr:col>
      <xdr:colOff>171450</xdr:colOff>
      <xdr:row>25</xdr:row>
      <xdr:rowOff>28575</xdr:rowOff>
    </xdr:to>
    <xdr:sp macro="" textlink="">
      <xdr:nvSpPr>
        <xdr:cNvPr id="5" name="テキスト ボックス 4">
          <a:extLst>
            <a:ext uri="{FF2B5EF4-FFF2-40B4-BE49-F238E27FC236}">
              <a16:creationId xmlns:a16="http://schemas.microsoft.com/office/drawing/2014/main" id="{DD89DE26-B886-4CB9-81E9-2FC4123BCF07}"/>
            </a:ext>
          </a:extLst>
        </xdr:cNvPr>
        <xdr:cNvSpPr txBox="1"/>
      </xdr:nvSpPr>
      <xdr:spPr>
        <a:xfrm>
          <a:off x="10161270" y="2785110"/>
          <a:ext cx="2865120" cy="86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0</xdr:rowOff>
    </xdr:from>
    <xdr:to>
      <xdr:col>31</xdr:col>
      <xdr:colOff>613410</xdr:colOff>
      <xdr:row>12</xdr:row>
      <xdr:rowOff>0</xdr:rowOff>
    </xdr:to>
    <xdr:grpSp>
      <xdr:nvGrpSpPr>
        <xdr:cNvPr id="6" name="グループ化 8580">
          <a:extLst>
            <a:ext uri="{FF2B5EF4-FFF2-40B4-BE49-F238E27FC236}">
              <a16:creationId xmlns:a16="http://schemas.microsoft.com/office/drawing/2014/main" id="{60D463FD-8BC5-4986-AA93-7CD1EEEB6691}"/>
            </a:ext>
          </a:extLst>
        </xdr:cNvPr>
        <xdr:cNvGrpSpPr>
          <a:grpSpLocks/>
        </xdr:cNvGrpSpPr>
      </xdr:nvGrpSpPr>
      <xdr:grpSpPr bwMode="auto">
        <a:xfrm>
          <a:off x="12165542" y="2709333"/>
          <a:ext cx="3493135" cy="0"/>
          <a:chOff x="13125451" y="1438276"/>
          <a:chExt cx="3733799" cy="628650"/>
        </a:xfrm>
      </xdr:grpSpPr>
      <xdr:sp macro="" textlink="">
        <xdr:nvSpPr>
          <xdr:cNvPr id="7" name="テキスト ボックス 6">
            <a:extLst>
              <a:ext uri="{FF2B5EF4-FFF2-40B4-BE49-F238E27FC236}">
                <a16:creationId xmlns:a16="http://schemas.microsoft.com/office/drawing/2014/main" id="{C360AAC2-469F-765E-4130-101B318A56E9}"/>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882D1CF6-D76A-AF9E-1E97-46D6B72852C9}"/>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0</xdr:rowOff>
    </xdr:from>
    <xdr:to>
      <xdr:col>13</xdr:col>
      <xdr:colOff>447675</xdr:colOff>
      <xdr:row>24</xdr:row>
      <xdr:rowOff>190501</xdr:rowOff>
    </xdr:to>
    <xdr:grpSp>
      <xdr:nvGrpSpPr>
        <xdr:cNvPr id="9" name="グループ化 8584">
          <a:extLst>
            <a:ext uri="{FF2B5EF4-FFF2-40B4-BE49-F238E27FC236}">
              <a16:creationId xmlns:a16="http://schemas.microsoft.com/office/drawing/2014/main" id="{80DF7E7E-9926-4233-995F-56CAEE6F2057}"/>
            </a:ext>
          </a:extLst>
        </xdr:cNvPr>
        <xdr:cNvGrpSpPr>
          <a:grpSpLocks/>
        </xdr:cNvGrpSpPr>
      </xdr:nvGrpSpPr>
      <xdr:grpSpPr bwMode="auto">
        <a:xfrm>
          <a:off x="4224020" y="2709333"/>
          <a:ext cx="2387388" cy="706968"/>
          <a:chOff x="4514850" y="1800225"/>
          <a:chExt cx="2619375" cy="1809750"/>
        </a:xfrm>
      </xdr:grpSpPr>
      <xdr:sp macro="" textlink="">
        <xdr:nvSpPr>
          <xdr:cNvPr id="10" name="テキスト ボックス 9">
            <a:extLst>
              <a:ext uri="{FF2B5EF4-FFF2-40B4-BE49-F238E27FC236}">
                <a16:creationId xmlns:a16="http://schemas.microsoft.com/office/drawing/2014/main" id="{5CA24504-81A1-B344-629B-0F2306797F39}"/>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09865F7A-CD45-24D5-065A-1BC40B62CBEA}"/>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12</xdr:row>
      <xdr:rowOff>0</xdr:rowOff>
    </xdr:from>
    <xdr:to>
      <xdr:col>9</xdr:col>
      <xdr:colOff>0</xdr:colOff>
      <xdr:row>24</xdr:row>
      <xdr:rowOff>190500</xdr:rowOff>
    </xdr:to>
    <xdr:grpSp>
      <xdr:nvGrpSpPr>
        <xdr:cNvPr id="12" name="グループ化 8588">
          <a:extLst>
            <a:ext uri="{FF2B5EF4-FFF2-40B4-BE49-F238E27FC236}">
              <a16:creationId xmlns:a16="http://schemas.microsoft.com/office/drawing/2014/main" id="{30F2291B-6ACA-4366-9D70-723627948843}"/>
            </a:ext>
          </a:extLst>
        </xdr:cNvPr>
        <xdr:cNvGrpSpPr>
          <a:grpSpLocks/>
        </xdr:cNvGrpSpPr>
      </xdr:nvGrpSpPr>
      <xdr:grpSpPr bwMode="auto">
        <a:xfrm>
          <a:off x="2590800" y="2709333"/>
          <a:ext cx="1710267" cy="706967"/>
          <a:chOff x="2697628" y="2705100"/>
          <a:chExt cx="1969622" cy="904876"/>
        </a:xfrm>
      </xdr:grpSpPr>
      <xdr:sp macro="" textlink="">
        <xdr:nvSpPr>
          <xdr:cNvPr id="13" name="テキスト ボックス 12">
            <a:extLst>
              <a:ext uri="{FF2B5EF4-FFF2-40B4-BE49-F238E27FC236}">
                <a16:creationId xmlns:a16="http://schemas.microsoft.com/office/drawing/2014/main" id="{907B9737-A322-8307-8E2B-9C5009779AB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E029C771-A03B-B706-A5E4-14E02C7666C2}"/>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171830</xdr:colOff>
      <xdr:row>27</xdr:row>
      <xdr:rowOff>39794</xdr:rowOff>
    </xdr:from>
    <xdr:to>
      <xdr:col>13</xdr:col>
      <xdr:colOff>595086</xdr:colOff>
      <xdr:row>54</xdr:row>
      <xdr:rowOff>85514</xdr:rowOff>
    </xdr:to>
    <xdr:graphicFrame macro="">
      <xdr:nvGraphicFramePr>
        <xdr:cNvPr id="15" name="グラフ 14">
          <a:extLst>
            <a:ext uri="{FF2B5EF4-FFF2-40B4-BE49-F238E27FC236}">
              <a16:creationId xmlns:a16="http://schemas.microsoft.com/office/drawing/2014/main" id="{B96FFE0B-AAE8-4004-9EC3-4C4288823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406517</xdr:colOff>
      <xdr:row>27</xdr:row>
      <xdr:rowOff>69046</xdr:rowOff>
    </xdr:from>
    <xdr:to>
      <xdr:col>29</xdr:col>
      <xdr:colOff>5813</xdr:colOff>
      <xdr:row>54</xdr:row>
      <xdr:rowOff>137626</xdr:rowOff>
    </xdr:to>
    <xdr:graphicFrame macro="">
      <xdr:nvGraphicFramePr>
        <xdr:cNvPr id="16" name="グラフ 15">
          <a:extLst>
            <a:ext uri="{FF2B5EF4-FFF2-40B4-BE49-F238E27FC236}">
              <a16:creationId xmlns:a16="http://schemas.microsoft.com/office/drawing/2014/main" id="{D8890ACB-60DD-4876-BF41-92E2FFB7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321235</xdr:colOff>
      <xdr:row>6</xdr:row>
      <xdr:rowOff>186267</xdr:rowOff>
    </xdr:from>
    <xdr:to>
      <xdr:col>22</xdr:col>
      <xdr:colOff>135466</xdr:colOff>
      <xdr:row>23</xdr:row>
      <xdr:rowOff>156883</xdr:rowOff>
    </xdr:to>
    <xdr:cxnSp macro="">
      <xdr:nvCxnSpPr>
        <xdr:cNvPr id="17" name="直線矢印コネクタ 16">
          <a:extLst>
            <a:ext uri="{FF2B5EF4-FFF2-40B4-BE49-F238E27FC236}">
              <a16:creationId xmlns:a16="http://schemas.microsoft.com/office/drawing/2014/main" id="{CC105470-DB66-43AF-A596-CF9448C537D1}"/>
            </a:ext>
          </a:extLst>
        </xdr:cNvPr>
        <xdr:cNvCxnSpPr/>
      </xdr:nvCxnSpPr>
      <xdr:spPr>
        <a:xfrm flipV="1">
          <a:off x="9008035" y="1473200"/>
          <a:ext cx="1676898" cy="1731683"/>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108857</xdr:colOff>
      <xdr:row>6</xdr:row>
      <xdr:rowOff>152400</xdr:rowOff>
    </xdr:from>
    <xdr:to>
      <xdr:col>7</xdr:col>
      <xdr:colOff>110067</xdr:colOff>
      <xdr:row>24</xdr:row>
      <xdr:rowOff>7776</xdr:rowOff>
    </xdr:to>
    <xdr:cxnSp macro="">
      <xdr:nvCxnSpPr>
        <xdr:cNvPr id="18" name="直線矢印コネクタ 17">
          <a:extLst>
            <a:ext uri="{FF2B5EF4-FFF2-40B4-BE49-F238E27FC236}">
              <a16:creationId xmlns:a16="http://schemas.microsoft.com/office/drawing/2014/main" id="{B8D4CA53-9101-4C63-B253-4086F0D2A5FF}"/>
            </a:ext>
          </a:extLst>
        </xdr:cNvPr>
        <xdr:cNvCxnSpPr/>
      </xdr:nvCxnSpPr>
      <xdr:spPr>
        <a:xfrm flipV="1">
          <a:off x="2081590" y="1439333"/>
          <a:ext cx="1398210" cy="1794243"/>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25</xdr:row>
      <xdr:rowOff>17124</xdr:rowOff>
    </xdr:from>
    <xdr:to>
      <xdr:col>7</xdr:col>
      <xdr:colOff>8467</xdr:colOff>
      <xdr:row>40</xdr:row>
      <xdr:rowOff>76200</xdr:rowOff>
    </xdr:to>
    <xdr:cxnSp macro="">
      <xdr:nvCxnSpPr>
        <xdr:cNvPr id="19" name="直線矢印コネクタ 18">
          <a:extLst>
            <a:ext uri="{FF2B5EF4-FFF2-40B4-BE49-F238E27FC236}">
              <a16:creationId xmlns:a16="http://schemas.microsoft.com/office/drawing/2014/main" id="{2168F919-E8A8-45CD-8C0E-25D98B85CA93}"/>
            </a:ext>
          </a:extLst>
        </xdr:cNvPr>
        <xdr:cNvCxnSpPr/>
      </xdr:nvCxnSpPr>
      <xdr:spPr>
        <a:xfrm>
          <a:off x="2049789" y="3666257"/>
          <a:ext cx="1328411" cy="268374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358588</xdr:colOff>
      <xdr:row>25</xdr:row>
      <xdr:rowOff>22412</xdr:rowOff>
    </xdr:from>
    <xdr:to>
      <xdr:col>21</xdr:col>
      <xdr:colOff>33867</xdr:colOff>
      <xdr:row>45</xdr:row>
      <xdr:rowOff>93133</xdr:rowOff>
    </xdr:to>
    <xdr:cxnSp macro="">
      <xdr:nvCxnSpPr>
        <xdr:cNvPr id="20" name="直線矢印コネクタ 19">
          <a:extLst>
            <a:ext uri="{FF2B5EF4-FFF2-40B4-BE49-F238E27FC236}">
              <a16:creationId xmlns:a16="http://schemas.microsoft.com/office/drawing/2014/main" id="{61226CD3-9A25-40BE-A514-36C3B223D8D4}"/>
            </a:ext>
          </a:extLst>
        </xdr:cNvPr>
        <xdr:cNvCxnSpPr/>
      </xdr:nvCxnSpPr>
      <xdr:spPr>
        <a:xfrm>
          <a:off x="9045388" y="3671545"/>
          <a:ext cx="1072279" cy="354205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1445848</xdr:colOff>
      <xdr:row>30</xdr:row>
      <xdr:rowOff>1</xdr:rowOff>
    </xdr:from>
    <xdr:to>
      <xdr:col>2</xdr:col>
      <xdr:colOff>4168206</xdr:colOff>
      <xdr:row>31</xdr:row>
      <xdr:rowOff>225403</xdr:rowOff>
    </xdr:to>
    <xdr:pic>
      <xdr:nvPicPr>
        <xdr:cNvPr id="3" name="図 2">
          <a:extLst>
            <a:ext uri="{FF2B5EF4-FFF2-40B4-BE49-F238E27FC236}">
              <a16:creationId xmlns:a16="http://schemas.microsoft.com/office/drawing/2014/main" id="{ED870C5D-ECC1-0ACC-6619-D1B2EDF23492}"/>
            </a:ext>
          </a:extLst>
        </xdr:cNvPr>
        <xdr:cNvPicPr>
          <a:picLocks noChangeAspect="1"/>
        </xdr:cNvPicPr>
      </xdr:nvPicPr>
      <xdr:blipFill>
        <a:blip xmlns:r="http://schemas.openxmlformats.org/officeDocument/2006/relationships" r:embed="rId1"/>
        <a:stretch>
          <a:fillRect/>
        </a:stretch>
      </xdr:blipFill>
      <xdr:spPr>
        <a:xfrm>
          <a:off x="1445848" y="9469642"/>
          <a:ext cx="5548922" cy="60965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594360</xdr:colOff>
      <xdr:row>8</xdr:row>
      <xdr:rowOff>7620</xdr:rowOff>
    </xdr:from>
    <xdr:to>
      <xdr:col>9</xdr:col>
      <xdr:colOff>594360</xdr:colOff>
      <xdr:row>9</xdr:row>
      <xdr:rowOff>137160</xdr:rowOff>
    </xdr:to>
    <xdr:cxnSp macro="">
      <xdr:nvCxnSpPr>
        <xdr:cNvPr id="3" name="直線矢印コネクタ 2">
          <a:extLst>
            <a:ext uri="{FF2B5EF4-FFF2-40B4-BE49-F238E27FC236}">
              <a16:creationId xmlns:a16="http://schemas.microsoft.com/office/drawing/2014/main" id="{C113AC61-E3BA-C15A-DB3E-9E78FBD20205}"/>
            </a:ext>
          </a:extLst>
        </xdr:cNvPr>
        <xdr:cNvCxnSpPr/>
      </xdr:nvCxnSpPr>
      <xdr:spPr>
        <a:xfrm>
          <a:off x="6080760" y="1470660"/>
          <a:ext cx="0" cy="29718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4.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alpha val="28000"/>
          </a:srgbClr>
        </a:solidFill>
        <a:ln>
          <a:solidFill>
            <a:srgbClr val="C00000"/>
          </a:solidFill>
        </a:ln>
      </a:spPr>
      <a:bodyPr vertOverflow="clip" horzOverflow="clip" rtlCol="0" anchor="t"/>
      <a:lstStyle>
        <a:defPPr algn="l">
          <a:defRPr kumimoji="1" sz="2000" b="1"/>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ecnomikata.com/ecnews/customerservice/47600/" TargetMode="External"/><Relationship Id="rId2" Type="http://schemas.openxmlformats.org/officeDocument/2006/relationships/hyperlink" Target="https://www.hokeniryo.metro.tokyo.lg.jp/documents/d/hokeniryo/r07shokuhineiseitsusin67" TargetMode="External"/><Relationship Id="rId1" Type="http://schemas.openxmlformats.org/officeDocument/2006/relationships/hyperlink" Target="https://toyokeizai.net/articles/-/873321" TargetMode="External"/><Relationship Id="rId5" Type="http://schemas.openxmlformats.org/officeDocument/2006/relationships/printerSettings" Target="../printerSettings/printerSettings10.bin"/><Relationship Id="rId4" Type="http://schemas.openxmlformats.org/officeDocument/2006/relationships/hyperlink" Target="https://wellness-news.co.jp/posts/250709%EF%BC%8D1/"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ifas.mhlw.go.jp/faspub/_link.do?i=IO_S020502&amp;p=RCL202501253" TargetMode="External"/><Relationship Id="rId2" Type="http://schemas.openxmlformats.org/officeDocument/2006/relationships/hyperlink" Target="https://www.excite.co.jp/news/article/Recall_53282/" TargetMode="External"/><Relationship Id="rId1" Type="http://schemas.openxmlformats.org/officeDocument/2006/relationships/hyperlink" Target="https://www.pref.shiga.lg.jp/file/attachment/5551972.pdf" TargetMode="External"/><Relationship Id="rId4"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news.infoseek.co.jp/publisher/fbs/" TargetMode="External"/><Relationship Id="rId1" Type="http://schemas.openxmlformats.org/officeDocument/2006/relationships/hyperlink" Target="http://idsc.tokyo-eiken.go.jp/diseases/gastro/gastro/"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topics.smt.docomo.ne.jp/article/trendnewscaster/trend/trendnewscaster-81041" TargetMode="External"/><Relationship Id="rId7" Type="http://schemas.openxmlformats.org/officeDocument/2006/relationships/printerSettings" Target="../printerSettings/printerSettings5.bin"/><Relationship Id="rId2" Type="http://schemas.openxmlformats.org/officeDocument/2006/relationships/hyperlink" Target="https://news.yahoo.co.jp/articles/2ae893f6f422d8deee26468302405cf515ed74aa" TargetMode="External"/><Relationship Id="rId1" Type="http://schemas.openxmlformats.org/officeDocument/2006/relationships/hyperlink" Target="https://www.youtube.com/playlist?list=PLqFOooexXuozcltx57lJL4rtmXtKYHjdv" TargetMode="External"/><Relationship Id="rId6" Type="http://schemas.openxmlformats.org/officeDocument/2006/relationships/hyperlink" Target="https://topics.smt.docomo.ne.jp/article/chibatv/region/chibatv-202507496717" TargetMode="External"/><Relationship Id="rId5" Type="http://schemas.openxmlformats.org/officeDocument/2006/relationships/hyperlink" Target="https://www.city.fukuoka.lg.jp/hofuku/hokensho/shokuhinanzen/documents/20250709_shokutyuudokunohasseinituite.pdf" TargetMode="External"/><Relationship Id="rId4" Type="http://schemas.openxmlformats.org/officeDocument/2006/relationships/hyperlink" Target="https://www.fnn.jp/articles/-/899210"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jetro.go.jp/biznews/2025/07/39750c26fd5fa478.html" TargetMode="External"/><Relationship Id="rId13" Type="http://schemas.openxmlformats.org/officeDocument/2006/relationships/hyperlink" Target="https://www.mk.co.kr/jp/society/11366195" TargetMode="External"/><Relationship Id="rId3" Type="http://schemas.openxmlformats.org/officeDocument/2006/relationships/hyperlink" Target="https://news.nissyoku.co.jp/news/tateishiw20250708082127789" TargetMode="External"/><Relationship Id="rId7" Type="http://schemas.openxmlformats.org/officeDocument/2006/relationships/hyperlink" Target="https://newscast.jp/news/9452708" TargetMode="External"/><Relationship Id="rId12" Type="http://schemas.openxmlformats.org/officeDocument/2006/relationships/hyperlink" Target="https://www.nikkei.com/nkd/company/article/?DisplayType=1&amp;ng=DGKKZO89833080U5A700C2TB0000&amp;scode=2801&amp;ba=1" TargetMode="External"/><Relationship Id="rId2" Type="http://schemas.openxmlformats.org/officeDocument/2006/relationships/hyperlink" Target="https://www.jetro.go.jp/biznews/2025/07/c4b9fed3f428602d.html" TargetMode="External"/><Relationship Id="rId1" Type="http://schemas.openxmlformats.org/officeDocument/2006/relationships/hyperlink" Target="https://www.mk.co.kr/jp/business/11364581" TargetMode="External"/><Relationship Id="rId6" Type="http://schemas.openxmlformats.org/officeDocument/2006/relationships/hyperlink" Target="https://www.bloomberg.co.jp/news/articles/2025-07-08/SZ1PWSDWX2PS00" TargetMode="External"/><Relationship Id="rId11" Type="http://schemas.openxmlformats.org/officeDocument/2006/relationships/hyperlink" Target="https://sustainablejapan.jp/2025/07/06/issb-sasb-update/115093" TargetMode="External"/><Relationship Id="rId5" Type="http://schemas.openxmlformats.org/officeDocument/2006/relationships/hyperlink" Target="https://www.jetro.go.jp/biz/areareports/2025/33b947c12aa40448.html" TargetMode="External"/><Relationship Id="rId15" Type="http://schemas.openxmlformats.org/officeDocument/2006/relationships/printerSettings" Target="../printerSettings/printerSettings6.bin"/><Relationship Id="rId10" Type="http://schemas.openxmlformats.org/officeDocument/2006/relationships/hyperlink" Target="https://news.yahoo.co.jp/articles/1c99fe5ac8cdcf9e8cdcb4005b1d8a40622baa87" TargetMode="External"/><Relationship Id="rId4" Type="http://schemas.openxmlformats.org/officeDocument/2006/relationships/hyperlink" Target="https://news.yahoo.co.jp/articles/940182a50b139b73e3da545ae7a01b0d5f297088" TargetMode="External"/><Relationship Id="rId9" Type="http://schemas.openxmlformats.org/officeDocument/2006/relationships/hyperlink" Target="https://www.jetro.go.jp/biznews/2025/07/ec2d816c2a32b11f.html" TargetMode="External"/><Relationship Id="rId14" Type="http://schemas.openxmlformats.org/officeDocument/2006/relationships/hyperlink" Target="https://crew-center.com/norovirus-outbreak-sickens-200-cruise-passengers"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F19"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58" t="s">
        <v>0</v>
      </c>
      <c r="B1" s="59"/>
      <c r="C1" s="59" t="s">
        <v>1</v>
      </c>
      <c r="D1" s="59"/>
      <c r="E1" s="59"/>
      <c r="F1" s="59"/>
      <c r="G1" s="59"/>
      <c r="H1" s="59"/>
      <c r="I1" s="41"/>
    </row>
    <row r="2" spans="1:9">
      <c r="A2" s="60" t="s">
        <v>2</v>
      </c>
      <c r="B2" s="61"/>
      <c r="C2" s="61"/>
      <c r="D2" s="61"/>
      <c r="E2" s="61"/>
      <c r="F2" s="61"/>
      <c r="G2" s="61"/>
      <c r="H2" s="61"/>
      <c r="I2" s="41"/>
    </row>
    <row r="3" spans="1:9" ht="15.75" customHeight="1">
      <c r="A3" s="648" t="s">
        <v>3</v>
      </c>
      <c r="B3" s="649"/>
      <c r="C3" s="649"/>
      <c r="D3" s="649"/>
      <c r="E3" s="649"/>
      <c r="F3" s="649"/>
      <c r="G3" s="649"/>
      <c r="H3" s="650"/>
      <c r="I3" s="41"/>
    </row>
    <row r="4" spans="1:9">
      <c r="A4" s="60" t="s">
        <v>4</v>
      </c>
      <c r="B4" s="61"/>
      <c r="C4" s="61"/>
      <c r="D4" s="61"/>
      <c r="E4" s="61"/>
      <c r="F4" s="61"/>
      <c r="G4" s="61"/>
      <c r="H4" s="61"/>
      <c r="I4" s="41"/>
    </row>
    <row r="5" spans="1:9">
      <c r="A5" s="60" t="s">
        <v>5</v>
      </c>
      <c r="B5" s="61"/>
      <c r="C5" s="61"/>
      <c r="D5" s="61"/>
      <c r="E5" s="61"/>
      <c r="F5" s="61"/>
      <c r="G5" s="61"/>
      <c r="H5" s="61"/>
      <c r="I5" s="41"/>
    </row>
    <row r="6" spans="1:9">
      <c r="A6" s="62" t="s">
        <v>2</v>
      </c>
      <c r="B6" s="63"/>
      <c r="C6" s="63"/>
      <c r="D6" s="63"/>
      <c r="E6" s="63"/>
      <c r="F6" s="63"/>
      <c r="G6" s="63"/>
      <c r="H6" s="63"/>
      <c r="I6" s="41"/>
    </row>
    <row r="7" spans="1:9">
      <c r="A7" s="62"/>
      <c r="B7" s="63"/>
      <c r="C7" s="63"/>
      <c r="D7" s="63"/>
      <c r="E7" s="63"/>
      <c r="F7" s="63"/>
      <c r="G7" s="63"/>
      <c r="H7" s="63"/>
      <c r="I7" s="41"/>
    </row>
    <row r="8" spans="1:9">
      <c r="A8" s="62" t="s">
        <v>6</v>
      </c>
      <c r="B8" s="63"/>
      <c r="C8" s="63"/>
      <c r="D8" s="63"/>
      <c r="E8" s="63"/>
      <c r="F8" s="63"/>
      <c r="G8" s="63"/>
      <c r="H8" s="63"/>
      <c r="I8" s="41"/>
    </row>
    <row r="9" spans="1:9">
      <c r="A9" s="64" t="s">
        <v>7</v>
      </c>
      <c r="B9" s="65"/>
      <c r="C9" s="65"/>
      <c r="D9" s="65"/>
      <c r="E9" s="65"/>
      <c r="F9" s="65"/>
      <c r="G9" s="65"/>
      <c r="H9" s="65"/>
      <c r="I9" s="41"/>
    </row>
    <row r="10" spans="1:9" ht="15" customHeight="1">
      <c r="A10" s="144" t="s">
        <v>8</v>
      </c>
      <c r="B10" s="75" t="str">
        <f>+'27　食中毒記事等 '!A2</f>
        <v xml:space="preserve">カスタードケーキを食べた１０人が食中毒 嘔吐や下痢などの症状 原因物質は調査中〈宮城〉 </v>
      </c>
      <c r="C10" s="75"/>
      <c r="D10" s="77"/>
      <c r="E10" s="75"/>
      <c r="F10" s="78"/>
      <c r="G10" s="76"/>
      <c r="H10" s="76"/>
      <c r="I10" s="41"/>
    </row>
    <row r="11" spans="1:9" ht="15" customHeight="1">
      <c r="A11" s="144" t="s">
        <v>9</v>
      </c>
      <c r="B11" s="75" t="str">
        <f>+'27　ノロウイルス関連情報 '!H72</f>
        <v>管理レベル「3」　</v>
      </c>
      <c r="C11" s="75"/>
      <c r="D11" s="75" t="s">
        <v>10</v>
      </c>
      <c r="E11" s="75"/>
      <c r="F11" s="77">
        <f>+'27　ノロウイルス関連情報 '!G73</f>
        <v>5.44</v>
      </c>
      <c r="G11" s="75" t="str">
        <f>+'27　ノロウイルス関連情報 '!H73</f>
        <v>　：先週より</v>
      </c>
      <c r="H11" s="171">
        <f>+'27　ノロウイルス関連情報 '!I73</f>
        <v>-0.12999999999999989</v>
      </c>
      <c r="I11" s="41"/>
    </row>
    <row r="12" spans="1:9" s="49" customFormat="1" ht="15" customHeight="1">
      <c r="A12" s="79" t="s">
        <v>11</v>
      </c>
      <c r="B12" s="654" t="str">
        <f>+'27　残留農薬など'!A2</f>
        <v>令和７年度 残留農薬検査結果集計表（５月実施分）</v>
      </c>
      <c r="C12" s="654"/>
      <c r="D12" s="654"/>
      <c r="E12" s="654"/>
      <c r="F12" s="654"/>
      <c r="G12" s="654"/>
      <c r="H12" s="80"/>
      <c r="I12" s="48"/>
    </row>
    <row r="13" spans="1:9" ht="15" customHeight="1">
      <c r="A13" s="74" t="s">
        <v>12</v>
      </c>
      <c r="B13" s="654" t="str">
        <f>+'27　食品表示'!A2</f>
        <v xml:space="preserve">｢全然知らなかった⋯｣｢なぜ"表示"さえないの？｣日本人が平気で食べている｢遺伝子組み換え食品 ... </v>
      </c>
      <c r="C13" s="654"/>
      <c r="D13" s="654"/>
      <c r="E13" s="654"/>
      <c r="F13" s="654"/>
      <c r="G13" s="654"/>
      <c r="H13" s="76"/>
      <c r="I13" s="41"/>
    </row>
    <row r="14" spans="1:9" ht="15" customHeight="1">
      <c r="A14" s="74" t="s">
        <v>13</v>
      </c>
      <c r="B14" s="76" t="str">
        <f>+'27 海外情報'!A8</f>
        <v xml:space="preserve">プレミアム酒類企業ディアジオコリアは9日、ハンファ損害保険漢南社屋で進行した「ワールド ... mk.co.kr </v>
      </c>
      <c r="D14" s="76"/>
      <c r="E14" s="76"/>
      <c r="F14" s="76"/>
      <c r="G14" s="76"/>
      <c r="H14" s="76"/>
      <c r="I14" s="41"/>
    </row>
    <row r="15" spans="1:9" ht="15" customHeight="1">
      <c r="A15" s="81" t="s">
        <v>14</v>
      </c>
      <c r="B15" s="82" t="str">
        <f>+'27 海外情報'!A11</f>
        <v xml:space="preserve">「FOOD TAIPEI 2025」にジャパンパビリオン設置、水産品中心に業務用取引に期待(台湾、日本) 　ジェトロ </v>
      </c>
      <c r="C15" s="651" t="s">
        <v>15</v>
      </c>
      <c r="D15" s="651"/>
      <c r="E15" s="651"/>
      <c r="F15" s="651"/>
      <c r="G15" s="651"/>
      <c r="H15" s="652"/>
      <c r="I15" s="41"/>
    </row>
    <row r="16" spans="1:9" ht="15" customHeight="1">
      <c r="A16" s="74" t="s">
        <v>16</v>
      </c>
      <c r="B16" s="75" t="str">
        <f>+'27　感染症統計'!A23</f>
        <v>2025年 第27週（6/30～7/6）</v>
      </c>
      <c r="C16" s="76"/>
      <c r="D16" s="75" t="s">
        <v>17</v>
      </c>
      <c r="E16" s="76"/>
      <c r="F16" s="76"/>
      <c r="G16" s="76"/>
      <c r="H16" s="76"/>
      <c r="I16" s="41"/>
    </row>
    <row r="17" spans="1:16" ht="15" customHeight="1">
      <c r="A17" s="74" t="s">
        <v>18</v>
      </c>
      <c r="B17" s="653" t="str">
        <f>+'26　国内感染症情報'!B2</f>
        <v>2025年第26週（6月23日〜6月29日）</v>
      </c>
      <c r="C17" s="653"/>
      <c r="D17" s="653"/>
      <c r="E17" s="653"/>
      <c r="F17" s="653"/>
      <c r="G17" s="653"/>
      <c r="H17" s="76"/>
      <c r="I17" s="41"/>
    </row>
    <row r="18" spans="1:16" ht="15" customHeight="1">
      <c r="A18" s="74" t="s">
        <v>19</v>
      </c>
      <c r="B18" s="83" t="str">
        <f>+'27  衛生訓話'!A2</f>
        <v>今週のお題　(揚げ油の煙が出たら要注意!)</v>
      </c>
      <c r="F18" s="83"/>
      <c r="G18" s="76"/>
      <c r="H18" s="76"/>
      <c r="I18" s="41"/>
    </row>
    <row r="19" spans="1:16" ht="15" customHeight="1">
      <c r="A19" s="74" t="s">
        <v>20</v>
      </c>
      <c r="B19" s="651" t="s">
        <v>265</v>
      </c>
      <c r="C19" s="651"/>
      <c r="D19" s="651"/>
      <c r="E19" s="651"/>
      <c r="F19" s="76" t="s">
        <v>17</v>
      </c>
      <c r="G19" s="76"/>
      <c r="H19" s="76"/>
      <c r="I19" s="41"/>
      <c r="P19" t="s">
        <v>21</v>
      </c>
    </row>
    <row r="20" spans="1:16" ht="15" customHeight="1">
      <c r="A20" s="74" t="s">
        <v>17</v>
      </c>
      <c r="B20" t="s">
        <v>23</v>
      </c>
      <c r="C20" s="76"/>
      <c r="D20" s="76"/>
      <c r="E20" s="76"/>
      <c r="F20" s="76"/>
      <c r="G20" s="76"/>
      <c r="H20" s="76"/>
      <c r="I20" s="41"/>
      <c r="L20" t="s">
        <v>15</v>
      </c>
    </row>
    <row r="21" spans="1:16">
      <c r="A21" s="64" t="s">
        <v>7</v>
      </c>
      <c r="B21" s="65"/>
      <c r="C21" s="65"/>
      <c r="D21" s="65"/>
      <c r="E21" s="65"/>
      <c r="F21" s="65"/>
      <c r="G21" s="65"/>
      <c r="H21" s="65"/>
      <c r="I21" s="41"/>
    </row>
    <row r="22" spans="1:16">
      <c r="A22" s="62" t="s">
        <v>17</v>
      </c>
      <c r="B22" s="63"/>
      <c r="C22" s="63"/>
      <c r="D22" s="63"/>
      <c r="E22" s="63"/>
      <c r="F22" s="63"/>
      <c r="G22" s="63"/>
      <c r="H22" s="63"/>
      <c r="I22" s="41"/>
    </row>
    <row r="23" spans="1:16">
      <c r="A23" s="42" t="s">
        <v>22</v>
      </c>
      <c r="I23" s="41"/>
    </row>
    <row r="24" spans="1:16">
      <c r="A24" s="41"/>
      <c r="I24" s="41"/>
    </row>
    <row r="25" spans="1:16">
      <c r="A25" s="41"/>
      <c r="I25" s="41"/>
    </row>
    <row r="26" spans="1:16">
      <c r="A26" s="41"/>
      <c r="I26" s="41"/>
    </row>
    <row r="27" spans="1:16">
      <c r="A27" s="41"/>
      <c r="I27" s="41"/>
    </row>
    <row r="28" spans="1:16">
      <c r="A28" s="41"/>
      <c r="I28" s="41"/>
    </row>
    <row r="29" spans="1:16">
      <c r="A29" s="41"/>
      <c r="I29" s="41"/>
    </row>
    <row r="30" spans="1:16">
      <c r="A30" s="41"/>
      <c r="H30" t="s">
        <v>23</v>
      </c>
      <c r="I30" s="41"/>
    </row>
    <row r="31" spans="1:16">
      <c r="A31" s="41"/>
      <c r="I31" s="41"/>
    </row>
    <row r="32" spans="1:16">
      <c r="A32" s="41"/>
      <c r="I32" s="41"/>
    </row>
    <row r="33" spans="1:9">
      <c r="A33" s="41"/>
      <c r="I33" s="41"/>
    </row>
    <row r="34" spans="1:9" ht="13.8" thickBot="1">
      <c r="A34" s="43"/>
      <c r="B34" s="44"/>
      <c r="C34" s="44"/>
      <c r="D34" s="44"/>
      <c r="E34" s="44"/>
      <c r="F34" s="44"/>
      <c r="G34" s="44"/>
      <c r="H34" s="44"/>
      <c r="I34" s="41"/>
    </row>
    <row r="35" spans="1:9" ht="13.8" thickTop="1"/>
    <row r="38" spans="1:9" ht="24.6">
      <c r="A38" s="51" t="s">
        <v>24</v>
      </c>
    </row>
    <row r="39" spans="1:9" ht="40.5" customHeight="1">
      <c r="A39" s="655" t="s">
        <v>25</v>
      </c>
      <c r="B39" s="655"/>
      <c r="C39" s="655"/>
      <c r="D39" s="655"/>
      <c r="E39" s="655"/>
      <c r="F39" s="655"/>
      <c r="G39" s="655"/>
    </row>
    <row r="40" spans="1:9" ht="30.75" customHeight="1">
      <c r="A40" s="659" t="s">
        <v>26</v>
      </c>
      <c r="B40" s="659"/>
      <c r="C40" s="659"/>
      <c r="D40" s="659"/>
      <c r="E40" s="659"/>
      <c r="F40" s="659"/>
      <c r="G40" s="659"/>
    </row>
    <row r="41" spans="1:9" ht="15">
      <c r="A41" s="52"/>
    </row>
    <row r="42" spans="1:9" ht="69.75" customHeight="1">
      <c r="A42" s="657" t="s">
        <v>27</v>
      </c>
      <c r="B42" s="657"/>
      <c r="C42" s="657"/>
      <c r="D42" s="657"/>
      <c r="E42" s="657"/>
      <c r="F42" s="657"/>
      <c r="G42" s="657"/>
    </row>
    <row r="43" spans="1:9" ht="35.25" customHeight="1">
      <c r="A43" s="659" t="s">
        <v>28</v>
      </c>
      <c r="B43" s="659"/>
      <c r="C43" s="659"/>
      <c r="D43" s="659"/>
      <c r="E43" s="659"/>
      <c r="F43" s="659"/>
      <c r="G43" s="659"/>
    </row>
    <row r="44" spans="1:9" ht="59.25" customHeight="1">
      <c r="A44" s="657" t="s">
        <v>29</v>
      </c>
      <c r="B44" s="657"/>
      <c r="C44" s="657"/>
      <c r="D44" s="657"/>
      <c r="E44" s="657"/>
      <c r="F44" s="657"/>
      <c r="G44" s="657"/>
    </row>
    <row r="45" spans="1:9" ht="15">
      <c r="A45" s="53"/>
    </row>
    <row r="46" spans="1:9" ht="27.75" customHeight="1">
      <c r="A46" s="658" t="s">
        <v>30</v>
      </c>
      <c r="B46" s="658"/>
      <c r="C46" s="658"/>
      <c r="D46" s="658"/>
      <c r="E46" s="658"/>
      <c r="F46" s="658"/>
      <c r="G46" s="658"/>
    </row>
    <row r="47" spans="1:9" ht="53.25" customHeight="1">
      <c r="A47" s="656" t="s">
        <v>31</v>
      </c>
      <c r="B47" s="657"/>
      <c r="C47" s="657"/>
      <c r="D47" s="657"/>
      <c r="E47" s="657"/>
      <c r="F47" s="657"/>
      <c r="G47" s="657"/>
    </row>
    <row r="48" spans="1:9" ht="15">
      <c r="A48" s="53"/>
    </row>
    <row r="49" spans="1:7" ht="32.25" customHeight="1">
      <c r="A49" s="658" t="s">
        <v>32</v>
      </c>
      <c r="B49" s="658"/>
      <c r="C49" s="658"/>
      <c r="D49" s="658"/>
      <c r="E49" s="658"/>
      <c r="F49" s="658"/>
      <c r="G49" s="658"/>
    </row>
    <row r="50" spans="1:7" ht="15">
      <c r="A50" s="52"/>
    </row>
    <row r="51" spans="1:7" ht="87" customHeight="1">
      <c r="A51" s="656" t="s">
        <v>33</v>
      </c>
      <c r="B51" s="657"/>
      <c r="C51" s="657"/>
      <c r="D51" s="657"/>
      <c r="E51" s="657"/>
      <c r="F51" s="657"/>
      <c r="G51" s="657"/>
    </row>
    <row r="52" spans="1:7" ht="15">
      <c r="A52" s="53"/>
    </row>
    <row r="53" spans="1:7" ht="32.25" customHeight="1">
      <c r="A53" s="658" t="s">
        <v>34</v>
      </c>
      <c r="B53" s="658"/>
      <c r="C53" s="658"/>
      <c r="D53" s="658"/>
      <c r="E53" s="658"/>
      <c r="F53" s="658"/>
      <c r="G53" s="658"/>
    </row>
    <row r="54" spans="1:7" ht="29.25" customHeight="1">
      <c r="A54" s="657" t="s">
        <v>35</v>
      </c>
      <c r="B54" s="657"/>
      <c r="C54" s="657"/>
      <c r="D54" s="657"/>
      <c r="E54" s="657"/>
      <c r="F54" s="657"/>
      <c r="G54" s="657"/>
    </row>
    <row r="55" spans="1:7" ht="15">
      <c r="A55" s="53"/>
    </row>
    <row r="56" spans="1:7" s="49" customFormat="1" ht="110.25" customHeight="1">
      <c r="A56" s="660" t="s">
        <v>36</v>
      </c>
      <c r="B56" s="661"/>
      <c r="C56" s="661"/>
      <c r="D56" s="661"/>
      <c r="E56" s="661"/>
      <c r="F56" s="661"/>
      <c r="G56" s="661"/>
    </row>
    <row r="57" spans="1:7" ht="34.5" customHeight="1">
      <c r="A57" s="659" t="s">
        <v>37</v>
      </c>
      <c r="B57" s="659"/>
      <c r="C57" s="659"/>
      <c r="D57" s="659"/>
      <c r="E57" s="659"/>
      <c r="F57" s="659"/>
      <c r="G57" s="659"/>
    </row>
    <row r="58" spans="1:7" ht="114" customHeight="1">
      <c r="A58" s="656" t="s">
        <v>38</v>
      </c>
      <c r="B58" s="657"/>
      <c r="C58" s="657"/>
      <c r="D58" s="657"/>
      <c r="E58" s="657"/>
      <c r="F58" s="657"/>
      <c r="G58" s="657"/>
    </row>
    <row r="59" spans="1:7" ht="109.5" customHeight="1">
      <c r="A59" s="657"/>
      <c r="B59" s="657"/>
      <c r="C59" s="657"/>
      <c r="D59" s="657"/>
      <c r="E59" s="657"/>
      <c r="F59" s="657"/>
      <c r="G59" s="657"/>
    </row>
    <row r="60" spans="1:7" ht="15">
      <c r="A60" s="53"/>
    </row>
    <row r="61" spans="1:7" s="50" customFormat="1" ht="57.75" customHeight="1">
      <c r="A61" s="657"/>
      <c r="B61" s="657"/>
      <c r="C61" s="657"/>
      <c r="D61" s="657"/>
      <c r="E61" s="657"/>
      <c r="F61" s="657"/>
      <c r="G61" s="657"/>
    </row>
  </sheetData>
  <mergeCells count="22">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 ref="B19:E19"/>
  </mergeCells>
  <phoneticPr fontId="29"/>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43"/>
  <sheetViews>
    <sheetView view="pageBreakPreview" zoomScale="117" zoomScaleNormal="100" zoomScaleSheetLayoutView="117" workbookViewId="0">
      <selection activeCell="F3" sqref="F3"/>
    </sheetView>
  </sheetViews>
  <sheetFormatPr defaultColWidth="9" defaultRowHeight="13.2"/>
  <cols>
    <col min="1" max="1" width="21.33203125" style="15" customWidth="1"/>
    <col min="2" max="2" width="19.88671875" style="15" customWidth="1"/>
    <col min="3" max="3" width="91.6640625" style="117" customWidth="1"/>
    <col min="4" max="4" width="14.44140625" style="16" customWidth="1"/>
    <col min="5" max="5" width="13.6640625" style="16" customWidth="1"/>
    <col min="6" max="6" width="13.88671875" style="1" customWidth="1"/>
    <col min="7" max="7" width="58.6640625" style="1" customWidth="1"/>
    <col min="8" max="10" width="9" style="1"/>
    <col min="11" max="11" width="14.109375" style="1" customWidth="1"/>
    <col min="12" max="16384" width="9" style="1"/>
  </cols>
  <sheetData>
    <row r="1" spans="1:5" ht="44.25" customHeight="1" thickTop="1" thickBot="1">
      <c r="A1" s="632" t="s">
        <v>273</v>
      </c>
      <c r="B1" s="633" t="s">
        <v>176</v>
      </c>
      <c r="C1" s="634" t="s">
        <v>405</v>
      </c>
      <c r="D1" s="635" t="s">
        <v>172</v>
      </c>
      <c r="E1" s="636" t="s">
        <v>173</v>
      </c>
    </row>
    <row r="2" spans="1:5" s="45" customFormat="1" ht="25.2" customHeight="1" thickTop="1">
      <c r="A2" s="627" t="s">
        <v>211</v>
      </c>
      <c r="B2" s="628" t="s">
        <v>281</v>
      </c>
      <c r="C2" s="629" t="s">
        <v>314</v>
      </c>
      <c r="D2" s="630">
        <v>45849</v>
      </c>
      <c r="E2" s="631">
        <v>45849</v>
      </c>
    </row>
    <row r="3" spans="1:5" s="45" customFormat="1" ht="25.2" customHeight="1">
      <c r="A3" s="581" t="s">
        <v>211</v>
      </c>
      <c r="B3" s="582" t="s">
        <v>282</v>
      </c>
      <c r="C3" s="583" t="s">
        <v>327</v>
      </c>
      <c r="D3" s="584">
        <v>45849</v>
      </c>
      <c r="E3" s="585">
        <v>45849</v>
      </c>
    </row>
    <row r="4" spans="1:5" s="45" customFormat="1" ht="25.2" customHeight="1">
      <c r="A4" s="581" t="s">
        <v>211</v>
      </c>
      <c r="B4" s="582" t="s">
        <v>283</v>
      </c>
      <c r="C4" s="583" t="s">
        <v>315</v>
      </c>
      <c r="D4" s="584">
        <v>45849</v>
      </c>
      <c r="E4" s="585">
        <v>45849</v>
      </c>
    </row>
    <row r="5" spans="1:5" s="45" customFormat="1" ht="25.2" customHeight="1">
      <c r="A5" s="581" t="s">
        <v>211</v>
      </c>
      <c r="B5" s="582" t="s">
        <v>284</v>
      </c>
      <c r="C5" s="583" t="s">
        <v>316</v>
      </c>
      <c r="D5" s="584">
        <v>45848</v>
      </c>
      <c r="E5" s="585">
        <v>45849</v>
      </c>
    </row>
    <row r="6" spans="1:5" s="45" customFormat="1" ht="25.2" customHeight="1">
      <c r="A6" s="590" t="s">
        <v>212</v>
      </c>
      <c r="B6" s="591" t="s">
        <v>285</v>
      </c>
      <c r="C6" s="592" t="s">
        <v>317</v>
      </c>
      <c r="D6" s="593">
        <v>45848</v>
      </c>
      <c r="E6" s="594">
        <v>45849</v>
      </c>
    </row>
    <row r="7" spans="1:5" s="45" customFormat="1" ht="25.2" customHeight="1">
      <c r="A7" s="397" t="s">
        <v>211</v>
      </c>
      <c r="B7" s="398" t="s">
        <v>286</v>
      </c>
      <c r="C7" s="399" t="s">
        <v>318</v>
      </c>
      <c r="D7" s="400">
        <v>45847</v>
      </c>
      <c r="E7" s="401">
        <v>45849</v>
      </c>
    </row>
    <row r="8" spans="1:5" s="45" customFormat="1" ht="25.2" customHeight="1">
      <c r="A8" s="564" t="s">
        <v>211</v>
      </c>
      <c r="B8" s="565" t="s">
        <v>287</v>
      </c>
      <c r="C8" s="566" t="s">
        <v>319</v>
      </c>
      <c r="D8" s="567">
        <v>45848</v>
      </c>
      <c r="E8" s="568">
        <v>45848</v>
      </c>
    </row>
    <row r="9" spans="1:5" s="45" customFormat="1" ht="25.2" customHeight="1">
      <c r="A9" s="581" t="s">
        <v>211</v>
      </c>
      <c r="B9" s="582" t="s">
        <v>248</v>
      </c>
      <c r="C9" s="583" t="s">
        <v>320</v>
      </c>
      <c r="D9" s="584">
        <v>45848</v>
      </c>
      <c r="E9" s="585">
        <v>45848</v>
      </c>
    </row>
    <row r="10" spans="1:5" s="45" customFormat="1" ht="25.2" customHeight="1">
      <c r="A10" s="559" t="s">
        <v>244</v>
      </c>
      <c r="B10" s="560" t="s">
        <v>288</v>
      </c>
      <c r="C10" s="561" t="s">
        <v>321</v>
      </c>
      <c r="D10" s="562">
        <v>45847</v>
      </c>
      <c r="E10" s="563">
        <v>45848</v>
      </c>
    </row>
    <row r="11" spans="1:5" s="45" customFormat="1" ht="25.2" customHeight="1">
      <c r="A11" s="559" t="s">
        <v>211</v>
      </c>
      <c r="B11" s="560" t="s">
        <v>289</v>
      </c>
      <c r="C11" s="561" t="s">
        <v>322</v>
      </c>
      <c r="D11" s="562">
        <v>45847</v>
      </c>
      <c r="E11" s="563">
        <v>45848</v>
      </c>
    </row>
    <row r="12" spans="1:5" s="45" customFormat="1" ht="25.2" customHeight="1">
      <c r="A12" s="581" t="s">
        <v>211</v>
      </c>
      <c r="B12" s="582" t="s">
        <v>290</v>
      </c>
      <c r="C12" s="583" t="s">
        <v>323</v>
      </c>
      <c r="D12" s="584">
        <v>45847</v>
      </c>
      <c r="E12" s="585">
        <v>45848</v>
      </c>
    </row>
    <row r="13" spans="1:5" s="45" customFormat="1" ht="25.2" customHeight="1">
      <c r="A13" s="581" t="s">
        <v>211</v>
      </c>
      <c r="B13" s="582" t="s">
        <v>291</v>
      </c>
      <c r="C13" s="583" t="s">
        <v>324</v>
      </c>
      <c r="D13" s="584">
        <v>45846</v>
      </c>
      <c r="E13" s="585">
        <v>45847</v>
      </c>
    </row>
    <row r="14" spans="1:5" s="45" customFormat="1" ht="23.4" customHeight="1">
      <c r="A14" s="618" t="s">
        <v>211</v>
      </c>
      <c r="B14" s="619" t="s">
        <v>292</v>
      </c>
      <c r="C14" s="617" t="s">
        <v>325</v>
      </c>
      <c r="D14" s="620">
        <v>45846</v>
      </c>
      <c r="E14" s="621">
        <v>45847</v>
      </c>
    </row>
    <row r="15" spans="1:5" s="45" customFormat="1" ht="23.4" customHeight="1">
      <c r="A15" s="581" t="s">
        <v>211</v>
      </c>
      <c r="B15" s="582" t="s">
        <v>249</v>
      </c>
      <c r="C15" s="583" t="s">
        <v>326</v>
      </c>
      <c r="D15" s="584">
        <v>45846</v>
      </c>
      <c r="E15" s="585">
        <v>45847</v>
      </c>
    </row>
    <row r="16" spans="1:5" s="45" customFormat="1" ht="23.4" customHeight="1">
      <c r="A16" s="564" t="s">
        <v>211</v>
      </c>
      <c r="B16" s="565" t="s">
        <v>293</v>
      </c>
      <c r="C16" s="566" t="s">
        <v>294</v>
      </c>
      <c r="D16" s="567">
        <v>45846</v>
      </c>
      <c r="E16" s="568">
        <v>45846</v>
      </c>
    </row>
    <row r="17" spans="1:5" s="45" customFormat="1" ht="23.4" customHeight="1">
      <c r="A17" s="581" t="s">
        <v>211</v>
      </c>
      <c r="B17" s="582" t="s">
        <v>295</v>
      </c>
      <c r="C17" s="583" t="s">
        <v>296</v>
      </c>
      <c r="D17" s="584">
        <v>45845</v>
      </c>
      <c r="E17" s="585">
        <v>45846</v>
      </c>
    </row>
    <row r="18" spans="1:5" s="45" customFormat="1" ht="23.4" customHeight="1">
      <c r="A18" s="564" t="s">
        <v>211</v>
      </c>
      <c r="B18" s="565" t="s">
        <v>247</v>
      </c>
      <c r="C18" s="566" t="s">
        <v>297</v>
      </c>
      <c r="D18" s="567">
        <v>45845</v>
      </c>
      <c r="E18" s="568">
        <v>45846</v>
      </c>
    </row>
    <row r="19" spans="1:5" s="45" customFormat="1" ht="23.4" customHeight="1">
      <c r="A19" s="581" t="s">
        <v>211</v>
      </c>
      <c r="B19" s="582" t="s">
        <v>221</v>
      </c>
      <c r="C19" s="583" t="s">
        <v>298</v>
      </c>
      <c r="D19" s="584">
        <v>45845</v>
      </c>
      <c r="E19" s="585">
        <v>45846</v>
      </c>
    </row>
    <row r="20" spans="1:5" s="45" customFormat="1" ht="23.4" customHeight="1">
      <c r="A20" s="559" t="s">
        <v>211</v>
      </c>
      <c r="B20" s="560" t="s">
        <v>299</v>
      </c>
      <c r="C20" s="561" t="s">
        <v>300</v>
      </c>
      <c r="D20" s="562">
        <v>45845</v>
      </c>
      <c r="E20" s="563">
        <v>45846</v>
      </c>
    </row>
    <row r="21" spans="1:5" s="45" customFormat="1" ht="23.4" customHeight="1">
      <c r="A21" s="397" t="s">
        <v>211</v>
      </c>
      <c r="B21" s="398" t="s">
        <v>301</v>
      </c>
      <c r="C21" s="399" t="s">
        <v>302</v>
      </c>
      <c r="D21" s="400">
        <v>45845</v>
      </c>
      <c r="E21" s="401">
        <v>45845</v>
      </c>
    </row>
    <row r="22" spans="1:5" s="45" customFormat="1" ht="23.4" customHeight="1">
      <c r="A22" s="397" t="s">
        <v>211</v>
      </c>
      <c r="B22" s="398" t="s">
        <v>220</v>
      </c>
      <c r="C22" s="399" t="s">
        <v>303</v>
      </c>
      <c r="D22" s="400">
        <v>45843</v>
      </c>
      <c r="E22" s="401">
        <v>45845</v>
      </c>
    </row>
    <row r="23" spans="1:5" s="45" customFormat="1" ht="23.4" customHeight="1">
      <c r="A23" s="397" t="s">
        <v>211</v>
      </c>
      <c r="B23" s="398" t="s">
        <v>304</v>
      </c>
      <c r="C23" s="399" t="s">
        <v>305</v>
      </c>
      <c r="D23" s="400">
        <v>45842</v>
      </c>
      <c r="E23" s="401">
        <v>45845</v>
      </c>
    </row>
    <row r="24" spans="1:5" s="45" customFormat="1" ht="23.4" customHeight="1">
      <c r="A24" s="569" t="s">
        <v>211</v>
      </c>
      <c r="B24" s="570" t="s">
        <v>306</v>
      </c>
      <c r="C24" s="571" t="s">
        <v>307</v>
      </c>
      <c r="D24" s="572">
        <v>45842</v>
      </c>
      <c r="E24" s="573">
        <v>45845</v>
      </c>
    </row>
    <row r="25" spans="1:5" s="45" customFormat="1" ht="23.4" customHeight="1">
      <c r="A25" s="559" t="s">
        <v>212</v>
      </c>
      <c r="B25" s="560" t="s">
        <v>308</v>
      </c>
      <c r="C25" s="561" t="s">
        <v>309</v>
      </c>
      <c r="D25" s="562">
        <v>45842</v>
      </c>
      <c r="E25" s="563">
        <v>45845</v>
      </c>
    </row>
    <row r="26" spans="1:5" s="45" customFormat="1" ht="23.4" customHeight="1">
      <c r="A26" s="569" t="s">
        <v>213</v>
      </c>
      <c r="B26" s="570" t="s">
        <v>310</v>
      </c>
      <c r="C26" s="571" t="s">
        <v>311</v>
      </c>
      <c r="D26" s="572">
        <v>45842</v>
      </c>
      <c r="E26" s="573">
        <v>45845</v>
      </c>
    </row>
    <row r="27" spans="1:5" s="45" customFormat="1" ht="23.4" customHeight="1">
      <c r="A27" s="559" t="s">
        <v>211</v>
      </c>
      <c r="B27" s="560" t="s">
        <v>312</v>
      </c>
      <c r="C27" s="561" t="s">
        <v>313</v>
      </c>
      <c r="D27" s="562">
        <v>45842</v>
      </c>
      <c r="E27" s="563">
        <v>45845</v>
      </c>
    </row>
    <row r="28" spans="1:5" s="45" customFormat="1" ht="23.4" customHeight="1">
      <c r="A28" s="397"/>
      <c r="B28" s="398"/>
      <c r="C28" s="399"/>
      <c r="D28" s="400"/>
      <c r="E28" s="401"/>
    </row>
    <row r="29" spans="1:5" ht="27.6" customHeight="1">
      <c r="A29" s="194" t="s">
        <v>202</v>
      </c>
      <c r="B29" s="195">
        <v>26</v>
      </c>
      <c r="C29" s="198"/>
      <c r="D29" s="133"/>
      <c r="E29" s="133"/>
    </row>
    <row r="30" spans="1:5" ht="19.2" customHeight="1">
      <c r="B30" s="351" t="s">
        <v>198</v>
      </c>
      <c r="D30" s="134"/>
      <c r="E30" s="134"/>
    </row>
    <row r="31" spans="1:5" ht="30" customHeight="1">
      <c r="B31" s="381"/>
      <c r="D31" s="134"/>
      <c r="E31" s="134"/>
    </row>
    <row r="32" spans="1:5" ht="30" customHeight="1">
      <c r="B32" s="381"/>
      <c r="D32" s="134"/>
      <c r="E32" s="134"/>
    </row>
    <row r="33" spans="1:5" ht="16.95" customHeight="1">
      <c r="A33" s="116" t="s">
        <v>174</v>
      </c>
    </row>
    <row r="34" spans="1:5" ht="16.95" customHeight="1">
      <c r="A34" s="888" t="s">
        <v>175</v>
      </c>
      <c r="B34" s="888"/>
      <c r="C34" s="888"/>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sheetData>
  <autoFilter ref="A1:E30" xr:uid="{00000000-0001-0000-0800-000000000000}"/>
  <mergeCells count="1">
    <mergeCell ref="A34:C34"/>
  </mergeCells>
  <phoneticPr fontId="26"/>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0"/>
  <sheetViews>
    <sheetView view="pageBreakPreview" zoomScale="80" zoomScaleNormal="75" zoomScaleSheetLayoutView="80" workbookViewId="0">
      <selection activeCell="A14" sqref="A14:XFD19"/>
    </sheetView>
  </sheetViews>
  <sheetFormatPr defaultColWidth="9" defaultRowHeight="19.2"/>
  <cols>
    <col min="1" max="1" width="231.88671875" style="3" customWidth="1"/>
    <col min="2" max="2" width="33.109375" style="2" hidden="1" customWidth="1"/>
    <col min="3" max="3" width="25.109375" style="120" customWidth="1"/>
    <col min="4" max="16384" width="9" style="1"/>
  </cols>
  <sheetData>
    <row r="1" spans="1:3" s="15" customFormat="1" ht="46.2" customHeight="1" thickBot="1">
      <c r="A1" s="261" t="s">
        <v>271</v>
      </c>
      <c r="B1" s="261" t="s">
        <v>205</v>
      </c>
      <c r="C1" s="318" t="s">
        <v>206</v>
      </c>
    </row>
    <row r="2" spans="1:3" ht="46.95" customHeight="1">
      <c r="A2" s="175" t="s">
        <v>406</v>
      </c>
      <c r="B2" s="249"/>
      <c r="C2" s="889">
        <v>45849</v>
      </c>
    </row>
    <row r="3" spans="1:3" ht="221.4" customHeight="1">
      <c r="A3" s="622" t="s">
        <v>407</v>
      </c>
      <c r="B3" s="250"/>
      <c r="C3" s="890"/>
    </row>
    <row r="4" spans="1:3" ht="37.799999999999997" customHeight="1" thickBot="1">
      <c r="A4" s="387" t="s">
        <v>408</v>
      </c>
      <c r="B4" s="1"/>
      <c r="C4" s="319"/>
    </row>
    <row r="5" spans="1:3" ht="43.2" customHeight="1">
      <c r="A5" s="411" t="s">
        <v>409</v>
      </c>
      <c r="B5" s="1"/>
      <c r="C5" s="410"/>
    </row>
    <row r="6" spans="1:3" ht="297.60000000000002" customHeight="1">
      <c r="A6" s="623" t="s">
        <v>415</v>
      </c>
      <c r="B6" s="1"/>
      <c r="C6" s="370">
        <v>45849</v>
      </c>
    </row>
    <row r="7" spans="1:3" ht="34.950000000000003" customHeight="1" thickBot="1">
      <c r="A7" s="427" t="s">
        <v>410</v>
      </c>
      <c r="B7" s="1"/>
      <c r="C7" s="410"/>
    </row>
    <row r="8" spans="1:3" ht="44.4" customHeight="1">
      <c r="A8" s="412" t="s">
        <v>411</v>
      </c>
      <c r="B8" s="1"/>
      <c r="C8" s="418"/>
    </row>
    <row r="9" spans="1:3" ht="270.60000000000002" customHeight="1">
      <c r="A9" s="624" t="s">
        <v>412</v>
      </c>
      <c r="B9" s="1"/>
      <c r="C9" s="370">
        <v>45847</v>
      </c>
    </row>
    <row r="10" spans="1:3" ht="34.950000000000003" customHeight="1" thickBot="1">
      <c r="A10" s="413" t="s">
        <v>413</v>
      </c>
      <c r="B10" s="1"/>
      <c r="C10" s="419"/>
    </row>
    <row r="11" spans="1:3" ht="45.6" customHeight="1">
      <c r="A11" s="428" t="s">
        <v>414</v>
      </c>
      <c r="B11" s="249"/>
      <c r="C11" s="382"/>
    </row>
    <row r="12" spans="1:3" ht="400.8" customHeight="1">
      <c r="A12" s="917" t="s">
        <v>416</v>
      </c>
      <c r="B12" s="250"/>
      <c r="C12" s="386">
        <v>45847</v>
      </c>
    </row>
    <row r="13" spans="1:3" ht="39" customHeight="1" thickBot="1">
      <c r="A13" s="323" t="s">
        <v>417</v>
      </c>
      <c r="B13" s="324"/>
      <c r="C13" s="325"/>
    </row>
    <row r="14" spans="1:3" ht="49.2" hidden="1" customHeight="1">
      <c r="A14" s="175"/>
      <c r="B14" s="249"/>
      <c r="C14" s="889"/>
    </row>
    <row r="15" spans="1:3" ht="291" hidden="1" customHeight="1" thickBot="1">
      <c r="A15" s="625" t="s">
        <v>418</v>
      </c>
      <c r="B15" s="250"/>
      <c r="C15" s="890"/>
    </row>
    <row r="16" spans="1:3" ht="39" hidden="1" customHeight="1" thickBot="1">
      <c r="A16" s="535"/>
      <c r="B16" s="1"/>
      <c r="C16" s="319"/>
    </row>
    <row r="17" spans="1:3" ht="43.95" hidden="1" customHeight="1">
      <c r="A17" s="260"/>
      <c r="B17" s="251"/>
      <c r="C17" s="892"/>
    </row>
    <row r="18" spans="1:3" ht="400.2" hidden="1" customHeight="1">
      <c r="A18" s="626"/>
      <c r="B18" s="252"/>
      <c r="C18" s="889"/>
    </row>
    <row r="19" spans="1:3" ht="46.2" hidden="1" customHeight="1" thickBot="1">
      <c r="A19" s="255"/>
      <c r="B19" s="256"/>
      <c r="C19" s="320"/>
    </row>
    <row r="20" spans="1:3" s="142" customFormat="1" ht="46.2" hidden="1" customHeight="1">
      <c r="A20" s="343"/>
      <c r="B20" s="254"/>
      <c r="C20" s="889"/>
    </row>
    <row r="21" spans="1:3" ht="273" hidden="1" customHeight="1" thickBot="1">
      <c r="A21" s="327"/>
      <c r="B21" s="247"/>
      <c r="C21" s="890"/>
    </row>
    <row r="22" spans="1:3" s="143" customFormat="1" ht="38.4" hidden="1" customHeight="1" thickBot="1">
      <c r="A22" s="336"/>
      <c r="B22" s="202"/>
      <c r="C22" s="319"/>
    </row>
    <row r="23" spans="1:3" ht="46.2" hidden="1" customHeight="1">
      <c r="A23" s="575"/>
      <c r="B23" s="249"/>
      <c r="C23" s="892"/>
    </row>
    <row r="24" spans="1:3" ht="392.4" hidden="1" customHeight="1">
      <c r="A24" s="408"/>
      <c r="B24" s="250"/>
      <c r="C24" s="890"/>
    </row>
    <row r="25" spans="1:3" ht="46.2" hidden="1" customHeight="1" thickBot="1">
      <c r="A25" s="246"/>
      <c r="B25" s="1"/>
      <c r="C25" s="317"/>
    </row>
    <row r="26" spans="1:3" ht="46.2" hidden="1" customHeight="1">
      <c r="A26" s="420"/>
      <c r="B26" s="1"/>
      <c r="C26" s="321"/>
    </row>
    <row r="27" spans="1:3" ht="97.2" hidden="1" customHeight="1" thickBot="1">
      <c r="A27" s="409"/>
      <c r="B27" s="1"/>
      <c r="C27" s="889"/>
    </row>
    <row r="28" spans="1:3" ht="46.2" hidden="1" customHeight="1" thickBot="1">
      <c r="A28" s="258"/>
      <c r="B28" s="259"/>
      <c r="C28" s="891"/>
    </row>
    <row r="29" spans="1:3" ht="46.2" hidden="1" customHeight="1">
      <c r="A29" s="184"/>
      <c r="B29" s="1"/>
      <c r="C29" s="321"/>
    </row>
    <row r="30" spans="1:3" ht="46.2" hidden="1" customHeight="1" thickBot="1">
      <c r="A30" s="328"/>
      <c r="B30" s="1"/>
      <c r="C30" s="889"/>
    </row>
    <row r="31" spans="1:3" ht="46.2" hidden="1" customHeight="1" thickBot="1">
      <c r="A31" s="258"/>
      <c r="B31" s="259"/>
      <c r="C31" s="891"/>
    </row>
    <row r="32" spans="1:3" ht="46.2" customHeight="1">
      <c r="A32" s="1" t="s">
        <v>17</v>
      </c>
    </row>
    <row r="33" spans="1:1" ht="36.75" customHeight="1"/>
    <row r="34" spans="1:1" ht="25.5" customHeight="1"/>
    <row r="35" spans="1:1" ht="32.25" customHeight="1"/>
    <row r="36" spans="1:1" ht="30.75" customHeight="1"/>
    <row r="37" spans="1:1" ht="42.75" customHeight="1"/>
    <row r="38" spans="1:1" ht="43.5" customHeight="1"/>
    <row r="39" spans="1:1" ht="27.75" customHeight="1"/>
    <row r="40" spans="1:1" ht="30.75" customHeight="1">
      <c r="A40" s="186"/>
    </row>
    <row r="41" spans="1:1" ht="29.25" customHeight="1"/>
    <row r="42" spans="1:1" ht="27" customHeight="1"/>
    <row r="43" spans="1:1" ht="27" customHeight="1"/>
    <row r="44" spans="1:1" ht="27" customHeight="1"/>
    <row r="45" spans="1:1" ht="27" customHeight="1"/>
    <row r="46" spans="1:1" ht="27" customHeight="1"/>
    <row r="47" spans="1:1" ht="27" customHeight="1"/>
    <row r="48" spans="1:1" ht="27" customHeight="1"/>
    <row r="49" ht="27" customHeight="1"/>
    <row r="50" ht="27" customHeight="1"/>
  </sheetData>
  <mergeCells count="7">
    <mergeCell ref="C2:C3"/>
    <mergeCell ref="C30:C31"/>
    <mergeCell ref="C23:C24"/>
    <mergeCell ref="C20:C21"/>
    <mergeCell ref="C27:C28"/>
    <mergeCell ref="C14:C15"/>
    <mergeCell ref="C17:C18"/>
  </mergeCells>
  <phoneticPr fontId="81"/>
  <hyperlinks>
    <hyperlink ref="A4" r:id="rId1" xr:uid="{CC9CADA9-9E8B-4FF9-B393-7736904388F5}"/>
    <hyperlink ref="A7" r:id="rId2" xr:uid="{F03BF1D1-5EE1-4A27-BCDE-FD414A242D14}"/>
    <hyperlink ref="A10" r:id="rId3" xr:uid="{2B1BA82F-E38D-4EF0-8B1C-152B0353E023}"/>
    <hyperlink ref="A13" r:id="rId4" xr:uid="{2D1D16E7-90A0-4A54-9321-6A55E21D4B45}"/>
  </hyperlinks>
  <pageMargins left="0" right="0" top="0.19685039370078741" bottom="0.39370078740157483" header="0" footer="0.19685039370078741"/>
  <pageSetup paperSize="9" scale="25" orientation="portrait" r:id="rId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19"/>
  <sheetViews>
    <sheetView view="pageBreakPreview" zoomScale="89" zoomScaleNormal="100" zoomScaleSheetLayoutView="89" workbookViewId="0">
      <selection activeCell="A3" sqref="A3:N3"/>
    </sheetView>
  </sheetViews>
  <sheetFormatPr defaultColWidth="9" defaultRowHeight="36" customHeight="1"/>
  <cols>
    <col min="1" max="13" width="9" style="1"/>
    <col min="14" max="14" width="122.44140625" style="1" customWidth="1"/>
    <col min="15" max="15" width="26.88671875" style="4" customWidth="1"/>
    <col min="16" max="16384" width="9" style="1"/>
  </cols>
  <sheetData>
    <row r="1" spans="1:14" ht="46.2" customHeight="1" thickBot="1">
      <c r="A1" s="903" t="s">
        <v>272</v>
      </c>
      <c r="B1" s="904"/>
      <c r="C1" s="904"/>
      <c r="D1" s="904"/>
      <c r="E1" s="904"/>
      <c r="F1" s="904"/>
      <c r="G1" s="904"/>
      <c r="H1" s="904"/>
      <c r="I1" s="904"/>
      <c r="J1" s="904"/>
      <c r="K1" s="904"/>
      <c r="L1" s="904"/>
      <c r="M1" s="904"/>
      <c r="N1" s="905"/>
    </row>
    <row r="2" spans="1:14" ht="46.95" customHeight="1">
      <c r="A2" s="906" t="s">
        <v>419</v>
      </c>
      <c r="B2" s="907"/>
      <c r="C2" s="907"/>
      <c r="D2" s="907"/>
      <c r="E2" s="907"/>
      <c r="F2" s="907"/>
      <c r="G2" s="907"/>
      <c r="H2" s="907"/>
      <c r="I2" s="907"/>
      <c r="J2" s="907"/>
      <c r="K2" s="907"/>
      <c r="L2" s="907"/>
      <c r="M2" s="907"/>
      <c r="N2" s="908"/>
    </row>
    <row r="3" spans="1:14" s="429" customFormat="1" ht="268.2" customHeight="1">
      <c r="A3" s="893" t="s">
        <v>420</v>
      </c>
      <c r="B3" s="894"/>
      <c r="C3" s="894"/>
      <c r="D3" s="894"/>
      <c r="E3" s="894"/>
      <c r="F3" s="894"/>
      <c r="G3" s="894"/>
      <c r="H3" s="894"/>
      <c r="I3" s="894"/>
      <c r="J3" s="894"/>
      <c r="K3" s="894"/>
      <c r="L3" s="894"/>
      <c r="M3" s="894"/>
      <c r="N3" s="895"/>
    </row>
    <row r="4" spans="1:14" s="429" customFormat="1" ht="36.6" customHeight="1" thickBot="1">
      <c r="A4" s="909" t="s">
        <v>421</v>
      </c>
      <c r="B4" s="910"/>
      <c r="C4" s="910"/>
      <c r="D4" s="910"/>
      <c r="E4" s="910"/>
      <c r="F4" s="910"/>
      <c r="G4" s="910"/>
      <c r="H4" s="910"/>
      <c r="I4" s="910"/>
      <c r="J4" s="910"/>
      <c r="K4" s="910"/>
      <c r="L4" s="910"/>
      <c r="M4" s="910"/>
      <c r="N4" s="910"/>
    </row>
    <row r="5" spans="1:14" s="429" customFormat="1" ht="44.4" customHeight="1">
      <c r="A5" s="906" t="s">
        <v>422</v>
      </c>
      <c r="B5" s="907"/>
      <c r="C5" s="907"/>
      <c r="D5" s="907"/>
      <c r="E5" s="907"/>
      <c r="F5" s="907"/>
      <c r="G5" s="907"/>
      <c r="H5" s="907"/>
      <c r="I5" s="907"/>
      <c r="J5" s="907"/>
      <c r="K5" s="907"/>
      <c r="L5" s="907"/>
      <c r="M5" s="907"/>
      <c r="N5" s="908"/>
    </row>
    <row r="6" spans="1:14" s="429" customFormat="1" ht="161.4" customHeight="1" thickBot="1">
      <c r="A6" s="911" t="s">
        <v>423</v>
      </c>
      <c r="B6" s="911"/>
      <c r="C6" s="911"/>
      <c r="D6" s="911"/>
      <c r="E6" s="911"/>
      <c r="F6" s="911"/>
      <c r="G6" s="911"/>
      <c r="H6" s="911"/>
      <c r="I6" s="911"/>
      <c r="J6" s="911"/>
      <c r="K6" s="911"/>
      <c r="L6" s="911"/>
      <c r="M6" s="911"/>
      <c r="N6" s="911"/>
    </row>
    <row r="7" spans="1:14" s="429" customFormat="1" ht="37.200000000000003" customHeight="1" thickBot="1">
      <c r="A7" s="912" t="s">
        <v>424</v>
      </c>
      <c r="B7" s="913"/>
      <c r="C7" s="913"/>
      <c r="D7" s="913"/>
      <c r="E7" s="913"/>
      <c r="F7" s="913"/>
      <c r="G7" s="913"/>
      <c r="H7" s="913"/>
      <c r="I7" s="913"/>
      <c r="J7" s="913"/>
      <c r="K7" s="913"/>
      <c r="L7" s="913"/>
      <c r="M7" s="913"/>
      <c r="N7" s="913"/>
    </row>
    <row r="8" spans="1:14" s="429" customFormat="1" ht="46.8" customHeight="1">
      <c r="A8" s="906" t="s">
        <v>425</v>
      </c>
      <c r="B8" s="907"/>
      <c r="C8" s="907"/>
      <c r="D8" s="907"/>
      <c r="E8" s="907"/>
      <c r="F8" s="907"/>
      <c r="G8" s="907"/>
      <c r="H8" s="907"/>
      <c r="I8" s="907"/>
      <c r="J8" s="907"/>
      <c r="K8" s="907"/>
      <c r="L8" s="907"/>
      <c r="M8" s="907"/>
      <c r="N8" s="908"/>
    </row>
    <row r="9" spans="1:14" s="429" customFormat="1" ht="191.4" customHeight="1">
      <c r="A9" s="893" t="s">
        <v>426</v>
      </c>
      <c r="B9" s="894"/>
      <c r="C9" s="894"/>
      <c r="D9" s="894"/>
      <c r="E9" s="894"/>
      <c r="F9" s="894"/>
      <c r="G9" s="894"/>
      <c r="H9" s="894"/>
      <c r="I9" s="894"/>
      <c r="J9" s="894"/>
      <c r="K9" s="894"/>
      <c r="L9" s="894"/>
      <c r="M9" s="894"/>
      <c r="N9" s="895"/>
    </row>
    <row r="10" spans="1:14" s="429" customFormat="1" ht="42" customHeight="1" thickBot="1">
      <c r="A10" s="914" t="s">
        <v>427</v>
      </c>
      <c r="B10" s="915"/>
      <c r="C10" s="915"/>
      <c r="D10" s="915"/>
      <c r="E10" s="915"/>
      <c r="F10" s="915"/>
      <c r="G10" s="915"/>
      <c r="H10" s="915"/>
      <c r="I10" s="915"/>
      <c r="J10" s="915"/>
      <c r="K10" s="915"/>
      <c r="L10" s="915"/>
      <c r="M10" s="915"/>
      <c r="N10" s="916"/>
    </row>
    <row r="11" spans="1:14" s="429" customFormat="1" ht="43.8" hidden="1" customHeight="1">
      <c r="A11" s="899"/>
      <c r="B11" s="900"/>
      <c r="C11" s="900"/>
      <c r="D11" s="900"/>
      <c r="E11" s="900"/>
      <c r="F11" s="900"/>
      <c r="G11" s="900"/>
      <c r="H11" s="900"/>
      <c r="I11" s="900"/>
      <c r="J11" s="900"/>
      <c r="K11" s="900"/>
      <c r="L11" s="900"/>
      <c r="M11" s="900"/>
      <c r="N11" s="901"/>
    </row>
    <row r="12" spans="1:14" s="429" customFormat="1" ht="164.4" hidden="1" customHeight="1">
      <c r="A12" s="893"/>
      <c r="B12" s="894"/>
      <c r="C12" s="894"/>
      <c r="D12" s="894"/>
      <c r="E12" s="894"/>
      <c r="F12" s="894"/>
      <c r="G12" s="894"/>
      <c r="H12" s="894"/>
      <c r="I12" s="894"/>
      <c r="J12" s="894"/>
      <c r="K12" s="894"/>
      <c r="L12" s="894"/>
      <c r="M12" s="894"/>
      <c r="N12" s="895"/>
    </row>
    <row r="13" spans="1:14" s="429" customFormat="1" ht="35.4" customHeight="1" thickBot="1">
      <c r="A13" s="914"/>
      <c r="B13" s="915"/>
      <c r="C13" s="915"/>
      <c r="D13" s="915"/>
      <c r="E13" s="915"/>
      <c r="F13" s="915"/>
      <c r="G13" s="915"/>
      <c r="H13" s="915"/>
      <c r="I13" s="915"/>
      <c r="J13" s="915"/>
      <c r="K13" s="915"/>
      <c r="L13" s="915"/>
      <c r="M13" s="915"/>
      <c r="N13" s="916"/>
    </row>
    <row r="14" spans="1:14" s="429" customFormat="1" ht="41.4" hidden="1" customHeight="1">
      <c r="A14" s="902"/>
      <c r="B14" s="900"/>
      <c r="C14" s="900"/>
      <c r="D14" s="900"/>
      <c r="E14" s="900"/>
      <c r="F14" s="900"/>
      <c r="G14" s="900"/>
      <c r="H14" s="900"/>
      <c r="I14" s="900"/>
      <c r="J14" s="900"/>
      <c r="K14" s="900"/>
      <c r="L14" s="900"/>
      <c r="M14" s="900"/>
      <c r="N14" s="901"/>
    </row>
    <row r="15" spans="1:14" s="429" customFormat="1" ht="409.2" hidden="1" customHeight="1">
      <c r="A15" s="893"/>
      <c r="B15" s="894"/>
      <c r="C15" s="894"/>
      <c r="D15" s="894"/>
      <c r="E15" s="894"/>
      <c r="F15" s="894"/>
      <c r="G15" s="894"/>
      <c r="H15" s="894"/>
      <c r="I15" s="894"/>
      <c r="J15" s="894"/>
      <c r="K15" s="894"/>
      <c r="L15" s="894"/>
      <c r="M15" s="894"/>
      <c r="N15" s="895"/>
    </row>
    <row r="16" spans="1:14" s="429" customFormat="1" ht="36" hidden="1" customHeight="1" thickBot="1">
      <c r="A16" s="896"/>
      <c r="B16" s="897"/>
      <c r="C16" s="897"/>
      <c r="D16" s="897"/>
      <c r="E16" s="897"/>
      <c r="F16" s="897"/>
      <c r="G16" s="897"/>
      <c r="H16" s="897"/>
      <c r="I16" s="897"/>
      <c r="J16" s="897"/>
      <c r="K16" s="897"/>
      <c r="L16" s="897"/>
      <c r="M16" s="897"/>
      <c r="N16" s="898"/>
    </row>
    <row r="17" spans="1:14" s="429" customFormat="1" ht="45" hidden="1" customHeight="1">
      <c r="A17" s="899"/>
      <c r="B17" s="900"/>
      <c r="C17" s="900"/>
      <c r="D17" s="900"/>
      <c r="E17" s="900"/>
      <c r="F17" s="900"/>
      <c r="G17" s="900"/>
      <c r="H17" s="900"/>
      <c r="I17" s="900"/>
      <c r="J17" s="900"/>
      <c r="K17" s="900"/>
      <c r="L17" s="900"/>
      <c r="M17" s="900"/>
      <c r="N17" s="901"/>
    </row>
    <row r="18" spans="1:14" ht="409.6" hidden="1" customHeight="1">
      <c r="A18" s="893"/>
      <c r="B18" s="894"/>
      <c r="C18" s="894"/>
      <c r="D18" s="894"/>
      <c r="E18" s="894"/>
      <c r="F18" s="894"/>
      <c r="G18" s="894"/>
      <c r="H18" s="894"/>
      <c r="I18" s="894"/>
      <c r="J18" s="894"/>
      <c r="K18" s="894"/>
      <c r="L18" s="894"/>
      <c r="M18" s="894"/>
      <c r="N18" s="895"/>
    </row>
    <row r="19" spans="1:14" ht="36" customHeight="1" thickBot="1">
      <c r="A19" s="896"/>
      <c r="B19" s="897"/>
      <c r="C19" s="897"/>
      <c r="D19" s="897"/>
      <c r="E19" s="897"/>
      <c r="F19" s="897"/>
      <c r="G19" s="897"/>
      <c r="H19" s="897"/>
      <c r="I19" s="897"/>
      <c r="J19" s="897"/>
      <c r="K19" s="897"/>
      <c r="L19" s="897"/>
      <c r="M19" s="897"/>
      <c r="N19" s="898"/>
    </row>
  </sheetData>
  <mergeCells count="19">
    <mergeCell ref="A6:N6"/>
    <mergeCell ref="A8:N8"/>
    <mergeCell ref="A7:N7"/>
    <mergeCell ref="A12:N12"/>
    <mergeCell ref="A13:N13"/>
    <mergeCell ref="A9:N9"/>
    <mergeCell ref="A10:N10"/>
    <mergeCell ref="A11:N11"/>
    <mergeCell ref="A1:N1"/>
    <mergeCell ref="A2:N2"/>
    <mergeCell ref="A3:N3"/>
    <mergeCell ref="A5:N5"/>
    <mergeCell ref="A4:N4"/>
    <mergeCell ref="A18:N18"/>
    <mergeCell ref="A19:N19"/>
    <mergeCell ref="A17:N17"/>
    <mergeCell ref="A14:N14"/>
    <mergeCell ref="A15:N15"/>
    <mergeCell ref="A16:N16"/>
  </mergeCells>
  <phoneticPr fontId="15"/>
  <hyperlinks>
    <hyperlink ref="A4" r:id="rId1" xr:uid="{6EC4FB7D-E47F-4C8A-98A7-A2D47B03F2DC}"/>
    <hyperlink ref="A7" r:id="rId2" xr:uid="{54D7F2F7-AD29-44A6-AEB7-D30F729A838D}"/>
    <hyperlink ref="A10" r:id="rId3" xr:uid="{26B850AB-25E1-4699-BD3C-9391E86E7205}"/>
  </hyperlinks>
  <pageMargins left="0.7" right="0.7" top="0.75" bottom="0.75" header="0.3" footer="0.3"/>
  <pageSetup paperSize="9" scale="37" orientation="portrait" horizontalDpi="300" verticalDpi="300"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D442D-B449-4BA2-A377-CBF2918451D6}">
  <dimension ref="C4:L11"/>
  <sheetViews>
    <sheetView workbookViewId="0">
      <selection activeCell="C4" sqref="C4:N12"/>
    </sheetView>
  </sheetViews>
  <sheetFormatPr defaultRowHeight="13.2"/>
  <cols>
    <col min="10" max="10" width="15.88671875" customWidth="1"/>
    <col min="11" max="11" width="30.33203125" customWidth="1"/>
  </cols>
  <sheetData>
    <row r="4" spans="3:12">
      <c r="D4" t="s">
        <v>223</v>
      </c>
      <c r="E4" t="s">
        <v>224</v>
      </c>
      <c r="F4" t="s">
        <v>225</v>
      </c>
    </row>
    <row r="7" spans="3:12" ht="18">
      <c r="C7" t="s">
        <v>238</v>
      </c>
      <c r="D7" t="s">
        <v>226</v>
      </c>
      <c r="E7" s="603">
        <v>45819</v>
      </c>
      <c r="F7" t="s">
        <v>227</v>
      </c>
      <c r="G7" t="s">
        <v>228</v>
      </c>
      <c r="H7" t="s">
        <v>229</v>
      </c>
      <c r="I7" t="s">
        <v>235</v>
      </c>
      <c r="J7" t="s">
        <v>229</v>
      </c>
      <c r="K7" s="604" t="s">
        <v>232</v>
      </c>
      <c r="L7" t="s">
        <v>233</v>
      </c>
    </row>
    <row r="8" spans="3:12" ht="18">
      <c r="C8" t="s">
        <v>239</v>
      </c>
      <c r="D8" t="s">
        <v>226</v>
      </c>
      <c r="E8" s="603">
        <v>45826</v>
      </c>
      <c r="F8" t="s">
        <v>230</v>
      </c>
      <c r="G8" t="s">
        <v>228</v>
      </c>
      <c r="H8" t="s">
        <v>231</v>
      </c>
      <c r="I8" t="s">
        <v>236</v>
      </c>
      <c r="J8" t="s">
        <v>237</v>
      </c>
      <c r="K8" s="604" t="s">
        <v>232</v>
      </c>
      <c r="L8" t="s">
        <v>234</v>
      </c>
    </row>
    <row r="11" spans="3:12">
      <c r="J11" s="605" t="s">
        <v>229</v>
      </c>
      <c r="K11" t="s">
        <v>240</v>
      </c>
      <c r="L11" t="s">
        <v>241</v>
      </c>
    </row>
  </sheetData>
  <phoneticPr fontId="8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2928-AFD4-4F2D-8747-0B08E79767AB}">
  <dimension ref="A4:AZ59"/>
  <sheetViews>
    <sheetView view="pageBreakPreview" zoomScale="95" zoomScaleNormal="100" zoomScaleSheetLayoutView="95" workbookViewId="0">
      <selection activeCell="AA28" sqref="AA28"/>
    </sheetView>
  </sheetViews>
  <sheetFormatPr defaultRowHeight="13.2"/>
  <cols>
    <col min="1" max="2" width="7.44140625" customWidth="1"/>
    <col min="3" max="3" width="10.77734375" customWidth="1"/>
    <col min="4" max="18" width="7.44140625" customWidth="1"/>
    <col min="19" max="30" width="7.44140625" style="46" customWidth="1"/>
    <col min="31" max="51" width="8.88671875" style="46"/>
    <col min="52" max="52" width="8.88671875" style="421"/>
  </cols>
  <sheetData>
    <row r="4" spans="3:52" ht="17.399999999999999" customHeight="1">
      <c r="S4"/>
      <c r="T4"/>
      <c r="U4"/>
      <c r="V4"/>
      <c r="W4"/>
      <c r="X4"/>
      <c r="Y4"/>
      <c r="Z4"/>
      <c r="AA4"/>
      <c r="AB4"/>
      <c r="AC4" s="426"/>
      <c r="AD4" s="426"/>
      <c r="AE4" s="426"/>
      <c r="AF4" s="426"/>
      <c r="AG4" s="426"/>
      <c r="AH4" s="426"/>
      <c r="AI4" s="426"/>
      <c r="AJ4"/>
      <c r="AK4"/>
      <c r="AL4"/>
      <c r="AM4"/>
      <c r="AN4"/>
      <c r="AO4"/>
      <c r="AP4"/>
      <c r="AQ4"/>
      <c r="AR4"/>
      <c r="AS4"/>
      <c r="AT4"/>
      <c r="AU4"/>
      <c r="AV4"/>
      <c r="AW4"/>
      <c r="AX4"/>
      <c r="AY4"/>
      <c r="AZ4"/>
    </row>
    <row r="5" spans="3:52" ht="17.399999999999999" customHeight="1">
      <c r="K5" s="637"/>
      <c r="L5" s="637"/>
      <c r="M5" s="637"/>
      <c r="N5" s="637"/>
      <c r="O5" s="637"/>
      <c r="P5" s="637"/>
      <c r="Q5" s="637"/>
      <c r="R5" s="662" t="s">
        <v>260</v>
      </c>
      <c r="S5" s="662"/>
      <c r="T5" s="662"/>
      <c r="U5" s="662"/>
      <c r="V5" s="662"/>
      <c r="W5" s="662"/>
      <c r="X5" s="662"/>
      <c r="Y5" s="638"/>
      <c r="Z5" s="638"/>
      <c r="AA5" s="637"/>
      <c r="AB5" s="637"/>
      <c r="AC5" s="426"/>
      <c r="AD5" s="426"/>
      <c r="AE5" s="426"/>
      <c r="AF5" s="426"/>
      <c r="AG5" s="426"/>
      <c r="AH5" s="426"/>
      <c r="AI5" s="426"/>
      <c r="AJ5"/>
      <c r="AK5"/>
      <c r="AL5"/>
      <c r="AM5"/>
      <c r="AN5"/>
      <c r="AO5"/>
      <c r="AP5"/>
      <c r="AQ5"/>
      <c r="AR5"/>
      <c r="AS5"/>
      <c r="AT5"/>
      <c r="AU5"/>
      <c r="AV5"/>
      <c r="AW5"/>
      <c r="AX5"/>
      <c r="AY5"/>
      <c r="AZ5"/>
    </row>
    <row r="6" spans="3:52" ht="30.6" customHeight="1">
      <c r="C6" s="595"/>
      <c r="D6" s="596"/>
      <c r="E6" s="595"/>
      <c r="F6" s="595"/>
      <c r="G6" s="595"/>
      <c r="K6" s="637"/>
      <c r="L6" s="637"/>
      <c r="M6" s="637"/>
      <c r="N6" s="637"/>
      <c r="O6" s="637"/>
      <c r="P6" s="637"/>
      <c r="Q6" s="637"/>
      <c r="R6" s="662"/>
      <c r="S6" s="662"/>
      <c r="T6" s="662"/>
      <c r="U6" s="662"/>
      <c r="V6" s="662"/>
      <c r="W6" s="662"/>
      <c r="X6" s="662"/>
      <c r="Y6" s="638"/>
      <c r="Z6" s="638"/>
      <c r="AA6" s="637"/>
      <c r="AB6" s="637"/>
      <c r="AC6" s="426"/>
      <c r="AD6" s="426"/>
      <c r="AE6" s="426"/>
      <c r="AF6" s="426"/>
      <c r="AG6" s="426"/>
      <c r="AH6" s="426"/>
      <c r="AI6" s="426"/>
      <c r="AJ6"/>
      <c r="AK6"/>
      <c r="AL6"/>
      <c r="AM6"/>
      <c r="AN6"/>
      <c r="AO6"/>
      <c r="AP6"/>
      <c r="AQ6"/>
      <c r="AR6"/>
      <c r="AS6"/>
      <c r="AT6"/>
      <c r="AU6"/>
      <c r="AV6"/>
      <c r="AW6"/>
      <c r="AX6"/>
      <c r="AY6"/>
      <c r="AZ6"/>
    </row>
    <row r="7" spans="3:52" ht="17.399999999999999" customHeight="1">
      <c r="K7" s="637"/>
      <c r="L7" s="637"/>
      <c r="M7" s="637"/>
      <c r="N7" s="637"/>
      <c r="O7" s="637"/>
      <c r="P7" s="637"/>
      <c r="Q7" s="637"/>
      <c r="R7" s="663" t="s">
        <v>261</v>
      </c>
      <c r="S7" s="664"/>
      <c r="T7" s="664"/>
      <c r="U7" s="664"/>
      <c r="V7" s="664"/>
      <c r="W7" s="664"/>
      <c r="X7" s="664"/>
      <c r="Y7" s="664"/>
      <c r="Z7" s="664"/>
      <c r="AA7" s="637"/>
      <c r="AB7" s="637"/>
      <c r="AC7" s="426"/>
      <c r="AD7" s="426"/>
      <c r="AE7" s="426"/>
      <c r="AF7" s="426"/>
      <c r="AG7" s="426"/>
      <c r="AH7" s="426"/>
      <c r="AI7" s="426"/>
      <c r="AJ7"/>
      <c r="AK7"/>
      <c r="AL7"/>
      <c r="AM7"/>
      <c r="AN7"/>
      <c r="AO7"/>
      <c r="AP7"/>
      <c r="AQ7"/>
      <c r="AR7"/>
      <c r="AS7"/>
      <c r="AT7"/>
      <c r="AU7"/>
      <c r="AV7"/>
      <c r="AW7"/>
      <c r="AX7"/>
      <c r="AY7"/>
      <c r="AZ7"/>
    </row>
    <row r="8" spans="3:52" ht="17.399999999999999" customHeight="1">
      <c r="D8" s="666"/>
      <c r="E8" s="666"/>
      <c r="F8" s="666"/>
      <c r="K8" s="637"/>
      <c r="L8" s="637"/>
      <c r="M8" s="637"/>
      <c r="N8" s="637"/>
      <c r="O8" s="637"/>
      <c r="P8" s="637"/>
      <c r="Q8" s="637"/>
      <c r="R8" s="664"/>
      <c r="S8" s="664"/>
      <c r="T8" s="664"/>
      <c r="U8" s="664"/>
      <c r="V8" s="664"/>
      <c r="W8" s="664"/>
      <c r="X8" s="664"/>
      <c r="Y8" s="664"/>
      <c r="Z8" s="664"/>
      <c r="AA8" s="637"/>
      <c r="AB8" s="637"/>
      <c r="AC8" s="426"/>
      <c r="AD8" s="426"/>
      <c r="AE8" s="426"/>
      <c r="AF8" s="426"/>
      <c r="AG8" s="426"/>
      <c r="AH8" s="426"/>
      <c r="AI8" s="426"/>
      <c r="AJ8"/>
      <c r="AK8"/>
      <c r="AL8"/>
      <c r="AM8"/>
      <c r="AN8"/>
      <c r="AO8"/>
      <c r="AP8"/>
      <c r="AQ8"/>
      <c r="AR8"/>
      <c r="AS8"/>
      <c r="AT8"/>
      <c r="AU8"/>
      <c r="AV8"/>
      <c r="AW8"/>
      <c r="AX8"/>
      <c r="AY8"/>
      <c r="AZ8"/>
    </row>
    <row r="9" spans="3:52" ht="17.399999999999999" customHeight="1">
      <c r="D9" s="666"/>
      <c r="E9" s="666"/>
      <c r="F9" s="666"/>
      <c r="G9" s="597"/>
      <c r="H9" s="597"/>
      <c r="L9" s="598"/>
      <c r="M9" s="598"/>
      <c r="N9" s="598"/>
      <c r="O9" s="598"/>
      <c r="P9" s="597"/>
      <c r="Q9" s="597"/>
      <c r="R9" s="664"/>
      <c r="S9" s="664"/>
      <c r="T9" s="664"/>
      <c r="U9" s="664"/>
      <c r="V9" s="664"/>
      <c r="W9" s="664"/>
      <c r="X9" s="664"/>
      <c r="Y9" s="664"/>
      <c r="Z9" s="664"/>
      <c r="AA9"/>
      <c r="AB9"/>
      <c r="AC9" s="426"/>
      <c r="AD9" s="426"/>
      <c r="AE9" s="426"/>
      <c r="AF9" s="426"/>
      <c r="AG9" s="426"/>
      <c r="AH9" s="426"/>
      <c r="AI9" s="426"/>
      <c r="AJ9"/>
      <c r="AK9"/>
      <c r="AL9"/>
      <c r="AM9"/>
      <c r="AN9"/>
      <c r="AO9"/>
      <c r="AP9"/>
      <c r="AQ9"/>
      <c r="AR9"/>
      <c r="AS9"/>
      <c r="AT9"/>
      <c r="AU9"/>
      <c r="AV9"/>
      <c r="AW9"/>
      <c r="AX9"/>
      <c r="AY9"/>
      <c r="AZ9"/>
    </row>
    <row r="10" spans="3:52" ht="17.399999999999999" customHeight="1">
      <c r="D10" s="597"/>
      <c r="E10" s="597"/>
      <c r="F10" s="597"/>
      <c r="G10" s="597"/>
      <c r="L10" s="597"/>
      <c r="M10" s="597"/>
      <c r="N10" s="597"/>
      <c r="O10" s="597"/>
      <c r="P10" s="597"/>
      <c r="Q10" s="597"/>
      <c r="R10" s="664"/>
      <c r="S10" s="664"/>
      <c r="T10" s="664"/>
      <c r="U10" s="664"/>
      <c r="V10" s="664"/>
      <c r="W10" s="664"/>
      <c r="X10" s="664"/>
      <c r="Y10" s="664"/>
      <c r="Z10" s="664"/>
      <c r="AA10"/>
      <c r="AB10"/>
      <c r="AC10" s="426"/>
      <c r="AD10" s="426"/>
      <c r="AE10" s="426"/>
      <c r="AF10" s="426"/>
      <c r="AG10" s="426"/>
      <c r="AH10" s="426"/>
      <c r="AI10" s="426"/>
      <c r="AJ10"/>
      <c r="AK10"/>
      <c r="AL10"/>
      <c r="AM10"/>
      <c r="AN10"/>
      <c r="AO10"/>
      <c r="AP10"/>
      <c r="AQ10"/>
      <c r="AR10"/>
      <c r="AS10"/>
      <c r="AT10"/>
      <c r="AU10"/>
      <c r="AV10"/>
      <c r="AW10"/>
      <c r="AX10"/>
      <c r="AY10"/>
      <c r="AZ10"/>
    </row>
    <row r="11" spans="3:52" ht="17.399999999999999" customHeight="1">
      <c r="C11" s="599"/>
      <c r="D11" s="667"/>
      <c r="E11" s="667"/>
      <c r="F11" s="667"/>
      <c r="G11" s="667"/>
      <c r="H11" s="600"/>
      <c r="L11" s="597"/>
      <c r="M11" s="597"/>
      <c r="N11" s="597"/>
      <c r="O11" s="597"/>
      <c r="P11" s="597"/>
      <c r="Q11" s="597"/>
      <c r="R11" s="664"/>
      <c r="S11" s="664"/>
      <c r="T11" s="664"/>
      <c r="U11" s="664"/>
      <c r="V11" s="664"/>
      <c r="W11" s="664"/>
      <c r="X11" s="664"/>
      <c r="Y11" s="664"/>
      <c r="Z11" s="664"/>
      <c r="AA11"/>
      <c r="AB11"/>
      <c r="AC11" s="426"/>
      <c r="AD11" s="426"/>
      <c r="AE11" s="426"/>
      <c r="AF11" s="426"/>
      <c r="AG11" s="426"/>
      <c r="AH11" s="426"/>
      <c r="AI11" s="426"/>
      <c r="AJ11"/>
      <c r="AK11"/>
      <c r="AL11"/>
      <c r="AM11"/>
      <c r="AN11"/>
      <c r="AO11"/>
      <c r="AP11"/>
      <c r="AQ11"/>
      <c r="AR11"/>
      <c r="AS11"/>
      <c r="AT11"/>
      <c r="AU11"/>
      <c r="AV11"/>
      <c r="AW11"/>
      <c r="AX11"/>
      <c r="AY11"/>
      <c r="AZ11"/>
    </row>
    <row r="12" spans="3:52" ht="17.399999999999999" customHeight="1">
      <c r="C12" s="599"/>
      <c r="D12" s="668"/>
      <c r="E12" s="668"/>
      <c r="F12" s="668"/>
      <c r="G12" s="668"/>
      <c r="H12" s="668"/>
      <c r="I12" s="668"/>
      <c r="L12" s="597"/>
      <c r="M12" s="597"/>
      <c r="N12" s="597"/>
      <c r="O12" s="597"/>
      <c r="P12" s="597"/>
      <c r="Q12" s="597"/>
      <c r="R12" s="664"/>
      <c r="S12" s="664"/>
      <c r="T12" s="664"/>
      <c r="U12" s="664"/>
      <c r="V12" s="664"/>
      <c r="W12" s="664"/>
      <c r="X12" s="664"/>
      <c r="Y12" s="664"/>
      <c r="Z12" s="664"/>
      <c r="AA12"/>
      <c r="AB12"/>
      <c r="AC12" s="426"/>
      <c r="AD12" s="426"/>
      <c r="AE12" s="426"/>
      <c r="AF12" s="426"/>
      <c r="AG12" s="426"/>
      <c r="AH12" s="426"/>
      <c r="AI12" s="426"/>
      <c r="AJ12"/>
      <c r="AK12"/>
      <c r="AL12"/>
      <c r="AM12"/>
      <c r="AN12"/>
      <c r="AO12"/>
      <c r="AP12"/>
      <c r="AQ12"/>
      <c r="AR12"/>
      <c r="AS12"/>
      <c r="AT12"/>
      <c r="AU12"/>
      <c r="AV12"/>
      <c r="AW12"/>
      <c r="AX12"/>
      <c r="AY12"/>
      <c r="AZ12"/>
    </row>
    <row r="13" spans="3:52" ht="17.399999999999999" customHeight="1">
      <c r="C13" s="667"/>
      <c r="D13" s="667"/>
      <c r="E13" s="667"/>
      <c r="F13" s="667"/>
      <c r="G13" s="667"/>
      <c r="H13" s="667"/>
      <c r="L13" s="597"/>
      <c r="M13" s="597"/>
      <c r="N13" s="597"/>
      <c r="O13" s="597"/>
      <c r="P13" s="597"/>
      <c r="Q13" s="597"/>
      <c r="R13" s="664"/>
      <c r="S13" s="664"/>
      <c r="T13" s="664"/>
      <c r="U13" s="664"/>
      <c r="V13" s="664"/>
      <c r="W13" s="664"/>
      <c r="X13" s="664"/>
      <c r="Y13" s="664"/>
      <c r="Z13" s="664"/>
      <c r="AA13"/>
      <c r="AB13"/>
      <c r="AC13" s="426"/>
      <c r="AD13" s="426"/>
      <c r="AE13" s="426"/>
      <c r="AF13" s="426"/>
      <c r="AG13" s="426"/>
      <c r="AH13" s="426"/>
      <c r="AI13" s="426"/>
      <c r="AJ13"/>
      <c r="AK13"/>
      <c r="AL13"/>
      <c r="AM13"/>
      <c r="AN13"/>
      <c r="AO13"/>
      <c r="AP13"/>
      <c r="AQ13"/>
      <c r="AR13"/>
      <c r="AS13"/>
      <c r="AT13"/>
      <c r="AU13"/>
      <c r="AV13"/>
      <c r="AW13"/>
      <c r="AX13"/>
      <c r="AY13"/>
      <c r="AZ13"/>
    </row>
    <row r="14" spans="3:52" ht="17.399999999999999" customHeight="1">
      <c r="C14" s="599"/>
      <c r="D14" s="667"/>
      <c r="E14" s="667"/>
      <c r="F14" s="667"/>
      <c r="G14" s="667"/>
      <c r="H14" s="600"/>
      <c r="L14" s="597"/>
      <c r="M14" s="597"/>
      <c r="N14" s="597"/>
      <c r="O14" s="597"/>
      <c r="P14" s="597"/>
      <c r="Q14" s="597"/>
      <c r="R14" s="664"/>
      <c r="S14" s="664"/>
      <c r="T14" s="664"/>
      <c r="U14" s="664"/>
      <c r="V14" s="664"/>
      <c r="W14" s="664"/>
      <c r="X14" s="664"/>
      <c r="Y14" s="664"/>
      <c r="Z14" s="664"/>
      <c r="AA14"/>
      <c r="AB14"/>
      <c r="AC14" s="426"/>
      <c r="AD14" s="426"/>
      <c r="AE14" s="426"/>
      <c r="AF14" s="426"/>
      <c r="AG14" s="426"/>
      <c r="AH14" s="426"/>
      <c r="AI14" s="426"/>
      <c r="AJ14"/>
      <c r="AK14"/>
      <c r="AL14"/>
      <c r="AM14"/>
      <c r="AN14"/>
      <c r="AO14"/>
      <c r="AP14"/>
      <c r="AQ14"/>
      <c r="AR14"/>
      <c r="AS14"/>
      <c r="AT14"/>
      <c r="AU14"/>
      <c r="AV14"/>
      <c r="AW14"/>
      <c r="AX14"/>
      <c r="AY14"/>
      <c r="AZ14"/>
    </row>
    <row r="15" spans="3:52" ht="17.399999999999999" customHeight="1">
      <c r="C15" s="599"/>
      <c r="D15" s="667"/>
      <c r="E15" s="667"/>
      <c r="F15" s="667"/>
      <c r="G15" s="667"/>
      <c r="H15" s="667"/>
      <c r="L15" s="597"/>
      <c r="M15" s="597"/>
      <c r="N15" s="597"/>
      <c r="O15" s="597"/>
      <c r="P15" s="597"/>
      <c r="Q15" s="597"/>
      <c r="R15" s="664"/>
      <c r="S15" s="664"/>
      <c r="T15" s="664"/>
      <c r="U15" s="664"/>
      <c r="V15" s="664"/>
      <c r="W15" s="664"/>
      <c r="X15" s="664"/>
      <c r="Y15" s="664"/>
      <c r="Z15" s="664"/>
      <c r="AA15"/>
      <c r="AB15"/>
      <c r="AC15" s="426"/>
      <c r="AD15" s="426"/>
      <c r="AE15" s="426"/>
      <c r="AF15" s="426"/>
      <c r="AG15" s="426"/>
      <c r="AH15" s="426"/>
      <c r="AI15" s="426"/>
      <c r="AJ15"/>
      <c r="AK15"/>
      <c r="AL15"/>
      <c r="AM15"/>
      <c r="AN15"/>
      <c r="AO15"/>
      <c r="AP15"/>
      <c r="AQ15"/>
      <c r="AR15"/>
      <c r="AS15"/>
      <c r="AT15"/>
      <c r="AU15"/>
      <c r="AV15"/>
      <c r="AW15"/>
      <c r="AX15"/>
      <c r="AY15"/>
      <c r="AZ15"/>
    </row>
    <row r="16" spans="3:52" ht="17.399999999999999" customHeight="1">
      <c r="D16" s="601"/>
      <c r="E16" s="601"/>
      <c r="F16" s="601"/>
      <c r="G16" s="601"/>
      <c r="H16" s="601"/>
      <c r="L16" s="597"/>
      <c r="M16" s="597"/>
      <c r="N16" s="597"/>
      <c r="O16" s="597"/>
      <c r="P16" s="597"/>
      <c r="Q16" s="597"/>
      <c r="R16" s="665" t="s">
        <v>262</v>
      </c>
      <c r="S16" s="665"/>
      <c r="T16" s="665"/>
      <c r="U16" s="665"/>
      <c r="V16" s="665"/>
      <c r="W16" s="665"/>
      <c r="X16" s="665"/>
      <c r="Y16" s="665"/>
      <c r="Z16" s="665"/>
      <c r="AA16"/>
      <c r="AB16"/>
      <c r="AC16" s="426"/>
      <c r="AD16" s="426"/>
      <c r="AE16" s="426"/>
      <c r="AF16" s="426"/>
      <c r="AG16" s="426"/>
      <c r="AH16" s="426"/>
      <c r="AI16" s="426"/>
      <c r="AJ16"/>
      <c r="AK16"/>
      <c r="AL16"/>
      <c r="AM16"/>
      <c r="AN16"/>
      <c r="AO16"/>
      <c r="AP16"/>
      <c r="AQ16"/>
      <c r="AR16"/>
      <c r="AS16"/>
      <c r="AT16"/>
      <c r="AU16"/>
      <c r="AV16"/>
      <c r="AW16"/>
      <c r="AX16"/>
      <c r="AY16"/>
      <c r="AZ16"/>
    </row>
    <row r="17" spans="3:52" ht="17.399999999999999" customHeight="1">
      <c r="L17" s="597"/>
      <c r="M17" s="597"/>
      <c r="N17" s="597"/>
      <c r="O17" s="597"/>
      <c r="P17" s="597"/>
      <c r="Q17" s="597"/>
      <c r="R17" s="665"/>
      <c r="S17" s="665"/>
      <c r="T17" s="665"/>
      <c r="U17" s="665"/>
      <c r="V17" s="665"/>
      <c r="W17" s="665"/>
      <c r="X17" s="665"/>
      <c r="Y17" s="665"/>
      <c r="Z17" s="665"/>
      <c r="AA17"/>
      <c r="AB17"/>
      <c r="AC17" s="426"/>
      <c r="AD17" s="426"/>
      <c r="AE17" s="426"/>
      <c r="AF17" s="426"/>
      <c r="AG17" s="426"/>
      <c r="AH17" s="426"/>
      <c r="AI17" s="426"/>
      <c r="AJ17"/>
      <c r="AK17"/>
      <c r="AL17"/>
      <c r="AM17"/>
      <c r="AN17"/>
      <c r="AO17"/>
      <c r="AP17"/>
      <c r="AQ17"/>
      <c r="AR17"/>
      <c r="AS17"/>
      <c r="AT17"/>
      <c r="AU17"/>
      <c r="AV17"/>
      <c r="AW17"/>
      <c r="AX17"/>
      <c r="AY17"/>
      <c r="AZ17"/>
    </row>
    <row r="18" spans="3:52" ht="17.399999999999999" customHeight="1">
      <c r="L18" s="672"/>
      <c r="M18" s="672"/>
      <c r="N18" s="672"/>
      <c r="O18" s="597"/>
      <c r="P18" s="597"/>
      <c r="Q18" s="597"/>
      <c r="R18" s="665"/>
      <c r="S18" s="665"/>
      <c r="T18" s="665"/>
      <c r="U18" s="665"/>
      <c r="V18" s="665"/>
      <c r="W18" s="665"/>
      <c r="X18" s="665"/>
      <c r="Y18" s="665"/>
      <c r="Z18" s="665"/>
      <c r="AA18"/>
      <c r="AB18"/>
      <c r="AC18" s="426"/>
      <c r="AD18" s="426"/>
      <c r="AE18" s="426"/>
      <c r="AF18" s="426"/>
      <c r="AG18" s="426"/>
      <c r="AH18" s="426"/>
      <c r="AI18" s="426"/>
      <c r="AJ18"/>
      <c r="AK18"/>
      <c r="AL18"/>
      <c r="AM18"/>
      <c r="AN18"/>
      <c r="AO18"/>
      <c r="AP18"/>
      <c r="AQ18"/>
      <c r="AR18"/>
      <c r="AS18"/>
      <c r="AT18"/>
      <c r="AU18"/>
      <c r="AV18"/>
      <c r="AW18"/>
      <c r="AX18"/>
      <c r="AY18"/>
      <c r="AZ18"/>
    </row>
    <row r="19" spans="3:52" ht="17.399999999999999" customHeight="1">
      <c r="F19" s="673"/>
      <c r="G19" s="673"/>
      <c r="H19" s="673"/>
      <c r="L19" s="597"/>
      <c r="M19" s="597"/>
      <c r="N19" s="597"/>
      <c r="O19" s="597"/>
      <c r="P19" s="597"/>
      <c r="Q19" s="597"/>
      <c r="R19" s="665"/>
      <c r="S19" s="665"/>
      <c r="T19" s="665"/>
      <c r="U19" s="665"/>
      <c r="V19" s="665"/>
      <c r="W19" s="665"/>
      <c r="X19" s="665"/>
      <c r="Y19" s="665"/>
      <c r="Z19" s="665"/>
      <c r="AA19"/>
      <c r="AB19"/>
      <c r="AC19" s="426"/>
      <c r="AD19" s="426"/>
      <c r="AE19" s="426"/>
      <c r="AF19" s="426"/>
      <c r="AG19" s="426"/>
      <c r="AH19" s="426"/>
      <c r="AI19" s="426"/>
      <c r="AJ19"/>
      <c r="AK19"/>
      <c r="AL19"/>
      <c r="AM19"/>
      <c r="AN19"/>
      <c r="AO19"/>
      <c r="AP19"/>
      <c r="AQ19"/>
      <c r="AR19"/>
      <c r="AS19"/>
      <c r="AT19"/>
      <c r="AU19"/>
      <c r="AV19"/>
      <c r="AW19"/>
      <c r="AX19"/>
      <c r="AY19"/>
      <c r="AZ19"/>
    </row>
    <row r="20" spans="3:52" ht="17.399999999999999" customHeight="1">
      <c r="F20" s="673"/>
      <c r="G20" s="673"/>
      <c r="H20" s="673"/>
      <c r="L20" s="597"/>
      <c r="M20" s="597"/>
      <c r="N20" s="597"/>
      <c r="O20" s="597"/>
      <c r="P20" s="597"/>
      <c r="Q20" s="597"/>
      <c r="R20" s="665"/>
      <c r="S20" s="665"/>
      <c r="T20" s="665"/>
      <c r="U20" s="665"/>
      <c r="V20" s="665"/>
      <c r="W20" s="665"/>
      <c r="X20" s="665"/>
      <c r="Y20" s="665"/>
      <c r="Z20" s="665"/>
      <c r="AA20"/>
      <c r="AB20"/>
      <c r="AC20" s="426"/>
      <c r="AD20" s="426"/>
      <c r="AE20" s="426"/>
      <c r="AF20" s="426"/>
      <c r="AG20" s="426"/>
      <c r="AH20" s="426"/>
      <c r="AI20" s="426"/>
      <c r="AJ20"/>
      <c r="AK20"/>
      <c r="AL20"/>
      <c r="AM20"/>
      <c r="AN20"/>
      <c r="AO20"/>
      <c r="AP20"/>
      <c r="AQ20"/>
      <c r="AR20"/>
      <c r="AS20"/>
      <c r="AT20"/>
      <c r="AU20"/>
      <c r="AV20"/>
      <c r="AW20"/>
      <c r="AX20"/>
      <c r="AY20"/>
      <c r="AZ20"/>
    </row>
    <row r="21" spans="3:52" ht="17.399999999999999" customHeight="1">
      <c r="F21" s="673"/>
      <c r="G21" s="673"/>
      <c r="H21" s="673"/>
      <c r="L21" s="597"/>
      <c r="M21" s="597"/>
      <c r="N21" s="597"/>
      <c r="O21" s="597"/>
      <c r="P21" s="597"/>
      <c r="Q21" s="597"/>
      <c r="R21" s="597"/>
      <c r="S21"/>
      <c r="T21"/>
      <c r="U21"/>
      <c r="V21"/>
      <c r="W21"/>
      <c r="X21"/>
      <c r="Y21"/>
      <c r="Z21"/>
      <c r="AA21"/>
      <c r="AB21"/>
      <c r="AC21" s="426"/>
      <c r="AD21" s="426"/>
      <c r="AE21" s="426"/>
      <c r="AF21" s="426"/>
      <c r="AG21" s="426"/>
      <c r="AH21" s="426"/>
      <c r="AI21" s="426"/>
      <c r="AJ21"/>
      <c r="AK21"/>
      <c r="AL21"/>
      <c r="AM21"/>
      <c r="AN21"/>
      <c r="AO21"/>
      <c r="AP21"/>
      <c r="AQ21"/>
      <c r="AR21"/>
      <c r="AS21"/>
      <c r="AT21"/>
      <c r="AU21"/>
      <c r="AV21"/>
      <c r="AW21"/>
      <c r="AX21"/>
      <c r="AY21"/>
      <c r="AZ21"/>
    </row>
    <row r="22" spans="3:52" ht="17.399999999999999" customHeight="1">
      <c r="Q22" s="597"/>
      <c r="R22" s="597"/>
      <c r="S22"/>
      <c r="T22"/>
      <c r="U22"/>
      <c r="V22"/>
      <c r="W22"/>
      <c r="X22"/>
      <c r="Y22"/>
      <c r="Z22"/>
      <c r="AA22"/>
      <c r="AB22"/>
      <c r="AC22" s="426"/>
      <c r="AD22" s="426"/>
      <c r="AE22" s="426"/>
      <c r="AF22" s="426"/>
      <c r="AG22" s="426"/>
      <c r="AH22" s="426"/>
      <c r="AI22" s="426"/>
      <c r="AJ22"/>
      <c r="AK22"/>
      <c r="AL22"/>
      <c r="AM22"/>
      <c r="AN22"/>
      <c r="AO22"/>
      <c r="AP22"/>
      <c r="AQ22"/>
      <c r="AR22"/>
      <c r="AS22"/>
      <c r="AT22"/>
      <c r="AU22"/>
      <c r="AV22"/>
      <c r="AW22"/>
      <c r="AX22"/>
      <c r="AY22"/>
      <c r="AZ22"/>
    </row>
    <row r="23" spans="3:52" ht="17.399999999999999" customHeight="1">
      <c r="L23" s="597"/>
      <c r="M23" s="597"/>
      <c r="N23" s="597"/>
      <c r="O23" s="597"/>
      <c r="P23" s="597"/>
      <c r="Q23" s="597"/>
      <c r="R23" s="597"/>
      <c r="S23"/>
      <c r="T23"/>
      <c r="U23"/>
      <c r="V23"/>
      <c r="W23"/>
      <c r="X23"/>
      <c r="Y23"/>
      <c r="Z23"/>
      <c r="AA23"/>
      <c r="AB23"/>
      <c r="AC23" s="426"/>
      <c r="AD23" s="426"/>
      <c r="AE23" s="426"/>
      <c r="AF23" s="426"/>
      <c r="AG23" s="426"/>
      <c r="AH23" s="426"/>
      <c r="AI23" s="426"/>
      <c r="AJ23"/>
      <c r="AK23"/>
      <c r="AL23"/>
      <c r="AM23"/>
      <c r="AN23"/>
      <c r="AO23"/>
      <c r="AP23"/>
      <c r="AQ23"/>
      <c r="AR23"/>
      <c r="AS23"/>
      <c r="AT23"/>
      <c r="AU23"/>
      <c r="AV23"/>
      <c r="AW23"/>
      <c r="AX23"/>
      <c r="AY23"/>
      <c r="AZ23"/>
    </row>
    <row r="24" spans="3:52" ht="13.2" customHeight="1">
      <c r="L24" s="672"/>
      <c r="M24" s="672"/>
      <c r="N24" s="672"/>
      <c r="O24" s="672"/>
      <c r="P24" s="672"/>
      <c r="Q24" s="672"/>
      <c r="R24" s="672"/>
      <c r="S24" s="672"/>
      <c r="T24"/>
      <c r="U24"/>
      <c r="V24"/>
      <c r="W24"/>
      <c r="X24"/>
      <c r="Y24"/>
      <c r="Z24"/>
      <c r="AA24"/>
      <c r="AB24"/>
      <c r="AC24" s="426"/>
      <c r="AD24" s="426"/>
      <c r="AE24" s="426"/>
      <c r="AF24" s="426"/>
      <c r="AG24" s="426"/>
      <c r="AH24" s="426"/>
      <c r="AI24" s="426"/>
      <c r="AJ24"/>
      <c r="AK24"/>
      <c r="AL24"/>
      <c r="AM24"/>
      <c r="AN24"/>
      <c r="AO24"/>
      <c r="AP24"/>
      <c r="AQ24"/>
      <c r="AR24"/>
      <c r="AS24"/>
      <c r="AT24"/>
      <c r="AU24"/>
      <c r="AV24"/>
      <c r="AW24"/>
      <c r="AX24"/>
      <c r="AY24"/>
      <c r="AZ24"/>
    </row>
    <row r="25" spans="3:52" ht="13.2" customHeight="1">
      <c r="L25" s="672"/>
      <c r="M25" s="672"/>
      <c r="N25" s="672"/>
      <c r="O25" s="672"/>
      <c r="P25" s="672"/>
      <c r="Q25" s="672"/>
      <c r="R25" s="672"/>
      <c r="S25" s="672"/>
      <c r="T25"/>
      <c r="U25"/>
      <c r="V25"/>
      <c r="W25"/>
      <c r="X25"/>
      <c r="Y25"/>
      <c r="Z25"/>
      <c r="AA25"/>
      <c r="AB25"/>
      <c r="AC25" s="426"/>
      <c r="AD25" s="426"/>
      <c r="AE25" s="426"/>
      <c r="AF25" s="426"/>
      <c r="AG25" s="426"/>
      <c r="AH25" s="426"/>
      <c r="AI25" s="426"/>
      <c r="AJ25"/>
      <c r="AK25"/>
      <c r="AL25"/>
      <c r="AM25"/>
      <c r="AN25"/>
      <c r="AO25"/>
      <c r="AP25"/>
      <c r="AQ25"/>
      <c r="AR25"/>
      <c r="AS25"/>
      <c r="AT25"/>
      <c r="AU25"/>
      <c r="AV25"/>
      <c r="AW25"/>
      <c r="AX25"/>
      <c r="AY25"/>
      <c r="AZ25"/>
    </row>
    <row r="26" spans="3:52">
      <c r="L26" s="672"/>
      <c r="M26" s="672"/>
      <c r="N26" s="672"/>
      <c r="O26" s="672"/>
      <c r="P26" s="672"/>
      <c r="Q26" s="672"/>
      <c r="R26" s="672"/>
      <c r="S26" s="672"/>
      <c r="T26"/>
      <c r="U26"/>
      <c r="V26"/>
      <c r="W26"/>
      <c r="X26"/>
      <c r="Y26"/>
      <c r="Z26"/>
      <c r="AA26"/>
      <c r="AB26"/>
      <c r="AC26" s="426"/>
      <c r="AD26" s="426"/>
      <c r="AE26" s="426"/>
      <c r="AF26" s="426"/>
      <c r="AG26" s="426"/>
      <c r="AH26" s="426"/>
      <c r="AI26" s="426"/>
      <c r="AJ26"/>
      <c r="AK26"/>
      <c r="AL26"/>
      <c r="AM26"/>
      <c r="AN26"/>
      <c r="AO26"/>
      <c r="AP26"/>
      <c r="AQ26"/>
      <c r="AR26"/>
      <c r="AS26"/>
      <c r="AT26"/>
      <c r="AU26"/>
      <c r="AV26"/>
      <c r="AW26"/>
      <c r="AX26"/>
      <c r="AY26"/>
      <c r="AZ26"/>
    </row>
    <row r="27" spans="3:52" ht="19.2">
      <c r="L27" s="597"/>
      <c r="M27" s="597"/>
      <c r="N27" s="597"/>
      <c r="O27" s="597"/>
      <c r="P27" s="597"/>
      <c r="Q27" s="597"/>
      <c r="R27" s="597"/>
      <c r="S27"/>
      <c r="T27"/>
      <c r="U27"/>
      <c r="V27"/>
      <c r="W27"/>
      <c r="X27"/>
      <c r="Y27"/>
      <c r="Z27"/>
      <c r="AA27"/>
      <c r="AB27"/>
      <c r="AC27" s="426"/>
      <c r="AD27" s="426"/>
      <c r="AE27" s="426"/>
      <c r="AF27" s="426"/>
      <c r="AG27" s="426"/>
      <c r="AH27" s="426"/>
      <c r="AI27" s="426"/>
      <c r="AJ27"/>
      <c r="AK27"/>
      <c r="AL27"/>
      <c r="AM27"/>
      <c r="AN27"/>
      <c r="AO27"/>
      <c r="AP27"/>
      <c r="AQ27"/>
      <c r="AR27"/>
      <c r="AS27"/>
      <c r="AT27"/>
      <c r="AU27"/>
      <c r="AV27"/>
      <c r="AW27"/>
      <c r="AX27"/>
      <c r="AY27"/>
      <c r="AZ27"/>
    </row>
    <row r="28" spans="3:52" ht="19.2">
      <c r="L28" s="597"/>
      <c r="M28" s="597"/>
      <c r="N28" s="597"/>
      <c r="O28" s="597"/>
      <c r="P28" s="597"/>
      <c r="Q28" s="597"/>
      <c r="R28" s="597"/>
      <c r="S28"/>
      <c r="T28"/>
      <c r="U28"/>
      <c r="V28"/>
      <c r="W28"/>
      <c r="X28"/>
      <c r="Y28"/>
      <c r="Z28"/>
      <c r="AA28"/>
      <c r="AB28"/>
      <c r="AC28" s="426"/>
      <c r="AD28" s="426"/>
      <c r="AE28" s="426"/>
      <c r="AF28" s="426"/>
      <c r="AG28" s="426"/>
      <c r="AH28" s="426"/>
      <c r="AI28" s="426"/>
      <c r="AJ28"/>
      <c r="AK28"/>
      <c r="AL28"/>
      <c r="AM28"/>
      <c r="AN28"/>
      <c r="AO28"/>
      <c r="AP28"/>
      <c r="AQ28"/>
      <c r="AR28"/>
      <c r="AS28"/>
      <c r="AT28"/>
      <c r="AU28"/>
      <c r="AV28"/>
      <c r="AW28"/>
      <c r="AX28"/>
      <c r="AY28"/>
      <c r="AZ28"/>
    </row>
    <row r="29" spans="3:52" ht="19.2">
      <c r="C29" s="669" t="s">
        <v>263</v>
      </c>
      <c r="D29" s="669"/>
      <c r="E29" s="669"/>
      <c r="F29" s="669"/>
      <c r="L29" s="597"/>
      <c r="M29" s="597"/>
      <c r="N29" s="597"/>
      <c r="O29" s="597"/>
      <c r="P29" s="597"/>
      <c r="Q29" s="597"/>
      <c r="R29" s="597"/>
      <c r="S29"/>
      <c r="T29"/>
      <c r="U29"/>
      <c r="V29"/>
      <c r="W29"/>
      <c r="X29"/>
      <c r="Y29"/>
      <c r="Z29"/>
      <c r="AA29"/>
      <c r="AB29"/>
      <c r="AC29" s="426"/>
      <c r="AD29" s="426"/>
      <c r="AE29" s="426"/>
      <c r="AF29" s="426"/>
      <c r="AG29" s="426"/>
      <c r="AH29" s="426"/>
      <c r="AI29" s="426"/>
      <c r="AJ29"/>
      <c r="AK29"/>
      <c r="AL29"/>
      <c r="AM29"/>
      <c r="AN29"/>
      <c r="AO29"/>
      <c r="AP29"/>
      <c r="AQ29"/>
      <c r="AR29"/>
      <c r="AS29"/>
      <c r="AT29"/>
      <c r="AU29"/>
      <c r="AV29"/>
      <c r="AW29"/>
      <c r="AX29"/>
      <c r="AY29"/>
      <c r="AZ29"/>
    </row>
    <row r="30" spans="3:52">
      <c r="C30" s="669"/>
      <c r="D30" s="669"/>
      <c r="E30" s="669"/>
      <c r="F30" s="669"/>
      <c r="Q30" s="670" t="s">
        <v>264</v>
      </c>
      <c r="R30" s="671"/>
      <c r="S30" s="671"/>
      <c r="T30" s="671"/>
      <c r="U30" s="671"/>
      <c r="V30" s="671"/>
      <c r="W30" s="671"/>
      <c r="X30" s="671"/>
      <c r="Y30" s="671"/>
      <c r="Z30" s="671"/>
      <c r="AA30" s="671"/>
      <c r="AB30"/>
      <c r="AC30" s="426"/>
      <c r="AD30" s="426"/>
      <c r="AE30" s="426"/>
      <c r="AF30" s="426"/>
      <c r="AG30" s="426"/>
      <c r="AH30" s="426"/>
      <c r="AI30" s="426"/>
      <c r="AJ30"/>
      <c r="AK30"/>
      <c r="AL30"/>
      <c r="AM30"/>
      <c r="AN30"/>
      <c r="AO30"/>
      <c r="AP30"/>
      <c r="AQ30"/>
      <c r="AR30"/>
      <c r="AS30"/>
      <c r="AT30"/>
      <c r="AU30"/>
      <c r="AV30"/>
      <c r="AW30"/>
      <c r="AX30"/>
      <c r="AY30"/>
      <c r="AZ30"/>
    </row>
    <row r="31" spans="3:52">
      <c r="C31" s="669"/>
      <c r="D31" s="669"/>
      <c r="E31" s="669"/>
      <c r="F31" s="669"/>
      <c r="Q31" s="671"/>
      <c r="R31" s="671"/>
      <c r="S31" s="671"/>
      <c r="T31" s="671"/>
      <c r="U31" s="671"/>
      <c r="V31" s="671"/>
      <c r="W31" s="671"/>
      <c r="X31" s="671"/>
      <c r="Y31" s="671"/>
      <c r="Z31" s="671"/>
      <c r="AA31" s="671"/>
      <c r="AB31"/>
      <c r="AC31" s="426"/>
      <c r="AD31" s="426"/>
      <c r="AE31" s="426"/>
      <c r="AF31" s="426"/>
      <c r="AG31" s="426"/>
      <c r="AH31" s="426"/>
      <c r="AI31" s="426"/>
      <c r="AJ31"/>
      <c r="AK31"/>
      <c r="AL31"/>
      <c r="AM31"/>
      <c r="AN31"/>
      <c r="AO31"/>
      <c r="AP31"/>
      <c r="AQ31"/>
      <c r="AR31"/>
      <c r="AS31"/>
      <c r="AT31"/>
      <c r="AU31"/>
      <c r="AV31"/>
      <c r="AW31"/>
      <c r="AX31"/>
      <c r="AY31"/>
      <c r="AZ31"/>
    </row>
    <row r="32" spans="3:52">
      <c r="Q32" s="671"/>
      <c r="R32" s="671"/>
      <c r="S32" s="671"/>
      <c r="T32" s="671"/>
      <c r="U32" s="671"/>
      <c r="V32" s="671"/>
      <c r="W32" s="671"/>
      <c r="X32" s="671"/>
      <c r="Y32" s="671"/>
      <c r="Z32" s="671"/>
      <c r="AA32" s="671"/>
      <c r="AB32"/>
      <c r="AC32" s="426"/>
      <c r="AD32" s="426"/>
      <c r="AE32" s="426"/>
      <c r="AF32" s="426"/>
      <c r="AG32" s="426"/>
      <c r="AH32" s="426"/>
      <c r="AI32" s="426"/>
    </row>
    <row r="33" spans="1:35">
      <c r="Q33" s="671"/>
      <c r="R33" s="671"/>
      <c r="S33" s="671"/>
      <c r="T33" s="671"/>
      <c r="U33" s="671"/>
      <c r="V33" s="671"/>
      <c r="W33" s="671"/>
      <c r="X33" s="671"/>
      <c r="Y33" s="671"/>
      <c r="Z33" s="671"/>
      <c r="AA33" s="671"/>
      <c r="AB33"/>
      <c r="AC33" s="426"/>
      <c r="AD33" s="426"/>
      <c r="AE33" s="426"/>
      <c r="AF33" s="426"/>
      <c r="AG33" s="426"/>
      <c r="AH33" s="426"/>
      <c r="AI33" s="426"/>
    </row>
    <row r="34" spans="1:35">
      <c r="Q34" s="671"/>
      <c r="R34" s="671"/>
      <c r="S34" s="671"/>
      <c r="T34" s="671"/>
      <c r="U34" s="671"/>
      <c r="V34" s="671"/>
      <c r="W34" s="671"/>
      <c r="X34" s="671"/>
      <c r="Y34" s="671"/>
      <c r="Z34" s="671"/>
      <c r="AA34" s="671"/>
      <c r="AB34"/>
      <c r="AC34" s="426"/>
      <c r="AD34" s="426"/>
      <c r="AE34" s="426"/>
      <c r="AF34" s="426"/>
      <c r="AG34" s="426"/>
      <c r="AH34" s="426"/>
      <c r="AI34" s="426"/>
    </row>
    <row r="35" spans="1:35">
      <c r="Q35" s="671"/>
      <c r="R35" s="671"/>
      <c r="S35" s="671"/>
      <c r="T35" s="671"/>
      <c r="U35" s="671"/>
      <c r="V35" s="671"/>
      <c r="W35" s="671"/>
      <c r="X35" s="671"/>
      <c r="Y35" s="671"/>
      <c r="Z35" s="671"/>
      <c r="AA35" s="671"/>
      <c r="AB35"/>
      <c r="AC35" s="426"/>
      <c r="AD35" s="426"/>
      <c r="AE35" s="426"/>
      <c r="AF35" s="426"/>
      <c r="AG35" s="426"/>
      <c r="AH35" s="426"/>
      <c r="AI35" s="426"/>
    </row>
    <row r="36" spans="1:35">
      <c r="S36"/>
      <c r="T36"/>
      <c r="U36"/>
      <c r="V36"/>
      <c r="W36"/>
      <c r="X36"/>
      <c r="Y36"/>
      <c r="Z36"/>
      <c r="AA36"/>
      <c r="AB36"/>
      <c r="AC36" s="426"/>
      <c r="AD36" s="426"/>
      <c r="AE36" s="426"/>
      <c r="AF36" s="426"/>
      <c r="AG36" s="426"/>
      <c r="AH36" s="426"/>
      <c r="AI36" s="426"/>
    </row>
    <row r="37" spans="1:35">
      <c r="S37"/>
      <c r="T37"/>
      <c r="U37"/>
      <c r="V37"/>
      <c r="W37"/>
      <c r="X37"/>
      <c r="Y37"/>
      <c r="Z37"/>
      <c r="AA37"/>
      <c r="AB37"/>
      <c r="AC37" s="426"/>
      <c r="AD37" s="426"/>
      <c r="AE37" s="426"/>
      <c r="AF37" s="426"/>
      <c r="AG37" s="426"/>
      <c r="AH37" s="426"/>
      <c r="AI37" s="426"/>
    </row>
    <row r="38" spans="1:35">
      <c r="S38"/>
      <c r="T38"/>
      <c r="U38"/>
      <c r="V38"/>
      <c r="W38"/>
      <c r="X38"/>
      <c r="Y38"/>
      <c r="Z38"/>
      <c r="AA38"/>
      <c r="AB38"/>
      <c r="AC38" s="426"/>
      <c r="AD38" s="426"/>
      <c r="AE38" s="426"/>
      <c r="AF38" s="426"/>
      <c r="AG38" s="426"/>
      <c r="AH38" s="426"/>
      <c r="AI38" s="426"/>
    </row>
    <row r="39" spans="1:35">
      <c r="S39"/>
      <c r="T39"/>
      <c r="U39"/>
      <c r="V39"/>
      <c r="W39"/>
      <c r="X39"/>
      <c r="Y39"/>
      <c r="Z39"/>
      <c r="AA39"/>
      <c r="AB39"/>
      <c r="AC39" s="426"/>
      <c r="AD39" s="426"/>
      <c r="AE39" s="426"/>
      <c r="AF39" s="426"/>
      <c r="AG39" s="426"/>
      <c r="AH39" s="426"/>
      <c r="AI39" s="426"/>
    </row>
    <row r="40" spans="1:35">
      <c r="S40"/>
      <c r="T40"/>
      <c r="U40"/>
      <c r="V40"/>
      <c r="W40"/>
      <c r="X40"/>
      <c r="Y40"/>
      <c r="Z40"/>
      <c r="AA40"/>
      <c r="AB40"/>
      <c r="AC40" s="426"/>
      <c r="AD40" s="426"/>
      <c r="AE40" s="426"/>
      <c r="AF40" s="426"/>
      <c r="AG40" s="426"/>
      <c r="AH40" s="426"/>
      <c r="AI40" s="426"/>
    </row>
    <row r="41" spans="1:35">
      <c r="S41"/>
      <c r="T41"/>
      <c r="U41"/>
      <c r="V41"/>
      <c r="W41"/>
      <c r="X41"/>
      <c r="Y41"/>
      <c r="Z41"/>
      <c r="AA41"/>
      <c r="AB41"/>
      <c r="AC41" s="426"/>
      <c r="AD41" s="426"/>
      <c r="AE41" s="426"/>
      <c r="AF41" s="426"/>
      <c r="AG41" s="426"/>
      <c r="AH41" s="426"/>
      <c r="AI41" s="426"/>
    </row>
    <row r="42" spans="1:35">
      <c r="S42"/>
      <c r="T42"/>
      <c r="U42"/>
      <c r="V42"/>
      <c r="W42"/>
      <c r="X42"/>
      <c r="Y42"/>
      <c r="Z42"/>
      <c r="AA42"/>
      <c r="AB42"/>
      <c r="AC42" s="426"/>
      <c r="AD42" s="426"/>
      <c r="AE42" s="426"/>
      <c r="AF42" s="426"/>
      <c r="AG42" s="426"/>
      <c r="AH42" s="426"/>
      <c r="AI42" s="426"/>
    </row>
    <row r="43" spans="1:35">
      <c r="S43"/>
      <c r="T43"/>
      <c r="U43"/>
      <c r="V43"/>
      <c r="W43"/>
      <c r="X43"/>
      <c r="Y43"/>
      <c r="Z43"/>
      <c r="AA43"/>
      <c r="AB43"/>
      <c r="AC43" s="426"/>
      <c r="AD43" s="426"/>
      <c r="AE43" s="426"/>
      <c r="AF43" s="426"/>
      <c r="AG43" s="426"/>
      <c r="AH43" s="426"/>
      <c r="AI43" s="426"/>
    </row>
    <row r="44" spans="1:35">
      <c r="S44"/>
      <c r="T44"/>
      <c r="U44"/>
      <c r="V44"/>
      <c r="W44"/>
      <c r="X44"/>
      <c r="Y44"/>
      <c r="Z44"/>
      <c r="AA44"/>
      <c r="AB44"/>
      <c r="AC44" s="426"/>
      <c r="AD44" s="426"/>
      <c r="AE44" s="426"/>
      <c r="AF44" s="426"/>
      <c r="AG44" s="426"/>
      <c r="AH44" s="426"/>
      <c r="AI44" s="426"/>
    </row>
    <row r="45" spans="1:35">
      <c r="A45" s="588"/>
      <c r="B45" s="588"/>
      <c r="C45" s="588"/>
      <c r="D45" s="588"/>
      <c r="E45" s="588"/>
      <c r="F45" s="588"/>
      <c r="G45" s="588"/>
      <c r="H45" s="588"/>
      <c r="I45" s="588"/>
      <c r="J45" s="588"/>
      <c r="K45" s="588"/>
      <c r="L45" s="588"/>
      <c r="M45" s="588"/>
      <c r="N45" s="588"/>
      <c r="O45" s="588"/>
      <c r="P45" s="588"/>
      <c r="Q45" s="588"/>
      <c r="R45" s="588"/>
      <c r="S45" s="588"/>
      <c r="T45" s="588"/>
      <c r="U45" s="588"/>
      <c r="V45" s="588"/>
      <c r="W45" s="588"/>
      <c r="X45" s="588"/>
      <c r="Y45" s="588"/>
      <c r="Z45" s="588"/>
      <c r="AA45" s="588"/>
      <c r="AB45" s="588"/>
      <c r="AC45" s="426"/>
      <c r="AD45" s="426"/>
      <c r="AE45" s="426"/>
      <c r="AF45" s="426"/>
      <c r="AG45" s="426"/>
      <c r="AH45" s="426"/>
      <c r="AI45" s="426"/>
    </row>
    <row r="46" spans="1:35">
      <c r="A46" s="588"/>
      <c r="B46" s="588"/>
      <c r="C46" s="588"/>
      <c r="D46" s="588"/>
      <c r="E46" s="588"/>
      <c r="F46" s="588"/>
      <c r="G46" s="588"/>
      <c r="H46" s="588"/>
      <c r="I46" s="588"/>
      <c r="J46" s="588"/>
      <c r="K46" s="588"/>
      <c r="L46" s="588"/>
      <c r="M46" s="588"/>
      <c r="N46" s="588"/>
      <c r="O46" s="588"/>
      <c r="P46" s="588"/>
      <c r="Q46" s="588"/>
      <c r="R46" s="588"/>
      <c r="S46" s="588"/>
      <c r="T46" s="588"/>
      <c r="U46" s="588"/>
      <c r="V46" s="588"/>
      <c r="W46" s="588"/>
      <c r="X46" s="588"/>
      <c r="Y46" s="588"/>
      <c r="Z46" s="588"/>
      <c r="AA46" s="588"/>
      <c r="AB46" s="588"/>
      <c r="AC46" s="426"/>
      <c r="AD46" s="426"/>
      <c r="AE46" s="426"/>
      <c r="AF46" s="426"/>
      <c r="AG46" s="426"/>
      <c r="AH46" s="426"/>
      <c r="AI46" s="426"/>
    </row>
    <row r="47" spans="1:35">
      <c r="A47" s="588"/>
      <c r="B47" s="588"/>
      <c r="C47" s="588"/>
      <c r="D47" s="588"/>
      <c r="E47" s="588"/>
      <c r="F47" s="588"/>
      <c r="G47" s="588"/>
      <c r="H47" s="588"/>
      <c r="I47" s="588"/>
      <c r="J47" s="588"/>
      <c r="K47" s="588"/>
      <c r="L47" s="588"/>
      <c r="M47" s="588"/>
      <c r="N47" s="588"/>
      <c r="O47" s="588"/>
      <c r="P47" s="588"/>
      <c r="Q47" s="588"/>
      <c r="R47" s="588"/>
      <c r="S47" s="588"/>
      <c r="T47" s="588"/>
      <c r="U47" s="588"/>
      <c r="V47" s="588"/>
      <c r="W47" s="588"/>
      <c r="X47" s="588"/>
      <c r="Y47" s="588"/>
      <c r="Z47" s="588"/>
      <c r="AA47" s="588"/>
      <c r="AB47" s="588"/>
      <c r="AC47" s="426"/>
      <c r="AD47" s="426"/>
      <c r="AE47" s="426"/>
      <c r="AF47" s="426"/>
      <c r="AG47" s="426"/>
      <c r="AH47" s="426"/>
      <c r="AI47" s="426"/>
    </row>
    <row r="48" spans="1:35">
      <c r="A48" s="588"/>
      <c r="B48" s="588"/>
      <c r="C48" s="588"/>
      <c r="D48" s="588"/>
      <c r="E48" s="588"/>
      <c r="F48" s="588"/>
      <c r="G48" s="588"/>
      <c r="H48" s="588"/>
      <c r="I48" s="588"/>
      <c r="J48" s="588"/>
      <c r="K48" s="588"/>
      <c r="L48" s="588"/>
      <c r="M48" s="588"/>
      <c r="N48" s="588"/>
      <c r="O48" s="588"/>
      <c r="P48" s="588"/>
      <c r="Q48" s="588"/>
      <c r="R48" s="588"/>
      <c r="S48" s="588"/>
      <c r="T48" s="588"/>
      <c r="U48" s="588"/>
      <c r="V48" s="588"/>
      <c r="W48" s="588"/>
      <c r="X48" s="588"/>
      <c r="Y48" s="588"/>
      <c r="Z48" s="588"/>
      <c r="AA48" s="588"/>
      <c r="AB48" s="588"/>
      <c r="AC48" s="426"/>
      <c r="AD48" s="426"/>
      <c r="AE48" s="426"/>
      <c r="AF48" s="426"/>
      <c r="AG48" s="426"/>
      <c r="AH48" s="426"/>
      <c r="AI48" s="426"/>
    </row>
    <row r="49" spans="1:35">
      <c r="A49" s="588"/>
      <c r="B49" s="588"/>
      <c r="C49" s="588"/>
      <c r="D49" s="588"/>
      <c r="E49" s="588"/>
      <c r="F49" s="588"/>
      <c r="G49" s="588"/>
      <c r="H49" s="588"/>
      <c r="I49" s="588"/>
      <c r="J49" s="588"/>
      <c r="K49" s="588"/>
      <c r="L49" s="588"/>
      <c r="M49" s="588"/>
      <c r="N49" s="588"/>
      <c r="O49" s="588"/>
      <c r="P49" s="588"/>
      <c r="Q49" s="588"/>
      <c r="R49" s="588"/>
      <c r="S49" s="588"/>
      <c r="T49" s="588"/>
      <c r="U49" s="588"/>
      <c r="V49" s="588"/>
      <c r="W49" s="588"/>
      <c r="X49" s="588"/>
      <c r="Y49" s="588"/>
      <c r="Z49" s="588"/>
      <c r="AA49" s="588"/>
      <c r="AB49" s="588"/>
      <c r="AC49" s="426"/>
      <c r="AD49" s="426"/>
      <c r="AE49" s="426"/>
      <c r="AF49" s="426"/>
      <c r="AG49" s="426"/>
      <c r="AH49" s="426"/>
      <c r="AI49" s="426"/>
    </row>
    <row r="50" spans="1:35">
      <c r="A50" s="588"/>
      <c r="B50" s="588"/>
      <c r="C50" s="588"/>
      <c r="D50" s="588"/>
      <c r="E50" s="588"/>
      <c r="F50" s="588"/>
      <c r="G50" s="588"/>
      <c r="H50" s="588"/>
      <c r="I50" s="588"/>
      <c r="J50" s="588"/>
      <c r="K50" s="588"/>
      <c r="L50" s="588"/>
      <c r="M50" s="588"/>
      <c r="N50" s="588"/>
      <c r="O50" s="588"/>
      <c r="P50" s="588"/>
      <c r="Q50" s="588"/>
      <c r="R50" s="588"/>
      <c r="S50" s="588"/>
      <c r="T50" s="588"/>
      <c r="U50" s="588"/>
      <c r="V50" s="588"/>
      <c r="W50" s="588"/>
      <c r="X50" s="588"/>
      <c r="Y50" s="588"/>
      <c r="Z50" s="588"/>
      <c r="AA50" s="588"/>
      <c r="AB50" s="588"/>
      <c r="AC50" s="426"/>
      <c r="AD50" s="426"/>
      <c r="AE50" s="426"/>
      <c r="AF50" s="426"/>
      <c r="AG50" s="426"/>
      <c r="AH50" s="426"/>
      <c r="AI50" s="426"/>
    </row>
    <row r="51" spans="1:35">
      <c r="A51" s="588"/>
      <c r="B51" s="588"/>
      <c r="C51" s="588"/>
      <c r="D51" s="588"/>
      <c r="E51" s="588"/>
      <c r="F51" s="588"/>
      <c r="G51" s="588"/>
      <c r="H51" s="588"/>
      <c r="I51" s="588"/>
      <c r="J51" s="588"/>
      <c r="K51" s="588"/>
      <c r="L51" s="588"/>
      <c r="M51" s="588"/>
      <c r="N51" s="588"/>
      <c r="O51" s="588"/>
      <c r="P51" s="588"/>
      <c r="Q51" s="588"/>
      <c r="R51" s="588"/>
      <c r="S51" s="588"/>
      <c r="T51" s="588"/>
      <c r="U51" s="588"/>
      <c r="V51" s="588"/>
      <c r="W51" s="588"/>
      <c r="X51" s="588"/>
      <c r="Y51" s="588"/>
      <c r="Z51" s="588"/>
      <c r="AA51" s="588"/>
      <c r="AB51" s="588"/>
      <c r="AC51" s="426"/>
      <c r="AD51" s="426"/>
      <c r="AE51" s="426"/>
      <c r="AF51" s="426"/>
      <c r="AG51" s="426"/>
      <c r="AH51" s="426"/>
      <c r="AI51" s="426"/>
    </row>
    <row r="52" spans="1:35">
      <c r="A52" s="588"/>
      <c r="B52" s="588"/>
      <c r="C52" s="588"/>
      <c r="D52" s="588"/>
      <c r="E52" s="588"/>
      <c r="F52" s="588"/>
      <c r="G52" s="588"/>
      <c r="H52" s="588"/>
      <c r="I52" s="588"/>
      <c r="J52" s="588"/>
      <c r="K52" s="588"/>
      <c r="L52" s="588"/>
      <c r="M52" s="588"/>
      <c r="N52" s="588"/>
      <c r="O52" s="588"/>
      <c r="P52" s="588"/>
      <c r="Q52" s="588"/>
      <c r="R52" s="588"/>
      <c r="S52" s="588"/>
      <c r="T52" s="588"/>
      <c r="U52" s="588"/>
      <c r="V52" s="588"/>
      <c r="W52" s="588"/>
      <c r="X52" s="588"/>
      <c r="Y52" s="588"/>
      <c r="Z52" s="588"/>
      <c r="AA52" s="588"/>
      <c r="AB52" s="588"/>
      <c r="AC52" s="426"/>
      <c r="AD52" s="426"/>
      <c r="AE52" s="426"/>
      <c r="AF52" s="426"/>
      <c r="AG52" s="426"/>
      <c r="AH52" s="426"/>
      <c r="AI52" s="426"/>
    </row>
    <row r="53" spans="1:35">
      <c r="A53" s="588"/>
      <c r="B53" s="588"/>
      <c r="C53" s="588"/>
      <c r="D53" s="588"/>
      <c r="E53" s="588"/>
      <c r="F53" s="588"/>
      <c r="G53" s="588"/>
      <c r="H53" s="588"/>
      <c r="I53" s="588"/>
      <c r="J53" s="588"/>
      <c r="K53" s="588"/>
      <c r="L53" s="588"/>
      <c r="M53" s="588"/>
      <c r="N53" s="588"/>
      <c r="O53" s="588"/>
      <c r="P53" s="588"/>
      <c r="Q53" s="588"/>
      <c r="R53" s="588"/>
      <c r="S53" s="588"/>
      <c r="T53" s="588"/>
      <c r="U53" s="588"/>
      <c r="V53" s="588"/>
      <c r="W53" s="588"/>
      <c r="X53" s="588"/>
      <c r="Y53" s="588"/>
      <c r="Z53" s="588"/>
      <c r="AA53" s="588"/>
      <c r="AB53" s="588"/>
      <c r="AC53" s="426"/>
      <c r="AD53" s="426"/>
      <c r="AE53" s="426"/>
      <c r="AF53" s="426"/>
      <c r="AG53" s="426"/>
      <c r="AH53" s="426"/>
      <c r="AI53" s="426"/>
    </row>
    <row r="54" spans="1:35">
      <c r="A54" s="588"/>
      <c r="B54" s="588"/>
      <c r="C54" s="588"/>
      <c r="D54" s="588"/>
      <c r="E54" s="588"/>
      <c r="F54" s="588"/>
      <c r="G54" s="588"/>
      <c r="H54" s="588"/>
      <c r="I54" s="588"/>
      <c r="J54" s="588"/>
      <c r="K54" s="588"/>
      <c r="L54" s="588"/>
      <c r="M54" s="588"/>
      <c r="N54" s="588"/>
      <c r="O54" s="588"/>
      <c r="P54" s="588"/>
      <c r="Q54" s="588"/>
      <c r="R54" s="588"/>
      <c r="S54" s="588"/>
      <c r="T54" s="588"/>
      <c r="U54" s="588"/>
      <c r="V54" s="588"/>
      <c r="W54" s="588"/>
      <c r="X54" s="588"/>
      <c r="Y54" s="588"/>
      <c r="Z54" s="588"/>
      <c r="AA54" s="588"/>
      <c r="AB54" s="588"/>
      <c r="AC54" s="426"/>
      <c r="AD54" s="426"/>
      <c r="AE54" s="426"/>
      <c r="AF54" s="426"/>
      <c r="AG54" s="426"/>
      <c r="AH54" s="426"/>
      <c r="AI54" s="426"/>
    </row>
    <row r="55" spans="1:35">
      <c r="A55" s="588"/>
      <c r="B55" s="588"/>
      <c r="C55" s="588"/>
      <c r="D55" s="588"/>
      <c r="E55" s="588"/>
      <c r="F55" s="588"/>
      <c r="G55" s="588"/>
      <c r="H55" s="588"/>
      <c r="I55" s="588"/>
      <c r="J55" s="588"/>
      <c r="K55" s="588"/>
      <c r="L55" s="588"/>
      <c r="M55" s="588"/>
      <c r="N55" s="588"/>
      <c r="O55" s="588"/>
      <c r="P55" s="588"/>
      <c r="Q55" s="588"/>
      <c r="R55" s="588"/>
      <c r="S55" s="588"/>
      <c r="T55" s="588"/>
      <c r="U55" s="588"/>
      <c r="V55" s="588"/>
      <c r="W55" s="588"/>
      <c r="X55" s="588"/>
      <c r="Y55" s="588"/>
      <c r="Z55" s="588"/>
      <c r="AA55" s="588"/>
      <c r="AB55" s="588"/>
      <c r="AC55" s="426"/>
      <c r="AD55" s="426"/>
      <c r="AE55" s="426"/>
      <c r="AF55" s="426"/>
      <c r="AG55" s="426"/>
      <c r="AH55" s="426"/>
      <c r="AI55" s="426"/>
    </row>
    <row r="56" spans="1:35">
      <c r="A56" s="426"/>
      <c r="B56" s="426"/>
      <c r="C56" s="426"/>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c r="AD56" s="426"/>
      <c r="AE56" s="426"/>
      <c r="AF56" s="426"/>
      <c r="AG56" s="426"/>
      <c r="AH56" s="426"/>
      <c r="AI56" s="426"/>
    </row>
    <row r="57" spans="1:35">
      <c r="A57" s="426"/>
      <c r="B57" s="426"/>
      <c r="C57" s="426"/>
      <c r="D57" s="426"/>
      <c r="E57" s="426"/>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c r="AD57" s="426"/>
      <c r="AE57" s="426"/>
      <c r="AF57" s="426"/>
      <c r="AG57" s="426"/>
      <c r="AH57" s="426"/>
      <c r="AI57" s="426"/>
    </row>
    <row r="58" spans="1:35">
      <c r="A58" s="426"/>
      <c r="B58" s="426"/>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row>
    <row r="59" spans="1:35">
      <c r="A59" s="426"/>
      <c r="B59" s="426"/>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row>
  </sheetData>
  <sheetProtection formatCells="0" formatColumns="0" formatRows="0" insertColumns="0" insertRows="0" insertHyperlinks="0" deleteColumns="0" deleteRows="0" sort="0" autoFilter="0" pivotTables="0"/>
  <mergeCells count="14">
    <mergeCell ref="C29:F31"/>
    <mergeCell ref="Q30:AA35"/>
    <mergeCell ref="D15:H15"/>
    <mergeCell ref="L18:N18"/>
    <mergeCell ref="F19:H21"/>
    <mergeCell ref="L24:S26"/>
    <mergeCell ref="R5:X6"/>
    <mergeCell ref="R7:Z15"/>
    <mergeCell ref="R16:Z20"/>
    <mergeCell ref="D8:F9"/>
    <mergeCell ref="D11:G11"/>
    <mergeCell ref="D12:I12"/>
    <mergeCell ref="C13:H13"/>
    <mergeCell ref="D14:G14"/>
  </mergeCells>
  <phoneticPr fontId="81"/>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7"/>
  <sheetViews>
    <sheetView tabSelected="1" zoomScaleNormal="100" zoomScaleSheetLayoutView="100" workbookViewId="0">
      <selection activeCell="H24" sqref="H24:L24"/>
    </sheetView>
  </sheetViews>
  <sheetFormatPr defaultColWidth="9" defaultRowHeight="13.2"/>
  <cols>
    <col min="1" max="1" width="14.109375" style="22" customWidth="1"/>
    <col min="2" max="2" width="5.109375" style="22" customWidth="1"/>
    <col min="3" max="3" width="3.77734375" style="22" customWidth="1"/>
    <col min="4" max="4" width="6.88671875" style="22" customWidth="1"/>
    <col min="5" max="5" width="13.109375" style="22" customWidth="1"/>
    <col min="6" max="6" width="13.109375" style="38" customWidth="1"/>
    <col min="7" max="7" width="10.109375" style="22" customWidth="1"/>
    <col min="8" max="8" width="26.6640625" style="30" customWidth="1"/>
    <col min="9" max="9" width="13" style="26" customWidth="1"/>
    <col min="10" max="10" width="16.109375" style="26" customWidth="1"/>
    <col min="11" max="11" width="13.44140625" style="38" customWidth="1"/>
    <col min="12" max="12" width="23.6640625" style="38" customWidth="1"/>
    <col min="13" max="13" width="13.44140625" style="28" customWidth="1"/>
    <col min="14" max="14" width="16.21875" style="22" customWidth="1"/>
    <col min="15" max="15" width="9" style="23"/>
    <col min="16" max="16384" width="9" style="22"/>
  </cols>
  <sheetData>
    <row r="1" spans="1:16" ht="26.25" customHeight="1" thickTop="1">
      <c r="A1" s="17" t="s">
        <v>39</v>
      </c>
      <c r="B1" s="18"/>
      <c r="C1" s="18"/>
      <c r="D1" s="19"/>
      <c r="E1" s="19"/>
      <c r="F1" s="20"/>
      <c r="G1" s="21"/>
      <c r="H1" s="145"/>
      <c r="I1" s="146" t="s">
        <v>40</v>
      </c>
      <c r="J1" s="147"/>
      <c r="K1" s="148"/>
      <c r="L1" s="149"/>
      <c r="M1" s="150"/>
    </row>
    <row r="2" spans="1:16" ht="17.399999999999999">
      <c r="A2" s="24"/>
      <c r="B2" s="86"/>
      <c r="C2" s="86"/>
      <c r="D2" s="86"/>
      <c r="E2" s="86"/>
      <c r="F2" s="86"/>
      <c r="G2" s="25"/>
      <c r="H2" s="151"/>
      <c r="I2" s="775" t="s">
        <v>200</v>
      </c>
      <c r="J2" s="775"/>
      <c r="K2" s="775"/>
      <c r="L2" s="775"/>
      <c r="M2" s="775"/>
      <c r="N2" s="71"/>
      <c r="O2" s="23" t="s">
        <v>207</v>
      </c>
      <c r="P2" s="54"/>
    </row>
    <row r="3" spans="1:16" ht="17.399999999999999">
      <c r="A3" s="790" t="e" vm="1">
        <v>#VALUE!</v>
      </c>
      <c r="B3" s="790"/>
      <c r="C3" s="791"/>
      <c r="D3" s="87"/>
      <c r="E3" s="87"/>
      <c r="F3" s="773" t="e" vm="1">
        <v>#VALUE!</v>
      </c>
      <c r="G3" s="774"/>
      <c r="H3" s="46"/>
      <c r="I3" s="154"/>
      <c r="J3" s="155"/>
      <c r="K3" s="156"/>
      <c r="L3" s="148"/>
      <c r="M3" s="157"/>
    </row>
    <row r="4" spans="1:16" ht="17.399999999999999">
      <c r="A4" s="790"/>
      <c r="B4" s="790"/>
      <c r="C4" s="791"/>
      <c r="D4" s="87"/>
      <c r="E4" s="87"/>
      <c r="F4" s="773"/>
      <c r="G4" s="774"/>
      <c r="H4" s="158"/>
      <c r="I4" s="158"/>
      <c r="J4" s="147"/>
      <c r="K4" s="156"/>
      <c r="L4" s="148"/>
      <c r="M4" s="157"/>
      <c r="N4" s="113"/>
    </row>
    <row r="5" spans="1:16">
      <c r="A5" s="790"/>
      <c r="B5" s="790"/>
      <c r="C5" s="791"/>
      <c r="D5" s="87"/>
      <c r="E5" s="27"/>
      <c r="F5" s="773"/>
      <c r="G5" s="774"/>
      <c r="H5"/>
      <c r="I5" s="159"/>
      <c r="J5" s="147"/>
      <c r="K5" s="156"/>
      <c r="L5" s="156"/>
      <c r="M5" s="157"/>
      <c r="N5" s="22" t="s">
        <v>208</v>
      </c>
    </row>
    <row r="6" spans="1:16">
      <c r="A6" s="790"/>
      <c r="B6" s="790"/>
      <c r="C6" s="791"/>
      <c r="D6" s="87"/>
      <c r="E6" s="88"/>
      <c r="F6" s="773"/>
      <c r="G6" s="774"/>
      <c r="H6"/>
      <c r="I6" s="160"/>
      <c r="J6" s="147"/>
      <c r="K6" s="156"/>
      <c r="L6" s="156"/>
      <c r="M6" s="157"/>
      <c r="P6" s="22" t="s">
        <v>276</v>
      </c>
    </row>
    <row r="7" spans="1:16">
      <c r="A7" s="790"/>
      <c r="B7" s="790"/>
      <c r="C7" s="791"/>
      <c r="D7" s="87"/>
      <c r="E7" s="88"/>
      <c r="F7" s="773"/>
      <c r="G7" s="774"/>
      <c r="H7" s="161"/>
      <c r="I7" s="159"/>
      <c r="J7" s="147"/>
      <c r="K7" s="156"/>
      <c r="L7" s="156"/>
      <c r="M7" s="157"/>
    </row>
    <row r="8" spans="1:16">
      <c r="A8" s="790"/>
      <c r="B8" s="790"/>
      <c r="C8" s="791"/>
      <c r="D8" s="87"/>
      <c r="E8" s="88"/>
      <c r="F8" s="773"/>
      <c r="G8" s="774"/>
      <c r="H8" s="152"/>
      <c r="I8" s="162"/>
      <c r="J8" s="162"/>
      <c r="K8" s="162"/>
      <c r="L8" s="156"/>
      <c r="M8" s="163"/>
      <c r="N8" s="29" t="s">
        <v>42</v>
      </c>
    </row>
    <row r="9" spans="1:16">
      <c r="A9" s="790"/>
      <c r="B9" s="790"/>
      <c r="C9" s="791"/>
      <c r="D9" s="87"/>
      <c r="E9" s="88"/>
      <c r="F9" s="773"/>
      <c r="G9" s="774"/>
      <c r="H9" s="162"/>
      <c r="I9" s="162"/>
      <c r="J9" s="162"/>
      <c r="K9" s="162"/>
      <c r="L9" s="156"/>
      <c r="M9" s="163"/>
      <c r="N9" s="29"/>
    </row>
    <row r="10" spans="1:16">
      <c r="A10" s="790"/>
      <c r="B10" s="790"/>
      <c r="C10" s="791"/>
      <c r="D10" s="87"/>
      <c r="E10" s="88"/>
      <c r="F10" s="773"/>
      <c r="G10" s="774"/>
      <c r="H10" s="162"/>
      <c r="I10" s="162"/>
      <c r="J10" s="162"/>
      <c r="K10" s="162"/>
      <c r="L10" s="156"/>
      <c r="M10" s="163"/>
      <c r="N10" s="29" t="s">
        <v>43</v>
      </c>
    </row>
    <row r="11" spans="1:16">
      <c r="A11" s="790"/>
      <c r="B11" s="790"/>
      <c r="C11" s="791"/>
      <c r="D11" s="87"/>
      <c r="E11" s="88"/>
      <c r="F11" s="773"/>
      <c r="G11" s="774"/>
      <c r="H11" s="162"/>
      <c r="I11" s="162"/>
      <c r="J11" s="162"/>
      <c r="K11" s="162"/>
      <c r="L11" s="156"/>
      <c r="M11" s="163"/>
    </row>
    <row r="12" spans="1:16">
      <c r="A12" s="790"/>
      <c r="B12" s="790"/>
      <c r="C12" s="791"/>
      <c r="D12" s="87"/>
      <c r="E12" s="88"/>
      <c r="F12" s="773"/>
      <c r="G12" s="774"/>
      <c r="H12" s="162"/>
      <c r="I12" s="162"/>
      <c r="J12" s="162"/>
      <c r="K12" s="162"/>
      <c r="L12" s="156"/>
      <c r="M12" s="163"/>
      <c r="O12" s="122"/>
    </row>
    <row r="13" spans="1:16">
      <c r="A13" s="790"/>
      <c r="B13" s="790"/>
      <c r="C13" s="791"/>
      <c r="D13" s="87"/>
      <c r="E13" s="88"/>
      <c r="F13" s="773"/>
      <c r="G13" s="774"/>
      <c r="H13" s="162"/>
      <c r="I13" s="162"/>
      <c r="J13" s="162"/>
      <c r="K13" s="162"/>
      <c r="L13" s="156"/>
      <c r="M13" s="163"/>
      <c r="N13" s="135" t="s">
        <v>44</v>
      </c>
    </row>
    <row r="14" spans="1:16">
      <c r="A14" s="790"/>
      <c r="B14" s="790"/>
      <c r="C14" s="791"/>
      <c r="D14" s="87"/>
      <c r="E14" s="88"/>
      <c r="F14" s="773"/>
      <c r="G14" s="774"/>
      <c r="H14" s="162"/>
      <c r="I14" s="162"/>
      <c r="J14" s="162"/>
      <c r="K14" s="162"/>
      <c r="L14" s="156"/>
      <c r="M14" s="163"/>
    </row>
    <row r="15" spans="1:16">
      <c r="A15" s="790"/>
      <c r="B15" s="790"/>
      <c r="C15" s="791"/>
      <c r="D15" s="87"/>
      <c r="E15" s="87" t="s">
        <v>17</v>
      </c>
      <c r="F15" s="773"/>
      <c r="G15" s="774"/>
      <c r="H15" s="161"/>
      <c r="I15" s="159"/>
      <c r="J15" s="152"/>
      <c r="K15" s="156"/>
      <c r="L15" s="156"/>
      <c r="M15" s="163"/>
      <c r="N15" s="114" t="s">
        <v>45</v>
      </c>
    </row>
    <row r="16" spans="1:16">
      <c r="A16" s="790"/>
      <c r="B16" s="790"/>
      <c r="C16" s="791"/>
      <c r="D16" s="87"/>
      <c r="E16" s="87"/>
      <c r="F16" s="773"/>
      <c r="G16" s="774"/>
      <c r="H16" s="147"/>
      <c r="I16" s="159"/>
      <c r="J16" s="147"/>
      <c r="K16" s="156"/>
      <c r="L16" s="156"/>
      <c r="M16" s="163"/>
      <c r="N16" s="89" t="s">
        <v>46</v>
      </c>
    </row>
    <row r="17" spans="1:19" ht="20.25" customHeight="1" thickBot="1">
      <c r="A17" s="776" t="s">
        <v>275</v>
      </c>
      <c r="B17" s="777"/>
      <c r="C17" s="777"/>
      <c r="D17" s="90"/>
      <c r="E17" s="91"/>
      <c r="F17" s="778" t="s">
        <v>266</v>
      </c>
      <c r="G17" s="779"/>
      <c r="H17" s="161"/>
      <c r="I17" s="159"/>
      <c r="J17" s="152"/>
      <c r="K17" s="156"/>
      <c r="L17" s="153"/>
      <c r="M17" s="157"/>
    </row>
    <row r="18" spans="1:19" ht="39" customHeight="1" thickTop="1">
      <c r="A18" s="780" t="s">
        <v>47</v>
      </c>
      <c r="B18" s="781"/>
      <c r="C18" s="782"/>
      <c r="D18" s="92" t="s">
        <v>48</v>
      </c>
      <c r="E18" s="352" t="s">
        <v>204</v>
      </c>
      <c r="F18" s="783" t="s">
        <v>49</v>
      </c>
      <c r="G18" s="784"/>
      <c r="H18" s="147"/>
      <c r="I18" s="159"/>
      <c r="J18" s="147"/>
      <c r="K18" s="156"/>
      <c r="L18" s="156"/>
      <c r="M18" s="157"/>
      <c r="Q18" s="22" t="s">
        <v>3</v>
      </c>
      <c r="S18" s="22" t="s">
        <v>17</v>
      </c>
    </row>
    <row r="19" spans="1:19" ht="30" customHeight="1">
      <c r="A19" s="785" t="s">
        <v>177</v>
      </c>
      <c r="B19" s="785"/>
      <c r="C19" s="785"/>
      <c r="D19" s="785"/>
      <c r="E19" s="785"/>
      <c r="F19" s="785"/>
      <c r="G19" s="785"/>
      <c r="H19" s="164"/>
      <c r="I19" s="165" t="s">
        <v>50</v>
      </c>
      <c r="J19" s="165"/>
      <c r="K19" s="165"/>
      <c r="L19" s="153"/>
      <c r="M19" s="157"/>
    </row>
    <row r="20" spans="1:19" ht="17.399999999999999">
      <c r="E20" s="93" t="s">
        <v>51</v>
      </c>
      <c r="F20" s="94" t="s">
        <v>52</v>
      </c>
      <c r="H20" s="123" t="s">
        <v>41</v>
      </c>
      <c r="I20" s="159"/>
      <c r="J20" s="147" t="s">
        <v>17</v>
      </c>
      <c r="K20" s="166" t="s">
        <v>17</v>
      </c>
      <c r="L20" s="156"/>
      <c r="M20" s="157"/>
    </row>
    <row r="21" spans="1:19" ht="16.8" thickBot="1">
      <c r="A21" s="95"/>
      <c r="B21" s="786">
        <v>45850</v>
      </c>
      <c r="C21" s="787"/>
      <c r="D21" s="208" t="s">
        <v>53</v>
      </c>
      <c r="E21" s="788" t="s">
        <v>54</v>
      </c>
      <c r="F21" s="789"/>
      <c r="G21" s="26" t="s">
        <v>55</v>
      </c>
      <c r="H21" s="761" t="s">
        <v>267</v>
      </c>
      <c r="I21" s="762"/>
      <c r="J21" s="762"/>
      <c r="K21" s="762"/>
      <c r="L21" s="762"/>
      <c r="M21" s="167" t="s">
        <v>182</v>
      </c>
      <c r="N21" s="169">
        <v>9</v>
      </c>
    </row>
    <row r="22" spans="1:19" ht="36" customHeight="1" thickTop="1" thickBot="1">
      <c r="A22" s="209" t="s">
        <v>56</v>
      </c>
      <c r="B22" s="763" t="s">
        <v>57</v>
      </c>
      <c r="C22" s="764"/>
      <c r="D22" s="765"/>
      <c r="E22" s="210" t="s">
        <v>242</v>
      </c>
      <c r="F22" s="210" t="s">
        <v>243</v>
      </c>
      <c r="G22" s="211"/>
      <c r="H22" s="766" t="s">
        <v>58</v>
      </c>
      <c r="I22" s="767"/>
      <c r="J22" s="767"/>
      <c r="K22" s="767"/>
      <c r="L22" s="768"/>
      <c r="M22" s="168" t="s">
        <v>59</v>
      </c>
      <c r="N22" s="170" t="s">
        <v>60</v>
      </c>
      <c r="R22" s="22" t="s">
        <v>3</v>
      </c>
    </row>
    <row r="23" spans="1:19" ht="71.400000000000006" customHeight="1" thickBot="1">
      <c r="A23" s="176" t="s">
        <v>61</v>
      </c>
      <c r="B23" s="674" t="str">
        <f>IF(G23&gt;5,"☆☆☆☆",IF(AND(G23&gt;=2.39,G23&lt;5),"☆☆☆",IF(AND(G23&gt;=1.39,G23&lt;2.4),"☆☆",IF(AND(G23&gt;0,G23&lt;1.4),"☆",IF(AND(G23&gt;=-1.39,G23&lt;0),"★",IF(AND(G23&gt;=-2.39,G23&lt;-1.4),"★★",IF(AND(G23&gt;=-3.39,G23&lt;-2.4),"★★★")))))))</f>
        <v>★</v>
      </c>
      <c r="C23" s="675"/>
      <c r="D23" s="676"/>
      <c r="E23" s="416">
        <v>3.52</v>
      </c>
      <c r="F23" s="416">
        <v>2.48</v>
      </c>
      <c r="G23" s="125">
        <f t="shared" ref="G23:G69" si="0">F23-E23</f>
        <v>-1.04</v>
      </c>
      <c r="H23" s="769" t="s">
        <v>252</v>
      </c>
      <c r="I23" s="742"/>
      <c r="J23" s="742"/>
      <c r="K23" s="742"/>
      <c r="L23" s="743"/>
      <c r="M23" s="639" t="s">
        <v>253</v>
      </c>
      <c r="N23" s="640">
        <v>45841</v>
      </c>
      <c r="O23" s="118" t="s">
        <v>62</v>
      </c>
    </row>
    <row r="24" spans="1:19" ht="61.2" customHeight="1" thickBot="1">
      <c r="A24" s="96" t="s">
        <v>63</v>
      </c>
      <c r="B24" s="674" t="str">
        <f>IF(G24&gt;5,"☆☆☆☆",IF(AND(G24&gt;=2.39,G24&lt;5),"☆☆☆",IF(AND(G24&gt;=1.39,G24&lt;2.4),"☆☆",IF(AND(G24&gt;0,G24&lt;1.4),"☆",IF(AND(G24&gt;=-1.39,G24&lt;0),"★",IF(AND(G24&gt;=-2.39,G24&lt;-1.4),"★★",IF(AND(G24&gt;=-3.39,G24&lt;-2.4),"★★★")))))))</f>
        <v>☆</v>
      </c>
      <c r="C24" s="675"/>
      <c r="D24" s="676"/>
      <c r="E24" s="539">
        <v>2.62</v>
      </c>
      <c r="F24" s="539">
        <v>3.12</v>
      </c>
      <c r="G24" s="125">
        <f t="shared" si="0"/>
        <v>0.5</v>
      </c>
      <c r="H24" s="770"/>
      <c r="I24" s="771"/>
      <c r="J24" s="771"/>
      <c r="K24" s="771"/>
      <c r="L24" s="772"/>
      <c r="M24" s="541"/>
      <c r="N24" s="542"/>
      <c r="O24" s="118" t="s">
        <v>63</v>
      </c>
      <c r="Q24" s="22" t="s">
        <v>3</v>
      </c>
    </row>
    <row r="25" spans="1:19" ht="65.400000000000006" customHeight="1" thickBot="1">
      <c r="A25" s="214" t="s">
        <v>64</v>
      </c>
      <c r="B25" s="674" t="str">
        <f t="shared" ref="B25:B70" si="1">IF(G25&gt;5,"☆☆☆☆",IF(AND(G25&gt;=2.39,G25&lt;5),"☆☆☆",IF(AND(G25&gt;=1.39,G25&lt;2.4),"☆☆",IF(AND(G25&gt;0,G25&lt;1.4),"☆",IF(AND(G25&gt;=-1.39,G25&lt;0),"★",IF(AND(G25&gt;=-2.39,G25&lt;-1.4),"★★",IF(AND(G25&gt;=-3.39,G25&lt;-2.4),"★★★")))))))</f>
        <v>★</v>
      </c>
      <c r="C25" s="675"/>
      <c r="D25" s="676"/>
      <c r="E25" s="416">
        <v>7.41</v>
      </c>
      <c r="F25" s="417">
        <v>6.04</v>
      </c>
      <c r="G25" s="125">
        <f t="shared" si="0"/>
        <v>-1.37</v>
      </c>
      <c r="H25" s="741"/>
      <c r="I25" s="742"/>
      <c r="J25" s="742"/>
      <c r="K25" s="742"/>
      <c r="L25" s="743"/>
      <c r="M25" s="589"/>
      <c r="N25" s="542"/>
      <c r="O25" s="118" t="s">
        <v>64</v>
      </c>
    </row>
    <row r="26" spans="1:19" ht="61.2" customHeight="1" thickBot="1">
      <c r="A26" s="214" t="s">
        <v>65</v>
      </c>
      <c r="B26" s="674" t="str">
        <f t="shared" si="1"/>
        <v>☆</v>
      </c>
      <c r="C26" s="675"/>
      <c r="D26" s="676"/>
      <c r="E26" s="416">
        <v>4.5999999999999996</v>
      </c>
      <c r="F26" s="416">
        <v>5.23</v>
      </c>
      <c r="G26" s="125">
        <f t="shared" si="0"/>
        <v>0.63000000000000078</v>
      </c>
      <c r="H26" s="680"/>
      <c r="I26" s="678"/>
      <c r="J26" s="678"/>
      <c r="K26" s="678"/>
      <c r="L26" s="679"/>
      <c r="M26" s="212"/>
      <c r="N26" s="213"/>
      <c r="O26" s="118" t="s">
        <v>65</v>
      </c>
    </row>
    <row r="27" spans="1:19" ht="61.2" customHeight="1" thickBot="1">
      <c r="A27" s="214" t="s">
        <v>66</v>
      </c>
      <c r="B27" s="674" t="str">
        <f t="shared" si="1"/>
        <v>☆</v>
      </c>
      <c r="C27" s="675"/>
      <c r="D27" s="676"/>
      <c r="E27" s="539">
        <v>2.54</v>
      </c>
      <c r="F27" s="539">
        <v>3.31</v>
      </c>
      <c r="G27" s="125">
        <f t="shared" si="0"/>
        <v>0.77</v>
      </c>
      <c r="H27" s="677"/>
      <c r="I27" s="678"/>
      <c r="J27" s="678"/>
      <c r="K27" s="678"/>
      <c r="L27" s="679"/>
      <c r="M27" s="212"/>
      <c r="N27" s="215"/>
      <c r="O27" s="118" t="s">
        <v>66</v>
      </c>
    </row>
    <row r="28" spans="1:19" ht="61.2" customHeight="1" thickBot="1">
      <c r="A28" s="214" t="s">
        <v>67</v>
      </c>
      <c r="B28" s="674" t="str">
        <f t="shared" si="1"/>
        <v>☆</v>
      </c>
      <c r="C28" s="675"/>
      <c r="D28" s="676"/>
      <c r="E28" s="417">
        <v>5.19</v>
      </c>
      <c r="F28" s="416">
        <v>5.42</v>
      </c>
      <c r="G28" s="125">
        <f t="shared" si="0"/>
        <v>0.22999999999999954</v>
      </c>
      <c r="H28" s="744"/>
      <c r="I28" s="745"/>
      <c r="J28" s="745"/>
      <c r="K28" s="745"/>
      <c r="L28" s="746"/>
      <c r="M28" s="212"/>
      <c r="N28" s="213"/>
      <c r="O28" s="118" t="s">
        <v>67</v>
      </c>
    </row>
    <row r="29" spans="1:19" ht="61.2" customHeight="1" thickBot="1">
      <c r="A29" s="214" t="s">
        <v>246</v>
      </c>
      <c r="B29" s="674" t="str">
        <f t="shared" si="1"/>
        <v>☆☆☆</v>
      </c>
      <c r="C29" s="675"/>
      <c r="D29" s="676"/>
      <c r="E29" s="416">
        <v>4.07</v>
      </c>
      <c r="F29" s="416">
        <v>6.57</v>
      </c>
      <c r="G29" s="125">
        <f t="shared" si="0"/>
        <v>2.5</v>
      </c>
      <c r="H29" s="744" t="s">
        <v>254</v>
      </c>
      <c r="I29" s="745"/>
      <c r="J29" s="745"/>
      <c r="K29" s="745"/>
      <c r="L29" s="746"/>
      <c r="M29" s="212" t="s">
        <v>255</v>
      </c>
      <c r="N29" s="213">
        <v>45842</v>
      </c>
      <c r="O29" s="118" t="s">
        <v>68</v>
      </c>
    </row>
    <row r="30" spans="1:19" ht="61.2" customHeight="1" thickBot="1">
      <c r="A30" s="214" t="s">
        <v>69</v>
      </c>
      <c r="B30" s="674" t="str">
        <f t="shared" si="1"/>
        <v>★</v>
      </c>
      <c r="C30" s="675"/>
      <c r="D30" s="676"/>
      <c r="E30" s="416">
        <v>5.26</v>
      </c>
      <c r="F30" s="416">
        <v>5.16</v>
      </c>
      <c r="G30" s="125">
        <f t="shared" si="0"/>
        <v>-9.9999999999999645E-2</v>
      </c>
      <c r="H30" s="744"/>
      <c r="I30" s="745"/>
      <c r="J30" s="745"/>
      <c r="K30" s="745"/>
      <c r="L30" s="746"/>
      <c r="M30" s="395"/>
      <c r="N30" s="213"/>
      <c r="O30" s="118" t="s">
        <v>69</v>
      </c>
    </row>
    <row r="31" spans="1:19" ht="61.2" customHeight="1" thickBot="1">
      <c r="A31" s="214" t="s">
        <v>70</v>
      </c>
      <c r="B31" s="674" t="s">
        <v>268</v>
      </c>
      <c r="C31" s="675"/>
      <c r="D31" s="676"/>
      <c r="E31" s="416">
        <v>4.04</v>
      </c>
      <c r="F31" s="416">
        <v>4.04</v>
      </c>
      <c r="G31" s="125">
        <f t="shared" si="0"/>
        <v>0</v>
      </c>
      <c r="H31" s="696"/>
      <c r="I31" s="697"/>
      <c r="J31" s="697"/>
      <c r="K31" s="697"/>
      <c r="L31" s="698"/>
      <c r="M31" s="212"/>
      <c r="N31" s="542"/>
      <c r="O31" s="118" t="s">
        <v>70</v>
      </c>
    </row>
    <row r="32" spans="1:19" ht="61.2" customHeight="1" thickBot="1">
      <c r="A32" s="216" t="s">
        <v>71</v>
      </c>
      <c r="B32" s="674" t="str">
        <f t="shared" si="1"/>
        <v>★</v>
      </c>
      <c r="C32" s="675"/>
      <c r="D32" s="676"/>
      <c r="E32" s="417">
        <v>7.92</v>
      </c>
      <c r="F32" s="417">
        <v>6.96</v>
      </c>
      <c r="G32" s="125">
        <f t="shared" si="0"/>
        <v>-0.96</v>
      </c>
      <c r="H32" s="680"/>
      <c r="I32" s="678"/>
      <c r="J32" s="678"/>
      <c r="K32" s="678"/>
      <c r="L32" s="679"/>
      <c r="M32" s="212"/>
      <c r="N32" s="396"/>
      <c r="O32" s="118" t="s">
        <v>71</v>
      </c>
    </row>
    <row r="33" spans="1:16" ht="61.2" customHeight="1" thickBot="1">
      <c r="A33" s="217" t="s">
        <v>72</v>
      </c>
      <c r="B33" s="674" t="str">
        <f t="shared" si="1"/>
        <v>★</v>
      </c>
      <c r="C33" s="675"/>
      <c r="D33" s="676"/>
      <c r="E33" s="417">
        <v>6.26</v>
      </c>
      <c r="F33" s="417">
        <v>6.21</v>
      </c>
      <c r="G33" s="125">
        <f t="shared" si="0"/>
        <v>-4.9999999999999822E-2</v>
      </c>
      <c r="H33" s="680"/>
      <c r="I33" s="678"/>
      <c r="J33" s="678"/>
      <c r="K33" s="678"/>
      <c r="L33" s="679"/>
      <c r="M33" s="212"/>
      <c r="N33" s="213"/>
      <c r="O33" s="118" t="s">
        <v>72</v>
      </c>
    </row>
    <row r="34" spans="1:16" ht="61.2" customHeight="1" thickBot="1">
      <c r="A34" s="96" t="s">
        <v>73</v>
      </c>
      <c r="B34" s="674" t="str">
        <f t="shared" si="1"/>
        <v>☆</v>
      </c>
      <c r="C34" s="675"/>
      <c r="D34" s="676"/>
      <c r="E34" s="416">
        <v>4.79</v>
      </c>
      <c r="F34" s="416">
        <v>4.88</v>
      </c>
      <c r="G34" s="125">
        <f t="shared" si="0"/>
        <v>8.9999999999999858E-2</v>
      </c>
      <c r="H34" s="758" t="s">
        <v>250</v>
      </c>
      <c r="I34" s="759"/>
      <c r="J34" s="759"/>
      <c r="K34" s="759"/>
      <c r="L34" s="760"/>
      <c r="M34" s="641" t="s">
        <v>251</v>
      </c>
      <c r="N34" s="642">
        <v>45842</v>
      </c>
      <c r="O34" s="118" t="s">
        <v>73</v>
      </c>
    </row>
    <row r="35" spans="1:16" ht="61.2" customHeight="1" thickBot="1">
      <c r="A35" s="218" t="s">
        <v>74</v>
      </c>
      <c r="B35" s="674" t="str">
        <f t="shared" si="1"/>
        <v>☆</v>
      </c>
      <c r="C35" s="675"/>
      <c r="D35" s="676"/>
      <c r="E35" s="417">
        <v>6.01</v>
      </c>
      <c r="F35" s="417">
        <v>6.02</v>
      </c>
      <c r="G35" s="125">
        <f t="shared" si="0"/>
        <v>9.9999999999997868E-3</v>
      </c>
      <c r="H35" s="753"/>
      <c r="I35" s="754"/>
      <c r="J35" s="754"/>
      <c r="K35" s="754"/>
      <c r="L35" s="755"/>
      <c r="M35" s="543"/>
      <c r="N35" s="544"/>
      <c r="O35" s="118" t="s">
        <v>74</v>
      </c>
    </row>
    <row r="36" spans="1:16" ht="61.2" customHeight="1" thickBot="1">
      <c r="A36" s="219" t="s">
        <v>75</v>
      </c>
      <c r="B36" s="674" t="str">
        <f t="shared" si="1"/>
        <v>★</v>
      </c>
      <c r="C36" s="675"/>
      <c r="D36" s="676"/>
      <c r="E36" s="416">
        <v>5.0999999999999996</v>
      </c>
      <c r="F36" s="416">
        <v>4.96</v>
      </c>
      <c r="G36" s="125">
        <f t="shared" si="0"/>
        <v>-0.13999999999999968</v>
      </c>
      <c r="H36" s="741"/>
      <c r="I36" s="742"/>
      <c r="J36" s="742"/>
      <c r="K36" s="742"/>
      <c r="L36" s="743"/>
      <c r="M36" s="543"/>
      <c r="N36" s="576"/>
      <c r="O36" s="118" t="s">
        <v>75</v>
      </c>
    </row>
    <row r="37" spans="1:16" ht="70.2" customHeight="1" thickBot="1">
      <c r="A37" s="214" t="s">
        <v>76</v>
      </c>
      <c r="B37" s="674" t="str">
        <f t="shared" si="1"/>
        <v>☆</v>
      </c>
      <c r="C37" s="675"/>
      <c r="D37" s="676"/>
      <c r="E37" s="539">
        <v>2.83</v>
      </c>
      <c r="F37" s="539">
        <v>2.93</v>
      </c>
      <c r="G37" s="125">
        <f t="shared" si="0"/>
        <v>0.10000000000000009</v>
      </c>
      <c r="H37" s="744"/>
      <c r="I37" s="745"/>
      <c r="J37" s="745"/>
      <c r="K37" s="745"/>
      <c r="L37" s="746"/>
      <c r="M37" s="212"/>
      <c r="N37" s="213"/>
      <c r="O37" s="118" t="s">
        <v>76</v>
      </c>
    </row>
    <row r="38" spans="1:16" ht="61.2" customHeight="1" thickBot="1">
      <c r="A38" s="214" t="s">
        <v>77</v>
      </c>
      <c r="B38" s="674" t="str">
        <f t="shared" si="1"/>
        <v>☆</v>
      </c>
      <c r="C38" s="675"/>
      <c r="D38" s="676"/>
      <c r="E38" s="416">
        <v>6.45</v>
      </c>
      <c r="F38" s="417">
        <v>6.59</v>
      </c>
      <c r="G38" s="125">
        <f t="shared" si="0"/>
        <v>0.13999999999999968</v>
      </c>
      <c r="H38" s="744"/>
      <c r="I38" s="745"/>
      <c r="J38" s="745"/>
      <c r="K38" s="745"/>
      <c r="L38" s="746"/>
      <c r="M38" s="212"/>
      <c r="N38" s="213"/>
      <c r="O38" s="118" t="s">
        <v>77</v>
      </c>
    </row>
    <row r="39" spans="1:16" ht="61.2" customHeight="1" thickBot="1">
      <c r="A39" s="214" t="s">
        <v>78</v>
      </c>
      <c r="B39" s="674" t="str">
        <f t="shared" si="1"/>
        <v>★</v>
      </c>
      <c r="C39" s="675"/>
      <c r="D39" s="676"/>
      <c r="E39" s="417">
        <v>8.11</v>
      </c>
      <c r="F39" s="417">
        <v>6.75</v>
      </c>
      <c r="G39" s="125">
        <f t="shared" si="0"/>
        <v>-1.3599999999999994</v>
      </c>
      <c r="H39" s="744"/>
      <c r="I39" s="745"/>
      <c r="J39" s="745"/>
      <c r="K39" s="745"/>
      <c r="L39" s="746"/>
      <c r="M39" s="422"/>
      <c r="N39" s="215"/>
      <c r="O39" s="118" t="s">
        <v>78</v>
      </c>
    </row>
    <row r="40" spans="1:16" ht="61.2" customHeight="1" thickBot="1">
      <c r="A40" s="214" t="s">
        <v>79</v>
      </c>
      <c r="B40" s="674" t="str">
        <f t="shared" si="1"/>
        <v>☆</v>
      </c>
      <c r="C40" s="675"/>
      <c r="D40" s="676"/>
      <c r="E40" s="417">
        <v>6</v>
      </c>
      <c r="F40" s="417">
        <v>7.32</v>
      </c>
      <c r="G40" s="125">
        <f t="shared" si="0"/>
        <v>1.3200000000000003</v>
      </c>
      <c r="H40" s="680"/>
      <c r="I40" s="678"/>
      <c r="J40" s="678"/>
      <c r="K40" s="678"/>
      <c r="L40" s="679"/>
      <c r="M40" s="212"/>
      <c r="N40" s="213"/>
      <c r="O40" s="118" t="s">
        <v>79</v>
      </c>
    </row>
    <row r="41" spans="1:16" ht="75" customHeight="1" thickBot="1">
      <c r="A41" s="214" t="s">
        <v>80</v>
      </c>
      <c r="B41" s="674" t="str">
        <f t="shared" si="1"/>
        <v>☆</v>
      </c>
      <c r="C41" s="675"/>
      <c r="D41" s="676"/>
      <c r="E41" s="416">
        <v>3.67</v>
      </c>
      <c r="F41" s="416">
        <v>4.29</v>
      </c>
      <c r="G41" s="125">
        <f t="shared" si="0"/>
        <v>0.62000000000000011</v>
      </c>
      <c r="H41" s="750"/>
      <c r="I41" s="751"/>
      <c r="J41" s="751"/>
      <c r="K41" s="751"/>
      <c r="L41" s="752"/>
      <c r="M41" s="212"/>
      <c r="N41" s="213"/>
      <c r="O41" s="118" t="s">
        <v>80</v>
      </c>
    </row>
    <row r="42" spans="1:16" ht="61.2" customHeight="1" thickBot="1">
      <c r="A42" s="214" t="s">
        <v>81</v>
      </c>
      <c r="B42" s="674" t="str">
        <f t="shared" si="1"/>
        <v>★</v>
      </c>
      <c r="C42" s="675"/>
      <c r="D42" s="676"/>
      <c r="E42" s="416">
        <v>5.63</v>
      </c>
      <c r="F42" s="416">
        <v>4.75</v>
      </c>
      <c r="G42" s="125">
        <f t="shared" si="0"/>
        <v>-0.87999999999999989</v>
      </c>
      <c r="H42" s="680"/>
      <c r="I42" s="678"/>
      <c r="J42" s="678"/>
      <c r="K42" s="678"/>
      <c r="L42" s="679"/>
      <c r="M42" s="422"/>
      <c r="N42" s="213"/>
      <c r="O42" s="118" t="s">
        <v>81</v>
      </c>
      <c r="P42" s="22" t="s">
        <v>41</v>
      </c>
    </row>
    <row r="43" spans="1:16" ht="69" customHeight="1" thickBot="1">
      <c r="A43" s="214" t="s">
        <v>82</v>
      </c>
      <c r="B43" s="674" t="str">
        <f t="shared" si="1"/>
        <v>☆</v>
      </c>
      <c r="C43" s="675"/>
      <c r="D43" s="676"/>
      <c r="E43" s="417">
        <v>8.44</v>
      </c>
      <c r="F43" s="417">
        <v>9.11</v>
      </c>
      <c r="G43" s="125">
        <f t="shared" si="0"/>
        <v>0.66999999999999993</v>
      </c>
      <c r="H43" s="741"/>
      <c r="I43" s="742"/>
      <c r="J43" s="742"/>
      <c r="K43" s="742"/>
      <c r="L43" s="743"/>
      <c r="M43" s="541"/>
      <c r="N43" s="542"/>
      <c r="O43" s="118" t="s">
        <v>82</v>
      </c>
    </row>
    <row r="44" spans="1:16" ht="61.2" customHeight="1" thickBot="1">
      <c r="A44" s="220" t="s">
        <v>179</v>
      </c>
      <c r="B44" s="674" t="str">
        <f t="shared" si="1"/>
        <v>☆</v>
      </c>
      <c r="C44" s="675"/>
      <c r="D44" s="676"/>
      <c r="E44" s="416">
        <v>4.51</v>
      </c>
      <c r="F44" s="416">
        <v>4.82</v>
      </c>
      <c r="G44" s="125">
        <f t="shared" si="0"/>
        <v>0.3100000000000005</v>
      </c>
      <c r="H44" s="756"/>
      <c r="I44" s="757"/>
      <c r="J44" s="757"/>
      <c r="K44" s="757"/>
      <c r="L44" s="757"/>
      <c r="M44" s="616"/>
      <c r="N44" s="542"/>
      <c r="O44" s="22" t="s">
        <v>179</v>
      </c>
    </row>
    <row r="45" spans="1:16" ht="61.2" customHeight="1" thickBot="1">
      <c r="A45" s="214" t="s">
        <v>83</v>
      </c>
      <c r="B45" s="674" t="str">
        <f t="shared" si="1"/>
        <v>☆</v>
      </c>
      <c r="C45" s="675"/>
      <c r="D45" s="676"/>
      <c r="E45" s="416">
        <v>5.62</v>
      </c>
      <c r="F45" s="416">
        <v>5.74</v>
      </c>
      <c r="G45" s="125">
        <f t="shared" si="0"/>
        <v>0.12000000000000011</v>
      </c>
      <c r="H45" s="744"/>
      <c r="I45" s="745"/>
      <c r="J45" s="745"/>
      <c r="K45" s="745"/>
      <c r="L45" s="746"/>
      <c r="M45" s="212"/>
      <c r="N45" s="396"/>
      <c r="O45" s="118" t="s">
        <v>83</v>
      </c>
    </row>
    <row r="46" spans="1:16" ht="61.2" customHeight="1" thickBot="1">
      <c r="A46" s="214" t="s">
        <v>84</v>
      </c>
      <c r="B46" s="674" t="str">
        <f t="shared" si="1"/>
        <v>☆</v>
      </c>
      <c r="C46" s="675"/>
      <c r="D46" s="676"/>
      <c r="E46" s="416">
        <v>4.3</v>
      </c>
      <c r="F46" s="416">
        <v>4.93</v>
      </c>
      <c r="G46" s="125">
        <f t="shared" si="0"/>
        <v>0.62999999999999989</v>
      </c>
      <c r="H46" s="677"/>
      <c r="I46" s="678"/>
      <c r="J46" s="678"/>
      <c r="K46" s="678"/>
      <c r="L46" s="679"/>
      <c r="M46" s="212"/>
      <c r="N46" s="213"/>
      <c r="O46" s="118" t="s">
        <v>84</v>
      </c>
    </row>
    <row r="47" spans="1:16" ht="61.2" customHeight="1" thickBot="1">
      <c r="A47" s="214" t="s">
        <v>85</v>
      </c>
      <c r="B47" s="674" t="str">
        <f t="shared" si="1"/>
        <v>★</v>
      </c>
      <c r="C47" s="675"/>
      <c r="D47" s="676"/>
      <c r="E47" s="416">
        <v>6.31</v>
      </c>
      <c r="F47" s="417">
        <v>5.6</v>
      </c>
      <c r="G47" s="125">
        <f t="shared" si="0"/>
        <v>-0.71</v>
      </c>
      <c r="H47" s="680"/>
      <c r="I47" s="678"/>
      <c r="J47" s="678"/>
      <c r="K47" s="678"/>
      <c r="L47" s="679"/>
      <c r="M47" s="212"/>
      <c r="N47" s="213"/>
      <c r="O47" s="118" t="s">
        <v>85</v>
      </c>
    </row>
    <row r="48" spans="1:16" ht="61.2" customHeight="1" thickBot="1">
      <c r="A48" s="214" t="s">
        <v>86</v>
      </c>
      <c r="B48" s="674" t="str">
        <f t="shared" si="1"/>
        <v>★</v>
      </c>
      <c r="C48" s="675"/>
      <c r="D48" s="676"/>
      <c r="E48" s="417">
        <v>5.74</v>
      </c>
      <c r="F48" s="416">
        <v>5.0999999999999996</v>
      </c>
      <c r="G48" s="125">
        <f t="shared" si="0"/>
        <v>-0.64000000000000057</v>
      </c>
      <c r="H48" s="687"/>
      <c r="I48" s="688"/>
      <c r="J48" s="688"/>
      <c r="K48" s="688"/>
      <c r="L48" s="689"/>
      <c r="M48" s="541"/>
      <c r="N48" s="542"/>
      <c r="O48" s="118" t="s">
        <v>86</v>
      </c>
    </row>
    <row r="49" spans="1:15" ht="61.2" customHeight="1" thickBot="1">
      <c r="A49" s="214" t="s">
        <v>87</v>
      </c>
      <c r="B49" s="674" t="str">
        <f t="shared" si="1"/>
        <v>★</v>
      </c>
      <c r="C49" s="675"/>
      <c r="D49" s="676"/>
      <c r="E49" s="417">
        <v>5.39</v>
      </c>
      <c r="F49" s="416">
        <v>5.38</v>
      </c>
      <c r="G49" s="125">
        <f t="shared" si="0"/>
        <v>-9.9999999999997868E-3</v>
      </c>
      <c r="H49" s="741"/>
      <c r="I49" s="742"/>
      <c r="J49" s="742"/>
      <c r="K49" s="742"/>
      <c r="L49" s="743"/>
      <c r="M49" s="541"/>
      <c r="N49" s="542"/>
      <c r="O49" s="118" t="s">
        <v>87</v>
      </c>
    </row>
    <row r="50" spans="1:15" ht="75.599999999999994" customHeight="1" thickBot="1">
      <c r="A50" s="214" t="s">
        <v>88</v>
      </c>
      <c r="B50" s="674" t="str">
        <f t="shared" si="1"/>
        <v>★</v>
      </c>
      <c r="C50" s="675"/>
      <c r="D50" s="676"/>
      <c r="E50" s="417">
        <v>6.7</v>
      </c>
      <c r="F50" s="417">
        <v>6.28</v>
      </c>
      <c r="G50" s="125">
        <f t="shared" si="0"/>
        <v>-0.41999999999999993</v>
      </c>
      <c r="H50" s="747" t="s">
        <v>279</v>
      </c>
      <c r="I50" s="748"/>
      <c r="J50" s="748"/>
      <c r="K50" s="748"/>
      <c r="L50" s="749"/>
      <c r="M50" s="647" t="s">
        <v>280</v>
      </c>
      <c r="N50" s="645">
        <v>45847</v>
      </c>
      <c r="O50" s="118" t="s">
        <v>88</v>
      </c>
    </row>
    <row r="51" spans="1:15" ht="61.2" customHeight="1" thickBot="1">
      <c r="A51" s="214" t="s">
        <v>89</v>
      </c>
      <c r="B51" s="674" t="str">
        <f t="shared" si="1"/>
        <v>★</v>
      </c>
      <c r="C51" s="675"/>
      <c r="D51" s="676"/>
      <c r="E51" s="417">
        <v>8.26</v>
      </c>
      <c r="F51" s="417">
        <v>7.58</v>
      </c>
      <c r="G51" s="125">
        <f t="shared" si="0"/>
        <v>-0.67999999999999972</v>
      </c>
      <c r="H51" s="680"/>
      <c r="I51" s="678"/>
      <c r="J51" s="678"/>
      <c r="K51" s="678"/>
      <c r="L51" s="679"/>
      <c r="M51" s="212"/>
      <c r="N51" s="213"/>
      <c r="O51" s="118" t="s">
        <v>89</v>
      </c>
    </row>
    <row r="52" spans="1:15" ht="61.2" customHeight="1" thickBot="1">
      <c r="A52" s="214" t="s">
        <v>90</v>
      </c>
      <c r="B52" s="674" t="str">
        <f t="shared" si="1"/>
        <v>☆</v>
      </c>
      <c r="C52" s="675"/>
      <c r="D52" s="676"/>
      <c r="E52" s="416">
        <v>5.52</v>
      </c>
      <c r="F52" s="416">
        <v>5.63</v>
      </c>
      <c r="G52" s="125">
        <f t="shared" si="0"/>
        <v>0.11000000000000032</v>
      </c>
      <c r="H52" s="744"/>
      <c r="I52" s="745"/>
      <c r="J52" s="745"/>
      <c r="K52" s="745"/>
      <c r="L52" s="746"/>
      <c r="M52" s="212"/>
      <c r="N52" s="213"/>
      <c r="O52" s="118" t="s">
        <v>90</v>
      </c>
    </row>
    <row r="53" spans="1:15" ht="61.2" customHeight="1" thickBot="1">
      <c r="A53" s="214" t="s">
        <v>91</v>
      </c>
      <c r="B53" s="674" t="str">
        <f t="shared" si="1"/>
        <v>☆</v>
      </c>
      <c r="C53" s="675"/>
      <c r="D53" s="676"/>
      <c r="E53" s="416">
        <v>3.53</v>
      </c>
      <c r="F53" s="416">
        <v>4.63</v>
      </c>
      <c r="G53" s="125">
        <f t="shared" si="0"/>
        <v>1.1000000000000001</v>
      </c>
      <c r="H53" s="680"/>
      <c r="I53" s="678"/>
      <c r="J53" s="678"/>
      <c r="K53" s="678"/>
      <c r="L53" s="679"/>
      <c r="M53" s="415"/>
      <c r="N53" s="213"/>
      <c r="O53" s="118" t="s">
        <v>91</v>
      </c>
    </row>
    <row r="54" spans="1:15" ht="61.2" customHeight="1" thickBot="1">
      <c r="A54" s="214" t="s">
        <v>92</v>
      </c>
      <c r="B54" s="674" t="str">
        <f t="shared" si="1"/>
        <v>★★</v>
      </c>
      <c r="C54" s="675"/>
      <c r="D54" s="676"/>
      <c r="E54" s="417">
        <v>7.55</v>
      </c>
      <c r="F54" s="417">
        <v>6.09</v>
      </c>
      <c r="G54" s="125">
        <f t="shared" si="0"/>
        <v>-1.46</v>
      </c>
      <c r="H54" s="680"/>
      <c r="I54" s="678"/>
      <c r="J54" s="678"/>
      <c r="K54" s="678"/>
      <c r="L54" s="679"/>
      <c r="M54" s="212"/>
      <c r="N54" s="213"/>
      <c r="O54" s="118" t="s">
        <v>92</v>
      </c>
    </row>
    <row r="55" spans="1:15" ht="61.2" customHeight="1" thickBot="1">
      <c r="A55" s="214" t="s">
        <v>93</v>
      </c>
      <c r="B55" s="674" t="str">
        <f t="shared" si="1"/>
        <v>★</v>
      </c>
      <c r="C55" s="675"/>
      <c r="D55" s="676"/>
      <c r="E55" s="416">
        <v>5.57</v>
      </c>
      <c r="F55" s="416">
        <v>4.29</v>
      </c>
      <c r="G55" s="125">
        <f t="shared" si="0"/>
        <v>-1.2800000000000002</v>
      </c>
      <c r="H55" s="741"/>
      <c r="I55" s="742"/>
      <c r="J55" s="742"/>
      <c r="K55" s="742"/>
      <c r="L55" s="743"/>
      <c r="M55" s="541"/>
      <c r="N55" s="542"/>
      <c r="O55" s="118" t="s">
        <v>93</v>
      </c>
    </row>
    <row r="56" spans="1:15" ht="61.2" customHeight="1" thickBot="1">
      <c r="A56" s="214" t="s">
        <v>94</v>
      </c>
      <c r="B56" s="674" t="str">
        <f t="shared" si="1"/>
        <v>★</v>
      </c>
      <c r="C56" s="675"/>
      <c r="D56" s="676"/>
      <c r="E56" s="417">
        <v>5.57</v>
      </c>
      <c r="F56" s="416">
        <v>4.6100000000000003</v>
      </c>
      <c r="G56" s="125">
        <f t="shared" si="0"/>
        <v>-0.96</v>
      </c>
      <c r="H56" s="677"/>
      <c r="I56" s="678"/>
      <c r="J56" s="678"/>
      <c r="K56" s="678"/>
      <c r="L56" s="679"/>
      <c r="M56" s="212"/>
      <c r="N56" s="213"/>
      <c r="O56" s="118" t="s">
        <v>94</v>
      </c>
    </row>
    <row r="57" spans="1:15" ht="61.2" customHeight="1" thickBot="1">
      <c r="A57" s="214" t="s">
        <v>95</v>
      </c>
      <c r="B57" s="674" t="str">
        <f t="shared" si="1"/>
        <v>★</v>
      </c>
      <c r="C57" s="675"/>
      <c r="D57" s="676"/>
      <c r="E57" s="416">
        <v>5</v>
      </c>
      <c r="F57" s="416">
        <v>4.9000000000000004</v>
      </c>
      <c r="G57" s="125">
        <f t="shared" si="0"/>
        <v>-9.9999999999999645E-2</v>
      </c>
      <c r="H57" s="677"/>
      <c r="I57" s="678"/>
      <c r="J57" s="678"/>
      <c r="K57" s="678"/>
      <c r="L57" s="679"/>
      <c r="M57" s="212"/>
      <c r="N57" s="213"/>
      <c r="O57" s="118" t="s">
        <v>95</v>
      </c>
    </row>
    <row r="58" spans="1:15" ht="61.2" customHeight="1" thickBot="1">
      <c r="A58" s="214" t="s">
        <v>96</v>
      </c>
      <c r="B58" s="674" t="str">
        <f t="shared" si="1"/>
        <v>★</v>
      </c>
      <c r="C58" s="675"/>
      <c r="D58" s="676"/>
      <c r="E58" s="416">
        <v>5.57</v>
      </c>
      <c r="F58" s="416">
        <v>5.38</v>
      </c>
      <c r="G58" s="125">
        <f t="shared" si="0"/>
        <v>-0.19000000000000039</v>
      </c>
      <c r="H58" s="680"/>
      <c r="I58" s="678"/>
      <c r="J58" s="678"/>
      <c r="K58" s="678"/>
      <c r="L58" s="679"/>
      <c r="M58" s="212"/>
      <c r="N58" s="213"/>
      <c r="O58" s="118" t="s">
        <v>96</v>
      </c>
    </row>
    <row r="59" spans="1:15" ht="61.2" customHeight="1" thickBot="1">
      <c r="A59" s="214" t="s">
        <v>97</v>
      </c>
      <c r="B59" s="674" t="str">
        <f t="shared" si="1"/>
        <v>☆</v>
      </c>
      <c r="C59" s="675"/>
      <c r="D59" s="676"/>
      <c r="E59" s="416">
        <v>4.62</v>
      </c>
      <c r="F59" s="416">
        <v>4.92</v>
      </c>
      <c r="G59" s="125">
        <f t="shared" si="0"/>
        <v>0.29999999999999982</v>
      </c>
      <c r="H59" s="680"/>
      <c r="I59" s="678"/>
      <c r="J59" s="678"/>
      <c r="K59" s="678"/>
      <c r="L59" s="679"/>
      <c r="M59" s="212"/>
      <c r="N59" s="213"/>
      <c r="O59" s="118" t="s">
        <v>97</v>
      </c>
    </row>
    <row r="60" spans="1:15" ht="61.2" customHeight="1" thickBot="1">
      <c r="A60" s="214" t="s">
        <v>98</v>
      </c>
      <c r="B60" s="674" t="str">
        <f t="shared" si="1"/>
        <v>☆</v>
      </c>
      <c r="C60" s="675"/>
      <c r="D60" s="676"/>
      <c r="E60" s="417">
        <v>9.67</v>
      </c>
      <c r="F60" s="417">
        <v>10.14</v>
      </c>
      <c r="G60" s="125">
        <f t="shared" si="0"/>
        <v>0.47000000000000064</v>
      </c>
      <c r="H60" s="677"/>
      <c r="I60" s="678"/>
      <c r="J60" s="678"/>
      <c r="K60" s="678"/>
      <c r="L60" s="679"/>
      <c r="M60" s="212"/>
      <c r="N60" s="213"/>
      <c r="O60" s="118" t="s">
        <v>98</v>
      </c>
    </row>
    <row r="61" spans="1:15" ht="61.2" customHeight="1" thickBot="1">
      <c r="A61" s="214" t="s">
        <v>99</v>
      </c>
      <c r="B61" s="674" t="s">
        <v>268</v>
      </c>
      <c r="C61" s="675"/>
      <c r="D61" s="676"/>
      <c r="E61" s="416">
        <v>3.3</v>
      </c>
      <c r="F61" s="416">
        <v>3.3</v>
      </c>
      <c r="G61" s="125">
        <f t="shared" si="0"/>
        <v>0</v>
      </c>
      <c r="H61" s="690"/>
      <c r="I61" s="691"/>
      <c r="J61" s="691"/>
      <c r="K61" s="691"/>
      <c r="L61" s="692"/>
      <c r="M61" s="537"/>
      <c r="N61" s="538"/>
      <c r="O61" s="118" t="s">
        <v>99</v>
      </c>
    </row>
    <row r="62" spans="1:15" ht="69" customHeight="1" thickBot="1">
      <c r="A62" s="214" t="s">
        <v>100</v>
      </c>
      <c r="B62" s="674" t="str">
        <f t="shared" si="1"/>
        <v>★</v>
      </c>
      <c r="C62" s="675"/>
      <c r="D62" s="676"/>
      <c r="E62" s="417">
        <v>7.27</v>
      </c>
      <c r="F62" s="417">
        <v>6.9</v>
      </c>
      <c r="G62" s="125">
        <f t="shared" si="0"/>
        <v>-0.36999999999999922</v>
      </c>
      <c r="H62" s="693" t="s">
        <v>277</v>
      </c>
      <c r="I62" s="694"/>
      <c r="J62" s="694"/>
      <c r="K62" s="694"/>
      <c r="L62" s="695"/>
      <c r="M62" s="646" t="s">
        <v>278</v>
      </c>
      <c r="N62" s="645">
        <v>45848</v>
      </c>
      <c r="O62" s="118" t="s">
        <v>100</v>
      </c>
    </row>
    <row r="63" spans="1:15" ht="61.2" customHeight="1" thickBot="1">
      <c r="A63" s="214" t="s">
        <v>101</v>
      </c>
      <c r="B63" s="674" t="str">
        <f t="shared" si="1"/>
        <v>★</v>
      </c>
      <c r="C63" s="675"/>
      <c r="D63" s="676"/>
      <c r="E63" s="416">
        <v>4.33</v>
      </c>
      <c r="F63" s="416">
        <v>3.58</v>
      </c>
      <c r="G63" s="125">
        <f t="shared" si="0"/>
        <v>-0.75</v>
      </c>
      <c r="H63" s="696"/>
      <c r="I63" s="697"/>
      <c r="J63" s="697"/>
      <c r="K63" s="697"/>
      <c r="L63" s="698"/>
      <c r="M63" s="545"/>
      <c r="N63" s="542"/>
      <c r="O63" s="118" t="s">
        <v>101</v>
      </c>
    </row>
    <row r="64" spans="1:15" ht="61.2" customHeight="1" thickBot="1">
      <c r="A64" s="214" t="s">
        <v>102</v>
      </c>
      <c r="B64" s="674" t="str">
        <f t="shared" si="1"/>
        <v>★</v>
      </c>
      <c r="C64" s="675"/>
      <c r="D64" s="676"/>
      <c r="E64" s="416">
        <v>4.32</v>
      </c>
      <c r="F64" s="416">
        <v>3.32</v>
      </c>
      <c r="G64" s="125">
        <f t="shared" si="0"/>
        <v>-1.0000000000000004</v>
      </c>
      <c r="H64" s="684"/>
      <c r="I64" s="685"/>
      <c r="J64" s="685"/>
      <c r="K64" s="685"/>
      <c r="L64" s="686"/>
      <c r="M64" s="541"/>
      <c r="N64" s="542"/>
      <c r="O64" s="118" t="s">
        <v>102</v>
      </c>
    </row>
    <row r="65" spans="1:18" ht="61.2" customHeight="1" thickBot="1">
      <c r="A65" s="214" t="s">
        <v>103</v>
      </c>
      <c r="B65" s="674" t="str">
        <f t="shared" si="1"/>
        <v>★</v>
      </c>
      <c r="C65" s="675"/>
      <c r="D65" s="676"/>
      <c r="E65" s="417">
        <v>6.61</v>
      </c>
      <c r="F65" s="417">
        <v>5.8</v>
      </c>
      <c r="G65" s="125">
        <f t="shared" si="0"/>
        <v>-0.8100000000000005</v>
      </c>
      <c r="H65" s="687"/>
      <c r="I65" s="688"/>
      <c r="J65" s="688"/>
      <c r="K65" s="688"/>
      <c r="L65" s="689"/>
      <c r="M65" s="536"/>
      <c r="N65" s="542"/>
      <c r="O65" s="118" t="s">
        <v>103</v>
      </c>
    </row>
    <row r="66" spans="1:18" ht="61.2" customHeight="1" thickBot="1">
      <c r="A66" s="214" t="s">
        <v>104</v>
      </c>
      <c r="B66" s="674" t="str">
        <f t="shared" si="1"/>
        <v>★</v>
      </c>
      <c r="C66" s="675"/>
      <c r="D66" s="676"/>
      <c r="E66" s="417">
        <v>9.2799999999999994</v>
      </c>
      <c r="F66" s="417">
        <v>8.33</v>
      </c>
      <c r="G66" s="125">
        <f t="shared" si="0"/>
        <v>-0.94999999999999929</v>
      </c>
      <c r="H66" s="677"/>
      <c r="I66" s="678"/>
      <c r="J66" s="678"/>
      <c r="K66" s="678"/>
      <c r="L66" s="679"/>
      <c r="M66" s="212"/>
      <c r="N66" s="213"/>
      <c r="O66" s="118" t="s">
        <v>104</v>
      </c>
    </row>
    <row r="67" spans="1:18" ht="61.2" customHeight="1" thickBot="1">
      <c r="A67" s="214" t="s">
        <v>105</v>
      </c>
      <c r="B67" s="674" t="str">
        <f t="shared" si="1"/>
        <v>☆</v>
      </c>
      <c r="C67" s="675"/>
      <c r="D67" s="676"/>
      <c r="E67" s="417">
        <v>7.67</v>
      </c>
      <c r="F67" s="417">
        <v>8.4</v>
      </c>
      <c r="G67" s="125">
        <f t="shared" si="0"/>
        <v>0.73000000000000043</v>
      </c>
      <c r="H67" s="677"/>
      <c r="I67" s="678"/>
      <c r="J67" s="678"/>
      <c r="K67" s="678"/>
      <c r="L67" s="679"/>
      <c r="M67" s="212"/>
      <c r="N67" s="213"/>
      <c r="O67" s="118" t="s">
        <v>105</v>
      </c>
    </row>
    <row r="68" spans="1:18" ht="61.2" customHeight="1" thickBot="1">
      <c r="A68" s="219" t="s">
        <v>106</v>
      </c>
      <c r="B68" s="674" t="str">
        <f t="shared" si="1"/>
        <v>★</v>
      </c>
      <c r="C68" s="675"/>
      <c r="D68" s="676"/>
      <c r="E68" s="417">
        <v>6.61</v>
      </c>
      <c r="F68" s="417">
        <v>6.29</v>
      </c>
      <c r="G68" s="125">
        <f t="shared" si="0"/>
        <v>-0.32000000000000028</v>
      </c>
      <c r="H68" s="680"/>
      <c r="I68" s="678"/>
      <c r="J68" s="678"/>
      <c r="K68" s="678"/>
      <c r="L68" s="679"/>
      <c r="M68" s="212"/>
      <c r="N68" s="213"/>
      <c r="O68" s="118" t="s">
        <v>106</v>
      </c>
    </row>
    <row r="69" spans="1:18" ht="61.2" customHeight="1" thickBot="1">
      <c r="A69" s="216" t="s">
        <v>107</v>
      </c>
      <c r="B69" s="674" t="str">
        <f t="shared" si="1"/>
        <v>☆</v>
      </c>
      <c r="C69" s="675"/>
      <c r="D69" s="676"/>
      <c r="E69" s="430">
        <v>3.44</v>
      </c>
      <c r="F69" s="430">
        <v>4.08</v>
      </c>
      <c r="G69" s="125">
        <f t="shared" si="0"/>
        <v>0.64000000000000012</v>
      </c>
      <c r="H69" s="681"/>
      <c r="I69" s="682"/>
      <c r="J69" s="682"/>
      <c r="K69" s="682"/>
      <c r="L69" s="683"/>
      <c r="M69" s="212"/>
      <c r="N69" s="213"/>
      <c r="O69" s="118" t="s">
        <v>107</v>
      </c>
    </row>
    <row r="70" spans="1:18" ht="61.2" customHeight="1" thickBot="1">
      <c r="A70" s="388" t="s">
        <v>108</v>
      </c>
      <c r="B70" s="674" t="str">
        <f t="shared" si="1"/>
        <v>★</v>
      </c>
      <c r="C70" s="675"/>
      <c r="D70" s="676"/>
      <c r="E70" s="416">
        <v>5.57</v>
      </c>
      <c r="F70" s="416">
        <v>5.44</v>
      </c>
      <c r="G70" s="389">
        <f t="shared" ref="G70" si="2">F70-E70</f>
        <v>-0.12999999999999989</v>
      </c>
      <c r="H70" s="729"/>
      <c r="I70" s="730"/>
      <c r="J70" s="730"/>
      <c r="K70" s="730"/>
      <c r="L70" s="731"/>
      <c r="M70" s="221"/>
      <c r="N70" s="390"/>
      <c r="O70" s="118"/>
    </row>
    <row r="71" spans="1:18" ht="42.75" customHeight="1" thickBot="1">
      <c r="A71" s="97"/>
      <c r="B71" s="97"/>
      <c r="C71" s="97"/>
      <c r="D71" s="97"/>
      <c r="E71" s="732"/>
      <c r="F71" s="732"/>
      <c r="G71" s="732"/>
      <c r="H71" s="732"/>
      <c r="I71" s="732"/>
      <c r="J71" s="732"/>
      <c r="K71" s="732"/>
      <c r="L71" s="732"/>
      <c r="M71" s="23">
        <f>COUNTIF(E24:E70,"&gt;=10")</f>
        <v>0</v>
      </c>
      <c r="N71" s="23">
        <f>COUNTIF(F24:F70,"&gt;=10")</f>
        <v>1</v>
      </c>
      <c r="O71" s="23" t="s">
        <v>3</v>
      </c>
    </row>
    <row r="72" spans="1:18" ht="36.75" customHeight="1" thickBot="1">
      <c r="A72" s="222" t="s">
        <v>17</v>
      </c>
      <c r="B72" s="223"/>
      <c r="C72" s="329"/>
      <c r="D72" s="329"/>
      <c r="E72" s="733" t="s">
        <v>109</v>
      </c>
      <c r="F72" s="733"/>
      <c r="G72" s="733"/>
      <c r="H72" s="734" t="s">
        <v>203</v>
      </c>
      <c r="I72" s="735"/>
      <c r="J72" s="329"/>
      <c r="K72" s="224"/>
      <c r="L72" s="224"/>
      <c r="M72" s="225"/>
      <c r="N72" s="226"/>
    </row>
    <row r="73" spans="1:18" ht="36.75" customHeight="1" thickBot="1">
      <c r="A73" s="31"/>
      <c r="B73" s="558"/>
      <c r="C73" s="738" t="s">
        <v>110</v>
      </c>
      <c r="D73" s="739"/>
      <c r="E73" s="739"/>
      <c r="F73" s="740"/>
      <c r="G73" s="227">
        <f>+F70</f>
        <v>5.44</v>
      </c>
      <c r="H73" s="228" t="s">
        <v>111</v>
      </c>
      <c r="I73" s="736">
        <f>+G70</f>
        <v>-0.12999999999999989</v>
      </c>
      <c r="J73" s="737"/>
      <c r="K73" s="99"/>
      <c r="L73" s="99"/>
      <c r="M73" s="100"/>
      <c r="N73" s="32"/>
    </row>
    <row r="74" spans="1:18" ht="36.75" customHeight="1" thickBot="1">
      <c r="A74" s="31"/>
      <c r="B74" s="98"/>
      <c r="C74" s="699" t="s">
        <v>112</v>
      </c>
      <c r="D74" s="700"/>
      <c r="E74" s="700"/>
      <c r="F74" s="701"/>
      <c r="G74" s="229">
        <f>+F35</f>
        <v>6.02</v>
      </c>
      <c r="H74" s="230" t="s">
        <v>113</v>
      </c>
      <c r="I74" s="702">
        <f>+G35</f>
        <v>9.9999999999997868E-3</v>
      </c>
      <c r="J74" s="703"/>
      <c r="K74" s="99"/>
      <c r="L74" s="99"/>
      <c r="M74" s="100"/>
      <c r="N74" s="32"/>
      <c r="R74" s="231" t="s">
        <v>17</v>
      </c>
    </row>
    <row r="75" spans="1:18" ht="36.75" customHeight="1" thickBot="1">
      <c r="A75" s="31"/>
      <c r="B75" s="98"/>
      <c r="C75" s="704" t="s">
        <v>114</v>
      </c>
      <c r="D75" s="705"/>
      <c r="E75" s="705"/>
      <c r="F75" s="232" t="str">
        <f>VLOOKUP(G75,F:P,10,0)</f>
        <v>愛媛県</v>
      </c>
      <c r="G75" s="233">
        <f>MAX(F23:F69)</f>
        <v>10.14</v>
      </c>
      <c r="H75" s="706" t="s">
        <v>115</v>
      </c>
      <c r="I75" s="707"/>
      <c r="J75" s="707"/>
      <c r="K75" s="234">
        <f>+N71</f>
        <v>1</v>
      </c>
      <c r="L75" s="235" t="s">
        <v>116</v>
      </c>
      <c r="M75" s="385">
        <f>N71-M71</f>
        <v>1</v>
      </c>
      <c r="N75" s="32"/>
      <c r="R75" s="111"/>
    </row>
    <row r="76" spans="1:18" ht="36.75" customHeight="1" thickBot="1">
      <c r="A76" s="33"/>
      <c r="B76" s="34"/>
      <c r="C76" s="34"/>
      <c r="D76" s="34"/>
      <c r="E76" s="34"/>
      <c r="F76" s="34"/>
      <c r="G76" s="34"/>
      <c r="H76" s="34"/>
      <c r="I76" s="34"/>
      <c r="J76" s="34"/>
      <c r="K76" s="35"/>
      <c r="L76" s="35"/>
      <c r="M76" s="36"/>
      <c r="N76" s="37"/>
      <c r="R76" s="111"/>
    </row>
    <row r="77" spans="1:18" ht="30.75" customHeight="1">
      <c r="A77" s="47"/>
      <c r="B77" s="47"/>
      <c r="C77" s="47"/>
      <c r="D77" s="47"/>
      <c r="E77" s="47"/>
      <c r="F77" s="47"/>
      <c r="G77" s="47"/>
      <c r="H77" s="47"/>
      <c r="I77" s="47"/>
      <c r="J77" s="47"/>
      <c r="K77" s="101"/>
      <c r="L77" s="101"/>
      <c r="M77" s="102"/>
      <c r="N77" s="103"/>
      <c r="R77" s="112"/>
    </row>
    <row r="78" spans="1:18" ht="30.75" customHeight="1" thickBot="1">
      <c r="A78" s="104"/>
      <c r="B78" s="104"/>
      <c r="C78" s="104"/>
      <c r="D78" s="104"/>
      <c r="E78" s="104"/>
      <c r="F78" s="104"/>
      <c r="G78" s="104"/>
      <c r="H78" s="104"/>
      <c r="I78" s="104"/>
      <c r="J78" s="104"/>
      <c r="K78" s="105"/>
      <c r="L78" s="105"/>
      <c r="M78" s="189"/>
      <c r="N78" s="104"/>
    </row>
    <row r="79" spans="1:18" ht="24.75" customHeight="1" thickTop="1">
      <c r="A79" s="708">
        <v>3</v>
      </c>
      <c r="B79" s="711" t="s">
        <v>216</v>
      </c>
      <c r="C79" s="712"/>
      <c r="D79" s="712"/>
      <c r="E79" s="712"/>
      <c r="F79" s="713"/>
      <c r="G79" s="720" t="s">
        <v>217</v>
      </c>
      <c r="H79" s="721"/>
      <c r="I79" s="721"/>
      <c r="J79" s="721"/>
      <c r="K79" s="721"/>
      <c r="L79" s="721"/>
      <c r="M79" s="721"/>
      <c r="N79" s="722"/>
    </row>
    <row r="80" spans="1:18" ht="24.75" customHeight="1">
      <c r="A80" s="709"/>
      <c r="B80" s="714"/>
      <c r="C80" s="715"/>
      <c r="D80" s="715"/>
      <c r="E80" s="715"/>
      <c r="F80" s="716"/>
      <c r="G80" s="723"/>
      <c r="H80" s="724"/>
      <c r="I80" s="724"/>
      <c r="J80" s="724"/>
      <c r="K80" s="724"/>
      <c r="L80" s="724"/>
      <c r="M80" s="724"/>
      <c r="N80" s="725"/>
      <c r="O80" s="106" t="s">
        <v>3</v>
      </c>
      <c r="P80" s="106"/>
    </row>
    <row r="81" spans="1:16" ht="24.75" customHeight="1">
      <c r="A81" s="709"/>
      <c r="B81" s="714"/>
      <c r="C81" s="715"/>
      <c r="D81" s="715"/>
      <c r="E81" s="715"/>
      <c r="F81" s="716"/>
      <c r="G81" s="723"/>
      <c r="H81" s="724"/>
      <c r="I81" s="724"/>
      <c r="J81" s="724"/>
      <c r="K81" s="724"/>
      <c r="L81" s="724"/>
      <c r="M81" s="724"/>
      <c r="N81" s="725"/>
      <c r="O81" s="106" t="s">
        <v>17</v>
      </c>
      <c r="P81" s="106" t="s">
        <v>117</v>
      </c>
    </row>
    <row r="82" spans="1:16" ht="24.75" customHeight="1">
      <c r="A82" s="709"/>
      <c r="B82" s="714"/>
      <c r="C82" s="715"/>
      <c r="D82" s="715"/>
      <c r="E82" s="715"/>
      <c r="F82" s="716"/>
      <c r="G82" s="723"/>
      <c r="H82" s="724"/>
      <c r="I82" s="724"/>
      <c r="J82" s="724"/>
      <c r="K82" s="724"/>
      <c r="L82" s="724"/>
      <c r="M82" s="724"/>
      <c r="N82" s="725"/>
      <c r="O82" s="107"/>
      <c r="P82" s="106"/>
    </row>
    <row r="83" spans="1:16" ht="46.2" customHeight="1" thickBot="1">
      <c r="A83" s="710"/>
      <c r="B83" s="717"/>
      <c r="C83" s="718"/>
      <c r="D83" s="718"/>
      <c r="E83" s="718"/>
      <c r="F83" s="719"/>
      <c r="G83" s="726"/>
      <c r="H83" s="727"/>
      <c r="I83" s="727"/>
      <c r="J83" s="727"/>
      <c r="K83" s="727"/>
      <c r="L83" s="727"/>
      <c r="M83" s="727"/>
      <c r="N83" s="728"/>
    </row>
    <row r="84" spans="1:16" ht="13.8" thickTop="1"/>
    <row r="87" spans="1:16">
      <c r="B87" s="22" t="s">
        <v>21</v>
      </c>
    </row>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21">
    <mergeCell ref="F3:G16"/>
    <mergeCell ref="I2:M2"/>
    <mergeCell ref="A17:C17"/>
    <mergeCell ref="F17:G17"/>
    <mergeCell ref="A18:C18"/>
    <mergeCell ref="F18:G18"/>
    <mergeCell ref="A19:G19"/>
    <mergeCell ref="B21:C21"/>
    <mergeCell ref="E21:F21"/>
    <mergeCell ref="A3:C16"/>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2:L42"/>
    <mergeCell ref="B42:D42"/>
    <mergeCell ref="B49:D49"/>
    <mergeCell ref="H49:L49"/>
    <mergeCell ref="H41:L41"/>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69:D69"/>
    <mergeCell ref="H69:L69"/>
    <mergeCell ref="B64:D64"/>
    <mergeCell ref="H64:L64"/>
    <mergeCell ref="B65:D65"/>
    <mergeCell ref="B66:D66"/>
    <mergeCell ref="H65:L65"/>
    <mergeCell ref="B61:D61"/>
    <mergeCell ref="H61:L61"/>
    <mergeCell ref="B62:D62"/>
    <mergeCell ref="H62:L62"/>
    <mergeCell ref="B63:D63"/>
    <mergeCell ref="H63:L63"/>
    <mergeCell ref="B58:D58"/>
    <mergeCell ref="H57:L57"/>
    <mergeCell ref="B59:D59"/>
    <mergeCell ref="H59:L59"/>
    <mergeCell ref="H60:L60"/>
    <mergeCell ref="B67:D67"/>
    <mergeCell ref="H67:L67"/>
    <mergeCell ref="B68:D68"/>
    <mergeCell ref="H68:L68"/>
    <mergeCell ref="B60:D60"/>
    <mergeCell ref="H58:L58"/>
    <mergeCell ref="H66:L66"/>
  </mergeCells>
  <phoneticPr fontId="81"/>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 ref="M62" r:id="rId2" display="https://news.infoseek.co.jp/publisher/fbs/" xr:uid="{158EFF40-87E5-4D27-86C3-AA44576EDC0B}"/>
  </hyperlinks>
  <printOptions horizontalCentered="1" verticalCentered="1"/>
  <pageMargins left="0" right="0.23622047244094491" top="0.74803149606299213" bottom="0.74803149606299213" header="0.31496062992125984" footer="0.31496062992125984"/>
  <pageSetup paperSize="8" scale="20" orientation="portrait" horizontalDpi="300" verticalDpi="300" r:id="rId3"/>
  <headerFooter scaleWithDoc="0"/>
  <rowBreaks count="1" manualBreakCount="1">
    <brk id="70" max="1638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E3CB-0909-469A-AD09-B80BC4DAF16A}">
  <sheetPr>
    <pageSetUpPr fitToPage="1"/>
  </sheetPr>
  <dimension ref="A1:Q51"/>
  <sheetViews>
    <sheetView view="pageBreakPreview" zoomScaleNormal="75" zoomScaleSheetLayoutView="100" workbookViewId="0">
      <selection activeCell="Q21" sqref="Q21"/>
    </sheetView>
  </sheetViews>
  <sheetFormatPr defaultColWidth="9" defaultRowHeight="13.2"/>
  <cols>
    <col min="1" max="1" width="4.88671875" style="405" customWidth="1"/>
    <col min="2" max="8" width="9" style="405"/>
    <col min="9" max="10" width="11.6640625" style="405" customWidth="1"/>
    <col min="11" max="11" width="16.21875" style="405" customWidth="1"/>
    <col min="12" max="12" width="17" style="405" customWidth="1"/>
    <col min="13" max="13" width="4.21875" style="405" customWidth="1"/>
    <col min="14" max="14" width="3.44140625" style="405" customWidth="1"/>
    <col min="15" max="16384" width="9" style="405"/>
  </cols>
  <sheetData>
    <row r="1" spans="1:17" ht="23.4">
      <c r="A1" s="792" t="s">
        <v>199</v>
      </c>
      <c r="B1" s="792"/>
      <c r="C1" s="792"/>
      <c r="D1" s="792"/>
      <c r="E1" s="792"/>
      <c r="F1" s="792"/>
      <c r="G1" s="792"/>
      <c r="H1" s="792"/>
      <c r="I1" s="792"/>
      <c r="J1" s="793"/>
      <c r="K1" s="793"/>
      <c r="L1" s="793"/>
      <c r="M1" s="793"/>
    </row>
    <row r="2" spans="1:17" ht="19.2">
      <c r="A2" s="794" t="s">
        <v>428</v>
      </c>
      <c r="B2" s="794"/>
      <c r="C2" s="794"/>
      <c r="D2" s="794"/>
      <c r="E2" s="794"/>
      <c r="F2" s="794"/>
      <c r="G2" s="794"/>
      <c r="H2" s="794"/>
      <c r="I2" s="794"/>
      <c r="J2" s="795"/>
      <c r="K2" s="795"/>
      <c r="L2" s="795"/>
      <c r="M2" s="795"/>
      <c r="N2" s="611"/>
      <c r="P2" s="587"/>
    </row>
    <row r="3" spans="1:17" ht="33.75" customHeight="1">
      <c r="A3" s="918" t="s">
        <v>429</v>
      </c>
      <c r="B3" s="918"/>
      <c r="C3" s="918"/>
      <c r="D3" s="918"/>
      <c r="E3" s="918"/>
      <c r="F3" s="918"/>
      <c r="G3" s="918"/>
      <c r="H3" s="918"/>
      <c r="I3" s="918"/>
      <c r="J3" s="919"/>
      <c r="K3" s="919"/>
      <c r="L3" s="919"/>
      <c r="M3" s="919"/>
      <c r="N3" s="796"/>
      <c r="O3" s="406"/>
      <c r="P3" s="406"/>
      <c r="Q3" s="406"/>
    </row>
    <row r="4" spans="1:17" ht="16.2">
      <c r="A4" s="920" t="s">
        <v>245</v>
      </c>
      <c r="B4" s="920"/>
      <c r="C4" s="920"/>
      <c r="D4" s="920"/>
      <c r="E4" s="920"/>
      <c r="F4" s="920"/>
      <c r="G4" s="920"/>
      <c r="H4" s="920"/>
      <c r="I4" s="920"/>
      <c r="J4" s="921"/>
      <c r="K4" s="921"/>
      <c r="L4" s="921"/>
      <c r="M4" s="921"/>
      <c r="N4" s="796"/>
      <c r="P4" s="1"/>
    </row>
    <row r="5" spans="1:17" ht="18" thickBot="1">
      <c r="A5" s="922"/>
      <c r="B5" s="923"/>
      <c r="C5" s="923"/>
      <c r="D5" s="923"/>
      <c r="E5" s="923"/>
      <c r="F5" s="923"/>
      <c r="G5" s="923"/>
      <c r="H5" s="923"/>
      <c r="I5" s="923"/>
      <c r="J5" s="923"/>
      <c r="K5" s="923"/>
      <c r="L5" s="923"/>
      <c r="M5" s="923"/>
      <c r="N5" s="796"/>
      <c r="P5" s="1"/>
      <c r="Q5" s="406"/>
    </row>
    <row r="6" spans="1:17" ht="18" thickTop="1">
      <c r="A6" s="923"/>
      <c r="B6" s="924"/>
      <c r="C6" s="925"/>
      <c r="D6" s="925"/>
      <c r="E6" s="925"/>
      <c r="F6" s="923"/>
      <c r="G6" s="923" t="s">
        <v>17</v>
      </c>
      <c r="H6" s="926" t="s">
        <v>430</v>
      </c>
      <c r="I6" s="927"/>
      <c r="J6" s="927"/>
      <c r="K6" s="927"/>
      <c r="L6" s="928"/>
      <c r="M6" s="923"/>
      <c r="N6" s="796"/>
      <c r="O6" s="406"/>
      <c r="P6" s="1"/>
      <c r="Q6" s="1"/>
    </row>
    <row r="7" spans="1:17" ht="16.2">
      <c r="A7" s="923"/>
      <c r="B7" s="925"/>
      <c r="C7" s="925"/>
      <c r="D7" s="925"/>
      <c r="E7" s="925"/>
      <c r="F7" s="923"/>
      <c r="G7" s="923"/>
      <c r="H7" s="929"/>
      <c r="I7" s="930"/>
      <c r="J7" s="930"/>
      <c r="K7" s="930"/>
      <c r="L7" s="931"/>
      <c r="M7" s="923"/>
      <c r="N7" s="796"/>
      <c r="O7" s="405" t="s">
        <v>17</v>
      </c>
      <c r="P7" s="1"/>
      <c r="Q7" s="1"/>
    </row>
    <row r="8" spans="1:17" ht="17.399999999999999">
      <c r="A8" s="923"/>
      <c r="B8" s="925"/>
      <c r="C8" s="925"/>
      <c r="D8" s="925"/>
      <c r="E8" s="925"/>
      <c r="F8" s="923"/>
      <c r="G8" s="923"/>
      <c r="H8" s="929"/>
      <c r="I8" s="930"/>
      <c r="J8" s="930"/>
      <c r="K8" s="930"/>
      <c r="L8" s="931"/>
      <c r="M8" s="923"/>
      <c r="O8" s="406"/>
      <c r="P8" s="1"/>
      <c r="Q8" s="1"/>
    </row>
    <row r="9" spans="1:17" ht="16.2">
      <c r="A9" s="923"/>
      <c r="B9" s="925"/>
      <c r="C9" s="925"/>
      <c r="D9" s="925"/>
      <c r="E9" s="925"/>
      <c r="F9" s="923"/>
      <c r="G9" s="923"/>
      <c r="H9" s="929"/>
      <c r="I9" s="930"/>
      <c r="J9" s="930"/>
      <c r="K9" s="930"/>
      <c r="L9" s="931"/>
      <c r="M9" s="923"/>
      <c r="P9" s="1"/>
      <c r="Q9" s="1"/>
    </row>
    <row r="10" spans="1:17" ht="16.2">
      <c r="A10" s="923"/>
      <c r="B10" s="925"/>
      <c r="C10" s="925"/>
      <c r="D10" s="925"/>
      <c r="E10" s="925"/>
      <c r="F10" s="923"/>
      <c r="G10" s="923"/>
      <c r="H10" s="929"/>
      <c r="I10" s="930"/>
      <c r="J10" s="930"/>
      <c r="K10" s="930"/>
      <c r="L10" s="931"/>
      <c r="M10" s="923"/>
      <c r="P10" s="1"/>
      <c r="Q10" s="1"/>
    </row>
    <row r="11" spans="1:17" ht="17.399999999999999">
      <c r="A11" s="923"/>
      <c r="B11" s="925"/>
      <c r="C11" s="925"/>
      <c r="D11" s="925"/>
      <c r="E11" s="925"/>
      <c r="F11" s="932"/>
      <c r="G11" s="932"/>
      <c r="H11" s="929"/>
      <c r="I11" s="930"/>
      <c r="J11" s="930"/>
      <c r="K11" s="930"/>
      <c r="L11" s="931"/>
      <c r="M11" s="923"/>
      <c r="P11" s="1"/>
      <c r="Q11" s="406"/>
    </row>
    <row r="12" spans="1:17" ht="16.2">
      <c r="A12" s="923"/>
      <c r="B12" s="925"/>
      <c r="C12" s="925"/>
      <c r="D12" s="925"/>
      <c r="E12" s="925"/>
      <c r="F12" s="933"/>
      <c r="G12" s="933"/>
      <c r="H12" s="929"/>
      <c r="I12" s="930"/>
      <c r="J12" s="930"/>
      <c r="K12" s="930"/>
      <c r="L12" s="931"/>
      <c r="M12" s="923"/>
      <c r="P12" s="1"/>
      <c r="Q12" s="612" t="s">
        <v>17</v>
      </c>
    </row>
    <row r="13" spans="1:17" ht="16.2">
      <c r="A13" s="923"/>
      <c r="B13" s="934"/>
      <c r="C13" s="934"/>
      <c r="D13" s="934"/>
      <c r="E13" s="934"/>
      <c r="F13" s="933"/>
      <c r="G13" s="933"/>
      <c r="H13" s="929"/>
      <c r="I13" s="930"/>
      <c r="J13" s="930"/>
      <c r="K13" s="930"/>
      <c r="L13" s="931"/>
      <c r="M13" s="923"/>
      <c r="P13" s="612" t="s">
        <v>17</v>
      </c>
      <c r="Q13" s="613"/>
    </row>
    <row r="14" spans="1:17" ht="17.399999999999999">
      <c r="A14" s="923"/>
      <c r="B14" s="934"/>
      <c r="C14" s="934"/>
      <c r="D14" s="934"/>
      <c r="E14" s="934"/>
      <c r="F14" s="932"/>
      <c r="G14" s="932"/>
      <c r="H14" s="929"/>
      <c r="I14" s="930"/>
      <c r="J14" s="930"/>
      <c r="K14" s="930"/>
      <c r="L14" s="931"/>
      <c r="M14" s="923"/>
      <c r="P14" s="406"/>
      <c r="Q14" s="612" t="s">
        <v>17</v>
      </c>
    </row>
    <row r="15" spans="1:17" ht="28.8" customHeight="1" thickBot="1">
      <c r="A15" s="923"/>
      <c r="B15" s="923"/>
      <c r="C15" s="923"/>
      <c r="D15" s="923"/>
      <c r="E15" s="923"/>
      <c r="F15" s="923"/>
      <c r="G15" s="923"/>
      <c r="H15" s="935"/>
      <c r="I15" s="936"/>
      <c r="J15" s="936"/>
      <c r="K15" s="936"/>
      <c r="L15" s="937"/>
      <c r="M15" s="923"/>
      <c r="P15" s="612" t="s">
        <v>17</v>
      </c>
      <c r="Q15" s="1"/>
    </row>
    <row r="16" spans="1:17" ht="16.8" thickTop="1">
      <c r="A16" s="923"/>
      <c r="B16" s="923"/>
      <c r="C16" s="923"/>
      <c r="D16" s="923"/>
      <c r="E16" s="923"/>
      <c r="F16" s="923"/>
      <c r="G16" s="923"/>
      <c r="H16" s="923"/>
      <c r="I16" s="923"/>
      <c r="J16" s="923"/>
      <c r="K16" s="923"/>
      <c r="L16" s="923"/>
      <c r="M16" s="923"/>
      <c r="P16" s="612"/>
      <c r="Q16" s="1"/>
    </row>
    <row r="17" spans="1:17" ht="16.8" thickBot="1">
      <c r="A17" s="938"/>
      <c r="B17" s="939"/>
      <c r="C17" s="940"/>
      <c r="D17" s="940"/>
      <c r="E17" s="940"/>
      <c r="F17" s="940"/>
      <c r="G17" s="940"/>
      <c r="H17" s="940"/>
      <c r="I17" s="940"/>
      <c r="J17" s="940"/>
      <c r="K17" s="940"/>
      <c r="L17" s="940"/>
      <c r="M17" s="940"/>
      <c r="P17" s="1"/>
      <c r="Q17" s="1"/>
    </row>
    <row r="18" spans="1:17" ht="20.399999999999999" customHeight="1" thickTop="1">
      <c r="A18" s="940"/>
      <c r="B18" s="943" t="s">
        <v>431</v>
      </c>
      <c r="C18" s="944"/>
      <c r="D18" s="944"/>
      <c r="E18" s="944"/>
      <c r="F18" s="944"/>
      <c r="G18" s="944"/>
      <c r="H18" s="944"/>
      <c r="I18" s="944"/>
      <c r="J18" s="944"/>
      <c r="K18" s="944"/>
      <c r="L18" s="945"/>
      <c r="M18" s="940"/>
      <c r="P18" s="1"/>
      <c r="Q18" s="1"/>
    </row>
    <row r="19" spans="1:17">
      <c r="A19" s="940"/>
      <c r="B19" s="946"/>
      <c r="C19" s="947"/>
      <c r="D19" s="947"/>
      <c r="E19" s="947"/>
      <c r="F19" s="947"/>
      <c r="G19" s="947"/>
      <c r="H19" s="947"/>
      <c r="I19" s="947"/>
      <c r="J19" s="947"/>
      <c r="K19" s="947"/>
      <c r="L19" s="948"/>
      <c r="M19" s="940"/>
      <c r="P19" s="1"/>
      <c r="Q19" s="1"/>
    </row>
    <row r="20" spans="1:17">
      <c r="A20" s="940"/>
      <c r="B20" s="946"/>
      <c r="C20" s="947"/>
      <c r="D20" s="947"/>
      <c r="E20" s="947"/>
      <c r="F20" s="947"/>
      <c r="G20" s="947"/>
      <c r="H20" s="947"/>
      <c r="I20" s="947"/>
      <c r="J20" s="947"/>
      <c r="K20" s="947"/>
      <c r="L20" s="948"/>
      <c r="M20" s="940"/>
      <c r="P20" s="1"/>
      <c r="Q20" s="1"/>
    </row>
    <row r="21" spans="1:17">
      <c r="A21" s="940"/>
      <c r="B21" s="946"/>
      <c r="C21" s="947"/>
      <c r="D21" s="947"/>
      <c r="E21" s="947"/>
      <c r="F21" s="947"/>
      <c r="G21" s="947"/>
      <c r="H21" s="947"/>
      <c r="I21" s="947"/>
      <c r="J21" s="947"/>
      <c r="K21" s="947"/>
      <c r="L21" s="948"/>
      <c r="M21" s="940"/>
      <c r="P21" s="1"/>
      <c r="Q21" s="1"/>
    </row>
    <row r="22" spans="1:17">
      <c r="A22" s="940"/>
      <c r="B22" s="946"/>
      <c r="C22" s="947"/>
      <c r="D22" s="947"/>
      <c r="E22" s="947"/>
      <c r="F22" s="947"/>
      <c r="G22" s="947"/>
      <c r="H22" s="947"/>
      <c r="I22" s="947"/>
      <c r="J22" s="947"/>
      <c r="K22" s="947"/>
      <c r="L22" s="948"/>
      <c r="M22" s="940"/>
    </row>
    <row r="23" spans="1:17">
      <c r="A23" s="940"/>
      <c r="B23" s="946"/>
      <c r="C23" s="947"/>
      <c r="D23" s="947"/>
      <c r="E23" s="947"/>
      <c r="F23" s="947"/>
      <c r="G23" s="947"/>
      <c r="H23" s="947"/>
      <c r="I23" s="947"/>
      <c r="J23" s="947"/>
      <c r="K23" s="947"/>
      <c r="L23" s="948"/>
      <c r="M23" s="940"/>
      <c r="P23" s="1"/>
    </row>
    <row r="24" spans="1:17">
      <c r="A24" s="940"/>
      <c r="B24" s="946"/>
      <c r="C24" s="947"/>
      <c r="D24" s="947"/>
      <c r="E24" s="947"/>
      <c r="F24" s="947"/>
      <c r="G24" s="947"/>
      <c r="H24" s="947"/>
      <c r="I24" s="947"/>
      <c r="J24" s="947"/>
      <c r="K24" s="947"/>
      <c r="L24" s="948"/>
      <c r="M24" s="940"/>
      <c r="P24" s="1"/>
    </row>
    <row r="25" spans="1:17">
      <c r="A25" s="940"/>
      <c r="B25" s="946"/>
      <c r="C25" s="947"/>
      <c r="D25" s="947"/>
      <c r="E25" s="947"/>
      <c r="F25" s="947"/>
      <c r="G25" s="947"/>
      <c r="H25" s="947"/>
      <c r="I25" s="947"/>
      <c r="J25" s="947"/>
      <c r="K25" s="947"/>
      <c r="L25" s="948"/>
      <c r="M25" s="940"/>
      <c r="P25" s="1"/>
    </row>
    <row r="26" spans="1:17" ht="16.2" customHeight="1">
      <c r="A26" s="940"/>
      <c r="B26" s="946"/>
      <c r="C26" s="947"/>
      <c r="D26" s="947"/>
      <c r="E26" s="947"/>
      <c r="F26" s="947"/>
      <c r="G26" s="947"/>
      <c r="H26" s="947"/>
      <c r="I26" s="947"/>
      <c r="J26" s="947"/>
      <c r="K26" s="947"/>
      <c r="L26" s="948"/>
      <c r="M26" s="940"/>
      <c r="P26" s="1"/>
    </row>
    <row r="27" spans="1:17" ht="13.8" thickBot="1">
      <c r="A27" s="940"/>
      <c r="B27" s="949"/>
      <c r="C27" s="950"/>
      <c r="D27" s="950"/>
      <c r="E27" s="950"/>
      <c r="F27" s="950"/>
      <c r="G27" s="950"/>
      <c r="H27" s="950"/>
      <c r="I27" s="950"/>
      <c r="J27" s="950"/>
      <c r="K27" s="950"/>
      <c r="L27" s="951"/>
      <c r="M27" s="940"/>
      <c r="P27" s="1"/>
    </row>
    <row r="28" spans="1:17" ht="13.8" thickTop="1">
      <c r="A28" s="940"/>
      <c r="B28" s="940"/>
      <c r="C28" s="940"/>
      <c r="D28" s="940"/>
      <c r="E28" s="940"/>
      <c r="F28" s="940"/>
      <c r="G28" s="940"/>
      <c r="H28" s="940"/>
      <c r="I28" s="940"/>
      <c r="J28" s="940"/>
      <c r="K28" s="940"/>
      <c r="L28" s="940"/>
      <c r="M28" s="940"/>
      <c r="P28" s="1"/>
    </row>
    <row r="29" spans="1:17">
      <c r="A29" s="940"/>
      <c r="B29" s="940"/>
      <c r="C29" s="940"/>
      <c r="D29" s="940"/>
      <c r="E29" s="940"/>
      <c r="F29" s="940"/>
      <c r="G29" s="940"/>
      <c r="H29" s="940"/>
      <c r="I29" s="940"/>
      <c r="J29" s="940"/>
      <c r="K29" s="940"/>
      <c r="L29" s="940"/>
      <c r="M29" s="940"/>
      <c r="P29" s="1"/>
    </row>
    <row r="30" spans="1:17">
      <c r="A30" s="941"/>
      <c r="B30" s="942"/>
      <c r="C30" s="942"/>
      <c r="D30" s="942"/>
      <c r="E30" s="942"/>
      <c r="F30" s="942"/>
      <c r="G30" s="942"/>
      <c r="H30" s="942"/>
      <c r="I30" s="942"/>
      <c r="J30" s="942"/>
      <c r="K30" s="942"/>
      <c r="L30" s="942"/>
      <c r="M30" s="942"/>
      <c r="N30" s="942"/>
      <c r="P30" s="1"/>
    </row>
    <row r="31" spans="1:17">
      <c r="A31" s="942"/>
      <c r="B31" s="942"/>
      <c r="C31" s="942"/>
      <c r="D31" s="942"/>
      <c r="E31" s="942"/>
      <c r="F31" s="942"/>
      <c r="G31" s="942"/>
      <c r="H31" s="942"/>
      <c r="I31" s="942"/>
      <c r="J31" s="942"/>
      <c r="K31" s="942"/>
      <c r="L31" s="942"/>
      <c r="M31" s="942"/>
      <c r="N31" s="942"/>
      <c r="P31" s="1"/>
    </row>
    <row r="32" spans="1:17">
      <c r="A32" s="942"/>
      <c r="B32" s="942"/>
      <c r="C32" s="942"/>
      <c r="D32" s="942"/>
      <c r="E32" s="942"/>
      <c r="F32" s="942"/>
      <c r="G32" s="942"/>
      <c r="H32" s="942"/>
      <c r="I32" s="942"/>
      <c r="J32" s="942"/>
      <c r="K32" s="942"/>
      <c r="L32" s="942"/>
      <c r="M32" s="942"/>
      <c r="N32" s="942"/>
      <c r="P32" s="1"/>
    </row>
    <row r="33" spans="1:16">
      <c r="A33" s="942"/>
      <c r="B33" s="942"/>
      <c r="C33" s="942"/>
      <c r="D33" s="942"/>
      <c r="E33" s="942"/>
      <c r="F33" s="942"/>
      <c r="G33" s="942"/>
      <c r="H33" s="942"/>
      <c r="I33" s="942"/>
      <c r="J33" s="942"/>
      <c r="K33" s="942"/>
      <c r="L33" s="942"/>
      <c r="M33" s="942"/>
      <c r="N33" s="942"/>
      <c r="P33" s="1"/>
    </row>
    <row r="34" spans="1:16">
      <c r="A34" s="942"/>
      <c r="B34" s="942"/>
      <c r="C34" s="942"/>
      <c r="D34" s="942"/>
      <c r="E34" s="942"/>
      <c r="F34" s="942"/>
      <c r="G34" s="942"/>
      <c r="H34" s="942"/>
      <c r="I34" s="942"/>
      <c r="J34" s="942"/>
      <c r="K34" s="942"/>
      <c r="L34" s="942"/>
      <c r="M34" s="942"/>
      <c r="N34" s="942"/>
      <c r="P34" s="1"/>
    </row>
    <row r="35" spans="1:16">
      <c r="P35" s="1"/>
    </row>
    <row r="36" spans="1:16">
      <c r="P36" s="1"/>
    </row>
    <row r="37" spans="1:16">
      <c r="P37" s="1"/>
    </row>
    <row r="38" spans="1:16">
      <c r="P38" s="1"/>
    </row>
    <row r="39" spans="1:16">
      <c r="P39" s="1"/>
    </row>
    <row r="40" spans="1:16">
      <c r="P40" s="1"/>
    </row>
    <row r="41" spans="1:16">
      <c r="P41" s="1"/>
    </row>
    <row r="42" spans="1:16">
      <c r="P42" s="1"/>
    </row>
    <row r="51" spans="16:16" ht="17.399999999999999">
      <c r="P51" s="406"/>
    </row>
  </sheetData>
  <mergeCells count="9">
    <mergeCell ref="B18:L27"/>
    <mergeCell ref="A30:N34"/>
    <mergeCell ref="A1:M1"/>
    <mergeCell ref="A2:M2"/>
    <mergeCell ref="A3:M3"/>
    <mergeCell ref="N3:N7"/>
    <mergeCell ref="A4:M4"/>
    <mergeCell ref="B6:E14"/>
    <mergeCell ref="H6:L15"/>
  </mergeCells>
  <phoneticPr fontId="81"/>
  <pageMargins left="0.75" right="0.75" top="1" bottom="1" header="0.51200000000000001" footer="0.51200000000000001"/>
  <pageSetup paperSize="9" scale="98"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2"/>
  <sheetViews>
    <sheetView showGridLines="0" view="pageBreakPreview" zoomScale="81" zoomScaleNormal="100" zoomScaleSheetLayoutView="81" workbookViewId="0">
      <selection activeCell="A21" sqref="A21:XFD49"/>
    </sheetView>
  </sheetViews>
  <sheetFormatPr defaultColWidth="9" defaultRowHeight="31.2" customHeight="1"/>
  <cols>
    <col min="1" max="1" width="203.88671875" style="121" customWidth="1"/>
    <col min="2" max="2" width="11.21875" style="119" customWidth="1"/>
    <col min="3" max="3" width="22" style="119" customWidth="1"/>
    <col min="4" max="4" width="20.109375" style="120" customWidth="1"/>
    <col min="5" max="16384" width="9" style="1"/>
  </cols>
  <sheetData>
    <row r="1" spans="1:11" s="15" customFormat="1" ht="45.6" customHeight="1" thickBot="1">
      <c r="A1" s="355" t="s">
        <v>269</v>
      </c>
      <c r="B1" s="356" t="s">
        <v>118</v>
      </c>
      <c r="C1" s="357" t="s">
        <v>119</v>
      </c>
      <c r="D1" s="358" t="s">
        <v>120</v>
      </c>
    </row>
    <row r="2" spans="1:11" s="15" customFormat="1" ht="45.6" customHeight="1">
      <c r="A2" s="377" t="s">
        <v>339</v>
      </c>
      <c r="B2" s="309"/>
      <c r="C2" s="268"/>
      <c r="D2" s="353"/>
    </row>
    <row r="3" spans="1:11" s="15" customFormat="1" ht="192" customHeight="1">
      <c r="A3" s="367" t="s">
        <v>340</v>
      </c>
      <c r="B3" s="337" t="s">
        <v>258</v>
      </c>
      <c r="C3" s="365" t="s">
        <v>257</v>
      </c>
      <c r="D3" s="354">
        <v>45848</v>
      </c>
    </row>
    <row r="4" spans="1:11" s="15" customFormat="1" ht="39.6" customHeight="1" thickBot="1">
      <c r="A4" s="613" t="s">
        <v>341</v>
      </c>
      <c r="B4" s="360"/>
      <c r="C4" s="361"/>
      <c r="D4" s="354"/>
    </row>
    <row r="5" spans="1:11" s="15" customFormat="1" ht="45.6" customHeight="1">
      <c r="A5" s="377" t="s">
        <v>342</v>
      </c>
      <c r="B5" s="309"/>
      <c r="C5" s="268"/>
      <c r="D5" s="353"/>
    </row>
    <row r="6" spans="1:11" s="15" customFormat="1" ht="279" customHeight="1">
      <c r="A6" s="367" t="s">
        <v>343</v>
      </c>
      <c r="B6" s="337" t="s">
        <v>344</v>
      </c>
      <c r="C6" s="365" t="s">
        <v>345</v>
      </c>
      <c r="D6" s="354">
        <v>45848</v>
      </c>
    </row>
    <row r="7" spans="1:11" s="15" customFormat="1" ht="39.6" customHeight="1" thickBot="1">
      <c r="A7" s="359" t="s">
        <v>346</v>
      </c>
      <c r="B7" s="360"/>
      <c r="C7" s="361"/>
      <c r="D7" s="354"/>
    </row>
    <row r="8" spans="1:11" s="15" customFormat="1" ht="42.6" customHeight="1">
      <c r="A8" s="377" t="s">
        <v>347</v>
      </c>
      <c r="B8" s="346"/>
      <c r="C8" s="347"/>
      <c r="D8" s="353"/>
      <c r="E8" s="1"/>
      <c r="F8" s="1"/>
      <c r="G8" s="1"/>
      <c r="H8" s="1"/>
      <c r="I8" s="1"/>
      <c r="J8" s="1"/>
      <c r="K8" s="1"/>
    </row>
    <row r="9" spans="1:11" s="15" customFormat="1" ht="154.19999999999999" customHeight="1" thickBot="1">
      <c r="A9" s="367" t="s">
        <v>349</v>
      </c>
      <c r="B9" s="337" t="s">
        <v>348</v>
      </c>
      <c r="C9" s="365" t="s">
        <v>351</v>
      </c>
      <c r="D9" s="354">
        <v>45847</v>
      </c>
      <c r="E9" s="1"/>
      <c r="F9" s="1"/>
      <c r="G9" s="1"/>
      <c r="H9" s="1"/>
      <c r="I9" s="1"/>
      <c r="J9" s="1"/>
      <c r="K9" s="1"/>
    </row>
    <row r="10" spans="1:11" s="15" customFormat="1" ht="36.6" customHeight="1" thickBot="1">
      <c r="A10" s="602" t="s">
        <v>350</v>
      </c>
      <c r="B10" s="350"/>
      <c r="C10" s="174"/>
      <c r="D10" s="368"/>
    </row>
    <row r="11" spans="1:11" s="15" customFormat="1" ht="31.2" hidden="1" customHeight="1">
      <c r="A11" s="355"/>
      <c r="B11" s="356"/>
      <c r="C11" s="357"/>
      <c r="D11" s="358"/>
    </row>
    <row r="12" spans="1:11" s="15" customFormat="1" ht="46.2" customHeight="1">
      <c r="A12" s="375" t="s">
        <v>353</v>
      </c>
      <c r="B12" s="180"/>
      <c r="C12" s="313"/>
      <c r="D12" s="353"/>
    </row>
    <row r="13" spans="1:11" s="15" customFormat="1" ht="208.2" customHeight="1">
      <c r="A13" s="362" t="s">
        <v>355</v>
      </c>
      <c r="B13" s="269" t="s">
        <v>356</v>
      </c>
      <c r="C13" s="312" t="s">
        <v>352</v>
      </c>
      <c r="D13" s="354">
        <v>45847</v>
      </c>
    </row>
    <row r="14" spans="1:11" s="15" customFormat="1" ht="37.200000000000003" customHeight="1" thickBot="1">
      <c r="A14" s="372" t="s">
        <v>354</v>
      </c>
      <c r="B14" s="363"/>
      <c r="C14" s="364"/>
      <c r="D14" s="354"/>
      <c r="E14" s="1"/>
      <c r="F14" s="1"/>
      <c r="G14" s="1"/>
      <c r="H14" s="1"/>
      <c r="I14" s="1"/>
      <c r="J14" s="1"/>
      <c r="K14" s="1"/>
    </row>
    <row r="15" spans="1:11" s="15" customFormat="1" ht="42" customHeight="1">
      <c r="A15" s="376" t="s">
        <v>357</v>
      </c>
      <c r="B15" s="797" t="s">
        <v>258</v>
      </c>
      <c r="C15" s="799" t="s">
        <v>360</v>
      </c>
      <c r="D15" s="802">
        <v>45846</v>
      </c>
      <c r="E15" s="1"/>
      <c r="F15" s="1"/>
      <c r="G15" s="1"/>
      <c r="H15" s="1"/>
      <c r="I15" s="1"/>
      <c r="J15" s="1"/>
      <c r="K15" s="1"/>
    </row>
    <row r="16" spans="1:11" s="15" customFormat="1" ht="144" customHeight="1">
      <c r="A16" s="402" t="s">
        <v>358</v>
      </c>
      <c r="B16" s="798"/>
      <c r="C16" s="800"/>
      <c r="D16" s="803"/>
      <c r="E16" s="1"/>
      <c r="F16" s="1"/>
      <c r="G16" s="1"/>
      <c r="H16" s="1"/>
      <c r="I16" s="1"/>
      <c r="J16" s="1"/>
      <c r="K16" s="1"/>
    </row>
    <row r="17" spans="1:19" s="15" customFormat="1" ht="42" customHeight="1" thickBot="1">
      <c r="A17" s="606" t="s">
        <v>359</v>
      </c>
      <c r="B17" s="607"/>
      <c r="C17" s="801"/>
      <c r="D17" s="804"/>
      <c r="E17" s="1"/>
      <c r="F17" s="1"/>
      <c r="G17" s="1"/>
      <c r="H17" s="1"/>
      <c r="I17" s="1"/>
      <c r="J17" s="1"/>
      <c r="K17" s="1"/>
    </row>
    <row r="18" spans="1:19" s="15" customFormat="1" ht="42.6" customHeight="1">
      <c r="A18" s="377" t="s">
        <v>361</v>
      </c>
      <c r="B18" s="809" t="s">
        <v>364</v>
      </c>
      <c r="C18" s="614"/>
      <c r="D18" s="353"/>
      <c r="E18" s="1"/>
      <c r="F18" s="1"/>
      <c r="G18" s="1"/>
      <c r="H18" s="1"/>
      <c r="I18" s="1"/>
      <c r="J18" s="1"/>
      <c r="K18" s="1"/>
    </row>
    <row r="19" spans="1:19" s="15" customFormat="1" ht="124.8" customHeight="1">
      <c r="A19" s="367" t="s">
        <v>362</v>
      </c>
      <c r="B19" s="810"/>
      <c r="C19" s="365" t="s">
        <v>365</v>
      </c>
      <c r="D19" s="354">
        <v>45845</v>
      </c>
      <c r="E19" s="1"/>
      <c r="F19" s="1"/>
      <c r="G19" s="1"/>
      <c r="H19" s="1"/>
      <c r="I19" s="1"/>
      <c r="J19" s="1"/>
      <c r="K19" s="1"/>
    </row>
    <row r="20" spans="1:19" s="15" customFormat="1" ht="36.6" customHeight="1" thickBot="1">
      <c r="A20" s="374" t="s">
        <v>363</v>
      </c>
      <c r="B20" s="811"/>
      <c r="C20" s="615"/>
      <c r="D20" s="368"/>
    </row>
    <row r="21" spans="1:19" s="15" customFormat="1" ht="45.6" hidden="1" customHeight="1">
      <c r="A21" s="375"/>
      <c r="B21" s="179"/>
      <c r="C21" s="173"/>
      <c r="D21" s="353"/>
    </row>
    <row r="22" spans="1:19" s="15" customFormat="1" ht="321" hidden="1" customHeight="1">
      <c r="A22" s="391"/>
      <c r="B22" s="337"/>
      <c r="C22" s="257"/>
      <c r="D22" s="373"/>
    </row>
    <row r="23" spans="1:19" s="15" customFormat="1" ht="38.4" hidden="1" customHeight="1" thickBot="1">
      <c r="A23" s="613"/>
      <c r="B23" s="350"/>
      <c r="C23" s="174"/>
      <c r="D23" s="368"/>
    </row>
    <row r="24" spans="1:19" s="15" customFormat="1" ht="49.2" hidden="1" customHeight="1">
      <c r="A24" s="375"/>
      <c r="B24" s="180"/>
      <c r="C24" s="172"/>
      <c r="D24" s="353"/>
    </row>
    <row r="25" spans="1:19" s="15" customFormat="1" ht="77.400000000000006" hidden="1" customHeight="1">
      <c r="A25" s="378"/>
      <c r="B25" s="201"/>
      <c r="C25" s="257"/>
      <c r="D25" s="370"/>
    </row>
    <row r="26" spans="1:19" s="15" customFormat="1" ht="39.6" hidden="1" customHeight="1" thickBot="1">
      <c r="A26" s="423"/>
      <c r="B26" s="392"/>
      <c r="C26" s="393"/>
      <c r="D26" s="394"/>
    </row>
    <row r="27" spans="1:19" s="15" customFormat="1" ht="40.950000000000003" hidden="1" customHeight="1">
      <c r="A27" s="608"/>
      <c r="B27" s="177"/>
      <c r="C27" s="807"/>
      <c r="D27" s="805"/>
      <c r="S27" s="182"/>
    </row>
    <row r="28" spans="1:19" s="15" customFormat="1" ht="123" hidden="1" customHeight="1">
      <c r="A28" s="379"/>
      <c r="B28" s="322"/>
      <c r="C28" s="807"/>
      <c r="D28" s="805"/>
      <c r="S28" s="182"/>
    </row>
    <row r="29" spans="1:19" s="15" customFormat="1" ht="34.950000000000003" hidden="1" customHeight="1" thickBot="1">
      <c r="A29" s="203"/>
      <c r="B29" s="72"/>
      <c r="C29" s="808"/>
      <c r="D29" s="806"/>
      <c r="E29" s="15" t="s">
        <v>209</v>
      </c>
      <c r="H29" s="348"/>
      <c r="I29" s="348"/>
      <c r="J29" s="348"/>
      <c r="K29" s="348"/>
      <c r="L29" s="348"/>
      <c r="M29" s="348"/>
      <c r="N29" s="349"/>
    </row>
    <row r="30" spans="1:19" s="15" customFormat="1" ht="40.950000000000003" hidden="1" customHeight="1" thickTop="1">
      <c r="A30" s="424"/>
      <c r="B30" s="812"/>
      <c r="C30" s="821"/>
      <c r="D30" s="129"/>
    </row>
    <row r="31" spans="1:19" s="15" customFormat="1" ht="147" hidden="1" customHeight="1">
      <c r="A31" s="204"/>
      <c r="B31" s="813"/>
      <c r="C31" s="822"/>
      <c r="D31" s="183"/>
    </row>
    <row r="32" spans="1:19" s="15" customFormat="1" ht="42.6" hidden="1" customHeight="1" thickBot="1">
      <c r="A32" s="205"/>
      <c r="B32" s="814"/>
      <c r="C32" s="823"/>
      <c r="D32" s="128"/>
    </row>
    <row r="33" spans="1:4" s="15" customFormat="1" ht="40.950000000000003" hidden="1" customHeight="1" thickTop="1">
      <c r="A33" s="574"/>
      <c r="B33" s="815"/>
      <c r="C33" s="824"/>
      <c r="D33" s="817"/>
    </row>
    <row r="34" spans="1:4" s="68" customFormat="1" ht="99.6" hidden="1" customHeight="1">
      <c r="A34" s="308"/>
      <c r="B34" s="816"/>
      <c r="C34" s="825"/>
      <c r="D34" s="818"/>
    </row>
    <row r="35" spans="1:4" s="15" customFormat="1" ht="31.2" hidden="1" customHeight="1" thickBot="1">
      <c r="A35" s="266"/>
      <c r="B35" s="263"/>
      <c r="C35" s="264"/>
      <c r="D35" s="265"/>
    </row>
    <row r="36" spans="1:4" ht="47.4" hidden="1" customHeight="1" thickTop="1">
      <c r="A36" s="236"/>
      <c r="B36" s="127"/>
      <c r="C36" s="819"/>
      <c r="D36" s="129"/>
    </row>
    <row r="37" spans="1:4" ht="78.599999999999994" hidden="1" customHeight="1">
      <c r="A37" s="200"/>
      <c r="B37" s="196"/>
      <c r="C37" s="820"/>
      <c r="D37" s="183"/>
    </row>
    <row r="38" spans="1:4" ht="37.200000000000003" hidden="1" customHeight="1" thickBot="1">
      <c r="A38" s="207"/>
      <c r="B38" s="191"/>
      <c r="C38" s="190"/>
      <c r="D38" s="128"/>
    </row>
    <row r="39" spans="1:4" ht="42" hidden="1" customHeight="1" thickTop="1">
      <c r="A39" s="236"/>
      <c r="B39" s="127"/>
      <c r="C39" s="819"/>
      <c r="D39" s="129"/>
    </row>
    <row r="40" spans="1:4" ht="227.4" hidden="1" customHeight="1">
      <c r="A40" s="206"/>
      <c r="B40" s="196"/>
      <c r="C40" s="820"/>
      <c r="D40" s="183"/>
    </row>
    <row r="41" spans="1:4" ht="36.6" hidden="1" customHeight="1" thickBot="1">
      <c r="A41" s="207"/>
      <c r="B41" s="191"/>
      <c r="C41" s="190"/>
      <c r="D41" s="128"/>
    </row>
    <row r="42" spans="1:4" ht="45" hidden="1" customHeight="1" thickTop="1">
      <c r="A42" s="236"/>
      <c r="B42" s="127"/>
      <c r="C42" s="819"/>
      <c r="D42" s="129"/>
    </row>
    <row r="43" spans="1:4" ht="230.4" hidden="1" customHeight="1" thickBot="1">
      <c r="A43" s="206"/>
      <c r="B43" s="196"/>
      <c r="C43" s="820"/>
      <c r="D43" s="183"/>
    </row>
    <row r="44" spans="1:4" ht="36" hidden="1" customHeight="1" thickTop="1">
      <c r="A44" s="253"/>
      <c r="B44" s="127"/>
      <c r="C44" s="819"/>
      <c r="D44" s="129"/>
    </row>
    <row r="45" spans="1:4" ht="161.4" hidden="1" customHeight="1">
      <c r="A45" s="248"/>
      <c r="B45" s="188"/>
      <c r="C45" s="820"/>
      <c r="D45" s="183"/>
    </row>
    <row r="46" spans="1:4" ht="31.2" hidden="1" customHeight="1" thickBot="1">
      <c r="A46" s="207"/>
      <c r="B46" s="191"/>
      <c r="C46" s="190"/>
      <c r="D46" s="128"/>
    </row>
    <row r="47" spans="1:4" s="15" customFormat="1" ht="45.6" hidden="1" customHeight="1">
      <c r="A47" s="375"/>
      <c r="B47" s="179"/>
      <c r="C47" s="173"/>
      <c r="D47" s="353"/>
    </row>
    <row r="48" spans="1:4" s="15" customFormat="1" ht="144.6" hidden="1" customHeight="1" thickBot="1">
      <c r="A48" s="391"/>
      <c r="B48" s="337"/>
      <c r="C48" s="257"/>
      <c r="D48" s="373"/>
    </row>
    <row r="49" spans="1:4" s="15" customFormat="1" ht="38.4" hidden="1" customHeight="1" thickBot="1">
      <c r="A49" s="602"/>
      <c r="B49" s="350"/>
      <c r="C49" s="174"/>
      <c r="D49" s="368"/>
    </row>
    <row r="50" spans="1:4" ht="31.2" customHeight="1">
      <c r="A50" s="314"/>
    </row>
    <row r="51" spans="1:4" ht="31.2" customHeight="1">
      <c r="A51" s="315" t="s">
        <v>196</v>
      </c>
    </row>
    <row r="52" spans="1:4" ht="31.2" customHeight="1">
      <c r="A52" s="316" t="s">
        <v>197</v>
      </c>
    </row>
  </sheetData>
  <protectedRanges>
    <protectedRange sqref="A22:D22 A48:D48" name="範囲1"/>
  </protectedRanges>
  <mergeCells count="15">
    <mergeCell ref="B30:B32"/>
    <mergeCell ref="B33:B34"/>
    <mergeCell ref="D33:D34"/>
    <mergeCell ref="C44:C45"/>
    <mergeCell ref="C30:C32"/>
    <mergeCell ref="C42:C43"/>
    <mergeCell ref="C36:C37"/>
    <mergeCell ref="C39:C40"/>
    <mergeCell ref="C33:C34"/>
    <mergeCell ref="B15:B16"/>
    <mergeCell ref="C15:C17"/>
    <mergeCell ref="D15:D17"/>
    <mergeCell ref="D27:D29"/>
    <mergeCell ref="C27:C29"/>
    <mergeCell ref="B18:B20"/>
  </mergeCells>
  <phoneticPr fontId="15"/>
  <hyperlinks>
    <hyperlink ref="A52" r:id="rId1" xr:uid="{86A4B1F7-D48D-4D2F-A37F-38B8392EB19D}"/>
    <hyperlink ref="A4" r:id="rId2" xr:uid="{69159068-7F72-47DC-B419-D9DBAE589749}"/>
    <hyperlink ref="A7" r:id="rId3" xr:uid="{209F8B6D-9071-406C-A568-CB1AEA36E8C5}"/>
    <hyperlink ref="A10" r:id="rId4" xr:uid="{903E01D7-B271-48F0-BA2E-BA0E8A68C6E8}"/>
    <hyperlink ref="A14" r:id="rId5" xr:uid="{68F3DC76-9B1A-4E26-B2B6-D0FEDF426BB5}"/>
    <hyperlink ref="A20" r:id="rId6" xr:uid="{2508B261-F324-4C84-B6A4-42FE485A28E2}"/>
  </hyperlinks>
  <pageMargins left="0" right="0" top="0.19685039370078741" bottom="0.39370078740157483" header="0" footer="0.19685039370078741"/>
  <pageSetup paperSize="8" scale="21" orientation="portrait" horizontalDpi="300" verticalDpi="300" r:id="rId7"/>
  <headerFooter alignWithMargins="0"/>
  <rowBreaks count="1" manualBreakCount="1">
    <brk id="39"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61"/>
  <sheetViews>
    <sheetView defaultGridColor="0" view="pageBreakPreview" colorId="56" zoomScale="84" zoomScaleNormal="66" zoomScaleSheetLayoutView="84" workbookViewId="0">
      <selection activeCell="B6" sqref="B6"/>
    </sheetView>
  </sheetViews>
  <sheetFormatPr defaultColWidth="9" defaultRowHeight="40.200000000000003" customHeight="1"/>
  <cols>
    <col min="1" max="1" width="201.44140625" style="124" customWidth="1"/>
    <col min="2" max="2" width="18" style="56" customWidth="1"/>
    <col min="3" max="3" width="20.109375" style="57" customWidth="1"/>
    <col min="4" max="16384" width="9" style="14"/>
  </cols>
  <sheetData>
    <row r="1" spans="1:3" ht="40.200000000000003" customHeight="1" thickBot="1">
      <c r="A1" s="244" t="s">
        <v>270</v>
      </c>
      <c r="B1" s="245" t="s">
        <v>134</v>
      </c>
      <c r="C1" s="557" t="s">
        <v>120</v>
      </c>
    </row>
    <row r="2" spans="1:3" ht="40.200000000000003" customHeight="1">
      <c r="A2" s="199" t="s">
        <v>401</v>
      </c>
      <c r="B2" s="180"/>
      <c r="C2" s="172"/>
    </row>
    <row r="3" spans="1:3" ht="121.2" customHeight="1">
      <c r="A3" s="306" t="s">
        <v>403</v>
      </c>
      <c r="B3" s="643" t="s">
        <v>402</v>
      </c>
      <c r="C3" s="173">
        <v>45850</v>
      </c>
    </row>
    <row r="4" spans="1:3" ht="40.200000000000003" customHeight="1" thickBot="1">
      <c r="A4" s="187" t="s">
        <v>404</v>
      </c>
      <c r="B4" s="179"/>
      <c r="C4" s="173"/>
    </row>
    <row r="5" spans="1:3" ht="40.200000000000003" customHeight="1">
      <c r="A5" s="199" t="s">
        <v>398</v>
      </c>
      <c r="B5" s="180"/>
      <c r="C5" s="172"/>
    </row>
    <row r="6" spans="1:3" ht="235.2" customHeight="1">
      <c r="A6" s="306" t="s">
        <v>399</v>
      </c>
      <c r="B6" s="643" t="s">
        <v>397</v>
      </c>
      <c r="C6" s="173">
        <v>45850</v>
      </c>
    </row>
    <row r="7" spans="1:3" ht="40.200000000000003" customHeight="1" thickBot="1">
      <c r="A7" s="187" t="s">
        <v>400</v>
      </c>
      <c r="B7" s="179"/>
      <c r="C7" s="173"/>
    </row>
    <row r="8" spans="1:3" ht="39" customHeight="1">
      <c r="A8" s="199" t="s">
        <v>432</v>
      </c>
      <c r="B8" s="180"/>
      <c r="C8" s="172"/>
    </row>
    <row r="9" spans="1:3" ht="257.39999999999998" customHeight="1">
      <c r="A9" s="306" t="s">
        <v>367</v>
      </c>
      <c r="B9" s="643" t="s">
        <v>390</v>
      </c>
      <c r="C9" s="173">
        <v>45848</v>
      </c>
    </row>
    <row r="10" spans="1:3" ht="32.4" customHeight="1" thickBot="1">
      <c r="A10" s="187" t="s">
        <v>366</v>
      </c>
      <c r="B10" s="179"/>
      <c r="C10" s="173"/>
    </row>
    <row r="11" spans="1:3" ht="40.950000000000003" customHeight="1">
      <c r="A11" s="199" t="s">
        <v>433</v>
      </c>
      <c r="B11" s="180"/>
      <c r="C11" s="172"/>
    </row>
    <row r="12" spans="1:3" ht="252.6" customHeight="1">
      <c r="A12" s="586" t="s">
        <v>369</v>
      </c>
      <c r="B12" s="337" t="s">
        <v>391</v>
      </c>
      <c r="C12" s="173">
        <v>45847</v>
      </c>
    </row>
    <row r="13" spans="1:3" ht="32.4" customHeight="1" thickBot="1">
      <c r="A13" s="197" t="s">
        <v>368</v>
      </c>
      <c r="B13" s="179"/>
      <c r="C13" s="173"/>
    </row>
    <row r="14" spans="1:3" ht="40.200000000000003" customHeight="1">
      <c r="A14" s="199" t="s">
        <v>434</v>
      </c>
      <c r="B14" s="180"/>
      <c r="C14" s="172"/>
    </row>
    <row r="15" spans="1:3" ht="105.6" customHeight="1">
      <c r="A15" s="306" t="s">
        <v>371</v>
      </c>
      <c r="B15" s="178" t="s">
        <v>391</v>
      </c>
      <c r="C15" s="173">
        <v>45847</v>
      </c>
    </row>
    <row r="16" spans="1:3" ht="37.200000000000003" customHeight="1" thickBot="1">
      <c r="A16" s="197" t="s">
        <v>370</v>
      </c>
      <c r="B16" s="179"/>
      <c r="C16" s="173"/>
    </row>
    <row r="17" spans="1:3" ht="40.200000000000003" customHeight="1">
      <c r="A17" s="341" t="s">
        <v>435</v>
      </c>
      <c r="B17" s="311"/>
      <c r="C17" s="301"/>
    </row>
    <row r="18" spans="1:3" ht="193.2" customHeight="1">
      <c r="A18" s="307" t="s">
        <v>372</v>
      </c>
      <c r="B18" s="310" t="s">
        <v>392</v>
      </c>
      <c r="C18" s="302">
        <v>45847</v>
      </c>
    </row>
    <row r="19" spans="1:3" ht="36" customHeight="1" thickBot="1">
      <c r="A19" s="305" t="s">
        <v>373</v>
      </c>
      <c r="B19" s="303"/>
      <c r="C19" s="304"/>
    </row>
    <row r="20" spans="1:3" ht="40.200000000000003" customHeight="1">
      <c r="A20" s="342" t="s">
        <v>436</v>
      </c>
      <c r="B20" s="330"/>
      <c r="C20" s="333"/>
    </row>
    <row r="21" spans="1:3" ht="384.6" customHeight="1">
      <c r="A21" s="384" t="s">
        <v>375</v>
      </c>
      <c r="B21" s="383" t="s">
        <v>393</v>
      </c>
      <c r="C21" s="334">
        <v>45845</v>
      </c>
    </row>
    <row r="22" spans="1:3" ht="40.200000000000003" customHeight="1" thickBot="1">
      <c r="A22" s="552" t="s">
        <v>374</v>
      </c>
      <c r="B22" s="332"/>
      <c r="C22" s="335"/>
    </row>
    <row r="23" spans="1:3" ht="48.6" customHeight="1">
      <c r="A23" s="342" t="s">
        <v>437</v>
      </c>
      <c r="B23" s="330"/>
      <c r="C23" s="333"/>
    </row>
    <row r="24" spans="1:3" ht="259.8" customHeight="1">
      <c r="A24" s="200" t="s">
        <v>377</v>
      </c>
      <c r="B24" s="383" t="s">
        <v>394</v>
      </c>
      <c r="C24" s="334">
        <v>45847</v>
      </c>
    </row>
    <row r="25" spans="1:3" ht="31.95" customHeight="1" thickBot="1">
      <c r="A25" s="552" t="s">
        <v>376</v>
      </c>
      <c r="B25" s="332"/>
      <c r="C25" s="335"/>
    </row>
    <row r="26" spans="1:3" ht="40.200000000000003" customHeight="1">
      <c r="A26" s="342" t="s">
        <v>438</v>
      </c>
      <c r="B26" s="330"/>
      <c r="C26" s="333"/>
    </row>
    <row r="27" spans="1:3" ht="388.2" customHeight="1">
      <c r="A27" s="384" t="s">
        <v>379</v>
      </c>
      <c r="B27" s="407" t="s">
        <v>395</v>
      </c>
      <c r="C27" s="334">
        <v>45845</v>
      </c>
    </row>
    <row r="28" spans="1:3" ht="40.200000000000003" customHeight="1" thickBot="1">
      <c r="A28" s="552" t="s">
        <v>378</v>
      </c>
      <c r="B28" s="332"/>
      <c r="C28" s="335"/>
    </row>
    <row r="29" spans="1:3" ht="40.200000000000003" customHeight="1">
      <c r="A29" s="369" t="s">
        <v>439</v>
      </c>
      <c r="B29" s="330"/>
      <c r="C29" s="333"/>
    </row>
    <row r="30" spans="1:3" ht="210.6" customHeight="1">
      <c r="A30" s="366" t="s">
        <v>381</v>
      </c>
      <c r="B30" s="407" t="s">
        <v>392</v>
      </c>
      <c r="C30" s="334">
        <v>45845</v>
      </c>
    </row>
    <row r="31" spans="1:3" ht="36.6" customHeight="1" thickBot="1">
      <c r="A31" s="553" t="s">
        <v>380</v>
      </c>
      <c r="B31" s="332"/>
      <c r="C31" s="335"/>
    </row>
    <row r="32" spans="1:3" ht="40.200000000000003" customHeight="1" thickTop="1">
      <c r="A32" s="609" t="s">
        <v>440</v>
      </c>
      <c r="B32" s="815" t="s">
        <v>396</v>
      </c>
      <c r="C32" s="826">
        <v>45845</v>
      </c>
    </row>
    <row r="33" spans="1:3" ht="409.2" customHeight="1">
      <c r="A33" s="262" t="s">
        <v>383</v>
      </c>
      <c r="B33" s="816"/>
      <c r="C33" s="827"/>
    </row>
    <row r="34" spans="1:3" ht="37.950000000000003" customHeight="1" thickBot="1">
      <c r="A34" s="266" t="s">
        <v>382</v>
      </c>
      <c r="B34" s="263"/>
      <c r="C34" s="264"/>
    </row>
    <row r="35" spans="1:3" ht="40.200000000000003" customHeight="1" thickTop="1">
      <c r="A35" s="610" t="s">
        <v>441</v>
      </c>
      <c r="B35" s="127"/>
      <c r="C35" s="807">
        <v>45845</v>
      </c>
    </row>
    <row r="36" spans="1:3" ht="255.6" customHeight="1">
      <c r="A36" s="425" t="s">
        <v>385</v>
      </c>
      <c r="B36" s="177" t="s">
        <v>394</v>
      </c>
      <c r="C36" s="807"/>
    </row>
    <row r="37" spans="1:3" ht="40.200000000000003" customHeight="1" thickBot="1">
      <c r="A37" s="203" t="s">
        <v>384</v>
      </c>
      <c r="B37" s="126"/>
      <c r="C37" s="808"/>
    </row>
    <row r="38" spans="1:3" ht="40.200000000000003" customHeight="1" thickTop="1">
      <c r="A38" s="414" t="s">
        <v>442</v>
      </c>
      <c r="B38" s="330"/>
      <c r="C38" s="828">
        <v>45844</v>
      </c>
    </row>
    <row r="39" spans="1:3" ht="84" customHeight="1">
      <c r="A39" s="556" t="s">
        <v>387</v>
      </c>
      <c r="B39" s="331" t="s">
        <v>395</v>
      </c>
      <c r="C39" s="829"/>
    </row>
    <row r="40" spans="1:3" ht="34.799999999999997" customHeight="1" thickBot="1">
      <c r="A40" s="580" t="s">
        <v>386</v>
      </c>
      <c r="B40" s="332"/>
      <c r="C40" s="830"/>
    </row>
    <row r="41" spans="1:3" ht="40.200000000000003" customHeight="1">
      <c r="A41" s="414" t="s">
        <v>443</v>
      </c>
      <c r="B41" s="330"/>
      <c r="C41" s="333"/>
    </row>
    <row r="42" spans="1:3" ht="75" customHeight="1">
      <c r="A42" s="556" t="s">
        <v>389</v>
      </c>
      <c r="B42" s="331" t="s">
        <v>393</v>
      </c>
      <c r="C42" s="334"/>
    </row>
    <row r="43" spans="1:3" ht="40.200000000000003" customHeight="1" thickBot="1">
      <c r="A43" s="550" t="s">
        <v>388</v>
      </c>
      <c r="B43" s="332"/>
      <c r="C43" s="335"/>
    </row>
    <row r="44" spans="1:3" ht="40.200000000000003" hidden="1" customHeight="1">
      <c r="A44" s="414"/>
      <c r="B44" s="330"/>
      <c r="C44" s="403"/>
    </row>
    <row r="45" spans="1:3" ht="303" hidden="1" customHeight="1">
      <c r="A45" s="200"/>
      <c r="B45" s="331"/>
      <c r="C45" s="403"/>
    </row>
    <row r="46" spans="1:3" ht="40.200000000000003" hidden="1" customHeight="1" thickBot="1">
      <c r="A46" s="326"/>
      <c r="B46" s="332"/>
      <c r="C46" s="403"/>
    </row>
    <row r="47" spans="1:3" ht="40.200000000000003" hidden="1" customHeight="1">
      <c r="A47" s="554"/>
      <c r="B47" s="330"/>
      <c r="C47" s="333"/>
    </row>
    <row r="48" spans="1:3" ht="76.8" hidden="1" customHeight="1">
      <c r="A48" s="366"/>
      <c r="B48" s="331"/>
      <c r="C48" s="334"/>
    </row>
    <row r="49" spans="1:3" ht="36" hidden="1" customHeight="1" thickBot="1">
      <c r="A49" s="551"/>
      <c r="B49" s="332"/>
      <c r="C49" s="335"/>
    </row>
    <row r="50" spans="1:3" ht="40.200000000000003" hidden="1" customHeight="1">
      <c r="A50" s="555"/>
      <c r="B50" s="330"/>
      <c r="C50" s="333"/>
    </row>
    <row r="51" spans="1:3" ht="279" hidden="1" customHeight="1">
      <c r="A51" s="366"/>
      <c r="B51" s="331"/>
      <c r="C51" s="334"/>
    </row>
    <row r="52" spans="1:3" ht="40.200000000000003" hidden="1" customHeight="1" thickBot="1">
      <c r="A52" s="551"/>
      <c r="B52" s="332"/>
      <c r="C52" s="335"/>
    </row>
    <row r="53" spans="1:3" ht="40.200000000000003" hidden="1" customHeight="1">
      <c r="A53" s="555"/>
      <c r="B53" s="330"/>
      <c r="C53" s="333"/>
    </row>
    <row r="54" spans="1:3" ht="125.4" hidden="1" customHeight="1">
      <c r="A54" s="366"/>
      <c r="B54" s="331"/>
      <c r="C54" s="334"/>
    </row>
    <row r="55" spans="1:3" ht="40.200000000000003" hidden="1" customHeight="1" thickBot="1">
      <c r="A55" s="551"/>
      <c r="B55" s="332"/>
      <c r="C55" s="335"/>
    </row>
    <row r="56" spans="1:3" ht="40.200000000000003" hidden="1" customHeight="1">
      <c r="A56" s="555"/>
      <c r="B56" s="330"/>
      <c r="C56" s="333"/>
    </row>
    <row r="57" spans="1:3" ht="123.6" hidden="1" customHeight="1">
      <c r="A57" s="366"/>
      <c r="B57" s="331"/>
      <c r="C57" s="334"/>
    </row>
    <row r="58" spans="1:3" ht="40.200000000000003" hidden="1" customHeight="1" thickBot="1">
      <c r="A58" s="551"/>
      <c r="B58" s="332"/>
      <c r="C58" s="335"/>
    </row>
    <row r="59" spans="1:3" ht="40.200000000000003" hidden="1" customHeight="1">
      <c r="A59" s="555"/>
      <c r="B59" s="330"/>
      <c r="C59" s="333"/>
    </row>
    <row r="60" spans="1:3" ht="40.200000000000003" hidden="1" customHeight="1">
      <c r="A60" s="366"/>
      <c r="B60" s="331"/>
      <c r="C60" s="334"/>
    </row>
    <row r="61" spans="1:3" ht="40.200000000000003" hidden="1" customHeight="1" thickBot="1">
      <c r="A61" s="550"/>
      <c r="B61" s="332"/>
      <c r="C61" s="335"/>
    </row>
  </sheetData>
  <mergeCells count="4">
    <mergeCell ref="C32:C33"/>
    <mergeCell ref="B32:B33"/>
    <mergeCell ref="C35:C37"/>
    <mergeCell ref="C38:C40"/>
  </mergeCells>
  <phoneticPr fontId="81"/>
  <hyperlinks>
    <hyperlink ref="A10" r:id="rId1" xr:uid="{418EB9DA-18B1-4747-9393-25473076ACAD}"/>
    <hyperlink ref="A13" r:id="rId2" xr:uid="{79C860A7-33DE-44F6-9157-670A6163CC6B}"/>
    <hyperlink ref="A16" r:id="rId3" xr:uid="{798E12FB-C7B1-4604-83C6-F36DBF530BCB}"/>
    <hyperlink ref="A19" r:id="rId4" xr:uid="{3312FE19-18C9-488F-8A9D-6FE66927923E}"/>
    <hyperlink ref="A22" r:id="rId5" xr:uid="{1EAC6060-E4B8-45D5-869B-633B178FF594}"/>
    <hyperlink ref="A25" r:id="rId6" xr:uid="{3F9552BC-0EB8-4E04-8BAD-3699935F9052}"/>
    <hyperlink ref="A28" r:id="rId7" xr:uid="{56E8ABC6-2EA2-4AE5-A539-D01CED3C6D83}"/>
    <hyperlink ref="A31" r:id="rId8" xr:uid="{F4A91432-D759-4EE6-89C7-C4C0FFF2AC47}"/>
    <hyperlink ref="A34" r:id="rId9" xr:uid="{156AA3A1-FDEC-4CBB-BF2A-81E8737C3BA4}"/>
    <hyperlink ref="A37" r:id="rId10" xr:uid="{BCEA9EC8-5490-4657-9158-A45815BBC02F}"/>
    <hyperlink ref="A40" r:id="rId11" xr:uid="{A2C4AC23-5228-46C2-8062-4926723068AE}"/>
    <hyperlink ref="A43" r:id="rId12" xr:uid="{FB3E68D5-A02A-49FE-9E44-493F51988086}"/>
    <hyperlink ref="A7" r:id="rId13" xr:uid="{DF806B84-E95D-4EBB-ADDE-9EA4A80C1265}"/>
    <hyperlink ref="A4" r:id="rId14" xr:uid="{D3D43EBF-D04F-4502-BECB-CB2F8B5BAE77}"/>
  </hyperlinks>
  <pageMargins left="0.74803149606299213" right="0.74803149606299213" top="0.98425196850393704" bottom="0.98425196850393704" header="0.51181102362204722" footer="0.51181102362204722"/>
  <pageSetup paperSize="9" scale="14" fitToHeight="3" orientation="portrait" r:id="rId15"/>
  <headerFooter alignWithMargins="0"/>
  <rowBreaks count="1" manualBreakCount="1">
    <brk id="37"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4"/>
  <sheetViews>
    <sheetView view="pageBreakPreview" topLeftCell="B1" zoomScale="98" zoomScaleNormal="112" zoomScaleSheetLayoutView="98" workbookViewId="0">
      <selection activeCell="D43" sqref="D43"/>
    </sheetView>
  </sheetViews>
  <sheetFormatPr defaultColWidth="9" defaultRowHeight="13.2"/>
  <cols>
    <col min="1" max="1" width="5" style="1" customWidth="1"/>
    <col min="2" max="2" width="25.77734375" style="39" customWidth="1"/>
    <col min="3" max="3" width="74.109375" style="1" customWidth="1"/>
    <col min="4" max="4" width="109.88671875" style="1" customWidth="1"/>
    <col min="5" max="5" width="3.88671875" style="1" customWidth="1"/>
    <col min="6" max="16384" width="9" style="1"/>
  </cols>
  <sheetData>
    <row r="1" spans="1:7" ht="18.75" customHeight="1">
      <c r="B1" s="39" t="s">
        <v>121</v>
      </c>
    </row>
    <row r="2" spans="1:7" ht="17.25" customHeight="1" thickBot="1">
      <c r="B2" s="371" t="s">
        <v>328</v>
      </c>
      <c r="C2" s="380"/>
      <c r="D2" s="831" t="str">
        <f>+D24</f>
        <v>対前週
インフルエンザ 　　     　       　-2%    減少
新型コロナウイルス          　 　29% 　 増加</v>
      </c>
    </row>
    <row r="3" spans="1:7" ht="16.5" customHeight="1" thickBot="1">
      <c r="B3" s="237" t="s">
        <v>122</v>
      </c>
      <c r="C3" s="238" t="s">
        <v>123</v>
      </c>
      <c r="D3" s="831"/>
    </row>
    <row r="4" spans="1:7" ht="17.25" customHeight="1" thickBot="1">
      <c r="B4" s="239" t="s">
        <v>124</v>
      </c>
      <c r="C4" s="300" t="s">
        <v>329</v>
      </c>
      <c r="D4" s="40"/>
    </row>
    <row r="5" spans="1:7" ht="17.25" customHeight="1">
      <c r="B5" s="837" t="s">
        <v>125</v>
      </c>
      <c r="C5" s="840" t="s">
        <v>126</v>
      </c>
      <c r="D5" s="841"/>
    </row>
    <row r="6" spans="1:7" ht="19.2" customHeight="1">
      <c r="B6" s="838"/>
      <c r="C6" s="842" t="s">
        <v>127</v>
      </c>
      <c r="D6" s="843"/>
      <c r="G6" s="68"/>
    </row>
    <row r="7" spans="1:7" ht="19.95" customHeight="1">
      <c r="B7" s="838"/>
      <c r="C7" s="84" t="s">
        <v>128</v>
      </c>
      <c r="D7" s="85"/>
      <c r="G7" s="68"/>
    </row>
    <row r="8" spans="1:7" ht="25.2" customHeight="1" thickBot="1">
      <c r="B8" s="839"/>
      <c r="C8" s="70" t="s">
        <v>129</v>
      </c>
      <c r="D8" s="69"/>
      <c r="G8" s="68"/>
    </row>
    <row r="9" spans="1:7" ht="37.950000000000003" customHeight="1" thickBot="1">
      <c r="B9" s="850" t="s">
        <v>214</v>
      </c>
      <c r="C9" s="852" t="s">
        <v>222</v>
      </c>
      <c r="D9" s="853"/>
      <c r="G9" s="68"/>
    </row>
    <row r="10" spans="1:7" ht="36" hidden="1" customHeight="1" thickBot="1">
      <c r="B10" s="851"/>
      <c r="C10" s="844" t="s">
        <v>218</v>
      </c>
      <c r="D10" s="845"/>
    </row>
    <row r="11" spans="1:7" ht="63.6" customHeight="1" thickBot="1">
      <c r="B11" s="854" t="s">
        <v>130</v>
      </c>
      <c r="C11" s="846" t="s">
        <v>333</v>
      </c>
      <c r="D11" s="847"/>
    </row>
    <row r="12" spans="1:7" ht="63.6" customHeight="1" thickBot="1">
      <c r="B12" s="855"/>
      <c r="C12" s="240" t="s">
        <v>332</v>
      </c>
      <c r="D12" s="241" t="s">
        <v>331</v>
      </c>
      <c r="F12" s="1" t="s">
        <v>17</v>
      </c>
    </row>
    <row r="13" spans="1:7" ht="37.950000000000003" customHeight="1" thickBot="1">
      <c r="B13" s="577" t="s">
        <v>215</v>
      </c>
      <c r="C13" s="848" t="s">
        <v>330</v>
      </c>
      <c r="D13" s="849"/>
    </row>
    <row r="14" spans="1:7" ht="110.4" customHeight="1" thickBot="1">
      <c r="B14" s="578" t="s">
        <v>131</v>
      </c>
      <c r="C14" s="242" t="s">
        <v>334</v>
      </c>
      <c r="D14" s="243" t="s">
        <v>335</v>
      </c>
      <c r="F14" t="s">
        <v>3</v>
      </c>
    </row>
    <row r="15" spans="1:7" ht="85.2" customHeight="1" thickBot="1">
      <c r="A15" t="s">
        <v>41</v>
      </c>
      <c r="B15" s="579" t="s">
        <v>210</v>
      </c>
      <c r="C15" s="835" t="s">
        <v>336</v>
      </c>
      <c r="D15" s="836"/>
    </row>
    <row r="16" spans="1:7" ht="17.25" customHeight="1"/>
    <row r="17" spans="2:5" ht="17.25" customHeight="1">
      <c r="B17" s="832" t="s">
        <v>132</v>
      </c>
      <c r="C17" s="130"/>
      <c r="D17" s="1" t="s">
        <v>41</v>
      </c>
    </row>
    <row r="18" spans="2:5">
      <c r="B18" s="832"/>
      <c r="C18"/>
    </row>
    <row r="19" spans="2:5">
      <c r="B19" s="832"/>
      <c r="E19" s="1" t="s">
        <v>17</v>
      </c>
    </row>
    <row r="20" spans="2:5">
      <c r="B20" s="832"/>
    </row>
    <row r="21" spans="2:5">
      <c r="B21" s="832"/>
    </row>
    <row r="22" spans="2:5" ht="16.2">
      <c r="B22" s="832"/>
      <c r="D22" s="181" t="s">
        <v>133</v>
      </c>
    </row>
    <row r="23" spans="2:5">
      <c r="B23" s="832"/>
    </row>
    <row r="24" spans="2:5">
      <c r="B24" s="832"/>
      <c r="D24" s="833" t="s">
        <v>338</v>
      </c>
    </row>
    <row r="25" spans="2:5">
      <c r="B25" s="832"/>
      <c r="D25" s="834"/>
    </row>
    <row r="26" spans="2:5">
      <c r="B26" s="832"/>
      <c r="D26" s="834"/>
    </row>
    <row r="27" spans="2:5">
      <c r="B27" s="832"/>
      <c r="D27" s="834"/>
    </row>
    <row r="28" spans="2:5">
      <c r="B28" s="832"/>
      <c r="D28" s="834"/>
    </row>
    <row r="29" spans="2:5">
      <c r="B29" s="832"/>
    </row>
    <row r="30" spans="2:5">
      <c r="B30" s="832"/>
      <c r="D30" s="1" t="s">
        <v>41</v>
      </c>
    </row>
    <row r="31" spans="2:5">
      <c r="B31" s="832"/>
      <c r="D31" s="1" t="s">
        <v>41</v>
      </c>
    </row>
    <row r="32" spans="2:5">
      <c r="B32" s="832"/>
    </row>
    <row r="33" spans="2:2">
      <c r="B33" s="832"/>
    </row>
    <row r="34" spans="2:2">
      <c r="B34" s="832"/>
    </row>
  </sheetData>
  <mergeCells count="13">
    <mergeCell ref="D2:D3"/>
    <mergeCell ref="B17:B34"/>
    <mergeCell ref="D24:D28"/>
    <mergeCell ref="C15:D15"/>
    <mergeCell ref="B5:B8"/>
    <mergeCell ref="C5:D5"/>
    <mergeCell ref="C6:D6"/>
    <mergeCell ref="C10:D10"/>
    <mergeCell ref="C11:D11"/>
    <mergeCell ref="C13:D13"/>
    <mergeCell ref="B9:B10"/>
    <mergeCell ref="C9:D9"/>
    <mergeCell ref="B11:B12"/>
  </mergeCells>
  <phoneticPr fontId="81"/>
  <hyperlinks>
    <hyperlink ref="C6" r:id="rId1" location="h2_1" xr:uid="{B5E764AE-5943-4A97-AD1C-025941C051BF}"/>
  </hyperlinks>
  <pageMargins left="0.7" right="0.7" top="0.75" bottom="0.75" header="0.3" footer="0.3"/>
  <pageSetup paperSize="9" scale="41"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2D635-22E7-4B3B-9B5C-18D173B310F7}">
  <sheetPr>
    <tabColor indexed="46"/>
  </sheetPr>
  <dimension ref="A1:AE41"/>
  <sheetViews>
    <sheetView topLeftCell="A12" zoomScale="90" zoomScaleNormal="90" zoomScaleSheetLayoutView="100" workbookViewId="0">
      <selection activeCell="AE30" sqref="AE30"/>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864" t="s">
        <v>181</v>
      </c>
      <c r="B1" s="865"/>
      <c r="C1" s="865"/>
      <c r="D1" s="865"/>
      <c r="E1" s="865"/>
      <c r="F1" s="865"/>
      <c r="G1" s="865"/>
      <c r="H1" s="865"/>
      <c r="I1" s="865"/>
      <c r="J1" s="865"/>
      <c r="K1" s="865"/>
      <c r="L1" s="865"/>
      <c r="M1" s="865"/>
      <c r="N1" s="866"/>
      <c r="P1" s="864" t="s">
        <v>135</v>
      </c>
      <c r="Q1" s="865"/>
      <c r="R1" s="865"/>
      <c r="S1" s="865"/>
      <c r="T1" s="865"/>
      <c r="U1" s="865"/>
      <c r="V1" s="865"/>
      <c r="W1" s="865"/>
      <c r="X1" s="865"/>
      <c r="Y1" s="865"/>
      <c r="Z1" s="865"/>
      <c r="AA1" s="865"/>
      <c r="AB1" s="865"/>
      <c r="AC1" s="866"/>
    </row>
    <row r="2" spans="1:31" ht="18" customHeight="1" thickBot="1">
      <c r="A2" s="867" t="s">
        <v>3</v>
      </c>
      <c r="B2" s="868"/>
      <c r="C2" s="868"/>
      <c r="D2" s="868"/>
      <c r="E2" s="868"/>
      <c r="F2" s="868"/>
      <c r="G2" s="868"/>
      <c r="H2" s="868"/>
      <c r="I2" s="868"/>
      <c r="J2" s="868"/>
      <c r="K2" s="868"/>
      <c r="L2" s="868"/>
      <c r="M2" s="868"/>
      <c r="N2" s="869"/>
      <c r="P2" s="870" t="s">
        <v>136</v>
      </c>
      <c r="Q2" s="868"/>
      <c r="R2" s="868"/>
      <c r="S2" s="868"/>
      <c r="T2" s="868"/>
      <c r="U2" s="868"/>
      <c r="V2" s="868"/>
      <c r="W2" s="868"/>
      <c r="X2" s="868"/>
      <c r="Y2" s="868"/>
      <c r="Z2" s="868"/>
      <c r="AA2" s="868"/>
      <c r="AB2" s="868"/>
      <c r="AC2" s="871"/>
    </row>
    <row r="3" spans="1:31" ht="13.8" thickBot="1">
      <c r="A3" s="431" t="s">
        <v>3</v>
      </c>
      <c r="B3" s="432" t="s">
        <v>137</v>
      </c>
      <c r="C3" s="432" t="s">
        <v>138</v>
      </c>
      <c r="D3" s="432" t="s">
        <v>139</v>
      </c>
      <c r="E3" s="432" t="s">
        <v>140</v>
      </c>
      <c r="F3" s="432" t="s">
        <v>141</v>
      </c>
      <c r="G3" s="432" t="s">
        <v>142</v>
      </c>
      <c r="H3" s="433" t="s">
        <v>143</v>
      </c>
      <c r="I3" s="434" t="s">
        <v>144</v>
      </c>
      <c r="J3" s="434" t="s">
        <v>145</v>
      </c>
      <c r="K3" s="434" t="s">
        <v>146</v>
      </c>
      <c r="L3" s="434" t="s">
        <v>147</v>
      </c>
      <c r="M3" s="434" t="s">
        <v>148</v>
      </c>
      <c r="N3" s="435" t="s">
        <v>149</v>
      </c>
      <c r="P3" s="434"/>
      <c r="Q3" s="432" t="s">
        <v>137</v>
      </c>
      <c r="R3" s="432" t="s">
        <v>138</v>
      </c>
      <c r="S3" s="432" t="s">
        <v>139</v>
      </c>
      <c r="T3" s="432" t="s">
        <v>140</v>
      </c>
      <c r="U3" s="432" t="s">
        <v>141</v>
      </c>
      <c r="V3" s="432" t="s">
        <v>142</v>
      </c>
      <c r="W3" s="433" t="s">
        <v>143</v>
      </c>
      <c r="X3" s="434" t="s">
        <v>144</v>
      </c>
      <c r="Y3" s="434" t="s">
        <v>145</v>
      </c>
      <c r="Z3" s="434" t="s">
        <v>146</v>
      </c>
      <c r="AA3" s="434" t="s">
        <v>147</v>
      </c>
      <c r="AB3" s="434" t="s">
        <v>148</v>
      </c>
      <c r="AC3" s="436" t="s">
        <v>150</v>
      </c>
    </row>
    <row r="4" spans="1:31" ht="13.8" thickBot="1">
      <c r="A4" s="437" t="s">
        <v>3</v>
      </c>
      <c r="B4" s="438">
        <f>SUM(B7:B13)</f>
        <v>687</v>
      </c>
      <c r="C4" s="438">
        <f t="shared" ref="C4:M4" si="0">SUM(C7:C13)</f>
        <v>531</v>
      </c>
      <c r="D4" s="438">
        <f t="shared" si="0"/>
        <v>579</v>
      </c>
      <c r="E4" s="438">
        <f t="shared" si="0"/>
        <v>735</v>
      </c>
      <c r="F4" s="438">
        <f t="shared" ref="F4:G4" si="1">SUM(F7:F13)</f>
        <v>1452</v>
      </c>
      <c r="G4" s="438">
        <f t="shared" si="1"/>
        <v>2638</v>
      </c>
      <c r="H4" s="438">
        <f t="shared" ref="H4" si="2">SUM(H7:H13)</f>
        <v>3429</v>
      </c>
      <c r="I4" s="438">
        <f t="shared" si="0"/>
        <v>3798</v>
      </c>
      <c r="J4" s="438">
        <f t="shared" si="0"/>
        <v>2933</v>
      </c>
      <c r="K4" s="438">
        <f t="shared" si="0"/>
        <v>2324</v>
      </c>
      <c r="L4" s="438">
        <f t="shared" si="0"/>
        <v>1302</v>
      </c>
      <c r="M4" s="438">
        <f t="shared" si="0"/>
        <v>943</v>
      </c>
      <c r="N4" s="438">
        <f>SUM(B4:M4)</f>
        <v>21351</v>
      </c>
      <c r="O4" s="4"/>
      <c r="P4" s="439" t="str">
        <f>+A4</f>
        <v xml:space="preserve"> </v>
      </c>
      <c r="Q4" s="438">
        <f>SUM(Q7:Q13)</f>
        <v>31</v>
      </c>
      <c r="R4" s="438">
        <f t="shared" ref="R4:AB4" si="3">SUM(R7:R13)</f>
        <v>24</v>
      </c>
      <c r="S4" s="438">
        <f t="shared" si="3"/>
        <v>51</v>
      </c>
      <c r="T4" s="438">
        <f t="shared" si="3"/>
        <v>21</v>
      </c>
      <c r="U4" s="438">
        <f t="shared" ref="U4:V4" si="4">SUM(U7:U13)</f>
        <v>33</v>
      </c>
      <c r="V4" s="438">
        <f t="shared" si="4"/>
        <v>22</v>
      </c>
      <c r="W4" s="438">
        <f t="shared" ref="W4" si="5">SUM(W7:W13)</f>
        <v>23</v>
      </c>
      <c r="X4" s="438">
        <f t="shared" si="3"/>
        <v>39</v>
      </c>
      <c r="Y4" s="438">
        <f t="shared" si="3"/>
        <v>22</v>
      </c>
      <c r="Z4" s="438">
        <f t="shared" si="3"/>
        <v>49</v>
      </c>
      <c r="AA4" s="438">
        <f t="shared" si="3"/>
        <v>31</v>
      </c>
      <c r="AB4" s="438">
        <f t="shared" si="3"/>
        <v>50</v>
      </c>
      <c r="AC4" s="438">
        <f>SUM(Q4:AB4)</f>
        <v>396</v>
      </c>
    </row>
    <row r="5" spans="1:31" ht="19.95" customHeight="1" thickBot="1">
      <c r="A5" s="440" t="s">
        <v>3</v>
      </c>
      <c r="B5" s="440" t="s">
        <v>3</v>
      </c>
      <c r="C5" s="440" t="s">
        <v>3</v>
      </c>
      <c r="D5" s="440" t="s">
        <v>3</v>
      </c>
      <c r="E5" s="440" t="s">
        <v>3</v>
      </c>
      <c r="F5" s="440" t="s">
        <v>3</v>
      </c>
      <c r="G5" s="440" t="s">
        <v>3</v>
      </c>
      <c r="H5" s="441" t="s">
        <v>151</v>
      </c>
      <c r="I5" s="440" t="s">
        <v>3</v>
      </c>
      <c r="J5" s="440" t="s" ph="1">
        <v>17</v>
      </c>
      <c r="K5" s="440" t="s" ph="1">
        <v>17</v>
      </c>
      <c r="L5" s="440" ph="1"/>
      <c r="M5" s="440" t="s" ph="1">
        <v>17</v>
      </c>
      <c r="N5" s="442"/>
      <c r="O5" s="45"/>
      <c r="P5" s="345"/>
      <c r="Q5" s="345"/>
      <c r="R5" s="345"/>
      <c r="S5" s="345"/>
      <c r="T5" s="345"/>
      <c r="U5" s="345"/>
      <c r="V5" s="345"/>
      <c r="W5" s="441" t="s">
        <v>151</v>
      </c>
      <c r="X5" s="345"/>
      <c r="Y5" s="345"/>
      <c r="Z5" s="345"/>
      <c r="AA5" s="345"/>
      <c r="AB5" s="345"/>
      <c r="AC5" s="442"/>
      <c r="AE5" s="1" t="s">
        <v>178</v>
      </c>
    </row>
    <row r="6" spans="1:31" ht="19.95" customHeight="1" thickBot="1">
      <c r="A6" s="440"/>
      <c r="B6" s="440"/>
      <c r="C6" s="440"/>
      <c r="D6" s="440"/>
      <c r="E6" s="440"/>
      <c r="F6" s="440" t="s">
        <v>178</v>
      </c>
      <c r="G6" s="440" t="s">
        <v>178</v>
      </c>
      <c r="H6" s="441">
        <v>91</v>
      </c>
      <c r="I6" s="344"/>
      <c r="J6" s="344"/>
      <c r="K6" s="344"/>
      <c r="L6" s="344"/>
      <c r="M6" s="344"/>
      <c r="N6" s="136"/>
      <c r="O6" s="45"/>
      <c r="P6" s="344"/>
      <c r="Q6" s="344"/>
      <c r="R6" s="344"/>
      <c r="S6" s="344"/>
      <c r="T6" s="344"/>
      <c r="U6" s="344"/>
      <c r="V6" s="344"/>
      <c r="W6" s="441">
        <v>1</v>
      </c>
      <c r="X6" s="344"/>
      <c r="Y6" s="344"/>
      <c r="Z6" s="344"/>
      <c r="AA6" s="344"/>
      <c r="AB6" s="344"/>
      <c r="AC6" s="136"/>
    </row>
    <row r="7" spans="1:31" ht="19.95" customHeight="1" thickBot="1">
      <c r="A7" s="443" t="s">
        <v>201</v>
      </c>
      <c r="B7" s="547">
        <v>142</v>
      </c>
      <c r="C7" s="540">
        <v>95</v>
      </c>
      <c r="D7" s="540">
        <v>86</v>
      </c>
      <c r="E7" s="548">
        <v>107</v>
      </c>
      <c r="F7" s="548">
        <v>211</v>
      </c>
      <c r="G7" s="644">
        <v>295</v>
      </c>
      <c r="H7" s="549">
        <v>91</v>
      </c>
      <c r="I7" s="344"/>
      <c r="J7" s="344"/>
      <c r="K7" s="344"/>
      <c r="L7" s="344"/>
      <c r="M7" s="344"/>
      <c r="N7" s="445">
        <f t="shared" ref="N7:N21" si="6">SUM(B7:M7)</f>
        <v>1027</v>
      </c>
      <c r="O7" s="45"/>
      <c r="P7" s="443" t="s">
        <v>201</v>
      </c>
      <c r="Q7" s="444">
        <v>2</v>
      </c>
      <c r="R7" s="444">
        <v>4</v>
      </c>
      <c r="S7" s="444">
        <v>6</v>
      </c>
      <c r="T7" s="444">
        <v>4</v>
      </c>
      <c r="U7" s="444">
        <v>8</v>
      </c>
      <c r="V7" s="444">
        <v>0</v>
      </c>
      <c r="W7" s="441">
        <v>1</v>
      </c>
      <c r="X7" s="344"/>
      <c r="Y7" s="344"/>
      <c r="Z7" s="344"/>
      <c r="AA7" s="344"/>
      <c r="AB7" s="344"/>
      <c r="AC7" s="446">
        <f>SUM(Q7:AB7)</f>
        <v>25</v>
      </c>
    </row>
    <row r="8" spans="1:31" ht="19.95" customHeight="1" thickBot="1">
      <c r="A8" s="443" t="s">
        <v>180</v>
      </c>
      <c r="B8" s="267">
        <v>103</v>
      </c>
      <c r="C8" s="404">
        <v>102</v>
      </c>
      <c r="D8" s="404">
        <v>114</v>
      </c>
      <c r="E8" s="185">
        <v>122</v>
      </c>
      <c r="F8" s="447">
        <v>257</v>
      </c>
      <c r="G8" s="448">
        <v>308</v>
      </c>
      <c r="H8" s="448">
        <v>519</v>
      </c>
      <c r="I8" s="449">
        <v>708</v>
      </c>
      <c r="J8" s="450">
        <v>541</v>
      </c>
      <c r="K8" s="451">
        <v>533</v>
      </c>
      <c r="L8" s="450">
        <v>277</v>
      </c>
      <c r="M8" s="450">
        <v>158</v>
      </c>
      <c r="N8" s="445">
        <f t="shared" si="6"/>
        <v>3742</v>
      </c>
      <c r="O8" s="45"/>
      <c r="P8" s="452" t="s">
        <v>152</v>
      </c>
      <c r="Q8" s="444">
        <v>4</v>
      </c>
      <c r="R8" s="452">
        <v>4</v>
      </c>
      <c r="S8" s="452">
        <v>4</v>
      </c>
      <c r="T8" s="453">
        <v>8</v>
      </c>
      <c r="U8" s="452">
        <v>1</v>
      </c>
      <c r="V8" s="452">
        <v>2</v>
      </c>
      <c r="W8" s="452">
        <v>6</v>
      </c>
      <c r="X8" s="454">
        <v>21</v>
      </c>
      <c r="Y8" s="455">
        <v>12</v>
      </c>
      <c r="Z8" s="452">
        <v>8</v>
      </c>
      <c r="AA8" s="452">
        <v>0</v>
      </c>
      <c r="AB8" s="452">
        <v>4</v>
      </c>
      <c r="AC8" s="446">
        <f>SUM(Q8:AB8)</f>
        <v>74</v>
      </c>
    </row>
    <row r="9" spans="1:31" ht="18" customHeight="1" thickBot="1">
      <c r="A9" s="443" t="s">
        <v>153</v>
      </c>
      <c r="B9" s="456">
        <v>84</v>
      </c>
      <c r="C9" s="457">
        <v>62</v>
      </c>
      <c r="D9" s="457">
        <v>99</v>
      </c>
      <c r="E9" s="457">
        <v>112</v>
      </c>
      <c r="F9" s="458">
        <v>224</v>
      </c>
      <c r="G9" s="458">
        <v>526</v>
      </c>
      <c r="H9" s="458">
        <v>521</v>
      </c>
      <c r="I9" s="459">
        <v>768</v>
      </c>
      <c r="J9" s="460">
        <v>454</v>
      </c>
      <c r="K9" s="460">
        <v>390</v>
      </c>
      <c r="L9" s="460">
        <v>416</v>
      </c>
      <c r="M9" s="461">
        <v>154</v>
      </c>
      <c r="N9" s="462">
        <f t="shared" si="6"/>
        <v>3810</v>
      </c>
      <c r="O9" s="4"/>
      <c r="P9" s="463" t="s">
        <v>153</v>
      </c>
      <c r="Q9" s="464">
        <v>1</v>
      </c>
      <c r="R9" s="465">
        <v>1</v>
      </c>
      <c r="S9" s="465">
        <v>4</v>
      </c>
      <c r="T9" s="465">
        <v>2</v>
      </c>
      <c r="U9" s="465">
        <v>2</v>
      </c>
      <c r="V9" s="457">
        <v>7</v>
      </c>
      <c r="W9" s="457">
        <v>7</v>
      </c>
      <c r="X9" s="457">
        <v>3</v>
      </c>
      <c r="Y9" s="457">
        <v>1</v>
      </c>
      <c r="Z9" s="466">
        <v>7</v>
      </c>
      <c r="AA9" s="466">
        <v>7</v>
      </c>
      <c r="AB9" s="467">
        <v>5</v>
      </c>
      <c r="AC9" s="468">
        <f>SUM(Q9:AB9)</f>
        <v>47</v>
      </c>
    </row>
    <row r="10" spans="1:31" ht="18" customHeight="1" thickBot="1">
      <c r="A10" s="469" t="s">
        <v>154</v>
      </c>
      <c r="B10" s="137">
        <v>81</v>
      </c>
      <c r="C10" s="138">
        <v>39</v>
      </c>
      <c r="D10" s="138">
        <v>72</v>
      </c>
      <c r="E10" s="139">
        <v>89</v>
      </c>
      <c r="F10" s="139">
        <v>258</v>
      </c>
      <c r="G10" s="139">
        <v>416</v>
      </c>
      <c r="H10" s="193">
        <v>554</v>
      </c>
      <c r="I10" s="193">
        <v>568</v>
      </c>
      <c r="J10" s="192">
        <v>578</v>
      </c>
      <c r="K10" s="139">
        <v>337</v>
      </c>
      <c r="L10" s="139">
        <v>169</v>
      </c>
      <c r="M10" s="139">
        <v>168</v>
      </c>
      <c r="N10" s="140">
        <f t="shared" si="6"/>
        <v>3329</v>
      </c>
      <c r="O10" s="47" t="s">
        <v>17</v>
      </c>
      <c r="P10" s="470" t="s">
        <v>154</v>
      </c>
      <c r="Q10" s="471">
        <v>0</v>
      </c>
      <c r="R10" s="472">
        <v>5</v>
      </c>
      <c r="S10" s="472">
        <v>4</v>
      </c>
      <c r="T10" s="472">
        <v>1</v>
      </c>
      <c r="U10" s="472">
        <v>1</v>
      </c>
      <c r="V10" s="472">
        <v>1</v>
      </c>
      <c r="W10" s="472">
        <v>1</v>
      </c>
      <c r="X10" s="472">
        <v>1</v>
      </c>
      <c r="Y10" s="471">
        <v>0</v>
      </c>
      <c r="Z10" s="471">
        <v>0</v>
      </c>
      <c r="AA10" s="471">
        <v>0</v>
      </c>
      <c r="AB10" s="471">
        <v>2</v>
      </c>
      <c r="AC10" s="473">
        <f t="shared" ref="AC10:AC21" si="7">SUM(Q10:AB10)</f>
        <v>16</v>
      </c>
    </row>
    <row r="11" spans="1:31" ht="18" customHeight="1" thickBot="1">
      <c r="A11" s="469" t="s">
        <v>155</v>
      </c>
      <c r="B11" s="338">
        <v>81</v>
      </c>
      <c r="C11" s="338">
        <v>48</v>
      </c>
      <c r="D11" s="339">
        <v>71</v>
      </c>
      <c r="E11" s="338">
        <v>128</v>
      </c>
      <c r="F11" s="338">
        <v>171</v>
      </c>
      <c r="G11" s="338">
        <v>350</v>
      </c>
      <c r="H11" s="338">
        <v>569</v>
      </c>
      <c r="I11" s="338">
        <v>553</v>
      </c>
      <c r="J11" s="338">
        <v>458</v>
      </c>
      <c r="K11" s="338">
        <v>306</v>
      </c>
      <c r="L11" s="546">
        <v>221</v>
      </c>
      <c r="M11" s="339">
        <v>229</v>
      </c>
      <c r="N11" s="474">
        <f t="shared" si="6"/>
        <v>3185</v>
      </c>
      <c r="O11" s="115"/>
      <c r="P11" s="470" t="s">
        <v>155</v>
      </c>
      <c r="Q11" s="475">
        <v>1</v>
      </c>
      <c r="R11" s="475">
        <v>2</v>
      </c>
      <c r="S11" s="475">
        <v>1</v>
      </c>
      <c r="T11" s="475">
        <v>0</v>
      </c>
      <c r="U11" s="475">
        <v>0</v>
      </c>
      <c r="V11" s="475">
        <v>0</v>
      </c>
      <c r="W11" s="475">
        <v>1</v>
      </c>
      <c r="X11" s="475">
        <v>1</v>
      </c>
      <c r="Y11" s="475">
        <v>0</v>
      </c>
      <c r="Z11" s="475">
        <v>1</v>
      </c>
      <c r="AA11" s="475">
        <v>0</v>
      </c>
      <c r="AB11" s="475">
        <v>0</v>
      </c>
      <c r="AC11" s="476">
        <f t="shared" si="7"/>
        <v>7</v>
      </c>
    </row>
    <row r="12" spans="1:31" ht="18" customHeight="1" thickBot="1">
      <c r="A12" s="477" t="s">
        <v>156</v>
      </c>
      <c r="B12" s="478">
        <v>112</v>
      </c>
      <c r="C12" s="478">
        <v>85</v>
      </c>
      <c r="D12" s="478">
        <v>60</v>
      </c>
      <c r="E12" s="478">
        <v>97</v>
      </c>
      <c r="F12" s="478">
        <v>95</v>
      </c>
      <c r="G12" s="478">
        <v>305</v>
      </c>
      <c r="H12" s="478">
        <v>544</v>
      </c>
      <c r="I12" s="478">
        <v>449</v>
      </c>
      <c r="J12" s="478">
        <v>475</v>
      </c>
      <c r="K12" s="478">
        <v>505</v>
      </c>
      <c r="L12" s="478">
        <v>219</v>
      </c>
      <c r="M12" s="479">
        <v>98</v>
      </c>
      <c r="N12" s="340">
        <f t="shared" si="6"/>
        <v>3044</v>
      </c>
      <c r="O12" s="47"/>
      <c r="P12" s="469" t="s">
        <v>156</v>
      </c>
      <c r="Q12" s="480">
        <v>16</v>
      </c>
      <c r="R12" s="480">
        <v>1</v>
      </c>
      <c r="S12" s="480">
        <v>19</v>
      </c>
      <c r="T12" s="480">
        <v>3</v>
      </c>
      <c r="U12" s="480">
        <v>13</v>
      </c>
      <c r="V12" s="480">
        <v>1</v>
      </c>
      <c r="W12" s="480">
        <v>2</v>
      </c>
      <c r="X12" s="480">
        <v>2</v>
      </c>
      <c r="Y12" s="480">
        <v>0</v>
      </c>
      <c r="Z12" s="481">
        <v>24</v>
      </c>
      <c r="AA12" s="480">
        <v>4</v>
      </c>
      <c r="AB12" s="480">
        <v>2</v>
      </c>
      <c r="AC12" s="482">
        <f t="shared" si="7"/>
        <v>87</v>
      </c>
    </row>
    <row r="13" spans="1:31" ht="18" hidden="1" customHeight="1" thickBot="1">
      <c r="A13" s="483" t="s">
        <v>157</v>
      </c>
      <c r="B13" s="484">
        <v>84</v>
      </c>
      <c r="C13" s="484">
        <v>100</v>
      </c>
      <c r="D13" s="485">
        <v>77</v>
      </c>
      <c r="E13" s="485">
        <v>80</v>
      </c>
      <c r="F13" s="486">
        <v>236</v>
      </c>
      <c r="G13" s="486">
        <v>438</v>
      </c>
      <c r="H13" s="487">
        <v>631</v>
      </c>
      <c r="I13" s="488">
        <v>752</v>
      </c>
      <c r="J13" s="486">
        <v>427</v>
      </c>
      <c r="K13" s="489">
        <v>253</v>
      </c>
      <c r="L13" s="489"/>
      <c r="M13" s="490">
        <v>136</v>
      </c>
      <c r="N13" s="491">
        <f t="shared" si="6"/>
        <v>3214</v>
      </c>
      <c r="O13" s="47"/>
      <c r="P13" s="492" t="s">
        <v>158</v>
      </c>
      <c r="Q13" s="493">
        <v>7</v>
      </c>
      <c r="R13" s="493">
        <v>7</v>
      </c>
      <c r="S13" s="494">
        <v>13</v>
      </c>
      <c r="T13" s="494">
        <v>3</v>
      </c>
      <c r="U13" s="494">
        <v>8</v>
      </c>
      <c r="V13" s="494">
        <v>11</v>
      </c>
      <c r="W13" s="493">
        <v>5</v>
      </c>
      <c r="X13" s="494">
        <v>11</v>
      </c>
      <c r="Y13" s="494">
        <v>9</v>
      </c>
      <c r="Z13" s="494">
        <v>9</v>
      </c>
      <c r="AA13" s="495">
        <v>20</v>
      </c>
      <c r="AB13" s="495">
        <v>37</v>
      </c>
      <c r="AC13" s="482">
        <f t="shared" si="7"/>
        <v>140</v>
      </c>
    </row>
    <row r="14" spans="1:31" ht="18" hidden="1" customHeight="1">
      <c r="A14" s="483" t="s">
        <v>159</v>
      </c>
      <c r="B14" s="494">
        <v>41</v>
      </c>
      <c r="C14" s="494">
        <v>44</v>
      </c>
      <c r="D14" s="494">
        <v>67</v>
      </c>
      <c r="E14" s="494">
        <v>103</v>
      </c>
      <c r="F14" s="480">
        <v>311</v>
      </c>
      <c r="G14" s="494">
        <v>415</v>
      </c>
      <c r="H14" s="494">
        <v>539</v>
      </c>
      <c r="I14" s="481">
        <v>1165</v>
      </c>
      <c r="J14" s="494">
        <v>297</v>
      </c>
      <c r="K14" s="493">
        <v>205</v>
      </c>
      <c r="L14" s="493"/>
      <c r="M14" s="496">
        <v>92</v>
      </c>
      <c r="N14" s="482">
        <f t="shared" si="6"/>
        <v>3279</v>
      </c>
      <c r="O14" s="47"/>
      <c r="P14" s="497" t="s">
        <v>159</v>
      </c>
      <c r="Q14" s="494">
        <v>9</v>
      </c>
      <c r="R14" s="494">
        <v>22</v>
      </c>
      <c r="S14" s="493">
        <v>18</v>
      </c>
      <c r="T14" s="494">
        <v>9</v>
      </c>
      <c r="U14" s="498">
        <v>21</v>
      </c>
      <c r="V14" s="494">
        <v>14</v>
      </c>
      <c r="W14" s="494">
        <v>6</v>
      </c>
      <c r="X14" s="494">
        <v>13</v>
      </c>
      <c r="Y14" s="494">
        <v>7</v>
      </c>
      <c r="Z14" s="499">
        <v>81</v>
      </c>
      <c r="AA14" s="498">
        <v>31</v>
      </c>
      <c r="AB14" s="499">
        <v>37</v>
      </c>
      <c r="AC14" s="482">
        <f t="shared" si="7"/>
        <v>268</v>
      </c>
    </row>
    <row r="15" spans="1:31" ht="18" hidden="1" customHeight="1">
      <c r="A15" s="483" t="s">
        <v>160</v>
      </c>
      <c r="B15" s="494">
        <v>57</v>
      </c>
      <c r="C15" s="493">
        <v>35</v>
      </c>
      <c r="D15" s="494">
        <v>95</v>
      </c>
      <c r="E15" s="493">
        <v>112</v>
      </c>
      <c r="F15" s="494">
        <v>131</v>
      </c>
      <c r="G15" s="500">
        <v>340</v>
      </c>
      <c r="H15" s="500">
        <v>483</v>
      </c>
      <c r="I15" s="501">
        <v>1339</v>
      </c>
      <c r="J15" s="500">
        <v>349</v>
      </c>
      <c r="K15" s="500">
        <v>236</v>
      </c>
      <c r="L15" s="500"/>
      <c r="M15" s="502">
        <v>68</v>
      </c>
      <c r="N15" s="491">
        <f t="shared" si="6"/>
        <v>3245</v>
      </c>
      <c r="O15" s="47"/>
      <c r="P15" s="497" t="s">
        <v>160</v>
      </c>
      <c r="Q15" s="494">
        <v>19</v>
      </c>
      <c r="R15" s="494">
        <v>12</v>
      </c>
      <c r="S15" s="494">
        <v>8</v>
      </c>
      <c r="T15" s="493">
        <v>12</v>
      </c>
      <c r="U15" s="494">
        <v>7</v>
      </c>
      <c r="V15" s="494">
        <v>15</v>
      </c>
      <c r="W15" s="500">
        <v>16</v>
      </c>
      <c r="X15" s="502">
        <v>12</v>
      </c>
      <c r="Y15" s="493">
        <v>16</v>
      </c>
      <c r="Z15" s="494">
        <v>6</v>
      </c>
      <c r="AA15" s="493">
        <v>12</v>
      </c>
      <c r="AB15" s="493">
        <v>6</v>
      </c>
      <c r="AC15" s="482">
        <f t="shared" si="7"/>
        <v>141</v>
      </c>
    </row>
    <row r="16" spans="1:31" ht="18" hidden="1" customHeight="1">
      <c r="A16" s="483" t="s">
        <v>161</v>
      </c>
      <c r="B16" s="503">
        <v>68</v>
      </c>
      <c r="C16" s="494">
        <v>42</v>
      </c>
      <c r="D16" s="494">
        <v>44</v>
      </c>
      <c r="E16" s="493">
        <v>75</v>
      </c>
      <c r="F16" s="493">
        <v>135</v>
      </c>
      <c r="G16" s="493">
        <v>448</v>
      </c>
      <c r="H16" s="494">
        <v>507</v>
      </c>
      <c r="I16" s="494">
        <v>808</v>
      </c>
      <c r="J16" s="493">
        <v>313</v>
      </c>
      <c r="K16" s="493">
        <v>246</v>
      </c>
      <c r="L16" s="493"/>
      <c r="M16" s="493">
        <v>143</v>
      </c>
      <c r="N16" s="504">
        <f t="shared" si="6"/>
        <v>2829</v>
      </c>
      <c r="O16" s="47"/>
      <c r="P16" s="497" t="s">
        <v>161</v>
      </c>
      <c r="Q16" s="505">
        <v>9</v>
      </c>
      <c r="R16" s="494">
        <v>16</v>
      </c>
      <c r="S16" s="494">
        <v>12</v>
      </c>
      <c r="T16" s="493">
        <v>6</v>
      </c>
      <c r="U16" s="506">
        <v>7</v>
      </c>
      <c r="V16" s="506">
        <v>14</v>
      </c>
      <c r="W16" s="494">
        <v>9</v>
      </c>
      <c r="X16" s="494">
        <v>14</v>
      </c>
      <c r="Y16" s="494">
        <v>9</v>
      </c>
      <c r="Z16" s="494">
        <v>9</v>
      </c>
      <c r="AA16" s="506">
        <v>8</v>
      </c>
      <c r="AB16" s="506">
        <v>7</v>
      </c>
      <c r="AC16" s="507">
        <f t="shared" si="7"/>
        <v>120</v>
      </c>
    </row>
    <row r="17" spans="1:30" ht="18" hidden="1" customHeight="1">
      <c r="A17" s="508" t="s">
        <v>162</v>
      </c>
      <c r="B17" s="509">
        <v>71</v>
      </c>
      <c r="C17" s="509">
        <v>97</v>
      </c>
      <c r="D17" s="509">
        <v>61</v>
      </c>
      <c r="E17" s="510">
        <v>105</v>
      </c>
      <c r="F17" s="510">
        <v>198</v>
      </c>
      <c r="G17" s="510">
        <v>442</v>
      </c>
      <c r="H17" s="511">
        <v>790</v>
      </c>
      <c r="I17" s="512">
        <v>674</v>
      </c>
      <c r="J17" s="510">
        <v>275</v>
      </c>
      <c r="K17" s="510">
        <v>133</v>
      </c>
      <c r="L17" s="510"/>
      <c r="M17" s="510">
        <v>108</v>
      </c>
      <c r="N17" s="504">
        <f t="shared" si="6"/>
        <v>2954</v>
      </c>
      <c r="O17" s="4"/>
      <c r="P17" s="513" t="s">
        <v>162</v>
      </c>
      <c r="Q17" s="509">
        <v>7</v>
      </c>
      <c r="R17" s="509">
        <v>13</v>
      </c>
      <c r="S17" s="509">
        <v>12</v>
      </c>
      <c r="T17" s="510">
        <v>11</v>
      </c>
      <c r="U17" s="510">
        <v>12</v>
      </c>
      <c r="V17" s="510">
        <v>15</v>
      </c>
      <c r="W17" s="510">
        <v>20</v>
      </c>
      <c r="X17" s="510">
        <v>15</v>
      </c>
      <c r="Y17" s="510">
        <v>15</v>
      </c>
      <c r="Z17" s="510">
        <v>20</v>
      </c>
      <c r="AA17" s="510">
        <v>9</v>
      </c>
      <c r="AB17" s="510">
        <v>7</v>
      </c>
      <c r="AC17" s="514">
        <f t="shared" si="7"/>
        <v>156</v>
      </c>
    </row>
    <row r="18" spans="1:30" ht="13.8" hidden="1" thickBot="1">
      <c r="A18" s="515" t="s">
        <v>163</v>
      </c>
      <c r="B18" s="505">
        <v>38</v>
      </c>
      <c r="C18" s="510">
        <v>19</v>
      </c>
      <c r="D18" s="510">
        <v>38</v>
      </c>
      <c r="E18" s="510">
        <v>203</v>
      </c>
      <c r="F18" s="510">
        <v>146</v>
      </c>
      <c r="G18" s="510">
        <v>439</v>
      </c>
      <c r="H18" s="511">
        <v>964</v>
      </c>
      <c r="I18" s="511">
        <v>1154</v>
      </c>
      <c r="J18" s="510">
        <v>388</v>
      </c>
      <c r="K18" s="510">
        <v>176</v>
      </c>
      <c r="L18" s="510"/>
      <c r="M18" s="510">
        <v>143</v>
      </c>
      <c r="N18" s="516">
        <f t="shared" si="6"/>
        <v>3708</v>
      </c>
      <c r="O18" s="4"/>
      <c r="P18" s="517" t="s">
        <v>163</v>
      </c>
      <c r="Q18" s="510">
        <v>7</v>
      </c>
      <c r="R18" s="510">
        <v>7</v>
      </c>
      <c r="S18" s="510">
        <v>8</v>
      </c>
      <c r="T18" s="510">
        <v>12</v>
      </c>
      <c r="U18" s="510">
        <v>9</v>
      </c>
      <c r="V18" s="510">
        <v>6</v>
      </c>
      <c r="W18" s="510">
        <v>11</v>
      </c>
      <c r="X18" s="510">
        <v>8</v>
      </c>
      <c r="Y18" s="510">
        <v>16</v>
      </c>
      <c r="Z18" s="510">
        <v>40</v>
      </c>
      <c r="AA18" s="510">
        <v>17</v>
      </c>
      <c r="AB18" s="510">
        <v>16</v>
      </c>
      <c r="AC18" s="510">
        <f t="shared" si="7"/>
        <v>157</v>
      </c>
    </row>
    <row r="19" spans="1:30" ht="13.8" hidden="1" thickBot="1">
      <c r="A19" s="518" t="s">
        <v>164</v>
      </c>
      <c r="B19" s="512">
        <v>49</v>
      </c>
      <c r="C19" s="512">
        <v>63</v>
      </c>
      <c r="D19" s="512">
        <v>50</v>
      </c>
      <c r="E19" s="512">
        <v>71</v>
      </c>
      <c r="F19" s="512">
        <v>144</v>
      </c>
      <c r="G19" s="512">
        <v>374</v>
      </c>
      <c r="H19" s="519">
        <v>729</v>
      </c>
      <c r="I19" s="519">
        <v>1097</v>
      </c>
      <c r="J19" s="512">
        <v>397</v>
      </c>
      <c r="K19" s="512">
        <v>192</v>
      </c>
      <c r="L19" s="512"/>
      <c r="M19" s="512">
        <v>217</v>
      </c>
      <c r="N19" s="516">
        <f t="shared" si="6"/>
        <v>3383</v>
      </c>
      <c r="O19" s="4"/>
      <c r="P19" s="520" t="s">
        <v>164</v>
      </c>
      <c r="Q19" s="512">
        <v>10</v>
      </c>
      <c r="R19" s="512">
        <v>6</v>
      </c>
      <c r="S19" s="512">
        <v>14</v>
      </c>
      <c r="T19" s="512">
        <v>10</v>
      </c>
      <c r="U19" s="512">
        <v>10</v>
      </c>
      <c r="V19" s="512">
        <v>19</v>
      </c>
      <c r="W19" s="512">
        <v>11</v>
      </c>
      <c r="X19" s="512">
        <v>20</v>
      </c>
      <c r="Y19" s="512">
        <v>15</v>
      </c>
      <c r="Z19" s="512">
        <v>8</v>
      </c>
      <c r="AA19" s="512">
        <v>11</v>
      </c>
      <c r="AB19" s="512">
        <v>8</v>
      </c>
      <c r="AC19" s="510">
        <f t="shared" si="7"/>
        <v>142</v>
      </c>
    </row>
    <row r="20" spans="1:30" ht="13.8" hidden="1" thickBot="1">
      <c r="A20" s="515" t="s">
        <v>165</v>
      </c>
      <c r="B20" s="512">
        <v>53</v>
      </c>
      <c r="C20" s="512">
        <v>39</v>
      </c>
      <c r="D20" s="512">
        <v>74</v>
      </c>
      <c r="E20" s="512">
        <v>64</v>
      </c>
      <c r="F20" s="512">
        <v>208</v>
      </c>
      <c r="G20" s="512">
        <v>491</v>
      </c>
      <c r="H20" s="512">
        <v>454</v>
      </c>
      <c r="I20" s="519">
        <v>1068</v>
      </c>
      <c r="J20" s="512">
        <v>407</v>
      </c>
      <c r="K20" s="512">
        <v>228</v>
      </c>
      <c r="L20" s="512"/>
      <c r="M20" s="512">
        <v>81</v>
      </c>
      <c r="N20" s="521">
        <f t="shared" si="6"/>
        <v>3167</v>
      </c>
      <c r="O20" s="4"/>
      <c r="P20" s="517" t="s">
        <v>165</v>
      </c>
      <c r="Q20" s="512">
        <v>12</v>
      </c>
      <c r="R20" s="512">
        <v>13</v>
      </c>
      <c r="S20" s="512">
        <v>46</v>
      </c>
      <c r="T20" s="512">
        <v>9</v>
      </c>
      <c r="U20" s="512">
        <v>20</v>
      </c>
      <c r="V20" s="512">
        <v>4</v>
      </c>
      <c r="W20" s="512">
        <v>8</v>
      </c>
      <c r="X20" s="512">
        <v>30</v>
      </c>
      <c r="Y20" s="512">
        <v>22</v>
      </c>
      <c r="Z20" s="512">
        <v>20</v>
      </c>
      <c r="AA20" s="512">
        <v>16</v>
      </c>
      <c r="AB20" s="512">
        <v>12</v>
      </c>
      <c r="AC20" s="522">
        <f t="shared" si="7"/>
        <v>212</v>
      </c>
    </row>
    <row r="21" spans="1:30" ht="13.8" hidden="1" thickBot="1">
      <c r="A21" s="515" t="s">
        <v>166</v>
      </c>
      <c r="B21" s="523">
        <v>67</v>
      </c>
      <c r="C21" s="523">
        <v>62</v>
      </c>
      <c r="D21" s="523">
        <v>57</v>
      </c>
      <c r="E21" s="523">
        <v>77</v>
      </c>
      <c r="F21" s="523">
        <v>473</v>
      </c>
      <c r="G21" s="523">
        <v>468</v>
      </c>
      <c r="H21" s="524">
        <v>659</v>
      </c>
      <c r="I21" s="523">
        <v>851</v>
      </c>
      <c r="J21" s="523">
        <v>270</v>
      </c>
      <c r="K21" s="523">
        <v>208</v>
      </c>
      <c r="L21" s="523"/>
      <c r="M21" s="523">
        <v>174</v>
      </c>
      <c r="N21" s="525">
        <f t="shared" si="6"/>
        <v>3366</v>
      </c>
      <c r="O21" s="4" t="s">
        <v>3</v>
      </c>
      <c r="P21" s="520" t="s">
        <v>166</v>
      </c>
      <c r="Q21" s="512">
        <v>6</v>
      </c>
      <c r="R21" s="512">
        <v>25</v>
      </c>
      <c r="S21" s="512">
        <v>29</v>
      </c>
      <c r="T21" s="512">
        <v>4</v>
      </c>
      <c r="U21" s="512">
        <v>17</v>
      </c>
      <c r="V21" s="512">
        <v>19</v>
      </c>
      <c r="W21" s="512">
        <v>14</v>
      </c>
      <c r="X21" s="512">
        <v>37</v>
      </c>
      <c r="Y21" s="526">
        <v>76</v>
      </c>
      <c r="Z21" s="512">
        <v>34</v>
      </c>
      <c r="AA21" s="512">
        <v>17</v>
      </c>
      <c r="AB21" s="512">
        <v>18</v>
      </c>
      <c r="AC21" s="522">
        <f t="shared" si="7"/>
        <v>296</v>
      </c>
    </row>
    <row r="22" spans="1:30">
      <c r="A22" s="6"/>
      <c r="B22" s="108"/>
      <c r="C22" s="108"/>
      <c r="D22" s="108"/>
      <c r="E22" s="108"/>
      <c r="F22" s="108"/>
      <c r="G22" s="108"/>
      <c r="H22" s="108"/>
      <c r="I22" s="108"/>
      <c r="J22" s="108"/>
      <c r="K22" s="108"/>
      <c r="L22" s="108"/>
      <c r="M22" s="108"/>
      <c r="N22" s="7"/>
      <c r="O22" s="4"/>
      <c r="P22" s="8"/>
      <c r="Q22" s="109"/>
      <c r="R22" s="109"/>
      <c r="S22" s="109"/>
      <c r="T22" s="109"/>
      <c r="U22" s="109"/>
      <c r="V22" s="109"/>
      <c r="W22" s="109"/>
      <c r="X22" s="109"/>
      <c r="Y22" s="109"/>
      <c r="Z22" s="109"/>
      <c r="AA22" s="109"/>
      <c r="AB22" s="109"/>
      <c r="AC22" s="108"/>
    </row>
    <row r="23" spans="1:30" ht="13.5" customHeight="1">
      <c r="A23" s="872" t="s">
        <v>274</v>
      </c>
      <c r="B23" s="873"/>
      <c r="C23" s="873"/>
      <c r="D23" s="873"/>
      <c r="E23" s="873"/>
      <c r="F23" s="873"/>
      <c r="G23" s="873"/>
      <c r="H23" s="873"/>
      <c r="I23" s="873"/>
      <c r="J23" s="873"/>
      <c r="K23" s="873"/>
      <c r="L23" s="873"/>
      <c r="M23" s="873"/>
      <c r="N23" s="874"/>
      <c r="O23" s="4"/>
      <c r="P23" s="872" t="str">
        <f>+A23</f>
        <v>2025年 第27週（6/30～7/6）</v>
      </c>
      <c r="Q23" s="873"/>
      <c r="R23" s="873"/>
      <c r="S23" s="873"/>
      <c r="T23" s="873"/>
      <c r="U23" s="873"/>
      <c r="V23" s="873"/>
      <c r="W23" s="873"/>
      <c r="X23" s="873"/>
      <c r="Y23" s="873"/>
      <c r="Z23" s="873"/>
      <c r="AA23" s="873"/>
      <c r="AB23" s="873"/>
      <c r="AC23" s="874"/>
    </row>
    <row r="24" spans="1:30" ht="13.8" thickBot="1">
      <c r="A24" s="131" t="s">
        <v>41</v>
      </c>
      <c r="B24" s="4"/>
      <c r="C24" s="4"/>
      <c r="D24" s="4"/>
      <c r="E24" s="4"/>
      <c r="F24" s="4"/>
      <c r="G24" s="4" t="s">
        <v>17</v>
      </c>
      <c r="H24" s="4"/>
      <c r="I24" s="4"/>
      <c r="J24" s="4"/>
      <c r="K24" s="4"/>
      <c r="L24" s="4"/>
      <c r="M24" s="4"/>
      <c r="N24" s="10"/>
      <c r="O24" s="4"/>
      <c r="P24" s="132"/>
      <c r="Q24" s="4"/>
      <c r="R24" s="4"/>
      <c r="S24" s="4"/>
      <c r="T24" s="4"/>
      <c r="U24" s="4"/>
      <c r="V24" s="4"/>
      <c r="W24" s="4"/>
      <c r="X24" s="4"/>
      <c r="Y24" s="4"/>
      <c r="Z24" s="4"/>
      <c r="AA24" s="4"/>
      <c r="AB24" s="4"/>
      <c r="AC24" s="12"/>
    </row>
    <row r="25" spans="1:30" ht="33" customHeight="1" thickBot="1">
      <c r="A25" s="856" t="s">
        <v>167</v>
      </c>
      <c r="B25" s="857"/>
      <c r="C25" s="858"/>
      <c r="D25" s="859" t="s">
        <v>256</v>
      </c>
      <c r="E25" s="860"/>
      <c r="F25" s="4" t="s">
        <v>41</v>
      </c>
      <c r="G25" s="4" t="s">
        <v>17</v>
      </c>
      <c r="H25" s="4"/>
      <c r="I25" s="4"/>
      <c r="J25" s="4"/>
      <c r="K25" s="4"/>
      <c r="L25" s="4"/>
      <c r="M25" s="4"/>
      <c r="N25" s="10"/>
      <c r="O25" s="47" t="s">
        <v>17</v>
      </c>
      <c r="P25" s="67"/>
      <c r="Q25" s="527" t="s">
        <v>168</v>
      </c>
      <c r="R25" s="861" t="s">
        <v>219</v>
      </c>
      <c r="S25" s="862"/>
      <c r="T25" s="863"/>
      <c r="U25" s="4"/>
      <c r="V25" s="4"/>
      <c r="W25" s="4"/>
      <c r="X25" s="4"/>
      <c r="Y25" s="4"/>
      <c r="Z25" s="4"/>
      <c r="AA25" s="4"/>
      <c r="AB25" s="4"/>
      <c r="AC25" s="12"/>
    </row>
    <row r="26" spans="1:30" ht="15" customHeight="1">
      <c r="A26" s="9" t="s">
        <v>178</v>
      </c>
      <c r="B26" s="4"/>
      <c r="C26" s="4"/>
      <c r="D26" s="4" t="s">
        <v>3</v>
      </c>
      <c r="E26" s="4"/>
      <c r="F26" s="4"/>
      <c r="G26" s="4"/>
      <c r="H26" s="4"/>
      <c r="I26" s="4"/>
      <c r="J26" s="4"/>
      <c r="K26" s="4"/>
      <c r="L26" s="4"/>
      <c r="M26" s="4"/>
      <c r="N26" s="10"/>
      <c r="O26" s="47" t="s">
        <v>17</v>
      </c>
      <c r="P26" s="66"/>
      <c r="Q26" s="4"/>
      <c r="R26" s="4"/>
      <c r="S26" s="4"/>
      <c r="T26" s="4"/>
      <c r="U26" s="4"/>
      <c r="V26" s="4"/>
      <c r="W26" s="4"/>
      <c r="X26" s="4"/>
      <c r="Y26" s="4"/>
      <c r="Z26" s="4"/>
      <c r="AA26" s="4"/>
      <c r="AB26" s="4"/>
      <c r="AC26" s="12"/>
    </row>
    <row r="27" spans="1:30" ht="9" customHeight="1">
      <c r="A27" s="9"/>
      <c r="B27" s="4"/>
      <c r="C27" s="4"/>
      <c r="D27" s="4"/>
      <c r="E27" s="4"/>
      <c r="F27" s="4"/>
      <c r="G27" s="4"/>
      <c r="H27" s="4"/>
      <c r="I27" s="4"/>
      <c r="J27" s="4"/>
      <c r="K27" s="4"/>
      <c r="L27" s="4"/>
      <c r="M27" s="4"/>
      <c r="N27" s="10"/>
      <c r="O27" s="47" t="s">
        <v>17</v>
      </c>
      <c r="P27" s="11"/>
      <c r="Q27" s="4"/>
      <c r="R27" s="4"/>
      <c r="S27" s="4"/>
      <c r="T27" s="4"/>
      <c r="U27" s="4"/>
      <c r="V27" s="4"/>
      <c r="W27" s="4"/>
      <c r="X27" s="4"/>
      <c r="Y27" s="4"/>
      <c r="Z27" s="4"/>
      <c r="AA27" s="4"/>
      <c r="AB27" s="4"/>
      <c r="AC27" s="12"/>
    </row>
    <row r="28" spans="1:30">
      <c r="A28" s="9"/>
      <c r="B28" s="4"/>
      <c r="C28" s="4"/>
      <c r="D28" s="4"/>
      <c r="E28" s="4"/>
      <c r="F28" s="4"/>
      <c r="G28" s="4"/>
      <c r="H28" s="4"/>
      <c r="I28" s="4"/>
      <c r="J28" s="4"/>
      <c r="K28" s="4"/>
      <c r="L28" s="4"/>
      <c r="M28" s="4"/>
      <c r="N28" s="10"/>
      <c r="O28" s="4" t="s">
        <v>17</v>
      </c>
      <c r="P28" s="5"/>
      <c r="AC28" s="13"/>
    </row>
    <row r="29" spans="1:30">
      <c r="A29" s="9"/>
      <c r="B29" s="4"/>
      <c r="C29" s="4"/>
      <c r="D29" s="4"/>
      <c r="E29" s="4"/>
      <c r="F29" s="4"/>
      <c r="G29" s="4"/>
      <c r="H29" s="4"/>
      <c r="I29" s="4"/>
      <c r="J29" s="4"/>
      <c r="K29" s="4"/>
      <c r="L29" s="4"/>
      <c r="M29" s="4"/>
      <c r="N29" s="10"/>
      <c r="O29" s="4" t="s">
        <v>17</v>
      </c>
      <c r="P29" s="5"/>
      <c r="AC29" s="13"/>
    </row>
    <row r="30" spans="1:30">
      <c r="A30" s="9"/>
      <c r="B30" s="4"/>
      <c r="C30" s="4"/>
      <c r="D30" s="4"/>
      <c r="E30" s="4"/>
      <c r="F30" s="4"/>
      <c r="G30" s="4"/>
      <c r="H30" s="4"/>
      <c r="I30" s="4"/>
      <c r="J30" s="4"/>
      <c r="K30" s="4"/>
      <c r="L30" s="4"/>
      <c r="M30" s="4"/>
      <c r="N30" s="10"/>
      <c r="O30" s="4" t="s">
        <v>17</v>
      </c>
      <c r="P30" s="5"/>
      <c r="AC30" s="13"/>
      <c r="AD30" s="73"/>
    </row>
    <row r="31" spans="1:30">
      <c r="A31" s="9"/>
      <c r="B31" s="4"/>
      <c r="C31" s="4"/>
      <c r="D31" s="4"/>
      <c r="E31" s="4"/>
      <c r="F31" s="4"/>
      <c r="G31" s="4"/>
      <c r="H31" s="4"/>
      <c r="I31" s="4"/>
      <c r="J31" s="4"/>
      <c r="K31" s="4"/>
      <c r="L31" s="4"/>
      <c r="M31" s="4"/>
      <c r="N31" s="10"/>
      <c r="O31" s="4"/>
      <c r="P31" s="5"/>
      <c r="AC31" s="13"/>
    </row>
    <row r="32" spans="1:30" ht="21.6">
      <c r="A32" s="141" t="s">
        <v>169</v>
      </c>
      <c r="B32" s="4"/>
      <c r="C32" s="4"/>
      <c r="D32" s="4"/>
      <c r="E32" s="4"/>
      <c r="F32" s="4"/>
      <c r="G32" s="4"/>
      <c r="H32" s="4"/>
      <c r="I32" s="4"/>
      <c r="J32" s="4"/>
      <c r="K32" s="4"/>
      <c r="L32" s="4"/>
      <c r="M32" s="4"/>
      <c r="N32" s="10"/>
      <c r="O32" s="4"/>
      <c r="P32" s="5"/>
      <c r="AC32" s="13"/>
    </row>
    <row r="33" spans="1:29" ht="13.8" thickBot="1">
      <c r="A33" s="528"/>
      <c r="B33" s="529"/>
      <c r="C33" s="529"/>
      <c r="D33" s="529"/>
      <c r="E33" s="529"/>
      <c r="F33" s="529"/>
      <c r="G33" s="529"/>
      <c r="H33" s="529"/>
      <c r="I33" s="529"/>
      <c r="J33" s="529"/>
      <c r="K33" s="529"/>
      <c r="L33" s="529"/>
      <c r="M33" s="529"/>
      <c r="N33" s="530"/>
      <c r="O33" s="4"/>
      <c r="P33" s="531"/>
      <c r="Q33" s="532"/>
      <c r="R33" s="532"/>
      <c r="S33" s="532"/>
      <c r="T33" s="532"/>
      <c r="U33" s="532"/>
      <c r="V33" s="532"/>
      <c r="W33" s="532"/>
      <c r="X33" s="532"/>
      <c r="Y33" s="532"/>
      <c r="Z33" s="532"/>
      <c r="AA33" s="532"/>
      <c r="AB33" s="532"/>
      <c r="AC33" s="533"/>
    </row>
    <row r="34" spans="1:29">
      <c r="A34" s="534"/>
      <c r="C34" s="4"/>
      <c r="D34" s="4"/>
      <c r="E34" s="4"/>
      <c r="F34" s="4"/>
      <c r="G34" s="4"/>
      <c r="H34" s="4"/>
      <c r="I34" s="4"/>
      <c r="J34" s="4"/>
      <c r="K34" s="4"/>
      <c r="L34" s="4"/>
      <c r="M34" s="4"/>
      <c r="N34" s="4"/>
      <c r="O34" s="4"/>
    </row>
    <row r="35" spans="1:29">
      <c r="O35" s="4"/>
    </row>
    <row r="36" spans="1:29">
      <c r="J36" s="110" t="s">
        <v>3</v>
      </c>
      <c r="O36" s="4"/>
    </row>
    <row r="37" spans="1:29">
      <c r="O37" s="4"/>
    </row>
    <row r="38" spans="1:29">
      <c r="O38" s="4"/>
    </row>
    <row r="39" spans="1:29">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c r="Q40" s="55" t="s">
        <v>170</v>
      </c>
      <c r="R40" s="55"/>
      <c r="S40" s="55"/>
      <c r="T40" s="55"/>
      <c r="U40" s="55"/>
      <c r="V40" s="55"/>
      <c r="W40" s="55"/>
      <c r="X40" s="55"/>
    </row>
    <row r="41" spans="1:29">
      <c r="Q41" s="55" t="s">
        <v>171</v>
      </c>
      <c r="R41" s="55"/>
      <c r="S41" s="55"/>
      <c r="T41" s="55"/>
      <c r="U41" s="55"/>
      <c r="V41" s="55"/>
      <c r="W41" s="55"/>
      <c r="X41" s="55"/>
    </row>
  </sheetData>
  <mergeCells count="9">
    <mergeCell ref="A25:C25"/>
    <mergeCell ref="D25:E25"/>
    <mergeCell ref="R25:T25"/>
    <mergeCell ref="A1:N1"/>
    <mergeCell ref="P1:AC1"/>
    <mergeCell ref="A2:N2"/>
    <mergeCell ref="P2:AC2"/>
    <mergeCell ref="A23:N23"/>
    <mergeCell ref="P23:AC23"/>
  </mergeCells>
  <phoneticPr fontId="81"/>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2:Z25"/>
  <sheetViews>
    <sheetView zoomScale="110" zoomScaleNormal="110" workbookViewId="0">
      <selection activeCell="U20" sqref="U20"/>
    </sheetView>
  </sheetViews>
  <sheetFormatPr defaultRowHeight="13.2"/>
  <cols>
    <col min="4" max="9" width="7.21875" customWidth="1"/>
    <col min="14" max="14" width="9.44140625" bestFit="1" customWidth="1"/>
  </cols>
  <sheetData>
    <row r="2" spans="1:26">
      <c r="A2" s="270"/>
      <c r="D2" t="s">
        <v>183</v>
      </c>
      <c r="E2" s="271" t="s">
        <v>184</v>
      </c>
      <c r="F2" t="s">
        <v>185</v>
      </c>
      <c r="G2" t="s">
        <v>186</v>
      </c>
      <c r="H2" t="s">
        <v>187</v>
      </c>
      <c r="I2" t="s">
        <v>188</v>
      </c>
      <c r="J2" t="s">
        <v>189</v>
      </c>
    </row>
    <row r="4" spans="1:26">
      <c r="D4" s="272">
        <v>6</v>
      </c>
      <c r="E4" s="272">
        <v>10</v>
      </c>
      <c r="F4" s="273">
        <v>2</v>
      </c>
      <c r="G4" s="274">
        <v>3</v>
      </c>
      <c r="H4" s="273">
        <v>1</v>
      </c>
      <c r="I4" s="273">
        <v>0</v>
      </c>
      <c r="J4" s="273">
        <v>4</v>
      </c>
      <c r="L4" s="275"/>
      <c r="M4">
        <f>SUM(D4:L4)</f>
        <v>26</v>
      </c>
    </row>
    <row r="5" spans="1:26">
      <c r="D5" s="276">
        <f>+D4/$M$4</f>
        <v>0.23076923076923078</v>
      </c>
      <c r="E5" s="276">
        <f t="shared" ref="E5:J5" si="0">+E4/$M$4</f>
        <v>0.38461538461538464</v>
      </c>
      <c r="F5" s="277">
        <f t="shared" si="0"/>
        <v>7.6923076923076927E-2</v>
      </c>
      <c r="G5" s="278">
        <f t="shared" si="0"/>
        <v>0.11538461538461539</v>
      </c>
      <c r="H5" s="277">
        <f t="shared" si="0"/>
        <v>3.8461538461538464E-2</v>
      </c>
      <c r="I5" s="277">
        <f t="shared" si="0"/>
        <v>0</v>
      </c>
      <c r="J5" s="277">
        <f t="shared" si="0"/>
        <v>0.15384615384615385</v>
      </c>
    </row>
    <row r="8" spans="1:26" ht="13.8" thickBot="1"/>
    <row r="9" spans="1:26" ht="13.8" thickBot="1">
      <c r="J9" t="s">
        <v>41</v>
      </c>
      <c r="M9" t="s">
        <v>178</v>
      </c>
      <c r="N9" s="880" t="s">
        <v>259</v>
      </c>
      <c r="O9" s="881"/>
      <c r="P9" s="130"/>
      <c r="Q9" s="130"/>
      <c r="R9" s="130"/>
      <c r="S9" s="130"/>
    </row>
    <row r="10" spans="1:26" ht="13.8" thickBot="1">
      <c r="N10" s="882" t="s">
        <v>190</v>
      </c>
      <c r="O10" s="883"/>
      <c r="P10" s="884"/>
      <c r="Q10" s="885" t="s">
        <v>191</v>
      </c>
      <c r="R10" s="886"/>
      <c r="S10" s="887"/>
    </row>
    <row r="11" spans="1:26" ht="13.8" thickBot="1">
      <c r="N11" s="279" t="s">
        <v>192</v>
      </c>
      <c r="O11" s="280" t="s">
        <v>192</v>
      </c>
      <c r="P11" s="281" t="s">
        <v>192</v>
      </c>
      <c r="Q11" s="279" t="s">
        <v>192</v>
      </c>
      <c r="R11" s="280" t="s">
        <v>192</v>
      </c>
      <c r="S11" s="282" t="s">
        <v>192</v>
      </c>
    </row>
    <row r="12" spans="1:26" ht="13.8" thickTop="1">
      <c r="N12" s="283" t="s">
        <v>193</v>
      </c>
      <c r="O12" s="284" t="s">
        <v>194</v>
      </c>
      <c r="P12" s="285" t="s">
        <v>195</v>
      </c>
      <c r="Q12" s="283" t="s">
        <v>193</v>
      </c>
      <c r="R12" s="284" t="s">
        <v>194</v>
      </c>
      <c r="S12" s="286" t="s">
        <v>195</v>
      </c>
    </row>
    <row r="13" spans="1:26" ht="13.8" thickBot="1">
      <c r="N13" s="287">
        <f>+U13</f>
        <v>1048</v>
      </c>
      <c r="O13" s="288">
        <f t="shared" ref="O13:S13" si="1">+V13</f>
        <v>563</v>
      </c>
      <c r="P13" s="289">
        <f t="shared" si="1"/>
        <v>485</v>
      </c>
      <c r="Q13" s="290">
        <f t="shared" si="1"/>
        <v>3841</v>
      </c>
      <c r="R13" s="288">
        <f t="shared" si="1"/>
        <v>1823</v>
      </c>
      <c r="S13" s="291">
        <f t="shared" si="1"/>
        <v>2018</v>
      </c>
      <c r="U13">
        <v>1048</v>
      </c>
      <c r="V13">
        <v>563</v>
      </c>
      <c r="W13">
        <v>485</v>
      </c>
      <c r="X13">
        <v>3841</v>
      </c>
      <c r="Y13">
        <v>1823</v>
      </c>
      <c r="Z13">
        <v>2018</v>
      </c>
    </row>
    <row r="15" spans="1:26" ht="13.8" thickBot="1"/>
    <row r="16" spans="1:26" ht="13.8" thickBot="1">
      <c r="N16" s="880" t="s">
        <v>337</v>
      </c>
      <c r="O16" s="881"/>
      <c r="P16" s="130"/>
      <c r="Q16" s="130"/>
      <c r="R16" s="130"/>
      <c r="S16" s="130"/>
    </row>
    <row r="17" spans="14:26" ht="13.8" thickBot="1">
      <c r="N17" s="882" t="s">
        <v>190</v>
      </c>
      <c r="O17" s="883"/>
      <c r="P17" s="884"/>
      <c r="Q17" s="885" t="s">
        <v>191</v>
      </c>
      <c r="R17" s="886"/>
      <c r="S17" s="887"/>
    </row>
    <row r="18" spans="14:26" ht="13.8" thickBot="1">
      <c r="N18" s="279" t="s">
        <v>192</v>
      </c>
      <c r="O18" s="280" t="s">
        <v>192</v>
      </c>
      <c r="P18" s="281" t="s">
        <v>192</v>
      </c>
      <c r="Q18" s="279" t="s">
        <v>192</v>
      </c>
      <c r="R18" s="280" t="s">
        <v>192</v>
      </c>
      <c r="S18" s="282" t="s">
        <v>192</v>
      </c>
    </row>
    <row r="19" spans="14:26" ht="13.8" thickTop="1">
      <c r="N19" s="283" t="s">
        <v>193</v>
      </c>
      <c r="O19" s="284" t="s">
        <v>194</v>
      </c>
      <c r="P19" s="285" t="s">
        <v>195</v>
      </c>
      <c r="Q19" s="283" t="s">
        <v>193</v>
      </c>
      <c r="R19" s="284" t="s">
        <v>194</v>
      </c>
      <c r="S19" s="286" t="s">
        <v>195</v>
      </c>
    </row>
    <row r="20" spans="14:26" ht="13.8" thickBot="1">
      <c r="N20" s="288">
        <f t="shared" ref="N20:S20" si="2">+U20</f>
        <v>1023</v>
      </c>
      <c r="O20" s="288">
        <f t="shared" si="2"/>
        <v>543</v>
      </c>
      <c r="P20" s="289">
        <f t="shared" si="2"/>
        <v>480</v>
      </c>
      <c r="Q20" s="290">
        <f t="shared" si="2"/>
        <v>5405</v>
      </c>
      <c r="R20" s="288">
        <f t="shared" si="2"/>
        <v>2592</v>
      </c>
      <c r="S20" s="291">
        <f t="shared" si="2"/>
        <v>2813</v>
      </c>
      <c r="U20">
        <v>1023</v>
      </c>
      <c r="V20">
        <v>543</v>
      </c>
      <c r="W20">
        <v>480</v>
      </c>
      <c r="X20">
        <v>5405</v>
      </c>
      <c r="Y20">
        <v>2592</v>
      </c>
      <c r="Z20">
        <v>2813</v>
      </c>
    </row>
    <row r="22" spans="14:26" ht="13.8" thickBot="1"/>
    <row r="23" spans="14:26" ht="13.8" thickBot="1">
      <c r="N23" s="875" t="s">
        <v>190</v>
      </c>
      <c r="O23" s="876"/>
      <c r="P23" s="876"/>
      <c r="Q23" s="877" t="s">
        <v>191</v>
      </c>
      <c r="R23" s="878"/>
      <c r="S23" s="879"/>
    </row>
    <row r="24" spans="14:26">
      <c r="N24" s="292" t="s">
        <v>193</v>
      </c>
      <c r="O24" s="293" t="s">
        <v>194</v>
      </c>
      <c r="P24" s="294" t="s">
        <v>195</v>
      </c>
      <c r="Q24" s="292" t="s">
        <v>193</v>
      </c>
      <c r="R24" s="293" t="s">
        <v>194</v>
      </c>
      <c r="S24" s="295" t="s">
        <v>195</v>
      </c>
    </row>
    <row r="25" spans="14:26" ht="13.8" thickBot="1">
      <c r="N25" s="296">
        <f>(N20-N13)/N20</f>
        <v>-2.4437927663734114E-2</v>
      </c>
      <c r="O25" s="297">
        <f t="shared" ref="O25:S25" si="3">(O20-O13)/O20</f>
        <v>-3.6832412523020261E-2</v>
      </c>
      <c r="P25" s="298">
        <f t="shared" si="3"/>
        <v>-1.0416666666666666E-2</v>
      </c>
      <c r="Q25" s="296">
        <f>(Q20-Q13)/Q20</f>
        <v>0.28936170212765955</v>
      </c>
      <c r="R25" s="297">
        <f t="shared" si="3"/>
        <v>0.29668209876543211</v>
      </c>
      <c r="S25" s="299">
        <f t="shared" si="3"/>
        <v>0.28261642374688944</v>
      </c>
    </row>
  </sheetData>
  <mergeCells count="8">
    <mergeCell ref="N23:P23"/>
    <mergeCell ref="Q23:S23"/>
    <mergeCell ref="N9:O9"/>
    <mergeCell ref="N10:P10"/>
    <mergeCell ref="Q10:S10"/>
    <mergeCell ref="N16:O16"/>
    <mergeCell ref="N17:P17"/>
    <mergeCell ref="Q17:S17"/>
  </mergeCells>
  <phoneticPr fontId="8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ヘッドライン</vt:lpstr>
      <vt:lpstr>スポンサー公告 </vt:lpstr>
      <vt:lpstr>27　ノロウイルス関連情報 </vt:lpstr>
      <vt:lpstr>27  衛生訓話</vt:lpstr>
      <vt:lpstr>27　食中毒記事等 </vt:lpstr>
      <vt:lpstr>27 海外情報</vt:lpstr>
      <vt:lpstr>26　国内感染症情報</vt:lpstr>
      <vt:lpstr>27　感染症統計</vt:lpstr>
      <vt:lpstr>Sheet1</vt:lpstr>
      <vt:lpstr>27　食品回収</vt:lpstr>
      <vt:lpstr>27　食品表示</vt:lpstr>
      <vt:lpstr>27　残留農薬など</vt:lpstr>
      <vt:lpstr>Sheet3</vt:lpstr>
      <vt:lpstr>'26　国内感染症情報'!Print_Area</vt:lpstr>
      <vt:lpstr>'27  衛生訓話'!Print_Area</vt:lpstr>
      <vt:lpstr>'27　ノロウイルス関連情報 '!Print_Area</vt:lpstr>
      <vt:lpstr>'27 海外情報'!Print_Area</vt:lpstr>
      <vt:lpstr>'27　感染症統計'!Print_Area</vt:lpstr>
      <vt:lpstr>'27　残留農薬など'!Print_Area</vt:lpstr>
      <vt:lpstr>'27　食中毒記事等 '!Print_Area</vt:lpstr>
      <vt:lpstr>'27　食品回収'!Print_Area</vt:lpstr>
      <vt:lpstr>'27　食品表示'!Print_Area</vt:lpstr>
      <vt:lpstr>'スポンサー公告 '!Print_Area</vt:lpstr>
      <vt:lpstr>'27　食中毒記事等 '!Print_Titles</vt:lpstr>
      <vt:lpstr>'27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2025-07-13T03:36:54Z</dcterms:modified>
  <cp:category/>
  <cp:contentStatus/>
</cp:coreProperties>
</file>