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51079C9F-20D0-4B4C-A6C4-7CD123AEFD92}"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27　ノロウイルス関連情報 " sheetId="101" r:id="rId3"/>
    <sheet name="27  衛生訓話" sheetId="259" r:id="rId4"/>
    <sheet name="27　食中毒記事等 " sheetId="29" r:id="rId5"/>
    <sheet name="27 海外情報" sheetId="123" r:id="rId6"/>
    <sheet name="26　国内感染症情報" sheetId="124" r:id="rId7"/>
    <sheet name="27　感染症統計" sheetId="240" r:id="rId8"/>
    <sheet name="Sheet1" sheetId="209" state="hidden" r:id="rId9"/>
    <sheet name="27　食品回収" sheetId="60" r:id="rId10"/>
    <sheet name="27　食品表示" sheetId="156" r:id="rId11"/>
    <sheet name="27　残留農薬など" sheetId="34" r:id="rId12"/>
    <sheet name="Sheet3" sheetId="254" state="hidden" r:id="rId13"/>
  </sheets>
  <definedNames>
    <definedName name="_xlnm._FilterDatabase" localSheetId="2" hidden="1">'27　ノロウイルス関連情報 '!$A$22:$G$75</definedName>
    <definedName name="_xlnm._FilterDatabase" localSheetId="4" hidden="1">'27　食中毒記事等 '!$A$11:$D$11</definedName>
    <definedName name="_xlnm._FilterDatabase" localSheetId="9" hidden="1">'27　食品回収'!$A$1:$E$30</definedName>
    <definedName name="_xlnm._FilterDatabase" localSheetId="10" hidden="1">'27　食品表示'!$A$1:$C$1</definedName>
    <definedName name="_xlnm.Print_Area" localSheetId="6">'26　国内感染症情報'!$A$1:$D$34</definedName>
    <definedName name="_xlnm.Print_Area" localSheetId="3">'27  衛生訓話'!$A$1:$M$29</definedName>
    <definedName name="_xlnm.Print_Area" localSheetId="2">'27　ノロウイルス関連情報 '!$A$19:$N$84</definedName>
    <definedName name="_xlnm.Print_Area" localSheetId="5">'27 海外情報'!$A$1:$C$63</definedName>
    <definedName name="_xlnm.Print_Area" localSheetId="7">'27　感染症統計'!$A$1:$AC$39</definedName>
    <definedName name="_xlnm.Print_Area" localSheetId="11">'27　残留農薬など'!$A$1:$N$19</definedName>
    <definedName name="_xlnm.Print_Area" localSheetId="4">'27　食中毒記事等 '!$A$1:$D$52</definedName>
    <definedName name="_xlnm.Print_Area" localSheetId="9">'27　食品回収'!$A$1:$E$34</definedName>
    <definedName name="_xlnm.Print_Area" localSheetId="10">'27　食品表示'!$A$1:$C$33</definedName>
    <definedName name="_xlnm.Print_Area" localSheetId="1">'スポンサー公告 '!$A$1:$AB$55</definedName>
    <definedName name="_xlnm.Print_Titles" localSheetId="4">'27　食中毒記事等 '!$11:$11</definedName>
    <definedName name="_xlnm.Print_Titles" localSheetId="10">'27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8" l="1"/>
  <c r="B18" i="78"/>
  <c r="V4" i="240" l="1"/>
  <c r="G4" i="240"/>
  <c r="H4" i="240"/>
  <c r="W4" i="240"/>
  <c r="B25" i="101"/>
  <c r="B26" i="101"/>
  <c r="B27" i="101"/>
  <c r="B28" i="101"/>
  <c r="B29" i="101"/>
  <c r="B30"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2" i="101"/>
  <c r="B63" i="101"/>
  <c r="B64" i="101"/>
  <c r="B65" i="101"/>
  <c r="B66" i="101"/>
  <c r="B67" i="101"/>
  <c r="B68" i="101"/>
  <c r="B69" i="101"/>
  <c r="B15" i="78" l="1"/>
  <c r="B14" i="78"/>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T4" i="240"/>
  <c r="S4" i="240"/>
  <c r="R4" i="240"/>
  <c r="Q4" i="240"/>
  <c r="P4" i="240"/>
  <c r="M4" i="240"/>
  <c r="K4" i="240"/>
  <c r="J4" i="240"/>
  <c r="I4" i="240"/>
  <c r="E4" i="240"/>
  <c r="D4" i="240"/>
  <c r="C4" i="240"/>
  <c r="B4" i="240"/>
  <c r="N4" i="240" l="1"/>
  <c r="AC4" i="240"/>
  <c r="M4" i="209" l="1"/>
  <c r="S13" i="209" l="1"/>
  <c r="R13" i="209"/>
  <c r="Q13" i="209"/>
  <c r="P13" i="209"/>
  <c r="O13" i="209"/>
  <c r="S20" i="209"/>
  <c r="R20" i="209"/>
  <c r="Q20" i="209"/>
  <c r="P20" i="209"/>
  <c r="O20" i="209"/>
  <c r="G25" i="101"/>
  <c r="G26" i="101"/>
  <c r="G70" i="101" l="1"/>
  <c r="B70" i="101" s="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<sst xmlns="http://schemas.openxmlformats.org/spreadsheetml/2006/main" count="648" uniqueCount="444">
  <si>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</si>
  <si>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</si>
  <si>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</si>
  <si>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</si>
  <si>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</si>
  <si>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</si>
  <si>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</si>
  <si>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</si>
  <si>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</si>
  <si>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</si>
  <si>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</si>
  <si>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</si>
  <si>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</si>
  <si>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</si>
  <si>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</si>
  <si>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</si>
  <si>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</si>
  <si>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</si>
  <si>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</si>
  <si>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</si>
  <si>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</si>
  <si>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</si>
  <si>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</si>
  <si>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</si>
  <si>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</si>
  <si>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</si>
  <si>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</si>
  <si>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</si>
  <si>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</si>
  <si>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</si>
  <si>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</si>
  <si>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</si>
  <si>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</si>
  <si>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</si>
  <si>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</si>
  <si>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</si>
  <si>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</si>
  <si>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</si>
  <si>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</si>
  <si>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</si>
  <si>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</si>
  <si>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</si>
  <si>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</si>
  <si>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</si>
  <si>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</si>
  <si>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</si>
  <si>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</si>
  <si>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</si>
  <si>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</si>
  <si>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</si>
  <si>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</si>
  <si>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</si>
  <si>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</si>
  <si>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</si>
  <si>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</si>
  <si>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</si>
  <si>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</si>
  <si>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</si>
  <si>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</si>
  <si>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</si>
  <si>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</si>
  <si>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</si>
  <si>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</si>
  <si>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</si>
  <si>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</si>
  <si>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</si>
  <si>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</si>
  <si>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</si>
  <si>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</si>
  <si>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</si>
  <si>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</si>
  <si>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</si>
  <si>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</si>
  <si>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</si>
  <si>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</si>
  <si>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</si>
  <si>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</si>
  <si>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</si>
  <si>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</si>
  <si>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</si>
  <si>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</si>
  <si>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</si>
  <si>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</si>
  <si>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</si>
  <si>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</si>
  <si>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</si>
  <si>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</si>
  <si>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</si>
  <si>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</si>
  <si>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</si>
  <si>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</si>
  <si>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</si>
  <si>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</si>
  <si>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</si>
  <si>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</si>
  <si>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</si>
  <si>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</si>
  <si>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</si>
  <si>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</si>
  <si>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</si>
  <si>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</si>
  <si>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</si>
  <si>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</si>
  <si>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</si>
  <si>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</si>
  <si>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</si>
  <si>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</si>
  <si>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</si>
  <si>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</si>
  <si>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</si>
  <si>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</si>
  <si>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</si>
  <si>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</si>
  <si>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</si>
  <si>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</si>
  <si>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</si>
  <si>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</si>
  <si>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</si>
  <si>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</si>
  <si>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</si>
  <si>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</si>
  <si>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</si>
  <si>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</si>
  <si>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</si>
  <si>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</si>
  <si>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</si>
  <si>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</si>
  <si>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</si>
  <si>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</si>
  <si>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</si>
  <si>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</si>
  <si>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</si>
  <si>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</si>
  <si>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</si>
  <si>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</si>
  <si>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</si>
  <si>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</si>
  <si>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</si>
  <si>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</si>
  <si>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</si>
  <si>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</si>
  <si>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</si>
  <si>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</si>
  <si>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</si>
  <si>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</si>
  <si>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</si>
  <si>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</si>
  <si>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</si>
  <si>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</si>
  <si>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</si>
  <si>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</si>
  <si>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</si>
  <si>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</si>
  <si>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</si>
  <si>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</si>
  <si>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</si>
  <si>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</si>
  <si>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</si>
  <si>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</si>
  <si>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</si>
  <si>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</si>
  <si>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</si>
  <si>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</si>
  <si>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</si>
  <si>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</si>
  <si>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</si>
  <si>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</si>
  <si>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</si>
  <si>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</si>
  <si>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</si>
  <si>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</si>
  <si>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</si>
  <si>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</si>
  <si>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</si>
  <si>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</si>
  <si>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</si>
  <si>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</si>
  <si>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</si>
  <si>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</si>
  <si>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</si>
  <si>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</si>
  <si>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</si>
  <si>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</si>
  <si>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</si>
  <si>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</si>
  <si>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</si>
  <si>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</si>
  <si>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</si>
  <si>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</si>
  <si>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</si>
  <si>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</si>
  <si>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</si>
  <si>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</si>
  <si>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</si>
  <si>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</si>
  <si>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</si>
  <si>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</si>
  <si>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</si>
  <si>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</si>
  <si>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</si>
  <si>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</si>
  <si>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</si>
  <si>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</si>
  <si>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</si>
  <si>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</si>
  <si>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</si>
  <si>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</si>
  <si>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</si>
  <si>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</si>
  <si>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</si>
  <si>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</si>
  <si>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</si>
  <si>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回収＆交換</t>
  </si>
  <si>
    <t>回収＆返金/交換</t>
  </si>
  <si>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</si>
  <si>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</si>
  <si>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</si>
  <si>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</si>
  <si>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細菌性赤痢1例‌
菌種：S. flexneri（B群）＿感染地域：インドネシア</t>
    <phoneticPr fontId="81"/>
  </si>
  <si>
    <t>非常に少ない</t>
    <rPh sb="0" eb="2">
      <t>ヒジョウ</t>
    </rPh>
    <rPh sb="3" eb="4">
      <t>スク</t>
    </rPh>
    <phoneticPr fontId="81"/>
  </si>
  <si>
    <t>西友</t>
  </si>
  <si>
    <t>PLANT</t>
  </si>
  <si>
    <t>赤痢　無し</t>
    <rPh sb="0" eb="2">
      <t>セキリ</t>
    </rPh>
    <rPh sb="3" eb="4">
      <t>ナ</t>
    </rPh>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</si>
  <si>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</si>
  <si>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</si>
  <si>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</si>
  <si>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</si>
  <si>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</si>
  <si>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</si>
  <si>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</si>
  <si>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</si>
  <si>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</si>
  <si>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</si>
  <si>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</si>
  <si>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</si>
  <si>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</si>
  <si>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</si>
  <si>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</si>
  <si>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</si>
  <si>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</si>
  <si>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</si>
  <si>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</si>
  <si>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2025/24週</t>
    <phoneticPr fontId="81"/>
  </si>
  <si>
    <t>2025/25週</t>
    <phoneticPr fontId="81"/>
  </si>
  <si>
    <t>回収</t>
  </si>
  <si>
    <t>　↓　職場の先輩は以下のことを理解して　わかり易く　指導しましょう　↓</t>
    <phoneticPr fontId="5"/>
  </si>
  <si>
    <t>福島県</t>
    <rPh sb="0" eb="2">
      <t>フクシマ</t>
    </rPh>
    <phoneticPr fontId="81"/>
  </si>
  <si>
    <t>京急ストア</t>
  </si>
  <si>
    <t>ユニバース</t>
  </si>
  <si>
    <t>オーケー</t>
  </si>
  <si>
    <t>6月19日（木曜日）または20日（金曜日）に市内仕出し弁当店で調理、提供された弁当を喫食した3グループ88人のうち15人が21日（土曜日）6時00分頃から下痢、吐き気、発熱等の食中毒様症状を呈したことが判明しました。患者15人のうち12人および従事者3人からサポウイルスが検出</t>
    <phoneticPr fontId="81"/>
  </si>
  <si>
    <t>千葉県公表</t>
    <rPh sb="0" eb="3">
      <t>チバケン</t>
    </rPh>
    <rPh sb="3" eb="5">
      <t>コウヒョウ</t>
    </rPh>
    <phoneticPr fontId="81"/>
  </si>
  <si>
    <t>岩見沢保健所によりますと、6月19日に昼食としてミートソーススパゲッティなどを食べた入居者や職員など13人が嘔吐や発熱、下痢等の症状を発症し、うち3人が医療機関を受診しました。
岩見沢保健所などの調査の結果、入居者や職員合わせて6人と、給食の調理を担当した2人からノロウイルスが検出</t>
    <phoneticPr fontId="81"/>
  </si>
  <si>
    <t>STVニュース北海道</t>
    <rPh sb="7" eb="10">
      <t>ホッカイドウ</t>
    </rPh>
    <phoneticPr fontId="81"/>
  </si>
  <si>
    <t>福島県は3日、南会津町の飲食店「日の丸亭田島上町店」が6月27日に町内の保育施設に提供した弁当を食べた3歳～60代の男女16人が下痢や嘔吐（おうと）などの症状を訴え、調査の結果、食中毒と断定したと発表した。患者からノロウイルスが検出</t>
    <phoneticPr fontId="81"/>
  </si>
  <si>
    <t>福島民友</t>
    <rPh sb="0" eb="2">
      <t>フクシマ</t>
    </rPh>
    <rPh sb="2" eb="4">
      <t>ミンユウ</t>
    </rPh>
    <phoneticPr fontId="81"/>
  </si>
  <si>
    <t>平年並み</t>
    <rPh sb="0" eb="3">
      <t>ヘイネンナ</t>
    </rPh>
    <phoneticPr fontId="81"/>
  </si>
  <si>
    <t>仙台放送</t>
    <rPh sb="0" eb="4">
      <t>センダイホウソウ</t>
    </rPh>
    <phoneticPr fontId="15"/>
  </si>
  <si>
    <t>宮城県</t>
    <rPh sb="0" eb="3">
      <t>ミヤギケン</t>
    </rPh>
    <phoneticPr fontId="15"/>
  </si>
  <si>
    <t>2025年第25週</t>
    <rPh sb="4" eb="5">
      <t>ネン</t>
    </rPh>
    <rPh sb="5" eb="6">
      <t>ダイ</t>
    </rPh>
    <rPh sb="8" eb="9">
      <t>シュウ</t>
    </rPh>
    <phoneticPr fontId="81"/>
  </si>
  <si>
    <t>桃太郎食品の紹介</t>
    <rPh sb="0" eb="3">
      <t>モモタロウ</t>
    </rPh>
    <rPh sb="3" eb="5">
      <t>ショクヒン</t>
    </rPh>
    <rPh sb="6" eb="8">
      <t>ショウカイ</t>
    </rPh>
    <phoneticPr fontId="81"/>
  </si>
  <si>
    <t>埼玉県川越市の製麺工場を１９９２年マレーシアに移転する。協力工場とともにハラル食品の製造ノウハウを蓄積現在では２０か国に輸出</t>
    <rPh sb="0" eb="3">
      <t>サイタマケン</t>
    </rPh>
    <rPh sb="3" eb="6">
      <t>カワゴエシ</t>
    </rPh>
    <rPh sb="7" eb="11">
      <t>セイメンコウジョウ</t>
    </rPh>
    <rPh sb="16" eb="17">
      <t>ネン</t>
    </rPh>
    <rPh sb="23" eb="25">
      <t>イテン</t>
    </rPh>
    <rPh sb="28" eb="32">
      <t>キョウリョクコウジョウ</t>
    </rPh>
    <rPh sb="39" eb="41">
      <t>ショクヒン</t>
    </rPh>
    <rPh sb="42" eb="44">
      <t>セイゾウ</t>
    </rPh>
    <rPh sb="49" eb="51">
      <t>チクセキ</t>
    </rPh>
    <rPh sb="51" eb="53">
      <t>ゲンザイ</t>
    </rPh>
    <rPh sb="58" eb="59">
      <t>コク</t>
    </rPh>
    <rPh sb="60" eb="62">
      <t>ユシュツ</t>
    </rPh>
    <phoneticPr fontId="81"/>
  </si>
  <si>
    <t>ハラル(ムスリム)の人口は、世界の1/4の20億人と推定されている。そしてその市場は７２兆円市場である。</t>
    <rPh sb="10" eb="12">
      <t>ジンコウ</t>
    </rPh>
    <rPh sb="14" eb="16">
      <t>セカイ</t>
    </rPh>
    <rPh sb="23" eb="25">
      <t>オクニン</t>
    </rPh>
    <rPh sb="26" eb="28">
      <t>スイテイ</t>
    </rPh>
    <rPh sb="39" eb="41">
      <t>シジョウ</t>
    </rPh>
    <rPh sb="44" eb="46">
      <t>チョウエン</t>
    </rPh>
    <rPh sb="46" eb="48">
      <t>シジョウ</t>
    </rPh>
    <phoneticPr fontId="81"/>
  </si>
  <si>
    <t>マレーシア/インドネシアではハラルが生きる道</t>
    <rPh sb="18" eb="19">
      <t>イ</t>
    </rPh>
    <rPh sb="21" eb="22">
      <t>ミチ</t>
    </rPh>
    <phoneticPr fontId="81"/>
  </si>
  <si>
    <t>　　　　　カレーやシチュー・スープとコラボすればまだまだ　　　　　　　　　市場が開発できる。
マレーシアが世界に輸出しませんか</t>
    <rPh sb="37" eb="39">
      <t>シジョウ</t>
    </rPh>
    <rPh sb="40" eb="42">
      <t>カイハツ</t>
    </rPh>
    <rPh sb="53" eb="55">
      <t>セカイ</t>
    </rPh>
    <rPh sb="56" eb="58">
      <t>ユシュツ</t>
    </rPh>
    <phoneticPr fontId="81"/>
  </si>
  <si>
    <t>桃太郎食品とコラボしませんか</t>
    <rPh sb="0" eb="5">
      <t>モモタロウショクヒン</t>
    </rPh>
    <phoneticPr fontId="29"/>
  </si>
  <si>
    <t xml:space="preserve"> GⅡ27週　0例</t>
    <rPh sb="8" eb="9">
      <t>レイ</t>
    </rPh>
    <phoneticPr fontId="5"/>
  </si>
  <si>
    <t>今週のニュース（Noroｖｉｒｕｓ） (7/7-7/12)</t>
    <rPh sb="0" eb="2">
      <t>コンシュウ</t>
    </rPh>
    <phoneticPr fontId="5"/>
  </si>
  <si>
    <t>-</t>
    <phoneticPr fontId="81"/>
  </si>
  <si>
    <t>食中毒情報  (7/7-7/12)</t>
    <rPh sb="0" eb="3">
      <t>ショクチュウドク</t>
    </rPh>
    <rPh sb="3" eb="5">
      <t>ジョウホウ</t>
    </rPh>
    <phoneticPr fontId="5"/>
  </si>
  <si>
    <t>海外情報 (7/7-7/12)</t>
    <rPh sb="0" eb="4">
      <t>カイガイジョウホウ</t>
    </rPh>
    <phoneticPr fontId="5"/>
  </si>
  <si>
    <t>食品表示 (7/7-7/12)</t>
    <phoneticPr fontId="5"/>
  </si>
  <si>
    <r>
      <t>残留農薬</t>
    </r>
    <r>
      <rPr>
        <sz val="20"/>
        <color theme="0"/>
        <rFont val="ＭＳ Ｐゴシック"/>
        <family val="3"/>
        <charset val="128"/>
      </rPr>
      <t xml:space="preserve">  (7/7-7/12)</t>
    </r>
    <phoneticPr fontId="5"/>
  </si>
  <si>
    <t>食品表示
 (7/7-7/12)</t>
    <rPh sb="0" eb="2">
      <t>ショクヒン</t>
    </rPh>
    <rPh sb="2" eb="4">
      <t>ヒョウジ</t>
    </rPh>
    <phoneticPr fontId="5"/>
  </si>
  <si>
    <t>2025年 第27週（6/30～7/6）</t>
    <phoneticPr fontId="5"/>
  </si>
  <si>
    <t xml:space="preserve"> GⅡ　26週   2例</t>
    <rPh sb="6" eb="7">
      <t>シュウ</t>
    </rPh>
    <phoneticPr fontId="5"/>
  </si>
  <si>
    <t xml:space="preserve"> </t>
    <phoneticPr fontId="81"/>
  </si>
  <si>
    <t>福岡市は10日、城南区の保育施設で感染性胃腸炎の集団発生が起きたと発表しました。園児と職員合わせて31人が症状を訴えています。福岡市によりますと、4日から10日にかけて、0歳から5歳の園児29人、職員2人が嘔吐や下痢、発熱の症状を訴えました。
このうち3人からノロウイルスが検出され、市は感染性胃腸炎の集団発生</t>
    <phoneticPr fontId="81"/>
  </si>
  <si>
    <t>FBS福岡放送ニュース </t>
  </si>
  <si>
    <t>　日本ゼネラルフード株式会社で提供された食事以外に共通する食事がないこと、患者便26検体及び調理従事者便1検体からノロウイルスGⅡが検出されたこと、症状が類似しておりノロウイルス食中毒の症状と一致すること並びに患者を診察した医師より食中毒の届出があったことから、神戸市保健所長は当該施設で提供された食事を原因とする食中毒と断定し、当該施設に対して営業停止（7月9日（水曜）から7月11日（金曜）までの3日間）を命じました。</t>
    <phoneticPr fontId="81"/>
  </si>
  <si>
    <t>神戸市公表</t>
    <rPh sb="0" eb="3">
      <t>コウベシ</t>
    </rPh>
    <rPh sb="3" eb="5">
      <t>コウヒョウ</t>
    </rPh>
    <phoneticPr fontId="81"/>
  </si>
  <si>
    <t>大畑屋食品</t>
  </si>
  <si>
    <t>フジ</t>
  </si>
  <si>
    <t>八重丸水産</t>
  </si>
  <si>
    <t>アクア</t>
  </si>
  <si>
    <t>松藤味噌醤油醸造...</t>
  </si>
  <si>
    <t>河内屋酒販</t>
  </si>
  <si>
    <t>静鉄リテイリング...</t>
  </si>
  <si>
    <t>肘折温泉元河原湯...</t>
  </si>
  <si>
    <t>ベルク</t>
  </si>
  <si>
    <t>ツルヤ</t>
  </si>
  <si>
    <t>主婦の店瀬戸店</t>
  </si>
  <si>
    <t>ミートサプライ</t>
  </si>
  <si>
    <t>Ｕ合同会社</t>
  </si>
  <si>
    <t>広島三越 マロンパイ 一部カビ発生の恐れ</t>
  </si>
  <si>
    <t>神戸物産</t>
  </si>
  <si>
    <t>加西北条店 極上の生食パン 一部(卵)表示欠落</t>
  </si>
  <si>
    <t>新川崎店 骨なしスペアリブ 一部異物混入の恐れ</t>
  </si>
  <si>
    <t>聖籠店 一口揚げ茄子の甘辛煮 一部(卵,乳成分,ごま)表示欠落</t>
  </si>
  <si>
    <t>プレシア</t>
  </si>
  <si>
    <t>阪急オアシス店 大容量ロールケーキ 一部消費期限誤記</t>
  </si>
  <si>
    <t>いづみや本舗</t>
  </si>
  <si>
    <t>ゆず香マドレーヌ他 一部センターシール圧着不良</t>
  </si>
  <si>
    <t>にぎり寿司(華) 一部原材料保存温度逸脱</t>
  </si>
  <si>
    <t>G-7スーパーマ...</t>
  </si>
  <si>
    <t>千葉ニュータウン店 仙草ゼリー他 一部保存温度逸脱</t>
  </si>
  <si>
    <t>生活協同組合コー...</t>
  </si>
  <si>
    <t>コープさっぽろ ほうれん草 一部残留農薬基準超過</t>
  </si>
  <si>
    <t>宮島醬油</t>
  </si>
  <si>
    <t>さくら淡口醤油 一部賞味期限印字不良</t>
  </si>
  <si>
    <t>ベイ・コマース</t>
  </si>
  <si>
    <t>メキシコ産アボカド 一部残留農薬基準超過</t>
  </si>
  <si>
    <t>あわ家惣兵衛</t>
  </si>
  <si>
    <t>保谷店 どら焼き(4種類),栗饅頭 一部賞味期限誤記</t>
  </si>
  <si>
    <t>がんもどき他 一部消費期限誤記</t>
  </si>
  <si>
    <t>きびなごケンピ(青のり) 一部(大豆)表示欠落</t>
  </si>
  <si>
    <t>あん肝 一部アレルギー(乳成分)表示欠落</t>
  </si>
  <si>
    <t>濃口醤油ツル印 酵母菌残留によるガス産生</t>
  </si>
  <si>
    <t>業務スーパー新港店 ゼリー 2商品 一部要冷蔵品を常温販売</t>
  </si>
  <si>
    <t>日本橋高島屋 揚げきんつば小豆他 一部カビ発生の恐れ</t>
  </si>
  <si>
    <t>盛岡南店 てりたまバーガー 一部(ごま)表示欠落</t>
  </si>
  <si>
    <t>梅干し,田舎味噌 一部賞味期限表示欠落</t>
  </si>
  <si>
    <t>八王子店 ぶっかけわさび昆布他 一部賞味期限欠落,誤記</t>
  </si>
  <si>
    <t>野沢店 牛肉コロッケ 一部(かに,鶏肉,ゼラチン)表示欠落</t>
  </si>
  <si>
    <t>瀬戸店 バナメイエビフライ用 一部(乳成分)表示欠落</t>
  </si>
  <si>
    <t>豚肉ヒレ味付かたまり 一部(鶏肉,乳成分,ごま)表示欠落</t>
  </si>
  <si>
    <t>カットピザ 照り焼きチキン 一部(卵,ゼラチン,鶏肉,りんご)表示欠落</t>
  </si>
  <si>
    <t>下中野店 から揚げ 一部ラベル誤貼付で(卵、乳成分)表示欠落</t>
    <phoneticPr fontId="26"/>
  </si>
  <si>
    <t>2025年第26週（6月23日〜6月29日）</t>
    <phoneticPr fontId="81"/>
  </si>
  <si>
    <t>結核例　251例</t>
    <rPh sb="7" eb="8">
      <t>レイ</t>
    </rPh>
    <phoneticPr fontId="5"/>
  </si>
  <si>
    <t>腸チフス2例‌　　感染地域：静岡県1例、インド1例</t>
    <phoneticPr fontId="81"/>
  </si>
  <si>
    <t>血清群・毒素型：‌ ‌O157‌VT1・VT2（22例）、O157‌VT2（12例）、O103‌VT1（7例）、O111‌VT1（3例）、O26‌ VT1（2例）、
O26‌VT2（2例）、O1‌VT1‌（1例）、O115‌VT2（1例）、O121‌VT2（1例）、O146‌VT2（1例）、O157‌VT1（1例）、
O165 VT1・VT2（1例）、O166‌VT2（1例）、O28‌ VT1（1例）、O8‌VT2（1例）、O91‌VT1・VT2（1例）、O91‌VT2（1例）、
その他・不明（21例）累積報告数：932例（有症者424例、うちHUS‌5例．死亡1例）</t>
    <phoneticPr fontId="81"/>
  </si>
  <si>
    <t xml:space="preserve">年齢群：‌ ‌2歳（3 例 ）、3歳（1 例 ）、4歳（1 例 ）、5歳（1 例 ）、6歳（2 例 ）、
10 代（9 例 ）、20代（27例）、30 代（7 例 ）、40 代（5 例 ）、50代（11例）、
60 代（6 例 ）、70 代（5 例 ）、80代（2例）
</t>
    <phoneticPr fontId="81"/>
  </si>
  <si>
    <t xml:space="preserve">腸管出血性大腸菌感染症80例（有症者51例、うちHUS‌なし）
‌　 ‌感染地域：‌ ‌国内55例、岡山県/韓国1例、韓国4例、カンボジア1例、トルコ1例、ベトナム1例、国内・国外不明17例国内の感染地域：‌‌大阪府9例、東京都7例、愛知県5例、福岡県5例、埼玉県3例、宮城県2例、
山形県2例、群馬県2例、広島県2例、北海道1例、青森県1例、秋田県1例、福島県1例、茨城県1例、神奈川県1例、新潟県1例、京都府1例、和歌山県1例、香川県1例、高知県1例、佐賀県1例、長崎県1例、宮崎県1例、茨城県/埼玉県1例、国内（ 都道府県不明）3例
</t>
    <phoneticPr fontId="81"/>
  </si>
  <si>
    <t>E型肝炎11例‌
　　感染地域（感染源）：‌茨城県2例（豚レバ刺し1例、不明1例）、千葉県1例（不明）、
　　愛媛県1例（不明）、国内（都道府県不明）3例（焼き肉1例、豚肉1例、不明1例）、
　　国内・国外不明4例（生の鹿肉1例、不明3例）
 A型肝炎2例‌
　　感染地域：福井県/中国1例、香港1例</t>
    <phoneticPr fontId="81"/>
  </si>
  <si>
    <t>レジオネラ症89例（肺炎型85例、ポンティアック熱型3例、無症状病原体保有者1例）
‌　　感染地域：愛知県7例、岐阜県5例、京都府5例、大阪府5例、兵庫県5例、長野県4例、岡山県4例、群馬県3例、東京都3例、
　　神奈川県3例、福岡県3例、熊本県3例、茨城県2例、埼玉県2例、静岡県2例、島根県2例、長崎県2例、秋田県1例、
　　福島県1例、栃木県1例、千葉県1例、新潟県1例、富山県1例、石川県1例、滋賀県1例、和歌山県1例、広島県1例、
　　山口県1例、鹿児島県1例、沖縄県1例、栃木県/愛媛県1例、国内（都道府県不明）3例、マレーシア1例、国内・国外不明11例
‌
 　‌年齢群：40代（2例）、50代（9例）、60代（37例）、70代（15例）、80代（18例）、90代以上（8例）累積報告数：1,069例</t>
    <phoneticPr fontId="81"/>
  </si>
  <si>
    <t>アメーバ赤痢9例（腸管アメーバ症8例、腸管外アメーバ症1例）
‌　　感染地域：‌北海道1例、東京都1例、神奈川県1例、愛知県1例、香川県1例、国内（ 都 道 府 県 不 明 ）2例、国内・国外不明2例‌
　　感染経路：‌性的 接 触 3 例（ 異 性 間 1 例 、 異性間・同性 間 不 明 2 例 ）、経口感染1例、その他・不明5例
ウイルス性肝炎2例‌ B型肝炎ウイルス2例＿感染経路：‌性的 接 触 2 例（ 異 性 間 1 例 、 同性間1例）</t>
    <phoneticPr fontId="81"/>
  </si>
  <si>
    <t>2025年第26週</t>
    <rPh sb="4" eb="5">
      <t>ネン</t>
    </rPh>
    <rPh sb="5" eb="6">
      <t>ダイ</t>
    </rPh>
    <rPh sb="8" eb="9">
      <t>シュウ</t>
    </rPh>
    <phoneticPr fontId="81"/>
  </si>
  <si>
    <r>
      <t xml:space="preserve">対前週
</t>
    </r>
    <r>
      <rPr>
        <b/>
        <sz val="14"/>
        <color rgb="FF002060"/>
        <rFont val="ＭＳ Ｐゴシック"/>
        <family val="3"/>
        <charset val="128"/>
      </rPr>
      <t>インフルエンザ 　　     　       　-2%    減少</t>
    </r>
    <r>
      <rPr>
        <b/>
        <sz val="11"/>
        <color rgb="FF002060"/>
        <rFont val="ＭＳ Ｐゴシック"/>
        <family val="3"/>
        <charset val="128"/>
      </rPr>
      <t xml:space="preserve">
</t>
    </r>
    <r>
      <rPr>
        <b/>
        <sz val="14"/>
        <color rgb="FFEE0000"/>
        <rFont val="ＭＳ Ｐゴシック"/>
        <family val="3"/>
        <charset val="128"/>
      </rPr>
      <t>新型コロナウイルス          　 　29% 　 増加</t>
    </r>
    <rPh sb="0" eb="3">
      <t>タイゼンシュウゾウカゾウカゲンショウ</t>
    </rPh>
    <rPh sb="35" eb="37">
      <t>ゲンショウ</t>
    </rPh>
    <rPh sb="66" eb="68">
      <t>ゾウカ</t>
    </rPh>
    <phoneticPr fontId="81"/>
  </si>
  <si>
    <t xml:space="preserve">カスタードケーキを食べた１０人が食中毒 嘔吐や下痢などの症状 原因物質は調査中〈宮城〉 </t>
    <phoneticPr fontId="15"/>
  </si>
  <si>
    <t>　宮城県は、加美町の菓子店が製造・販売したカスタードケーキを食べた１０人が食中毒の症状を訴えたと発表しました。県はこの菓子店を２日間の営業停止処分としています。食中毒が発生したのは、加美町の菓子店「梅花堂」です。県によりますと、７月９日午前１１時ごろ、大崎市内の事業所から「市販の菓子を食べた複数の人が体調不良を訴えている」と、大崎保健所に通報がありました。保健所が調査したところ、「梅花堂」が７月７日に製造し、８日に販売したカスタードケーキを食べた１５人のうち、１０人に嘔吐や下痢などの症状が確認されました。保健所は、患者に共通する食品がカスタードケーキに限られていたことや、症状・潜伏期間が一致していることなどから、この菓子店が製造したカスタードケーキを原因とする食中毒と断定しました。このため県は、「梅花堂」に対し、９日と１０日の２日間、営業停止の処分を行いました。
なお、症状を訴えた１０人はいずれも快方に向かっているということです。
県は、当該商品を持っている人には食べずに製造元に問い合わせるよう呼びかけています。</t>
    <phoneticPr fontId="15"/>
  </si>
  <si>
    <t>https://news.yahoo.co.jp/articles/2ae893f6f422d8deee26468302405cf515ed74aa</t>
    <phoneticPr fontId="15"/>
  </si>
  <si>
    <t>社員食堂で食事した「54人発症」　『ノロウイルス集団食中毒』　食堂を3日間営業停止処分</t>
    <phoneticPr fontId="15"/>
  </si>
  <si>
    <t xml:space="preserve">　神戸市は9日、事業所の社員食堂で食事をした54人が、食中毒症状を訴えたと発表。計27人からノロウイルス　　市の食品衛生課によると、今月3日『三菱重工』神戸造船所の社員食堂を、約280人が利用した。うち54人(10〜50代)が、翌日から下痢、おう吐、発熱などを発症。保健所が検査したところ、調理従事者1人と発症者26人からノロウイルスを検出した。そのため、ノロウイルスによる集団食中毒と断定。食堂に対して、3日間の営業停止を命じた。
　運営会社が謝罪
食堂が提供したメニューは、ハムカツ、四川風麻婆豆腐、炒飯、トマトチキンカレー、えび天そば、ハイカラそば、豆腐ナゲット。小松菜と揚げのお浸し、ツナマカロニサラダ、野菜ハンバーグ、ワッフル、温泉卵、ご飯、味噌汁、カレー弁当など。
　食堂を運営する日本ゼネラルフードは、ホームページ上で「発症された皆様には、心より深くお詫び申し上げますとともに、弊社を日頃よりご利用いただいております、お客様並びに多くの関係者の皆様にも、ご迷惑とご心配をお掛けしましたこと、重ねましてお詫び申し上げます」と謝罪した。
　調理場にウイルスを持ち込まない
ノロウイルスによる食中毒を防ぐためには、以下のポイントを守ることが重要だ。
・持ち込まない：調理する人がノロウイルスに感染していると、その人が調理した食品を食べることで多くの人に感染が広がる。
そのため、調理場にウイルスを持ち込まないようにする。
</t>
    <phoneticPr fontId="15"/>
  </si>
  <si>
    <t>兵庫県</t>
    <rPh sb="0" eb="3">
      <t>ヒョウゴケン</t>
    </rPh>
    <phoneticPr fontId="15"/>
  </si>
  <si>
    <t>TREND NEWS CASTER</t>
    <phoneticPr fontId="15"/>
  </si>
  <si>
    <t>https://topics.smt.docomo.ne.jp/article/trendnewscaster/trend/trendnewscaster-81041</t>
    <phoneticPr fontId="15"/>
  </si>
  <si>
    <t xml:space="preserve">感染性胃腸炎の集団発生、アストロウイルス検出 盛岡市内の施設で園児計27人が症状 岩手県 </t>
    <phoneticPr fontId="15"/>
  </si>
  <si>
    <t>岩手県</t>
    <rPh sb="0" eb="3">
      <t>イワテケン</t>
    </rPh>
    <phoneticPr fontId="15"/>
  </si>
  <si>
    <t>　7月9日、岩手県盛岡市は市内の教育・保育施設で感染性胃腸炎の集団発生があったと発表した。園児27人が嘔吐や下痢などの症状を訴えているという。
盛岡市によると、6月30日に市内の教育・保育施設（園児・職員50人以上）から複数の園児に嘔吐や下痢などの症状があると保健所へ連絡があり、調査した結果、6月15日から7月2日までに、園児27人に嘔吐や下痢などの症状があったことがわかった。糞便検査を実施した結果、症状のある4人からアストロウイルスが検出された。
感染経路等を調査したところ、消毒や手洗いに一部不十分な点があったと推察され、給食を原因とする食中毒の可能性は低く、症状のある人は全員回復傾向にあるという。
盛岡市は感染対策として、調理前や食事前には石けんで十分な手洗いを行うことや、嘔吐をした場合は、部屋の換気を十分に行いながら、マスクやビニール手袋等を用いて片付け、嘔吐した場所や使用した用具を塩素系漂白剤で消毒するなどを呼びかけている。</t>
    <phoneticPr fontId="15"/>
  </si>
  <si>
    <t>https://www.fnn.jp/articles/-/899210</t>
    <phoneticPr fontId="15"/>
  </si>
  <si>
    <t>岩手めんこテレビ</t>
    <rPh sb="0" eb="2">
      <t>イワテ</t>
    </rPh>
    <phoneticPr fontId="15"/>
  </si>
  <si>
    <t xml:space="preserve">西日本新聞 </t>
    <phoneticPr fontId="15"/>
  </si>
  <si>
    <t xml:space="preserve">福岡市中央区の飲食店で食中毒 カンピロバクター菌検出 - 西日本新聞 </t>
    <phoneticPr fontId="15"/>
  </si>
  <si>
    <t>https://www.city.fukuoka.lg.jp/hofuku/hokensho/shokuhinanzen/documents/20250709_shokutyuudokunohasseinituite.pdf</t>
    <phoneticPr fontId="15"/>
  </si>
  <si>
    <t>令和７年７月１日（火）、福岡市早良区在住の市民から福岡市保健所に、「６月23日（月）に福岡市中央区内の飲食店を７名で利用して６名が食中毒様症状を呈した」旨の連絡があった。 令和７年６月23日（月）に福岡市中央区内の飲食店を利用した１グループ７名のうち６名が、６月25日（水）午前９時頃から下痢、腹痛、発熱等の症状を呈し、うち１名が医療機関を受診した。 調査の結果、福岡市保健所は、以下の施設が提供した食事を原因とするカンピロバクター 食中毒と断定し、令和７年７月９日（水）午前11時から２日間の営業停止処分とした。 
 症状   下痢、腹痛、発熱、吐き気、頭痛      摂食者数  ７名       有症者数    ６名 
（１）有症者便   ：５検体…４検体からカンピロバクター検出 
（２）従業員便   ：３検体…食中毒菌陰性 
（３）施設ふきとり ：５検体…食中毒菌陰性
 原因施設     営業所所在地 福岡市中央区春吉三丁目２４番２３号HARUYOSHIスクエア１０１   ヤキトリトキヤ    営業の種類 飲食店営業</t>
    <phoneticPr fontId="15"/>
  </si>
  <si>
    <t>福岡県</t>
    <rPh sb="0" eb="3">
      <t>フクオカケン</t>
    </rPh>
    <phoneticPr fontId="15"/>
  </si>
  <si>
    <t>宮城・登米市の弁当店で食中毒 ２７人が下痢などの症状訴える ３日間の営業停止処分</t>
    <phoneticPr fontId="15"/>
  </si>
  <si>
    <t>　宮城県登米市の弁当店で購入した弁当を食べた２７人が下痢や腹痛などを訴えていたことが分かりました。県は食中毒と断定し、この弁当店を３日間の営業停止処分としました。県によりますと、７月１日午後３時５０分ごろ、登米市内の医療機関から、「購入した弁当を食べ、食中毒の症状を呈している患者１人を診察した」と石巻保健所登米支所に通報がありました。保健所が調査したところ、６月２９日に、登米市内の「ほっともっと佐沼梅ノ木店」で調理された弁当を食べた２グループ６１人のうち、１０代から４０代の２７人が下痢や腹痛などの症状を訴えていることが判明しました。保健所は、患者に共通する食事が、６月２９日にこの店で調理された弁当に限られていることや患者の症状及び潜伏時間が一致していること、複数の患者の便からウエルシュ菌が検出されたことなどから、この店の弁当が原因とする食中毒と断定しました。患者は全員快方に向かっているということです。保健所は、この弁当店を７日から３日間の営業停止としました。</t>
    <phoneticPr fontId="15"/>
  </si>
  <si>
    <t>https://www.msn.com/ja-jp/health/other/%E9%80%9F%E5%A0%B1-%E5%AE%AE%E5%9F%8E-%E7%99%BB%E7%B1%B3%E5%B8%82%E3%81%AE%E5%BC%81%E5%BD%93%E5%BA%97%E3%81%A7%E9%A3%9F%E4%B8%AD%E6%AF%92-%EF%BC%92%EF%BC%97%E4%BA%BA%E3%81%8C%E4%B8%8B%E7%97%A2%E3%81%AA%E3%81%A9%E3%81%AE%E7%97%87%E7%8A%B6%E8%A8%B4%E3%81%88%E3%82%8B-%EF%BC%93%E6%97%A5%E9%96%93%E3%81%AE%E5%96%B6%E6%A5%AD%E5%81%9C%E6%AD%A2%E5%87%A6%E5%88%86/ar-AA1I6FfC</t>
    <phoneticPr fontId="15"/>
  </si>
  <si>
    <t xml:space="preserve">khb東日本放送 </t>
    <phoneticPr fontId="15"/>
  </si>
  <si>
    <t>千葉市で弁当食べた１５人が感染　サポウイルスによる食中毒は１２年ぶり</t>
    <phoneticPr fontId="15"/>
  </si>
  <si>
    <t>　千葉市内の事業所で仕出し弁当を食べた従業員１５人が、下痢や吐き気などの症状を訴えるサポウイルスによる食中毒が発生しました。患者は全員、快方に向かっているということです。　千葉市によりますと、サポウイルスによる食中毒にかかった１５人は６月、千葉市若葉区のケーエムフーズから提供された仕出し弁当やカレーを食べていて、この会社の従業員３人からもサポウイが検出されました。サポウイルスによる食中毒が発生したのは２０１３年以来１２年ぶりで、ケーエムフーズは７月４日から３日間、営業停止となっています。サポウイルスはノロウイルスに似た特徴を持つヒトの小腸粘膜で増殖するウイルスで、１年を通じて感染のリスクがあるとされます。市ではトイレの後の調理や食事の前の手洗いの徹底、調理器具を塩素系の漂白剤で消毒するなどの感染予防を呼びかけています。</t>
    <phoneticPr fontId="15"/>
  </si>
  <si>
    <t>https://topics.smt.docomo.ne.jp/article/chibatv/region/chibatv-202507496717</t>
    <phoneticPr fontId="15"/>
  </si>
  <si>
    <t>千葉県</t>
    <rPh sb="0" eb="3">
      <t>チバケン</t>
    </rPh>
    <phoneticPr fontId="15"/>
  </si>
  <si>
    <t>チバテレ＋プラス</t>
    <phoneticPr fontId="15"/>
  </si>
  <si>
    <t>https://www.mk.co.kr/jp/business/11364581</t>
    <phoneticPr fontId="81"/>
  </si>
  <si>
    <t>　プレミアム酒類企業ディアジオコリアは9日、ハンファ損害保険漢南社屋で進行した「ワールドクラスコリアREVIVE:2025」ファイナル大会でバーテンダーパク·ヒマンが優勝したと10日明らかにした。今回の決勝戦では「ハイパーローカル」をテーマに「ドン·フリオ·ブランコ」を使って創作カクテルを披露する「テキーラハイボールミッション」、「シングルトン15年」を活用して数人が一緒にパーティーの雰囲気で楽しめる創作カクテルを紹介する「シングルトンカクテルミッション」、6分以内に8杯のカクテルを完成する「スピードチャレンジ」まで計3つの主要ミッションが行われた。パク·バーテンダーは「テキーラハイボールミッション」のためにプレミアムテキーラドンフリオブランコを活用して韓国とカナダの野生採集文化を表現した「コモングラウンド(Common Ground)」という名前のカクテルを披露した。続く「シングルトーンカクテルミッション」はシングルモルトウイスキーシングルトーン15年をテーマにパーティーに先立って音楽と共に気楽に楽しめる「シングルボール(Single Bowl)」カクテルを提案した。どちらのカクテルも味と創意性などの項目で審査委員団の高い評価を受けた。スピードチャレンジでは、早い時間内に正確で欠点なく味と香りが完璧なカクテルを製造したのが優勝の結果につながった。パク·バーテンダーは9月、カナダのトロントで開かれる世界最大のバーテンダー大会「ワールドクラスグローバル」に韓国代表として参加し、全世界のバーテンダーと競争できる資格を獲得した。パク·バーテンダーは「バーテンダーたちの夢の舞台である『ワールドクラスコリア』で優勝者に選ばれ、とても嬉しい」とし、「今回の大会を準備しながら助けてくださったすべての方々に深く感謝し、世界舞台に韓国バーテンダー文化の水準を広く知らせることができるよう最善を尽くす」と感想を述べた。</t>
    <phoneticPr fontId="81"/>
  </si>
  <si>
    <t xml:space="preserve">https://www.jetro.go.jp/biznews/2025/07/c4b9fed3f428602d.html               </t>
    <phoneticPr fontId="81"/>
  </si>
  <si>
    <t>　台湾最大級の総合食品見本市「FOOD TAIPEI 2025」が6月25～28日、台北市内の南港展覧館で開催された。主催者の台湾貿易センター（TAITRA）によると、4日間で84を超える国・地域から合計4万7,439人が来場した。海外バイヤー来場者の上位5カ国・地域は日本、中国、米国、マレーシア、フィリピンだった。ジェトロは日本台湾交流協会台北事務所と協力して、ジャパンパビリオンを設置した。24都道府県から63社・団体が出展し、水産品・水産加工品、牛肉、調味料、飲料など多様な日本産食品を出品した。うち水産品・水産加工品を展示する企業は15社と最多だった。水産品、調味料を扱う出展者からは、業務用の取引を目指すなどの声が聞かれた。台湾では従来、外食の習慣が根付いており、台北市を中心に日系飲食店も多数出店するなど、外食産業にも注目が集まっている。出品者からは、「出展前からバイヤーとコンタクトし、事前準備を入念に行ってきた。大型取引につながる可能性がある」「台湾だけでなく、東南アジアからのバイヤーとの商談ができたことが収穫だった」など、高く評価する声が多かった。このほか、「取引先候補の見極めが必要」「既に複数のルートで台湾に製品を輸出しているため、その整理が課題」といった指摘もあった。日本の農林水産省によると、2024年の日本から台湾への農林水産物・食品輸出額は1,703億円（前年比11.1％増）で、国・地域別では前年より順位を1つ上げて、米国、香港に次ぐ第3位となった。輸出額上位の品目は、1位アルコール飲料（159億円）、2位リンゴ（156億円）、3位ホタテ貝（121億円）、4位牛肉（113億円）、5位ソース混合調味料（93億円）だった。ジェトロと日本台湾交流協会台北事務所では、今後も域内経済の成長動向を踏まえつつ、日本からの輸出拡大に向けた支援を継続していく方針だ。</t>
    <phoneticPr fontId="81"/>
  </si>
  <si>
    <t>https://news.nissyoku.co.jp/news/tateishiw20250708082127789</t>
    <phoneticPr fontId="81"/>
  </si>
  <si>
    <t>　食品安全マネジメント協会（JFSM）は、台湾の台灣優良食品發展協會（TQFA）、マレーシアのRubix International Consultancy（Rubix社）との間で、食品事業者の支援や食品産業のさらなる発展を目的とする3社間の基本合意書（MOU）を締結した。
　同MOUは、日本・台湾・マレーシアにおける貿易や産業協力の強化、食品事業者や食品産業の発展を3社間で促進することを目的としている。今後、食品業界に関する情報交換、公開セミナーや会・・・以下有料記事</t>
    <rPh sb="231" eb="237">
      <t>イカユウリョウキジ</t>
    </rPh>
    <phoneticPr fontId="81"/>
  </si>
  <si>
    <t xml:space="preserve">　中国のある幼稚園で２００人を超える園児が鉛中毒症状を示して波紋を呼ぶ中、この幼稚園で食用ではない美術用染料を給食に使った事実が当局の調査を通じて明らかになった。８日、中国中央テレビによると、甘粛省天水市のある幼稚園で血中鉛濃度の異常判定を受けた園児は前日午後１０時基準で計２２３人にのぼることが分かった。これに先立ち、この幼稚園に通う園児２０人余りが嘔吐や目まい、腹痛、脱毛、歯の変色などの異常症状を示して病院を訪れ、鉛中毒診断を相次いで受けて当局は園児２５１人に対する全数調査に着手した。天水市共同調査チームは、調査の結果、この事件の原因が園児に提供された給食に違法に染料を入れたことに伴うものであることが明らかになったと説明した。該当の幼稚園の園長と調理スタッフはオンラインショッピングで染料を購入して薄めた後、給食に使用していたことが判明した。当局が押収した染料には鉛が含まれており、「食用不可」と明示されていたという。特に給食メニューのうち三色ナツメ餅とトウモロコシソーセージからは鉛含有量がそれぞれ１０５２ミリグラム／キログラム、１３４０ミリグラム／キログラムと現れ、中国国家食品安全規定汚染物質含有量基準である０．５ミリグラム／キログラムを大きく超過していたことが分かった。中国当局は園長を含む８人の関係者を拘禁する一方、被害園児に対する治療支援に最善を尽くしていると明らかにした。
</t>
    <phoneticPr fontId="81"/>
  </si>
  <si>
    <t>https://news.yahoo.co.jp/articles/940182a50b139b73e3da545ae7a01b0d5f297088</t>
    <phoneticPr fontId="81"/>
  </si>
  <si>
    <t>https://www.jetro.go.jp/biz/areareports/2025/33b947c12aa40448.html</t>
    <phoneticPr fontId="81"/>
  </si>
  <si>
    <t>　米国カリフォルニア州アナハイムで2025年3月4～7日に開催された「ナチュラル・プロダクツ・エキスポ・ウェスト（Natural Products Expo West）」（以下、Expo West）は、米国の小売市場における製品のトレンドや、スタートアップによる新しいナチュラル製品の発表の場として、2025年も大きな注目を集めた。本稿では、Expo West 2025の動向と注目を集めていた製品を通じて、米国マーケットのトレンドと状況を探る。
　食品展示会としては米国最大級
主催者によると、2025年3月のExpo Westでは、カナダ、韓国、メキシコなどの123カ国から、3,000以上のブランドが製品を出展し、来場者は6万4,000人を超えた。出展者の約30％は初出展であり、来場者の約3分の2はバイヤーだったという。表のとおり、来場者・出展者数はパンデミック前の水準には及ばないものの、2023年以降、安定的に推移している。米国における食品の展示会では、2025年1月にラスベガスで行われたウィンター・ファンシー・フードショー（Winter Fancy Food Show）（注1）の来場者数は1万2,000、出展者数は1,100、2024年6月のニューヨークのサマー・ファンシー・フードショー（Summer Fancy Food Show）の来場登録数は2万9,000、出展者数は2,400以上であり、Expo Westは来場者数・出展者数ともに米国において最大規模といえる。
表：Expo Westの来場者数と出展者数の推移（単位：人）
項目	2018年	2019年	2022年	2023年	2024年	2025年
来場者数	85,000	86,000+	57,000+	65,000＋	65,000＋	64,000＋
出展者数	3,521	3,600+	2,700+	3,000＋	3,300＋	3,000＋
注1：2020年は新型コロナウィルスにより中止、2021年はオンライン開催のため来場者数・出展者数は非公開。
注2：表中の「＋」は以上を示す。
出所：Expo West</t>
    <phoneticPr fontId="81"/>
  </si>
  <si>
    <t>https://www.bloomberg.co.jp/news/articles/2025-07-08/SZ1PWSDWX2PS00</t>
    <phoneticPr fontId="81"/>
  </si>
  <si>
    <t>　フランスの高級ブランドグループ、ＬＶＭＨモエヘネシー・ルイヴィトンは、米国で唯一所有するホテル「エル・エンカント」を売却する。 カリフォルニア州サンタバーバラにある全90室のホテルを購入するのは、出会い系アプリ「ティンダー」の共同創業者ジャスティン・マティーン氏および同氏の兄弟タイラー・マティーン氏、米カルバー・キャピタルのパートナーシップだ。買い手側の担当者が明らかにした。売却価格は8220万ドル（約120億円）という。タイラー・マティーン氏は７日のインタビューで、「サンタバーバラのＡクラス高級ホスピタリティー市場の20％を取得するようなものだと捉えており、成長市場と考えている」と語った。
relates to ＬＶＭＨ、米高級ホテル「エル・エンカント」売却へ－120億円でエル・エンカントPhotographer: Mike Kelley
　　１室当たり約90万ドルという売却単価は、カリフォルニア州沿岸部で最近成立した他のリゾート物件の取引に匹敵する水準。この地域は政府の規制が厳しく、土地も不足しているため、新規参入のハードルが高いと米ホテル仲介会社アトラス・ホスピタリティー・グループのアラン・レイ社長は指摘する。
　　「今は高く見えるかもしれないが、10年、20年後には安い買い物のように思えるだろう」と同氏は述べた。
　　ＬＶＭＨの広報担当者は今回の取引に関するコメントを控えたが、同社傘下のブルガリ ホテルズ＆リゾーツが2028年にフロリダ州マイアミビーチでホテル開業を計画していると明らかにした。
原題：LVMH to Sell Santa Barbara’s El Encanto Hotel for $82.2 Million（抜粋）</t>
    <phoneticPr fontId="81"/>
  </si>
  <si>
    <t>https://newscast.jp/news/9452708</t>
    <phoneticPr fontId="81"/>
  </si>
  <si>
    <t>　エヌアイエスフーズサービス株式会社(本社：東京都品川区、代表取締役社長：鵜飼 克則)は、ドイツ大手のキャンディとチョコレートの製造会社、ストーク社と日本国内におけるストーク社製品を販売する販売代理店契約を締結し、製品の輸入、販売を開始いたします。2025年9月より出荷を開始いたします。より多くの店頭での取り扱いを目指し、消費者の手に届きやすい環境を構築してまいります。
　ストーク社について
1903年に設立されたベルリンに拠点を置くドイツ大手の菓子メーカーです。「ヴェルタースオリジナル(R)　キャラメルキャンディ」をはじめ、110年以上の歴史から生まれたこだわりのキャンディ、チョコレートを中心にユニークなブランドや商品を展開し、世界100ヶ国以上で愛されています。
会社概要
会社名　　： エヌアイエスフーズサービス株式会社
所在地　　： 〒141-8582
　　　　　　 東京都品川区西品川一丁目1番1号 住友不動産大崎ガーデンタワー
設立　　　： 1998年2月27日
資本金　　： 1,000万円
代表者　　： 代表取締役社長　鵜飼 克則
事業内容　： 輸入加工食品、輸入菓子の販売代理店／国内ブランド食品の販売代理店
　　　　　　 食品にかかわる各種コンサルティング、営業代行
　　　　　　 各種食品のOEM製造受託</t>
    <phoneticPr fontId="81"/>
  </si>
  <si>
    <t>https://www.jetro.go.jp/biznews/2025/07/39750c26fd5fa478.html</t>
    <phoneticPr fontId="81"/>
  </si>
  <si>
    <t>　ジェトロは6月26日、日本の国税庁との共催により、日本酒などのPRや海外販路開拓を目的とした「日本産酒類商談会（北京）」を北京市で開催した。同商談会は「日本産食品グローバル・ゲートウェイ事業」（注1）の一環として実施したもので、日本の酒造メーカーや日本産酒類を取り扱う中国国内の輸入卸会社など計47社が参加し、試飲、セミナーや商談が行われた。北京市を中心とする食品・飲料関連の卸売業者や、レストラン・小売業関係者、さらに一般消費者など計321人が来場した。商談会には、日本酒や焼酎、果実酒、ウイスキーなど合計595SKU（注2）が出品され、出展者は来場者向けにそれぞれの商品の特徴や魅力をアピールした。
当日開催された日本酒に関するセミナーでは、日本酒サービス研究会・酒匠研究会連合会（SSI）認証国際唎酒師（きき酒師、注3）の曾海添氏が「日本産酒類の効果的な販売手法の考察」と題して、中国市場における日本酒の消費傾向や日本酒の基礎知識について講演を行った。出展した企業からは、「来場者の多くが飲食業関係者や酒類バイヤーで、ターゲットが明確だったため、プロモーションに非常に有効だった」「北京市内だけでなく、山西省の新たな代理店とも出会えた」といったコメントが聞かれた。また、「スーパーや日本食レストランなど、より多様な業種の来場者を招待してほしい」など、今後の規模拡大を望む要望も寄せられた。
今後もジェトロは関係機関や企業との連携を強化し、日本産酒類の輸出拡大に向けた取り組みを継続的に推進していく方針だ。</t>
    <phoneticPr fontId="81"/>
  </si>
  <si>
    <t>https://www.jetro.go.jp/biznews/2025/07/ec2d816c2a32b11f.html</t>
    <phoneticPr fontId="81"/>
  </si>
  <si>
    <t>　英国政府は7月3日、国営医療サービス（NHS）に関する10カ年計画を公表した（英国政府ウェブサイト参照外部サイトへ、新しいウィンドウで開きます）（注1）。労働党は2024年7月の総選挙でNHS改革を公約に掲げており、政権を獲得して1週間以内にNHSの課題検証に着手していた。NHSの課題として、診察や治療を受けるまでの待ち時間の長さなどが挙がっていた。キア・スターマー首相は同日、ロンドン東部の病院で演説し、「3つの転換によってこの国の医療を変革する」と述べた。10カ年計画は次の3つの転換を柱としている。病院からコミュニティへ：あなたを中心に設計された地域保健サービス　　アナログからデジタルへ：あなたの手に力を
病気から予防へ：健康的な選択をする力を
1点目については、少なくとも1日12時間、週6日間営業する地域保健センター（NHCs：Neighbourhood Health Centres）をワンストップ拠点として全国各地に開設することを新たに打ち出した。NHCsは、診断、術後ケア、リハビリテーションなどに加え、債務相談、就労支援、禁煙、体重管理などのサービスも提供するという。
2点目については、2028年までに、NHSアプリで検査予約、相談受け付け、薬剤管理、ワクチン予約などの機能を提供できるようにするという。また、医師の診察記録にAI（人工知能）技術を活用することで患者のケアにより多くの時間を割けるようにするという。
3点目については、肥満のまん延の終結、真に喫煙のない未来の創造、若者を取り巻くメンタルヘルス危機への解決に取り組むものとし、具体的に次のような新たな施策が盛り込まれている。
　電子たばこやその他のニコチン製品の広告やスポンサー活動の停止、販売時の陳列方法、包装、フレーバーの制限
食品業界の全ての大企業に対する、健康的な食品の売り上げの報告義務化および同報告に基づく売り上げの平均的な健康度の目標義務化（2025年6月17日付地域・分析レポート参照）NHSを通じた減量薬へのアクセスの拡大（オンラインでの購入、繁華街や郊外のショッピングセンターでの購入を含む）（2025年6月25日付地域・分析レポート参照）アルコール飲料の栄養情報と健康に関する警告メッセージのラベル表示の義務化　ノンアルコールや低アルコール製品市場のさらなる成長を支援するため、「アルコールフリー」と表示できる基準をアルコール度数0.5％以下に設定（注2）することを協議　　ノンアルコールや低アルコールの製品の18歳未満への販売禁止などアルコール製品と同等の制限の適用　　アルコール飲料については、厳しい広告規制が盛り込まれるとの事前報道があったが、7月1日付のタイムズ紙などの報道によれば、アルコール飲料業界の反発を受け撤回したとされている。</t>
    <phoneticPr fontId="81"/>
  </si>
  <si>
    <t>https://news.yahoo.co.jp/articles/1c99fe5ac8cdcf9e8cdcb4005b1d8a40622baa87</t>
    <phoneticPr fontId="81"/>
  </si>
  <si>
    <t>　（ブルームバーグ）:パリ9区と10区にある人気のパン屋、「マミッシュ」の看板商品パン・オ・ショコラやクロワッサンに欠かせない材料であるバターが今、深刻な供給不足に直面している。同店が長年取引してきた通常の仕入れ先からはもはや、ペストリーを作るための特別なバターを安定的に入手することができなくなった。このフランス産バターは、折り込み生地を作る際に用いられるもので、クロワッサンなどの食感と風味に不可欠だ。マミッシュは供給確保のため他のルートを探しているが、それにはコスト増という代償を伴う。世界各地でバター価格が過去最高水準に張り付いたままで、値上がりの勢いが収まる気配はない。その背景には、さまざまな要因が複雑に絡み合っている。フランスからニュージーランドに至るまで酪農家が直面する困難、アジアの消費者の嗜好（しこう）の変化による世界的な需要増、そして利益を守ろうとする乳業メーカーの商業的な判断などが影響している。結果として、消費者にとって身近な食品へのコスト圧力が一段と高まっている。
マミッシュの商務担当、ロバン・オルソニ氏によると、仕入れ先の変更によって他の店は25〜30％値上げをしている。マミッシュでは「お客さまに喜んでもらう」ためコスト増を自社で吸収しているという。世界で輸出されるバターのおよそ70％は、欧州とニュージーランドから来ている。いずれも2025年の年初時点で在庫が歴史的な低水準にあり、供給逼迫（ひっぱく）が過去最高水準への価格高騰を招いたと、国連食糧農業機関（FAO）は指摘する。この供給難の根本には、22年に欧州で牛乳価格が高騰したことがある。インフレと燃料コストの上昇に経営を圧迫され、乳製品メーカーは収益性を最大化する方法を模索するようになった。バターは生乳からクリームを分離し、それを攪拌（かくはん）することで作られる。製造過程が終わると、バターとバターミルクが残る。バターミルクの使い道は限られる。</t>
    <phoneticPr fontId="81"/>
  </si>
  <si>
    <t>https://sustainablejapan.jp/2025/07/06/issb-sasb-update/115093</t>
    <phoneticPr fontId="81"/>
  </si>
  <si>
    <t>　　IFRS財団の国際サステナビリティ基準審議会（ISSB）は7月3日、SASBスタンダードの改訂案と、IFRS S2の実施に関するセクター別実践ガイドラインの改訂案を公表した。双方とも11月30日までパブリックコメントを募集し、2026年に改訂作業を完了する計画。【参考】【国際】ISSB、SASBスタンダード改訂に着手。IFRS S1で義務化。優先セクターを特定（2024年8月4日）　全77業種で策定されているSASBスタンダードのうち、…有料記事</t>
    <rPh sb="223" eb="227">
      <t>ユウリョウキジ</t>
    </rPh>
    <phoneticPr fontId="81"/>
  </si>
  <si>
    <t>https://www.nikkei.com/nkd/company/article/?DisplayType=1&amp;ng=DGKKZO89833080U5A700C2TB0000&amp;scode=2801&amp;ba=1</t>
    <phoneticPr fontId="81"/>
  </si>
  <si>
    <t>　米食品大手のデルモンテ・フーズ（カリフォルニア州）が1日、日本の民事再生法に相当する米連邦破産法第11条（チャプター11）の適用を申請した。新型コロナウイルス禍による巣ごもり消費で需要が一時的に伸びたが、その後販売が低迷して在庫が積み上がり、資金繰りが悪化していた。
米ニュージャージー州で申請した。裁判所への提出書類によると負債総額は約12億3000万ドル（約1780億…</t>
    <phoneticPr fontId="81"/>
  </si>
  <si>
    <t>カナダ</t>
    <phoneticPr fontId="81"/>
  </si>
  <si>
    <t>台湾</t>
    <rPh sb="0" eb="2">
      <t>タイワン</t>
    </rPh>
    <phoneticPr fontId="81"/>
  </si>
  <si>
    <t>中国</t>
    <rPh sb="0" eb="2">
      <t>チュウゴク</t>
    </rPh>
    <phoneticPr fontId="81"/>
  </si>
  <si>
    <t>米国</t>
    <rPh sb="0" eb="2">
      <t>ベイコク</t>
    </rPh>
    <phoneticPr fontId="81"/>
  </si>
  <si>
    <t>フランス</t>
    <phoneticPr fontId="81"/>
  </si>
  <si>
    <t>ドイツ</t>
    <phoneticPr fontId="81"/>
  </si>
  <si>
    <t>英国</t>
    <rPh sb="0" eb="2">
      <t>エイコク</t>
    </rPh>
    <phoneticPr fontId="81"/>
  </si>
  <si>
    <t>韓国</t>
    <rPh sb="0" eb="2">
      <t>カンコク</t>
    </rPh>
    <phoneticPr fontId="81"/>
  </si>
  <si>
    <t>瑞草区庁、食中毒の疑いのある被害申告受付、保健当局の疫学調査に乗り出す</t>
    <phoneticPr fontId="81"/>
  </si>
  <si>
    <t>　ソウル瑞草区（ソチョグ）のあるのり巻き屋を利用した客130人あまりが高熱と腹痛など集団食中毒の症状を見せ、保健当局が急いで疫学調査に乗り出した。
瑞草区庁は9日、ソウル瑞草区方背洞にあるのり巻き屋でのり巻きを食べて腹痛など異常症状が生じたという申告を受け付け調査している。 現在まで区役所で把握した有症状者数は130人余りに達する。 該当売場は8日から休業に入った状態だ。ソーシャルメディア(SNS)とオンラインコミュニティなどには5日から該当店ののり巻きを食べて高熱·下痢など食中毒症状が現れたという文が相次いで上がっている。 ある被害者は「子供が40度以上熱が上がって病院に行ったら、検査の結果、サルモネラ菌と毒性大腸菌が検出された」と主張した。 保健当局は、正確な原因と衛生管理責任の有無などを調査した後、行政処分を検討する予定だ。2021年にも京畿道城南市のキムパプフランチャイズ支店でキムパプを食べた270人余りが集団食中毒の症状を見せた。 以後、被害者の一部が損害賠償請求訴訟に乗り出し、裁判所は被害者1人当り100万~200万ウォンずつ賠償しろとの判決を下した経緯がある。保健当局は、夏場の高温多湿な環境では食中毒発生の危険が大きく高まるとし、衛生管理に格別の注意を呼びかけた。 家禽類の腸に寄生するサルモネラ菌は卵の殻に付着している 調理器具や食材などに移して食中毒を誘発する。 卵液を常温に放置したり、サルモネラ菌に汚染された卵に触れた後、手を洗わずに食材を準備する時、交差汚染を通じて感染することがある。 疾病管理庁によると、去る6月の第1週に66人だったサルモネラ感染症の患者数は、第4週に127人で、92%急増したことが分かった。</t>
    <phoneticPr fontId="81"/>
  </si>
  <si>
    <t>https://www.mk.co.kr/jp/society/11366195</t>
    <phoneticPr fontId="81"/>
  </si>
  <si>
    <t>ノロウイルスの発生は200人のクルーズ乗客を病気に</t>
    <phoneticPr fontId="81"/>
  </si>
  <si>
    <t>イタリア</t>
    <phoneticPr fontId="81"/>
  </si>
  <si>
    <t>　ノロウイルスの流行がクルーズ船Artaniaを襲い、約200人の乗客が病気になり、緊急医療対応が促されました。ブレーマーハーフェンを出港し、ノルウェーのフォードへ向かう14日間のクルーズ船は、病気が蔓延し始めたとき、ノルウェーのブレンノイスンドへ向かう途中だった。保健当局の報告によると、感染者数は火曜日の50人から水曜日までに約200人に急増しました。感染した乗客は、さらなる感染拡大を防ぐために隔離されています。フェニックス・ライゼンが運航するアルタニア号は、約1,200人の乗客を収容できます。地元当局は発生を確認しています。北極ガイドサービスLofoten ASのRemi Solbergは、ノルウェーのアウトレットiFinnmarkに、状況は積極的に管理されていると述べました。これを受けて、船内の医療チームを支援するために、追加の医師と看護師が船に派遣されました。</t>
    <phoneticPr fontId="81"/>
  </si>
  <si>
    <t>https://crew-center.com/norovirus-outbreak-sickens-200-cruise-passengers</t>
    <phoneticPr fontId="81"/>
  </si>
  <si>
    <t>　上位2種目(賞味期限・アレルギー表記ミス)で全体の　(61%)</t>
    <rPh sb="1" eb="3">
      <t>ジョウイ</t>
    </rPh>
    <rPh sb="4" eb="6">
      <t>シュモク</t>
    </rPh>
    <rPh sb="7" eb="11">
      <t>ショウミキゲン</t>
    </rPh>
    <rPh sb="17" eb="19">
      <t>ヒョウキ</t>
    </rPh>
    <rPh sb="23" eb="25">
      <t>ゼンタイ</t>
    </rPh>
    <phoneticPr fontId="5"/>
  </si>
  <si>
    <t xml:space="preserve">｢全然知らなかった⋯｣｢なぜ"表示"さえないの？｣日本人が平気で食べている｢遺伝子組み換え食品 ... </t>
    <phoneticPr fontId="81"/>
  </si>
  <si>
    <t>　私は講演や食育講座のときなど、全国のみなさんと直接お話をする機会が多くあります。 無添加×安心×美味しい! 日本人なら必ず食べたい安部おやつ おかずにも食事にもなる ベスト112レシピ: おかずにもなる!9割がグルテンフリー!しかも無添加!
『無添加×安心×美味しい! 日本人なら必ず食べたい安部おやつ おかずにも食事にもなる ベスト112レシピ』（書影をクリックすると、アマゾンのサイトにジャンプします。紙版はこちら、電子版はこちら。楽天サイトの紙版はこちら、電子版はこちら）「遺伝子組み換え食品」についての話になることも多いのですが、みなさん「納豆やコーン缶を買うときは、表示をよく見て『遺伝子組み換えのもの』は買わないようにしている」「『遺伝子組み換え食品』は避けている」とおっしゃいます。
しかし、じつは私たちは知らない「裏側」で、「遺伝子組み換え食品」を「食べて」しまっているかもしれないのです。じつは「食の安全性」に対する意識が高い人でもここは盲点です。たとえば、日本ではトウモロコシの大部分を輸入に頼っていますが、輸入トウモロコシの9割が「遺伝子組み換え」だと言われています。
大豆もしかりで、9割が輸入です。そしてその9割以上が「遺伝子組み換え」と推測されます（参考：遺伝子組み換え作物の日本における利用状況｜バイテク情報普及会）</t>
    <phoneticPr fontId="81"/>
  </si>
  <si>
    <t>https://toyokeizai.net/articles/-/873321</t>
    <phoneticPr fontId="81"/>
  </si>
  <si>
    <t xml:space="preserve">食品衛生 FAX 通信 - 東京都保健医療局 </t>
    <phoneticPr fontId="81"/>
  </si>
  <si>
    <t>https://www.hokeniryo.metro.tokyo.lg.jp/documents/d/hokeniryo/r07shokuhineiseitsusin67</t>
    <phoneticPr fontId="81"/>
  </si>
  <si>
    <t xml:space="preserve">機能性表示食品の公正競争規約策定へ JADMAほか5団体が「準備室」設置 - ECのミカタ </t>
    <phoneticPr fontId="81"/>
  </si>
  <si>
    <t>　業界5団体が連携
機能性表示食品制度が創設されたのは2015年。2016年に一般社団法人健康食品産業協議会およびJADMAが「機能性表示食品の適正広告自主基準」を発出し、さらに、機能性表示食品に関する公正競争規約の策定に向けて今回、5つの団体が連携して「公正競争規約準備室」を設置するに至った。2024年には、機能性表示食品の紅麹関連製品にかかわる健康被害が発生し、国を中心にさまざまな対応策が進められてきた。その中で、「機能性表示食品制度に対する信頼回復に向けた、届出者による表示の適正化などの自主的な取組」が、今後の重要な検討課題のひとつとして挙げられている。こうした背景を受けて5つの業界団体は「公正競争規約準備室」を設置し、今後、機能性表示食品の公正競争規約の策定に向けた取り組んでいく方針を掲げている。
　信頼性向上への寄与に期待
「公正競争規約準備室」では、公正競争規約の内容および公正取引協議会の体制について、検討が進められる予定となっている。本取り組みが機能性表示食品を取り扱う事業者の法令遵守や、消費者の安全性の確保につながり、制度の信頼性向上に寄与することが期待される。
※参考：機能性表示食品 公正競争規約の準備室 設置のお知らせ（公益社団法人日本通信販売協会）</t>
    <phoneticPr fontId="81"/>
  </si>
  <si>
    <t>https://ecnomikata.com/ecnews/customerservice/47600/</t>
    <phoneticPr fontId="81"/>
  </si>
  <si>
    <t>健康食品製造施設への監視強化　紅麹問題を契機に都民への啓発と講習会</t>
    <phoneticPr fontId="81"/>
  </si>
  <si>
    <t xml:space="preserve">　アレルギー症状を引き起こす食品は多種多様で、症状の重さもお客様によって異なり、重篤な場合は命の危険につながるおそれがあります。
今回は食品販売をする際の食物アレルギー対策についてまとめました。 
① 以下の8品目が使用されている場合、表示が必要です！
容器包装に入れられた加工食品にこれらの食材が含まれている場合、 表示が義務付けられています。商品を今一度確認しましょう。 
② 食物アレルギー事故防止の3か条
　1 使用食材について最新で正確な情報を提供する 
お客様がアレルギーに関する情報を簡単に誤解なく知ることができるように食品表示や掲示を工夫しましょう。
　2 質問に対して曖昧な 回答をしない 
情報が最新でない、不正確な可能性がある場合は「わかりません」と答えるか、責任者が対応しましょう。
　3 アレルギー成分の混入に注意し、混入の可能性についてお客様に伝える 
原材料には含まれていなくても、使用した調理器具などを介してアレルギー成分が混入することもあります。 </t>
    <phoneticPr fontId="81"/>
  </si>
  <si>
    <t>　東京都はこのほど、「令和6年度東京都食品衛生監視指導計画実施」の結果を公表した。食品衛生対策の一環として、紅麹を含む健康食品による全国的な健康被害を踏まえ、健康食品の製造・加工施設への監視を強化した。
健食関連187施設に一斉監視　　　都、特別区、八王子市および町田市が連携し、夏期（6月～8月）および歳末期（12月）に加え、健康食品関連施設に対しても一斉監視事業を実施。全都で延べ187件の監視指導を行い、健康被害情報への対応体制や衛生管理の徹底が図られた。製造業者への立入検査のほか、インターネットや店舗で販売されている124製品を対象に試買調査を実施。問題のある製品に対しては必要な措置を講じ、その結果はホームページで公開した。また、健康食品の表示や販売方法の適正化を目的とした講習会をWEB配信形式で開催し、1,114人が受講した。都民への啓発も進め、動画配信や東京都公式X（旧Twitter）、パンフレットなどを通じて健康食品の適切な利用を促した。
健康被害事例専門委2回開催　　　さらに保健医療局や産業労働局など関係部局と連携し、食品安全対策推進調整会議や健康食品対策推進連絡会などにより情報共有を強化。食品衛生単独では対応が困難な案件にも、関係部局が連携して対処した。
　食品安全情報評価委員会および健康食品による健康被害事例専門委員会をそれぞれ2回開催するなど、若年層の食品安全に関する意識調査や健康被害事例の検討を実施。紅麹問題を受けては、過去の健康食品講座のアーカイブ配信も行い、リスクコミュニケーションを通じた消費者理解の促進に努めた。
HACCP支援と衛生管理の高度化　　その他の重点事業として、HACCPの普及支援、食中毒防止、食品表示の適正化、輸入食品の安全確保などの幅広い分野で一斉監視と指導を実施した。全事業者へのHACCP導入を支援するため、都は60回の相談会を開催し、有識者による訪問アドバイスを142施設に対して実施した。また、HACCP推進者の育成を目的に講習会を開催し、282人が参加。衛生管理レベルの向上を目指して開催したシンポジウムには204人が参加した。
食中毒防止へ監視体制を強化　　生食によるリスクを低減するため、食肉の取扱い施設を対象に延べ2,379件、弁当や給食を提供する大量調理施設等に対し延べ1,567件の監視指導を実施した。さらに、紅麹を含む健康食品による健康被害の発生を受けて、健康食品の製造・加工施設に対しても延べ187件の監視指導を行った。
食品表示の適正化を徹底　　　　食品表示等に基づき、延べ18万3,528件の施設に対して表示監視を実施し、79万2,579品目の検査を行った。その結果、不適正表示2,603件を発見し、是正措置を行った。輸入食品にも厳格な対応　　輸入食品5万1,477項目の検査を行い、「きぬさや」など7検体で基準値超過を確認。関係自治体に通報のうえ、必要な措置を講じた。また、輸入者に対して延べ256件の監視指導を行い、事故発生時の管理体制や自主管理の状況を確認し、指導を実施した。</t>
    <phoneticPr fontId="81"/>
  </si>
  <si>
    <t>https://wellness-news.co.jp/posts/250709%EF%BC%8D1/</t>
    <phoneticPr fontId="81"/>
  </si>
  <si>
    <t>14:18A1315:18A1315:1814:31A1315:1814:32A1315:1814:414:19</t>
    <phoneticPr fontId="81"/>
  </si>
  <si>
    <t>令和７年度 残留農薬検査結果集計表（５月実施分）</t>
    <phoneticPr fontId="15"/>
  </si>
  <si>
    <t xml:space="preserve">２．農薬検出事例  
 　　　　　　　　　　　農薬の種類 　　　　　　　　　検出値(ppm) 　基準値(ppm) 
1 きゅうり　　　　　　 アゾキシストロビン 殺菌剤　　　 0.02　　　　　 1 
　　　　　　　　　　　ジノテフラン 殺虫剤 　　　　　　 0.02 　　　　　2 
2 トマト 　　　　　　　トリフルミゾール 殺菌剤 　　　　0.01　　　　　 2  
3 トマト　　　　　　　 テフルベンズロン 殺虫剤 　　　　0.01　　　　　 2 
4 こまつな 　　　　　　テフルトリン   殺虫剤　　　　　　 0.01 　　　　　0.5 
5 キャベツ　　　　 エトフェンプロックス 殺虫剤　　　　　　　　 0.02 0.9 
ジノテフラン 殺虫剤　　　　　 0.02 2 
６ トマト ジノテフラン 殺虫剤 0.02 2 
フルベンジアミド 殺虫剤 0.01 2 </t>
    <rPh sb="155" eb="156">
      <t>トリ</t>
    </rPh>
    <rPh sb="156" eb="157">
      <t>フル</t>
    </rPh>
    <rPh sb="157" eb="158">
      <t>ミゾ</t>
    </rPh>
    <phoneticPr fontId="15"/>
  </si>
  <si>
    <t>https://www.pref.shiga.lg.jp/file/attachment/5551972.pdf</t>
    <phoneticPr fontId="15"/>
  </si>
  <si>
    <t xml:space="preserve">エバラ 豚みそ焼のたれ 一部味噌原料で残留農薬基準超過 - エキサイト </t>
    <phoneticPr fontId="15"/>
  </si>
  <si>
    <t>　「豚みそ焼のたれ」に使用した味噌原料において、ハナマルキ(株)より残留農薬基準値を超えたソラマメから製造した味噌原料を納品した旨の報告があり、使用割合は極めて少量あるため安全性に問題はないが、該当する賞味期限の商品をリコール(自主回収)する。(リコールプラス編集部)
【発　表　日】2025/06/30
【企　業　名】エバラ食品工業株式会社
【キーワード】豚みそ焼のたれ、残留農薬基準超過、ソラマメ、味噌原料
【 ジャンル 】食品
【 関連情報 】https://www.ebarafoods.com/company/newsrelease_20250630_9.pd...---</t>
    <phoneticPr fontId="15"/>
  </si>
  <si>
    <t>https://www.excite.co.jp/news/article/Recall_53282/</t>
    <phoneticPr fontId="15"/>
  </si>
  <si>
    <t xml:space="preserve">【回収】インド産生鮮ユカン(アムラ) 一部残留農薬基準超過(ID:53091) | リコールプラス </t>
    <phoneticPr fontId="15"/>
  </si>
  <si>
    <t xml:space="preserve">  商品名：インド産生鮮ユカン（アムラ）
  ブランド：MAAHI FOODS
  販売形態：ばら量り売り
  【輸入食品か否か】  輸入食品：はい  輸入国：インド
回収の理由 	
食品衛生法違反
基準値を超える残留農薬（モノクロトホス）が検出されたため。検出値0.02ppm（基準値0.01ppm）。
食品衛生法第20条に該当 	
</t>
    <phoneticPr fontId="15"/>
  </si>
  <si>
    <t>https://ifas.mhlw.go.jp/faspub/_link.do?i=IO_S020502&amp;p=RCL202501253</t>
    <phoneticPr fontId="15"/>
  </si>
  <si>
    <t>今週のお題　(揚げ油の煙が出たら要注意!)</t>
    <rPh sb="7" eb="8">
      <t>ア</t>
    </rPh>
    <rPh sb="9" eb="10">
      <t>アブラ</t>
    </rPh>
    <rPh sb="11" eb="12">
      <t>ケムリ</t>
    </rPh>
    <rPh sb="13" eb="14">
      <t>デ</t>
    </rPh>
    <rPh sb="16" eb="19">
      <t>ヨウチュウイ</t>
    </rPh>
    <phoneticPr fontId="5"/>
  </si>
  <si>
    <r>
      <t>　　なぜ　!？　　</t>
    </r>
    <r>
      <rPr>
        <b/>
        <u/>
        <sz val="16"/>
        <rFont val="ＭＳ Ｐゴシック"/>
        <family val="3"/>
        <charset val="128"/>
      </rPr>
      <t>揚げ油は色や匂い、泡の立ち方を注意しないと駄目なの?</t>
    </r>
    <rPh sb="9" eb="10">
      <t>ア</t>
    </rPh>
    <rPh sb="11" eb="12">
      <t>アブラ</t>
    </rPh>
    <rPh sb="13" eb="14">
      <t>イロ</t>
    </rPh>
    <rPh sb="15" eb="16">
      <t>ニオ</t>
    </rPh>
    <rPh sb="18" eb="19">
      <t>アワ</t>
    </rPh>
    <rPh sb="20" eb="21">
      <t>タ</t>
    </rPh>
    <rPh sb="22" eb="23">
      <t>カタ</t>
    </rPh>
    <rPh sb="24" eb="26">
      <t>チュウイ</t>
    </rPh>
    <rPh sb="30" eb="32">
      <t>ダメ</t>
    </rPh>
    <phoneticPr fontId="5"/>
  </si>
  <si>
    <t>★揚げ油は使用するたびに徐々に劣化します。
★油は酸化、過酸化物価、粘度を調べることで品質の評価ができます。現場で使用できる簡易な検査試薬も市販されています。★毎日揚げ油を使っている人は、色や泡の立ち方、煙の立ち上がり方で揚げ油の品質が評価できます。フライの適温は
160-180℃です。精製度の良い油は、
220-230℃でも色、臭いに変化がなく、煙は立ち上がりません。★揚げ物を揚げるときに煙が立つような油は、既に交換の
時期を過ぎていると判断して下さい。カラリと揚がらず食感も良くないはずです。</t>
    <rPh sb="1" eb="2">
      <t>ア</t>
    </rPh>
    <rPh sb="3" eb="4">
      <t>アブラ</t>
    </rPh>
    <rPh sb="12" eb="14">
      <t>ジョジョ</t>
    </rPh>
    <rPh sb="15" eb="17">
      <t>レッカ</t>
    </rPh>
    <rPh sb="23" eb="24">
      <t>アブラ</t>
    </rPh>
    <rPh sb="25" eb="27">
      <t>サンカ</t>
    </rPh>
    <rPh sb="31" eb="33">
      <t>ブッカ</t>
    </rPh>
    <rPh sb="34" eb="36">
      <t>ネンド</t>
    </rPh>
    <rPh sb="37" eb="38">
      <t>シラ</t>
    </rPh>
    <rPh sb="43" eb="45">
      <t>ヒンシツ</t>
    </rPh>
    <rPh sb="46" eb="48">
      <t>ヒョウカ</t>
    </rPh>
    <rPh sb="54" eb="56">
      <t>ゲンバ</t>
    </rPh>
    <rPh sb="57" eb="59">
      <t>シヨウ</t>
    </rPh>
    <rPh sb="62" eb="64">
      <t>カンイ</t>
    </rPh>
    <rPh sb="65" eb="67">
      <t>ケンサ</t>
    </rPh>
    <rPh sb="67" eb="69">
      <t>シヤク</t>
    </rPh>
    <rPh sb="70" eb="72">
      <t>シハン</t>
    </rPh>
    <rPh sb="79" eb="81">
      <t>マイニチ</t>
    </rPh>
    <rPh sb="81" eb="82">
      <t>ア</t>
    </rPh>
    <rPh sb="83" eb="84">
      <t>アブラ</t>
    </rPh>
    <rPh sb="85" eb="86">
      <t>ツカ</t>
    </rPh>
    <rPh sb="90" eb="91">
      <t>ヒト</t>
    </rPh>
    <rPh sb="93" eb="94">
      <t>イロ</t>
    </rPh>
    <rPh sb="95" eb="96">
      <t>アワ</t>
    </rPh>
    <rPh sb="97" eb="98">
      <t>タ</t>
    </rPh>
    <rPh sb="99" eb="100">
      <t>カタ</t>
    </rPh>
    <rPh sb="101" eb="102">
      <t>ケムリ</t>
    </rPh>
    <rPh sb="103" eb="104">
      <t>タ</t>
    </rPh>
    <rPh sb="105" eb="106">
      <t>ア</t>
    </rPh>
    <rPh sb="108" eb="109">
      <t>カタ</t>
    </rPh>
    <rPh sb="110" eb="111">
      <t>ア</t>
    </rPh>
    <rPh sb="112" eb="113">
      <t>アブラ</t>
    </rPh>
    <rPh sb="114" eb="116">
      <t>ヒンシツ</t>
    </rPh>
    <rPh sb="117" eb="119">
      <t>ヒョウカ</t>
    </rPh>
    <rPh sb="128" eb="130">
      <t>テキオン</t>
    </rPh>
    <rPh sb="142" eb="145">
      <t>セイセイド</t>
    </rPh>
    <rPh sb="146" eb="147">
      <t>ヨ</t>
    </rPh>
    <rPh sb="148" eb="149">
      <t>アブラ</t>
    </rPh>
    <rPh sb="162" eb="163">
      <t>イロ</t>
    </rPh>
    <rPh sb="164" eb="165">
      <t>ニオ</t>
    </rPh>
    <rPh sb="167" eb="169">
      <t>ヘンカ</t>
    </rPh>
    <rPh sb="173" eb="174">
      <t>ケムリ</t>
    </rPh>
    <rPh sb="175" eb="176">
      <t>タ</t>
    </rPh>
    <rPh sb="177" eb="178">
      <t>ア</t>
    </rPh>
    <rPh sb="186" eb="187">
      <t>モノ</t>
    </rPh>
    <rPh sb="188" eb="189">
      <t>ア</t>
    </rPh>
    <rPh sb="194" eb="195">
      <t>ケムリ</t>
    </rPh>
    <rPh sb="196" eb="197">
      <t>タ</t>
    </rPh>
    <rPh sb="201" eb="202">
      <t>アブラ</t>
    </rPh>
    <rPh sb="204" eb="205">
      <t>スデ</t>
    </rPh>
    <rPh sb="206" eb="208">
      <t>コウカン</t>
    </rPh>
    <rPh sb="210" eb="212">
      <t>ジキ</t>
    </rPh>
    <rPh sb="213" eb="214">
      <t>ス</t>
    </rPh>
    <rPh sb="219" eb="221">
      <t>ハンダン</t>
    </rPh>
    <rPh sb="223" eb="224">
      <t>クダ</t>
    </rPh>
    <rPh sb="231" eb="232">
      <t>ア</t>
    </rPh>
    <rPh sb="235" eb="237">
      <t>ショッカン</t>
    </rPh>
    <rPh sb="238" eb="239">
      <t>ヨ</t>
    </rPh>
    <phoneticPr fontId="5"/>
  </si>
  <si>
    <t xml:space="preserve">
フライオイルの劣化は、使用している油の色調、発泡、発煙、臭いの4点から判断することが大切です。
油が劣化していくと
・色調は徐々に黒ずみ不透明になります。
・発泡は油が新しいうちは大きな泡が出ますが、徐々に細かな泡が出る(カニ泡)状態になります。
・高温にならないと出なかった煙が、低い温度(150-160℃)でも出るようになります。
・新しいうちは臭いがないのに、使っているうちに徐々に油くさくなり、更に使い続けるとイオウ臭が漂うようになります。 油は定期的に揚げカスを取り除き、定期的に差し油しましょう。大量調理で劣化が進んだときには、全部交換しましょう。　　　　　　　　　　　　　　　　　　　　　　　　　　　　　　
●劣化の進んだ揚げ油を使い続けると、品質の悪い揚げ物になり、時に健康被害の原因にもなります。</t>
    <rPh sb="8" eb="10">
      <t>レッカ</t>
    </rPh>
    <rPh sb="12" eb="14">
      <t>シヨウ</t>
    </rPh>
    <rPh sb="18" eb="19">
      <t>アブラ</t>
    </rPh>
    <rPh sb="20" eb="22">
      <t>シキチョウ</t>
    </rPh>
    <rPh sb="23" eb="25">
      <t>ハッポウ</t>
    </rPh>
    <rPh sb="26" eb="28">
      <t>ハツエン</t>
    </rPh>
    <rPh sb="29" eb="30">
      <t>ニオ</t>
    </rPh>
    <rPh sb="33" eb="34">
      <t>テン</t>
    </rPh>
    <rPh sb="36" eb="38">
      <t>ハンダン</t>
    </rPh>
    <rPh sb="43" eb="45">
      <t>タイセツ</t>
    </rPh>
    <rPh sb="49" eb="50">
      <t>アブラ</t>
    </rPh>
    <rPh sb="51" eb="53">
      <t>レツカ</t>
    </rPh>
    <rPh sb="60" eb="62">
      <t>シキチョウ</t>
    </rPh>
    <rPh sb="63" eb="65">
      <t>ジョジョ</t>
    </rPh>
    <rPh sb="66" eb="67">
      <t>クロ</t>
    </rPh>
    <rPh sb="69" eb="72">
      <t>フトウメイ</t>
    </rPh>
    <rPh sb="83" eb="84">
      <t>アブラ</t>
    </rPh>
    <rPh sb="85" eb="86">
      <t>アタラ</t>
    </rPh>
    <rPh sb="91" eb="92">
      <t>オオ</t>
    </rPh>
    <rPh sb="94" eb="95">
      <t>アワ</t>
    </rPh>
    <rPh sb="96" eb="97">
      <t>デ</t>
    </rPh>
    <rPh sb="101" eb="103">
      <t>ジョジョ</t>
    </rPh>
    <rPh sb="104" eb="105">
      <t>コマ</t>
    </rPh>
    <rPh sb="107" eb="108">
      <t>アワ</t>
    </rPh>
    <rPh sb="109" eb="110">
      <t>デ</t>
    </rPh>
    <rPh sb="116" eb="118">
      <t>ジョウタイ</t>
    </rPh>
    <rPh sb="126" eb="127">
      <t>タカ</t>
    </rPh>
    <rPh sb="134" eb="135">
      <t>デ</t>
    </rPh>
    <rPh sb="139" eb="140">
      <t>ケムリ</t>
    </rPh>
    <rPh sb="142" eb="143">
      <t>ヒク</t>
    </rPh>
    <rPh sb="144" eb="146">
      <t>オンド</t>
    </rPh>
    <rPh sb="158" eb="159">
      <t>デ</t>
    </rPh>
    <rPh sb="170" eb="171">
      <t>アタラ</t>
    </rPh>
    <rPh sb="176" eb="177">
      <t>ニオ</t>
    </rPh>
    <rPh sb="184" eb="185">
      <t>ツカ</t>
    </rPh>
    <rPh sb="192" eb="194">
      <t>ジョジョ</t>
    </rPh>
    <rPh sb="195" eb="196">
      <t>アブラ</t>
    </rPh>
    <rPh sb="202" eb="203">
      <t>サラ</t>
    </rPh>
    <rPh sb="204" eb="205">
      <t>ツカ</t>
    </rPh>
    <rPh sb="206" eb="207">
      <t>ツヅ</t>
    </rPh>
    <rPh sb="213" eb="214">
      <t>シュウ</t>
    </rPh>
    <rPh sb="215" eb="216">
      <t>タダヨ</t>
    </rPh>
    <rPh sb="226" eb="227">
      <t>アブラ</t>
    </rPh>
    <rPh sb="228" eb="231">
      <t>テイキテキ</t>
    </rPh>
    <rPh sb="232" eb="233">
      <t>ア</t>
    </rPh>
    <rPh sb="237" eb="238">
      <t>ト</t>
    </rPh>
    <rPh sb="239" eb="240">
      <t>ノゾ</t>
    </rPh>
    <rPh sb="242" eb="245">
      <t>テイキテキ</t>
    </rPh>
    <rPh sb="246" eb="247">
      <t>サ</t>
    </rPh>
    <rPh sb="248" eb="249">
      <t>アブラ</t>
    </rPh>
    <rPh sb="255" eb="257">
      <t>タイリョウ</t>
    </rPh>
    <rPh sb="257" eb="259">
      <t>チョウリ</t>
    </rPh>
    <rPh sb="260" eb="262">
      <t>レッカ</t>
    </rPh>
    <rPh sb="263" eb="264">
      <t>スス</t>
    </rPh>
    <rPh sb="271" eb="273">
      <t>ゼンブ</t>
    </rPh>
    <rPh sb="273" eb="275">
      <t>コウカン</t>
    </rPh>
    <rPh sb="313" eb="315">
      <t>レッカ</t>
    </rPh>
    <rPh sb="316" eb="317">
      <t>スス</t>
    </rPh>
    <rPh sb="319" eb="320">
      <t>ア</t>
    </rPh>
    <rPh sb="321" eb="322">
      <t>アブラ</t>
    </rPh>
    <rPh sb="323" eb="324">
      <t>ツカ</t>
    </rPh>
    <rPh sb="325" eb="326">
      <t>ツヅ</t>
    </rPh>
    <rPh sb="330" eb="332">
      <t>ヒンシツ</t>
    </rPh>
    <rPh sb="333" eb="334">
      <t>ワル</t>
    </rPh>
    <rPh sb="335" eb="336">
      <t>ア</t>
    </rPh>
    <rPh sb="337" eb="338">
      <t>モノ</t>
    </rPh>
    <rPh sb="342" eb="343">
      <t>トキ</t>
    </rPh>
    <rPh sb="344" eb="346">
      <t>ケンコウ</t>
    </rPh>
    <rPh sb="346" eb="348">
      <t>ヒガイ</t>
    </rPh>
    <rPh sb="349" eb="351">
      <t>ゲンイン</t>
    </rPh>
    <phoneticPr fontId="5"/>
  </si>
  <si>
    <t xml:space="preserve">プレミアム酒類企業ディアジオコリアは9日、ハンファ損害保険漢南社屋で進行した「ワールド ... mk.co.kr </t>
  </si>
  <si>
    <t xml:space="preserve">「FOOD TAIPEI 2025」にジャパンパビリオン設置、水産品中心に業務用取引に期待(台湾、日本) 　ジェトロ </t>
  </si>
  <si>
    <t>食品安全マネジメント協会ら3社、食品事業者支援で連携 - 日本食糧新聞・電子版</t>
  </si>
  <si>
    <t>「料理の中に染料を入れた」…幼稚園生２２３人が鉛中毒、中国騒然（中央日報日</t>
  </si>
  <si>
    <t>米国食品市場のトレンドを探る ｜ 地域・分析レポート - 海外ビジネス情報 - ジ本語版） - Yahoo!ニュース</t>
  </si>
  <si>
    <t xml:space="preserve">ＬＶＭＨ、米高級ホテル「エル・エンカント」売却へ－120億円で - Bloomberg </t>
  </si>
  <si>
    <t>ドイツ大手のキャンディとチョコレートのメーカー ストーク社との販売代理店契約締結のお知らせ 　</t>
  </si>
  <si>
    <t xml:space="preserve">ジェトロ、北京市で日本産の酒類商談会を開催、300人超が来場(中国) | ビジネス短信 　ジェトロ </t>
  </si>
  <si>
    <t>英政府、国営医療サービスに関する10カ年計画公表、健康を害するたばこ、食品、飲料の規制を強化(英国) ｜ジェトロ</t>
  </si>
  <si>
    <t>バター高騰、クロワッサンや家庭の台所にも打撃-世界で需給逼迫（TBS CROSS DIG with Bloomberg） - Yahoo!ニュース</t>
  </si>
  <si>
    <t>【国際】ISSB、9業種のSASBスタンダード改訂案公表。鉱物セクター8つと加工食品 ｜ Sustainable Japan</t>
  </si>
  <si>
    <t>米食品大手デルモンテ、破産申請　日本事業は対象外 - 日本経済新聞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</si>
</sst>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4"/>
      <color indexed="63"/>
      <name val="ＭＳ Ｐゴシック"/>
      <family val="3"/>
      <charset val="128"/>
    </font>
    <font>
      <sz val="16"/>
      <name val="Arial"/>
      <family val="2"/>
    </font>
    <font>
      <b/>
      <sz val="14"/>
      <color rgb="FFEE0000"/>
      <name val="ＭＳ Ｐゴシック"/>
      <family val="3"/>
      <charset val="128"/>
    </font>
    <font>
      <b/>
      <sz val="16"/>
      <color theme="1"/>
      <name val="游ゴシック"/>
      <family val="3"/>
      <charset val="128"/>
    </font>
    <font>
      <sz val="16"/>
      <name val="ＭＳ Ｐゴシック"/>
      <family val="3"/>
      <charset val="128"/>
    </font>
    <font>
      <sz val="22"/>
      <color theme="1"/>
      <name val="メイリオ"/>
      <family val="3"/>
      <charset val="128"/>
    </font>
    <font>
      <b/>
      <sz val="16"/>
      <color theme="1"/>
      <name val="ＭＳ Ｐゴシック"/>
      <family val="3"/>
      <charset val="128"/>
      <scheme val="minor"/>
    </font>
    <font>
      <b/>
      <sz val="13"/>
      <color rgb="FF454545"/>
      <name val="游ゴシック"/>
      <family val="3"/>
      <charset val="128"/>
    </font>
    <font>
      <b/>
      <u/>
      <sz val="16"/>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theme="3" tint="0.59999389629810485"/>
        <bgColor indexed="64"/>
      </patternFill>
    </fill>
    <fill>
      <patternFill patternType="solid">
        <fgColor rgb="FF002060"/>
        <bgColor indexed="64"/>
      </patternFill>
    </fill>
    <fill>
      <patternFill patternType="solid">
        <fgColor rgb="FFFFA3C2"/>
        <bgColor indexed="64"/>
      </patternFill>
    </fill>
    <fill>
      <patternFill patternType="solid">
        <fgColor indexed="45"/>
        <bgColor indexed="64"/>
      </patternFill>
    </fill>
    <fill>
      <patternFill patternType="solid">
        <fgColor indexed="48"/>
        <bgColor indexed="64"/>
      </patternFill>
    </fill>
    <fill>
      <patternFill patternType="solid">
        <fgColor indexed="16"/>
        <bgColor indexed="64"/>
      </patternFill>
    </fill>
  </fills>
  <borders count="317">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right style="medium">
        <color theme="3"/>
      </right>
      <top/>
      <bottom style="medium">
        <color theme="3"/>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style="thick">
        <color indexed="51"/>
      </left>
      <right/>
      <top style="thick">
        <color indexed="51"/>
      </top>
      <bottom/>
      <diagonal/>
    </border>
    <border>
      <left/>
      <right/>
      <top style="thick">
        <color indexed="51"/>
      </top>
      <bottom/>
      <diagonal/>
    </border>
    <border>
      <left/>
      <right style="thick">
        <color indexed="51"/>
      </right>
      <top style="thick">
        <color indexed="51"/>
      </top>
      <bottom/>
      <diagonal/>
    </border>
    <border>
      <left style="thick">
        <color indexed="51"/>
      </left>
      <right/>
      <top/>
      <bottom/>
      <diagonal/>
    </border>
    <border>
      <left/>
      <right style="thick">
        <color indexed="51"/>
      </right>
      <top/>
      <bottom/>
      <diagonal/>
    </border>
    <border>
      <left style="thick">
        <color indexed="51"/>
      </left>
      <right/>
      <top/>
      <bottom style="thick">
        <color indexed="51"/>
      </bottom>
      <diagonal/>
    </border>
    <border>
      <left/>
      <right/>
      <top/>
      <bottom style="thick">
        <color indexed="51"/>
      </bottom>
      <diagonal/>
    </border>
    <border>
      <left/>
      <right style="thick">
        <color indexed="51"/>
      </right>
      <top/>
      <bottom style="thick">
        <color indexed="51"/>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xf numFmtId="0" fontId="1" fillId="0" borderId="0">
      <alignment vertical="center"/>
    </xf>
  </cellStyleXfs>
  <cellXfs count="952">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3" borderId="63" xfId="2" applyFill="1" applyBorder="1" applyAlignment="1">
      <alignment horizontal="left" vertical="top"/>
    </xf>
    <xf numFmtId="0" fontId="8" fillId="23"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0"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0"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2"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0"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6" borderId="0" xfId="2" applyFont="1" applyFill="1" applyAlignment="1">
      <alignment vertical="top" wrapText="1"/>
    </xf>
    <xf numFmtId="0" fontId="28" fillId="36" borderId="0" xfId="2" applyFont="1" applyFill="1" applyAlignment="1">
      <alignment vertical="top" wrapText="1"/>
    </xf>
    <xf numFmtId="0" fontId="8" fillId="36"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150" fillId="0" borderId="153" xfId="1" applyFont="1" applyFill="1" applyBorder="1" applyAlignment="1" applyProtection="1">
      <alignment horizontal="left" vertical="top" wrapText="1"/>
    </xf>
    <xf numFmtId="0" fontId="7" fillId="37" borderId="116" xfId="17" applyFont="1" applyFill="1" applyBorder="1" applyAlignment="1">
      <alignment horizontal="center" vertical="center" wrapText="1"/>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0" fontId="87" fillId="19" borderId="193" xfId="2"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14" fontId="86" fillId="19" borderId="193" xfId="2" applyNumberFormat="1" applyFont="1" applyFill="1" applyBorder="1" applyAlignment="1">
      <alignment horizontal="center" vertical="center"/>
    </xf>
    <xf numFmtId="0" fontId="8" fillId="0" borderId="194"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5" borderId="59" xfId="0" applyFont="1" applyFill="1" applyBorder="1" applyAlignment="1">
      <alignment horizontal="center" vertical="center" wrapText="1"/>
    </xf>
    <xf numFmtId="0" fontId="96" fillId="35" borderId="66" xfId="0" applyFont="1" applyFill="1" applyBorder="1" applyAlignment="1">
      <alignment horizontal="center" vertical="center" wrapText="1"/>
    </xf>
    <xf numFmtId="177" fontId="12" fillId="35"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88" xfId="2" applyFont="1" applyFill="1" applyBorder="1" applyAlignment="1">
      <alignment horizontal="center" vertical="center" wrapText="1"/>
    </xf>
    <xf numFmtId="0" fontId="152" fillId="26" borderId="77" xfId="1" applyFont="1" applyFill="1" applyBorder="1" applyAlignment="1" applyProtection="1">
      <alignment horizontal="center" vertical="center" wrapText="1" shrinkToFit="1"/>
    </xf>
    <xf numFmtId="0" fontId="21" fillId="17" borderId="195" xfId="2" applyFont="1" applyFill="1" applyBorder="1" applyAlignment="1">
      <alignment horizontal="center" vertical="center" wrapText="1"/>
    </xf>
    <xf numFmtId="0" fontId="21" fillId="17" borderId="196"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0" fontId="17" fillId="21" borderId="197" xfId="2" applyFont="1" applyFill="1" applyBorder="1" applyAlignment="1">
      <alignment horizontal="center" vertical="center" wrapText="1"/>
    </xf>
    <xf numFmtId="0" fontId="82" fillId="21" borderId="198"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9"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0"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0" fontId="82" fillId="19" borderId="0" xfId="1" applyFont="1" applyFill="1" applyBorder="1" applyAlignment="1" applyProtection="1">
      <alignment horizontal="center" vertical="center" wrapText="1"/>
    </xf>
    <xf numFmtId="0" fontId="113" fillId="0" borderId="203" xfId="2" applyFont="1" applyBorder="1" applyAlignment="1">
      <alignment vertical="top" wrapText="1"/>
    </xf>
    <xf numFmtId="0" fontId="113" fillId="17" borderId="87" xfId="1" applyFont="1" applyFill="1" applyBorder="1" applyAlignment="1" applyProtection="1">
      <alignment vertical="top" wrapText="1"/>
    </xf>
    <xf numFmtId="14" fontId="82" fillId="19" borderId="205" xfId="2" applyNumberFormat="1" applyFont="1" applyFill="1" applyBorder="1" applyAlignment="1">
      <alignment horizontal="center" vertical="center"/>
    </xf>
    <xf numFmtId="0" fontId="28" fillId="21" borderId="191"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2" xfId="1" applyFill="1" applyBorder="1" applyAlignment="1" applyProtection="1">
      <alignment vertical="center" wrapText="1"/>
    </xf>
    <xf numFmtId="14" fontId="31" fillId="19" borderId="197" xfId="2" applyNumberFormat="1" applyFont="1" applyFill="1" applyBorder="1" applyAlignment="1">
      <alignment horizontal="center" vertical="center"/>
    </xf>
    <xf numFmtId="0" fontId="8" fillId="17" borderId="204"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1"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7"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2" xfId="2" applyFont="1" applyFill="1" applyBorder="1" applyAlignment="1">
      <alignment horizontal="center" vertical="center"/>
    </xf>
    <xf numFmtId="0" fontId="113" fillId="0" borderId="189"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1" xfId="2" applyFont="1" applyBorder="1" applyAlignment="1">
      <alignment horizontal="center" vertical="center" wrapText="1"/>
    </xf>
    <xf numFmtId="180" fontId="46" fillId="10" borderId="212" xfId="17" applyNumberFormat="1" applyFont="1" applyFill="1" applyBorder="1" applyAlignment="1">
      <alignment horizontal="center" vertical="center"/>
    </xf>
    <xf numFmtId="14" fontId="88" fillId="17" borderId="216"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7" xfId="2" applyFont="1" applyFill="1" applyBorder="1" applyAlignment="1">
      <alignment horizontal="center" vertical="center"/>
    </xf>
    <xf numFmtId="14" fontId="86" fillId="19" borderId="218"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0" xfId="2" applyFont="1" applyFill="1" applyBorder="1" applyAlignment="1">
      <alignment horizontal="center" vertical="center" wrapText="1"/>
    </xf>
    <xf numFmtId="0" fontId="125" fillId="17" borderId="220" xfId="2" applyFont="1" applyFill="1" applyBorder="1" applyAlignment="1">
      <alignment horizontal="center" vertical="center" wrapText="1"/>
    </xf>
    <xf numFmtId="0" fontId="20" fillId="17" borderId="220" xfId="2" applyFont="1" applyFill="1" applyBorder="1" applyAlignment="1">
      <alignment horizontal="left" vertical="center" shrinkToFit="1"/>
    </xf>
    <xf numFmtId="14" fontId="20" fillId="17" borderId="220" xfId="2" applyNumberFormat="1" applyFont="1" applyFill="1" applyBorder="1" applyAlignment="1">
      <alignment horizontal="center" vertical="center"/>
    </xf>
    <xf numFmtId="14" fontId="20" fillId="17" borderId="221"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20" fillId="17" borderId="222" xfId="2" applyFont="1" applyFill="1" applyBorder="1" applyAlignment="1">
      <alignment horizontal="center" vertical="center" wrapText="1"/>
    </xf>
    <xf numFmtId="0" fontId="6" fillId="0" borderId="0" xfId="4"/>
    <xf numFmtId="0" fontId="158" fillId="0" borderId="0" xfId="2" applyFont="1">
      <alignment vertical="center"/>
    </xf>
    <xf numFmtId="0" fontId="87" fillId="19" borderId="192" xfId="2" applyFont="1" applyFill="1" applyBorder="1" applyAlignment="1">
      <alignment horizontal="center" vertical="center" wrapText="1"/>
    </xf>
    <xf numFmtId="0" fontId="113" fillId="0" borderId="219"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59" fillId="23" borderId="223" xfId="1" applyFont="1" applyFill="1" applyBorder="1" applyAlignment="1" applyProtection="1">
      <alignment horizontal="center" vertical="center" wrapText="1"/>
    </xf>
    <xf numFmtId="0" fontId="159" fillId="23" borderId="224" xfId="1" applyFont="1" applyFill="1" applyBorder="1" applyAlignment="1" applyProtection="1">
      <alignment horizontal="center" vertical="center" wrapText="1"/>
    </xf>
    <xf numFmtId="0" fontId="8" fillId="0" borderId="225" xfId="1" applyBorder="1" applyAlignment="1" applyProtection="1">
      <alignment vertical="center"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0" fillId="18" borderId="50" xfId="0" applyFont="1" applyFill="1" applyBorder="1" applyAlignment="1">
      <alignment horizontal="center" vertical="center" wrapText="1"/>
    </xf>
    <xf numFmtId="0" fontId="160" fillId="31"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0" borderId="0" xfId="0" applyNumberFormat="1" applyFont="1" applyFill="1" applyAlignment="1">
      <alignment horizontal="center" vertical="center" wrapText="1"/>
    </xf>
    <xf numFmtId="0" fontId="0" fillId="40" borderId="0" xfId="0" applyFill="1">
      <alignment vertical="center"/>
    </xf>
    <xf numFmtId="0" fontId="33" fillId="17" borderId="107" xfId="17" applyFont="1" applyFill="1" applyBorder="1" applyAlignment="1">
      <alignment horizontal="center" vertical="center" wrapText="1"/>
    </xf>
    <xf numFmtId="0" fontId="8" fillId="17" borderId="207"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2" borderId="0" xfId="0" applyFill="1">
      <alignment vertical="center"/>
    </xf>
    <xf numFmtId="0" fontId="8" fillId="0" borderId="224" xfId="1" applyBorder="1" applyAlignment="1" applyProtection="1">
      <alignment horizontal="left" vertical="center" wrapText="1"/>
    </xf>
    <xf numFmtId="0" fontId="121" fillId="30" borderId="227" xfId="0" applyFont="1" applyFill="1" applyBorder="1" applyAlignment="1">
      <alignment horizontal="center" vertical="center" wrapText="1"/>
    </xf>
    <xf numFmtId="0" fontId="115" fillId="17" borderId="0" xfId="1" applyFont="1" applyFill="1" applyBorder="1" applyAlignment="1" applyProtection="1">
      <alignment vertical="top" wrapText="1"/>
    </xf>
    <xf numFmtId="0" fontId="160" fillId="18" borderId="59" xfId="0" applyFont="1" applyFill="1" applyBorder="1" applyAlignment="1">
      <alignment horizontal="center" vertical="center" wrapText="1"/>
    </xf>
    <xf numFmtId="0" fontId="20" fillId="4" borderId="243" xfId="2" applyFont="1" applyFill="1" applyBorder="1" applyAlignment="1">
      <alignment horizontal="center" vertical="center" wrapText="1"/>
    </xf>
    <xf numFmtId="0" fontId="20" fillId="39" borderId="244" xfId="2" applyFont="1" applyFill="1" applyBorder="1" applyAlignment="1">
      <alignment horizontal="center" vertical="center" wrapText="1"/>
    </xf>
    <xf numFmtId="0" fontId="20" fillId="19" borderId="244" xfId="2" applyFont="1" applyFill="1" applyBorder="1" applyAlignment="1">
      <alignment horizontal="center" vertical="center" wrapText="1"/>
    </xf>
    <xf numFmtId="0" fontId="20" fillId="4" borderId="244" xfId="2" applyFont="1" applyFill="1" applyBorder="1" applyAlignment="1">
      <alignment horizontal="center" vertical="center" wrapText="1"/>
    </xf>
    <xf numFmtId="0" fontId="20" fillId="4" borderId="245" xfId="2" applyFont="1" applyFill="1" applyBorder="1" applyAlignment="1">
      <alignment horizontal="center" vertical="center" wrapText="1"/>
    </xf>
    <xf numFmtId="0" fontId="20" fillId="4" borderId="246" xfId="2" applyFont="1" applyFill="1" applyBorder="1" applyAlignment="1">
      <alignment horizontal="center" vertical="center" wrapText="1"/>
    </xf>
    <xf numFmtId="0" fontId="21" fillId="21" borderId="247" xfId="2" applyFont="1" applyFill="1" applyBorder="1" applyAlignment="1">
      <alignment horizontal="center" vertical="top" wrapText="1"/>
    </xf>
    <xf numFmtId="177" fontId="1" fillId="21" borderId="248" xfId="2" applyNumberFormat="1" applyFont="1" applyFill="1" applyBorder="1" applyAlignment="1">
      <alignment horizontal="center" vertical="center" wrapText="1"/>
    </xf>
    <xf numFmtId="0" fontId="21" fillId="21" borderId="247" xfId="2" applyFont="1" applyFill="1" applyBorder="1" applyAlignment="1">
      <alignment horizontal="center" vertical="center" wrapText="1"/>
    </xf>
    <xf numFmtId="0" fontId="21" fillId="17" borderId="248" xfId="2" applyFont="1" applyFill="1" applyBorder="1" applyAlignment="1">
      <alignment horizontal="center" vertical="top" wrapText="1"/>
    </xf>
    <xf numFmtId="177" fontId="20" fillId="19" borderId="195" xfId="2" applyNumberFormat="1" applyFont="1" applyFill="1" applyBorder="1" applyAlignment="1">
      <alignment horizontal="center" vertical="center" shrinkToFit="1"/>
    </xf>
    <xf numFmtId="177" fontId="1" fillId="17" borderId="248" xfId="2" applyNumberFormat="1" applyFont="1" applyFill="1" applyBorder="1" applyAlignment="1">
      <alignment horizontal="center" vertical="center" wrapText="1"/>
    </xf>
    <xf numFmtId="0" fontId="20" fillId="17" borderId="211" xfId="2" applyFont="1" applyFill="1" applyBorder="1" applyAlignment="1">
      <alignment horizontal="left" vertical="center"/>
    </xf>
    <xf numFmtId="177" fontId="20" fillId="17" borderId="195" xfId="2" applyNumberFormat="1" applyFont="1" applyFill="1" applyBorder="1" applyAlignment="1">
      <alignment horizontal="center" vertical="center" shrinkToFit="1"/>
    </xf>
    <xf numFmtId="177" fontId="33" fillId="38" borderId="195" xfId="2" applyNumberFormat="1" applyFont="1" applyFill="1" applyBorder="1" applyAlignment="1">
      <alignment horizontal="center" vertical="center" wrapText="1"/>
    </xf>
    <xf numFmtId="177" fontId="46" fillId="38" borderId="195" xfId="2" applyNumberFormat="1" applyFont="1" applyFill="1" applyBorder="1" applyAlignment="1">
      <alignment horizontal="center" vertical="center" wrapText="1"/>
    </xf>
    <xf numFmtId="0" fontId="80" fillId="0" borderId="249" xfId="0" applyFont="1" applyBorder="1" applyAlignment="1">
      <alignment horizontal="center" vertical="center" wrapText="1"/>
    </xf>
    <xf numFmtId="0" fontId="80" fillId="0" borderId="196" xfId="0" applyFont="1" applyBorder="1" applyAlignment="1">
      <alignment horizontal="center" vertical="center" wrapText="1"/>
    </xf>
    <xf numFmtId="0" fontId="80" fillId="21" borderId="196" xfId="0" applyFont="1" applyFill="1" applyBorder="1" applyAlignment="1">
      <alignment horizontal="center" vertical="center" wrapText="1"/>
    </xf>
    <xf numFmtId="0" fontId="80" fillId="17" borderId="196" xfId="0" applyFont="1" applyFill="1" applyBorder="1" applyAlignment="1">
      <alignment horizontal="center" vertical="center" wrapText="1"/>
    </xf>
    <xf numFmtId="0" fontId="80" fillId="32" borderId="196" xfId="0" applyFont="1" applyFill="1" applyBorder="1" applyAlignment="1">
      <alignment horizontal="center" vertical="center" wrapText="1"/>
    </xf>
    <xf numFmtId="0" fontId="20" fillId="17" borderId="196" xfId="2" applyFont="1" applyFill="1" applyBorder="1" applyAlignment="1">
      <alignment horizontal="center" vertical="center" wrapText="1"/>
    </xf>
    <xf numFmtId="0" fontId="20" fillId="27" borderId="196" xfId="2" applyFont="1" applyFill="1" applyBorder="1" applyAlignment="1">
      <alignment horizontal="center" vertical="center" wrapText="1"/>
    </xf>
    <xf numFmtId="0" fontId="20" fillId="33" borderId="196" xfId="2" applyFont="1" applyFill="1" applyBorder="1" applyAlignment="1">
      <alignment horizontal="center" vertical="center" wrapText="1"/>
    </xf>
    <xf numFmtId="0" fontId="20" fillId="34" borderId="196" xfId="2" applyFont="1" applyFill="1" applyBorder="1" applyAlignment="1">
      <alignment horizontal="center" vertical="center" wrapText="1"/>
    </xf>
    <xf numFmtId="0" fontId="20" fillId="17" borderId="250" xfId="2" applyFont="1" applyFill="1" applyBorder="1" applyAlignment="1">
      <alignment horizontal="center" vertical="center" wrapText="1"/>
    </xf>
    <xf numFmtId="177" fontId="20" fillId="17" borderId="250" xfId="2" applyNumberFormat="1" applyFont="1" applyFill="1" applyBorder="1" applyAlignment="1">
      <alignment horizontal="center" vertical="center" shrinkToFit="1"/>
    </xf>
    <xf numFmtId="0" fontId="0" fillId="0" borderId="251" xfId="0" applyBorder="1" applyAlignment="1">
      <alignment horizontal="center" vertical="center" wrapText="1"/>
    </xf>
    <xf numFmtId="177" fontId="20" fillId="21" borderId="251" xfId="2" applyNumberFormat="1" applyFont="1" applyFill="1" applyBorder="1" applyAlignment="1">
      <alignment horizontal="center" vertical="center" shrinkToFit="1"/>
    </xf>
    <xf numFmtId="177" fontId="20" fillId="17" borderId="251" xfId="2" applyNumberFormat="1" applyFont="1" applyFill="1" applyBorder="1" applyAlignment="1">
      <alignment horizontal="center" vertical="center" shrinkToFit="1"/>
    </xf>
    <xf numFmtId="0" fontId="20" fillId="0" borderId="250" xfId="2" applyFont="1" applyBorder="1" applyAlignment="1">
      <alignment horizontal="center" vertical="center"/>
    </xf>
    <xf numFmtId="177" fontId="33" fillId="17" borderId="250" xfId="2" applyNumberFormat="1" applyFont="1" applyFill="1" applyBorder="1" applyAlignment="1">
      <alignment horizontal="center" vertical="center" wrapText="1"/>
    </xf>
    <xf numFmtId="0" fontId="20" fillId="17" borderId="252" xfId="2" applyFont="1" applyFill="1" applyBorder="1" applyAlignment="1">
      <alignment horizontal="left" vertical="center"/>
    </xf>
    <xf numFmtId="0" fontId="20" fillId="29" borderId="250" xfId="2" applyFont="1" applyFill="1" applyBorder="1" applyAlignment="1">
      <alignment horizontal="center" vertical="center" wrapText="1"/>
    </xf>
    <xf numFmtId="177" fontId="20" fillId="29" borderId="250" xfId="2" applyNumberFormat="1" applyFont="1" applyFill="1" applyBorder="1" applyAlignment="1">
      <alignment horizontal="center" vertical="center" shrinkToFit="1"/>
    </xf>
    <xf numFmtId="177" fontId="20" fillId="27" borderId="250" xfId="2" applyNumberFormat="1" applyFont="1" applyFill="1" applyBorder="1" applyAlignment="1">
      <alignment horizontal="center" vertical="center" shrinkToFit="1"/>
    </xf>
    <xf numFmtId="0" fontId="6" fillId="27" borderId="250" xfId="2" applyFill="1" applyBorder="1" applyAlignment="1">
      <alignment horizontal="center" vertical="center"/>
    </xf>
    <xf numFmtId="177" fontId="1" fillId="17" borderId="250"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0" fontId="20" fillId="29" borderId="196" xfId="2" applyFont="1" applyFill="1" applyBorder="1" applyAlignment="1">
      <alignment horizontal="left" vertical="center"/>
    </xf>
    <xf numFmtId="0" fontId="85" fillId="29" borderId="249" xfId="2" applyFont="1" applyFill="1" applyBorder="1" applyAlignment="1">
      <alignment horizontal="center" vertical="center"/>
    </xf>
    <xf numFmtId="177" fontId="85" fillId="29" borderId="249" xfId="2" applyNumberFormat="1" applyFont="1" applyFill="1" applyBorder="1" applyAlignment="1">
      <alignment horizontal="center" vertical="center" shrinkToFit="1"/>
    </xf>
    <xf numFmtId="177" fontId="10" fillId="29" borderId="249" xfId="2" applyNumberFormat="1" applyFont="1" applyFill="1" applyBorder="1" applyAlignment="1">
      <alignment horizontal="center" vertical="center" wrapText="1"/>
    </xf>
    <xf numFmtId="177" fontId="12" fillId="35" borderId="253" xfId="2" applyNumberFormat="1" applyFont="1" applyFill="1" applyBorder="1" applyAlignment="1">
      <alignment horizontal="center" vertical="center" wrapText="1"/>
    </xf>
    <xf numFmtId="177" fontId="85" fillId="29" borderId="196" xfId="2" applyNumberFormat="1" applyFont="1" applyFill="1" applyBorder="1" applyAlignment="1">
      <alignment horizontal="center" vertical="center" shrinkToFit="1"/>
    </xf>
    <xf numFmtId="177" fontId="122" fillId="29" borderId="196" xfId="2" applyNumberFormat="1" applyFont="1" applyFill="1" applyBorder="1" applyAlignment="1">
      <alignment horizontal="center" vertical="center" wrapText="1"/>
    </xf>
    <xf numFmtId="0" fontId="20" fillId="17" borderId="254" xfId="2" applyFont="1" applyFill="1" applyBorder="1" applyAlignment="1">
      <alignment horizontal="left" vertical="center"/>
    </xf>
    <xf numFmtId="0" fontId="96" fillId="35" borderId="196" xfId="0" applyFont="1" applyFill="1" applyBorder="1" applyAlignment="1">
      <alignment horizontal="center" vertical="center" wrapText="1"/>
    </xf>
    <xf numFmtId="177" fontId="97" fillId="35" borderId="196" xfId="2" applyNumberFormat="1" applyFont="1" applyFill="1" applyBorder="1" applyAlignment="1">
      <alignment horizontal="center" vertical="center" shrinkToFit="1"/>
    </xf>
    <xf numFmtId="177" fontId="6" fillId="17" borderId="196" xfId="2" applyNumberFormat="1" applyFill="1" applyBorder="1" applyAlignment="1">
      <alignment horizontal="center" vertical="center" shrinkToFit="1"/>
    </xf>
    <xf numFmtId="177" fontId="6" fillId="21" borderId="196" xfId="2" applyNumberFormat="1" applyFill="1" applyBorder="1" applyAlignment="1">
      <alignment horizontal="center" vertical="center" shrinkToFit="1"/>
    </xf>
    <xf numFmtId="177" fontId="12" fillId="38" borderId="196" xfId="2" applyNumberFormat="1" applyFont="1" applyFill="1" applyBorder="1" applyAlignment="1">
      <alignment horizontal="center" vertical="center" shrinkToFit="1"/>
    </xf>
    <xf numFmtId="0" fontId="20" fillId="5" borderId="254" xfId="2" applyFont="1" applyFill="1" applyBorder="1" applyAlignment="1">
      <alignment horizontal="left" vertical="center"/>
    </xf>
    <xf numFmtId="177" fontId="6" fillId="6" borderId="249" xfId="2" applyNumberFormat="1" applyFill="1" applyBorder="1" applyAlignment="1">
      <alignment horizontal="center" vertical="center" shrinkToFit="1"/>
    </xf>
    <xf numFmtId="177" fontId="6" fillId="5" borderId="249" xfId="2" applyNumberFormat="1" applyFill="1" applyBorder="1" applyAlignment="1">
      <alignment horizontal="center" vertical="center" shrinkToFit="1"/>
    </xf>
    <xf numFmtId="0" fontId="0" fillId="0" borderId="249" xfId="0" applyBorder="1" applyAlignment="1">
      <alignment horizontal="center" vertical="center" wrapText="1"/>
    </xf>
    <xf numFmtId="0" fontId="27" fillId="0" borderId="249" xfId="0" applyFont="1" applyBorder="1" applyAlignment="1">
      <alignment horizontal="center" vertical="center" wrapText="1"/>
    </xf>
    <xf numFmtId="0" fontId="0" fillId="21" borderId="249" xfId="0" applyFill="1" applyBorder="1" applyAlignment="1">
      <alignment horizontal="center" vertical="center" wrapText="1"/>
    </xf>
    <xf numFmtId="0" fontId="1" fillId="0" borderId="249" xfId="0" applyFont="1" applyBorder="1" applyAlignment="1">
      <alignment horizontal="center" vertical="center" wrapText="1"/>
    </xf>
    <xf numFmtId="177" fontId="6" fillId="0" borderId="249" xfId="2" applyNumberFormat="1" applyBorder="1" applyAlignment="1">
      <alignment horizontal="center" vertical="center" shrinkToFit="1"/>
    </xf>
    <xf numFmtId="177" fontId="12" fillId="38" borderId="255" xfId="2" applyNumberFormat="1" applyFont="1" applyFill="1" applyBorder="1" applyAlignment="1">
      <alignment horizontal="center" vertical="center" wrapText="1"/>
    </xf>
    <xf numFmtId="0" fontId="20" fillId="0" borderId="196" xfId="2" applyFont="1" applyBorder="1" applyAlignment="1">
      <alignment horizontal="left" vertical="center"/>
    </xf>
    <xf numFmtId="177" fontId="6" fillId="0" borderId="196" xfId="2" applyNumberFormat="1" applyBorder="1" applyAlignment="1">
      <alignment horizontal="center" vertical="center" shrinkToFit="1"/>
    </xf>
    <xf numFmtId="177" fontId="6" fillId="5" borderId="196" xfId="2" applyNumberFormat="1" applyFill="1" applyBorder="1" applyAlignment="1">
      <alignment horizontal="center" vertical="center" shrinkToFit="1"/>
    </xf>
    <xf numFmtId="177" fontId="6" fillId="20" borderId="196" xfId="2" applyNumberFormat="1" applyFill="1" applyBorder="1" applyAlignment="1">
      <alignment horizontal="center" vertical="center" shrinkToFit="1"/>
    </xf>
    <xf numFmtId="177" fontId="10" fillId="0" borderId="196" xfId="2" applyNumberFormat="1" applyFont="1" applyBorder="1" applyAlignment="1">
      <alignment horizontal="center" vertical="center" shrinkToFit="1"/>
    </xf>
    <xf numFmtId="0" fontId="20" fillId="5" borderId="196" xfId="2" applyFont="1" applyFill="1" applyBorder="1" applyAlignment="1">
      <alignment horizontal="left" vertical="center"/>
    </xf>
    <xf numFmtId="177" fontId="6" fillId="6" borderId="196" xfId="2" applyNumberFormat="1" applyFill="1" applyBorder="1" applyAlignment="1">
      <alignment horizontal="center" vertical="center" shrinkToFit="1"/>
    </xf>
    <xf numFmtId="177" fontId="6" fillId="2" borderId="196" xfId="2" applyNumberFormat="1" applyFill="1" applyBorder="1" applyAlignment="1">
      <alignment horizontal="center" vertical="center" shrinkToFit="1"/>
    </xf>
    <xf numFmtId="0" fontId="0" fillId="0" borderId="196" xfId="0" applyBorder="1" applyAlignment="1">
      <alignment horizontal="center" vertical="center" wrapText="1"/>
    </xf>
    <xf numFmtId="0" fontId="0" fillId="2" borderId="196" xfId="0" applyFill="1" applyBorder="1" applyAlignment="1">
      <alignment horizontal="center" vertical="center" wrapText="1"/>
    </xf>
    <xf numFmtId="0" fontId="1" fillId="0" borderId="196" xfId="0" applyFont="1" applyBorder="1" applyAlignment="1">
      <alignment horizontal="center" vertical="center" wrapText="1"/>
    </xf>
    <xf numFmtId="0" fontId="6" fillId="5" borderId="196" xfId="2" applyFill="1" applyBorder="1" applyAlignment="1">
      <alignment horizontal="center" vertical="center" wrapText="1"/>
    </xf>
    <xf numFmtId="177" fontId="12" fillId="25" borderId="255" xfId="2" applyNumberFormat="1" applyFont="1" applyFill="1" applyBorder="1" applyAlignment="1">
      <alignment horizontal="center" vertical="center" wrapText="1"/>
    </xf>
    <xf numFmtId="0" fontId="6" fillId="0" borderId="196" xfId="2" applyBorder="1" applyAlignment="1">
      <alignment horizontal="center" vertical="center"/>
    </xf>
    <xf numFmtId="177" fontId="1" fillId="0" borderId="196" xfId="2" applyNumberFormat="1" applyFont="1" applyBorder="1" applyAlignment="1">
      <alignment horizontal="center" vertical="center" shrinkToFit="1"/>
    </xf>
    <xf numFmtId="177" fontId="12" fillId="0" borderId="196" xfId="2" applyNumberFormat="1" applyFont="1" applyBorder="1" applyAlignment="1">
      <alignment horizontal="center" vertical="center" shrinkToFit="1"/>
    </xf>
    <xf numFmtId="0" fontId="20" fillId="5" borderId="254" xfId="2" applyFont="1" applyFill="1" applyBorder="1" applyAlignment="1">
      <alignment horizontal="center" vertical="center"/>
    </xf>
    <xf numFmtId="177" fontId="6" fillId="5" borderId="196" xfId="2" applyNumberFormat="1" applyFill="1" applyBorder="1" applyAlignment="1">
      <alignment horizontal="center" vertical="center" wrapText="1"/>
    </xf>
    <xf numFmtId="177" fontId="6" fillId="0" borderId="196" xfId="2" applyNumberFormat="1" applyBorder="1" applyAlignment="1">
      <alignment horizontal="center" vertical="center" wrapText="1"/>
    </xf>
    <xf numFmtId="177" fontId="6" fillId="6" borderId="196" xfId="2" applyNumberFormat="1" applyFill="1" applyBorder="1" applyAlignment="1">
      <alignment horizontal="center" vertical="center" wrapText="1"/>
    </xf>
    <xf numFmtId="0" fontId="6" fillId="0" borderId="196" xfId="2" applyBorder="1" applyAlignment="1">
      <alignment horizontal="center" vertical="center" wrapText="1"/>
    </xf>
    <xf numFmtId="0" fontId="20" fillId="5" borderId="256" xfId="2" applyFont="1" applyFill="1" applyBorder="1" applyAlignment="1">
      <alignment horizontal="left" vertical="center"/>
    </xf>
    <xf numFmtId="177" fontId="12" fillId="0" borderId="196" xfId="2" applyNumberFormat="1" applyFont="1" applyBorder="1" applyAlignment="1">
      <alignment horizontal="center" vertical="center" wrapText="1"/>
    </xf>
    <xf numFmtId="0" fontId="20" fillId="5" borderId="247" xfId="2" applyFont="1" applyFill="1" applyBorder="1" applyAlignment="1">
      <alignment horizontal="center" vertical="center"/>
    </xf>
    <xf numFmtId="177" fontId="6" fillId="7" borderId="255" xfId="2" applyNumberFormat="1" applyFill="1" applyBorder="1" applyAlignment="1">
      <alignment horizontal="center" vertical="center" wrapText="1"/>
    </xf>
    <xf numFmtId="0" fontId="20" fillId="5" borderId="256" xfId="2" applyFont="1" applyFill="1" applyBorder="1" applyAlignment="1">
      <alignment horizontal="center" vertical="center"/>
    </xf>
    <xf numFmtId="0" fontId="20" fillId="0" borderId="247" xfId="2" applyFont="1" applyBorder="1" applyAlignment="1">
      <alignment horizontal="center" vertical="center"/>
    </xf>
    <xf numFmtId="0" fontId="6" fillId="6" borderId="196" xfId="2" applyFill="1" applyBorder="1" applyAlignment="1">
      <alignment horizontal="center" vertical="center" wrapText="1"/>
    </xf>
    <xf numFmtId="0" fontId="20" fillId="0" borderId="256" xfId="2" applyFont="1" applyBorder="1" applyAlignment="1">
      <alignment horizontal="center" vertical="center"/>
    </xf>
    <xf numFmtId="177" fontId="6" fillId="0" borderId="255" xfId="2" applyNumberFormat="1" applyBorder="1" applyAlignment="1">
      <alignment horizontal="center" vertical="center" wrapText="1"/>
    </xf>
    <xf numFmtId="177" fontId="6" fillId="7" borderId="196" xfId="2" applyNumberFormat="1" applyFill="1" applyBorder="1" applyAlignment="1">
      <alignment horizontal="center" vertical="center" wrapText="1"/>
    </xf>
    <xf numFmtId="0" fontId="6" fillId="0" borderId="257" xfId="2" applyBorder="1" applyAlignment="1">
      <alignment horizontal="center" vertical="center" wrapText="1"/>
    </xf>
    <xf numFmtId="0" fontId="6" fillId="6" borderId="257" xfId="2" applyFill="1" applyBorder="1" applyAlignment="1">
      <alignment horizontal="center" vertical="center" wrapText="1"/>
    </xf>
    <xf numFmtId="177" fontId="6" fillId="0" borderId="258" xfId="2" applyNumberFormat="1" applyBorder="1" applyAlignment="1">
      <alignment horizontal="center" vertical="center" wrapText="1"/>
    </xf>
    <xf numFmtId="0" fontId="6" fillId="2" borderId="196" xfId="2" applyFill="1" applyBorder="1" applyAlignment="1">
      <alignment horizontal="center" vertical="center" wrapText="1"/>
    </xf>
    <xf numFmtId="0" fontId="67" fillId="5" borderId="263" xfId="2" applyFont="1" applyFill="1" applyBorder="1" applyAlignment="1">
      <alignment horizontal="center" vertical="center"/>
    </xf>
    <xf numFmtId="0" fontId="6" fillId="5" borderId="267" xfId="2" applyFill="1" applyBorder="1">
      <alignment vertical="center"/>
    </xf>
    <xf numFmtId="0" fontId="6" fillId="5" borderId="268" xfId="2" applyFill="1" applyBorder="1">
      <alignment vertical="center"/>
    </xf>
    <xf numFmtId="0" fontId="6" fillId="5" borderId="269" xfId="2" applyFill="1" applyBorder="1">
      <alignment vertical="center"/>
    </xf>
    <xf numFmtId="0" fontId="6" fillId="0" borderId="270" xfId="2" applyBorder="1">
      <alignment vertical="center"/>
    </xf>
    <xf numFmtId="0" fontId="6" fillId="0" borderId="271" xfId="2" applyBorder="1">
      <alignment vertical="center"/>
    </xf>
    <xf numFmtId="0" fontId="6" fillId="0" borderId="272" xfId="2" applyBorder="1">
      <alignment vertical="center"/>
    </xf>
    <xf numFmtId="0" fontId="6" fillId="0" borderId="273" xfId="2" applyBorder="1">
      <alignment vertical="center"/>
    </xf>
    <xf numFmtId="0" fontId="8" fillId="0" borderId="250" xfId="1" applyBorder="1" applyAlignment="1" applyProtection="1">
      <alignment vertical="center" wrapText="1"/>
    </xf>
    <xf numFmtId="0" fontId="89" fillId="17" borderId="0" xfId="0" applyFont="1" applyFill="1" applyAlignment="1">
      <alignment horizontal="center" vertical="center" wrapText="1"/>
    </xf>
    <xf numFmtId="0" fontId="88" fillId="17" borderId="277" xfId="17" applyFont="1" applyFill="1" applyBorder="1" applyAlignment="1">
      <alignment horizontal="center" vertical="center" wrapText="1"/>
    </xf>
    <xf numFmtId="14" fontId="88" fillId="17" borderId="278" xfId="17" applyNumberFormat="1" applyFont="1" applyFill="1" applyBorder="1" applyAlignment="1">
      <alignment horizontal="center" vertical="center"/>
    </xf>
    <xf numFmtId="0" fontId="160" fillId="0" borderId="50" xfId="0" applyFont="1" applyBorder="1" applyAlignment="1">
      <alignment horizontal="center" vertical="center" wrapText="1"/>
    </xf>
    <xf numFmtId="0" fontId="160" fillId="0" borderId="59" xfId="0" applyFont="1" applyBorder="1" applyAlignment="1">
      <alignment horizontal="center" vertical="center" wrapText="1"/>
    </xf>
    <xf numFmtId="0" fontId="88" fillId="17" borderId="284" xfId="17" applyFont="1" applyFill="1" applyBorder="1" applyAlignment="1">
      <alignment horizontal="center" vertical="center" wrapText="1"/>
    </xf>
    <xf numFmtId="14" fontId="88" fillId="17" borderId="282" xfId="17" applyNumberFormat="1" applyFont="1" applyFill="1" applyBorder="1" applyAlignment="1">
      <alignment horizontal="center" vertical="center"/>
    </xf>
    <xf numFmtId="0" fontId="33" fillId="17" borderId="284" xfId="17" applyFont="1" applyFill="1" applyBorder="1" applyAlignment="1">
      <alignment horizontal="center" vertical="center" wrapText="1"/>
    </xf>
    <xf numFmtId="14" fontId="12" fillId="17" borderId="282" xfId="17" applyNumberFormat="1" applyFont="1" applyFill="1" applyBorder="1" applyAlignment="1">
      <alignment horizontal="center" vertical="center"/>
    </xf>
    <xf numFmtId="0" fontId="106" fillId="17" borderId="0" xfId="0" applyFont="1" applyFill="1">
      <alignment vertical="center"/>
    </xf>
    <xf numFmtId="0" fontId="96" fillId="35" borderId="286" xfId="0" applyFont="1" applyFill="1" applyBorder="1" applyAlignment="1">
      <alignment horizontal="center" vertical="center" wrapText="1"/>
    </xf>
    <xf numFmtId="0" fontId="160" fillId="0" borderId="196" xfId="0" applyFont="1" applyBorder="1" applyAlignment="1">
      <alignment horizontal="center" vertical="center" wrapText="1"/>
    </xf>
    <xf numFmtId="0" fontId="160" fillId="0" borderId="287" xfId="0" applyFont="1" applyBorder="1" applyAlignment="1">
      <alignment horizontal="center" vertical="center" wrapText="1"/>
    </xf>
    <xf numFmtId="0" fontId="160" fillId="19" borderId="287" xfId="0" applyFont="1" applyFill="1" applyBorder="1" applyAlignment="1">
      <alignment horizontal="center" vertical="center" wrapText="1"/>
    </xf>
    <xf numFmtId="0" fontId="8" fillId="0" borderId="206" xfId="1" applyBorder="1" applyAlignment="1" applyProtection="1">
      <alignment vertical="center" wrapText="1"/>
    </xf>
    <xf numFmtId="0" fontId="8" fillId="0" borderId="203" xfId="1" applyBorder="1" applyAlignment="1" applyProtection="1">
      <alignment vertical="center" wrapText="1"/>
    </xf>
    <xf numFmtId="0" fontId="8" fillId="0" borderId="190" xfId="1" applyBorder="1" applyAlignment="1" applyProtection="1">
      <alignment vertical="center" wrapText="1"/>
    </xf>
    <xf numFmtId="0" fontId="8" fillId="0" borderId="193" xfId="1" applyBorder="1" applyAlignment="1" applyProtection="1">
      <alignment vertical="center" wrapText="1"/>
    </xf>
    <xf numFmtId="0" fontId="28" fillId="21" borderId="288" xfId="2" applyFont="1" applyFill="1" applyBorder="1" applyAlignment="1">
      <alignment horizontal="center" vertical="center" wrapText="1"/>
    </xf>
    <xf numFmtId="0" fontId="28" fillId="21" borderId="203" xfId="2" applyFont="1" applyFill="1" applyBorder="1" applyAlignment="1">
      <alignment horizontal="center" vertical="center" wrapText="1"/>
    </xf>
    <xf numFmtId="0" fontId="113" fillId="0" borderId="289" xfId="2" applyFont="1" applyBorder="1" applyAlignment="1">
      <alignment vertical="top" wrapText="1"/>
    </xf>
    <xf numFmtId="14" fontId="86" fillId="19" borderId="290" xfId="2" applyNumberFormat="1" applyFont="1" applyFill="1" applyBorder="1" applyAlignment="1">
      <alignment horizontal="center" vertical="center"/>
    </xf>
    <xf numFmtId="0" fontId="169" fillId="3" borderId="0" xfId="17" applyFont="1" applyFill="1" applyAlignment="1">
      <alignment horizontal="center" vertical="center" wrapText="1"/>
    </xf>
    <xf numFmtId="0" fontId="153" fillId="19" borderId="220" xfId="2" applyFont="1" applyFill="1" applyBorder="1" applyAlignment="1">
      <alignment horizontal="center" vertical="center" wrapText="1"/>
    </xf>
    <xf numFmtId="0" fontId="125" fillId="19" borderId="220" xfId="2" applyFont="1" applyFill="1" applyBorder="1" applyAlignment="1">
      <alignment horizontal="center" vertical="center" wrapText="1"/>
    </xf>
    <xf numFmtId="0" fontId="20" fillId="19" borderId="220" xfId="2" applyFont="1" applyFill="1" applyBorder="1" applyAlignment="1">
      <alignment horizontal="left" vertical="center" shrinkToFit="1"/>
    </xf>
    <xf numFmtId="14" fontId="20" fillId="19" borderId="220" xfId="2" applyNumberFormat="1" applyFont="1" applyFill="1" applyBorder="1" applyAlignment="1">
      <alignment horizontal="center" vertical="center"/>
    </xf>
    <xf numFmtId="14" fontId="20" fillId="19" borderId="221" xfId="2" applyNumberFormat="1" applyFont="1" applyFill="1" applyBorder="1" applyAlignment="1">
      <alignment horizontal="center" vertical="center"/>
    </xf>
    <xf numFmtId="0" fontId="153" fillId="23" borderId="220" xfId="2" applyFont="1" applyFill="1" applyBorder="1" applyAlignment="1">
      <alignment horizontal="center" vertical="center" wrapText="1"/>
    </xf>
    <xf numFmtId="0" fontId="125" fillId="23" borderId="220" xfId="2" applyFont="1" applyFill="1" applyBorder="1" applyAlignment="1">
      <alignment horizontal="center" vertical="center" wrapText="1"/>
    </xf>
    <xf numFmtId="0" fontId="20" fillId="23" borderId="220" xfId="2" applyFont="1" applyFill="1" applyBorder="1" applyAlignment="1">
      <alignment horizontal="left" vertical="center" shrinkToFit="1"/>
    </xf>
    <xf numFmtId="14" fontId="20" fillId="23" borderId="220" xfId="2" applyNumberFormat="1" applyFont="1" applyFill="1" applyBorder="1" applyAlignment="1">
      <alignment horizontal="center" vertical="center"/>
    </xf>
    <xf numFmtId="14" fontId="20" fillId="23" borderId="221" xfId="2" applyNumberFormat="1" applyFont="1" applyFill="1" applyBorder="1" applyAlignment="1">
      <alignment horizontal="center" vertical="center"/>
    </xf>
    <xf numFmtId="0" fontId="153" fillId="42" borderId="220" xfId="2" applyFont="1" applyFill="1" applyBorder="1" applyAlignment="1">
      <alignment horizontal="center" vertical="center" wrapText="1"/>
    </xf>
    <xf numFmtId="0" fontId="125" fillId="42" borderId="220" xfId="2" applyFont="1" applyFill="1" applyBorder="1" applyAlignment="1">
      <alignment horizontal="center" vertical="center" wrapText="1"/>
    </xf>
    <xf numFmtId="0" fontId="20" fillId="42" borderId="220" xfId="2" applyFont="1" applyFill="1" applyBorder="1" applyAlignment="1">
      <alignment horizontal="left" vertical="center" shrinkToFit="1"/>
    </xf>
    <xf numFmtId="14" fontId="20" fillId="42" borderId="220" xfId="2" applyNumberFormat="1" applyFont="1" applyFill="1" applyBorder="1" applyAlignment="1">
      <alignment horizontal="center" vertical="center"/>
    </xf>
    <xf numFmtId="14" fontId="20" fillId="42" borderId="221" xfId="2" applyNumberFormat="1" applyFont="1" applyFill="1" applyBorder="1" applyAlignment="1">
      <alignment horizontal="center" vertical="center"/>
    </xf>
    <xf numFmtId="0" fontId="17" fillId="19" borderId="127" xfId="2" applyFont="1" applyFill="1" applyBorder="1" applyAlignment="1">
      <alignment horizontal="center" vertical="center" wrapText="1"/>
    </xf>
    <xf numFmtId="0" fontId="171" fillId="26" borderId="0" xfId="0" applyFont="1" applyFill="1" applyAlignment="1">
      <alignment horizontal="center" vertical="center" wrapText="1"/>
    </xf>
    <xf numFmtId="14" fontId="33" fillId="17" borderId="282"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8" fillId="0" borderId="293" xfId="1" applyBorder="1" applyAlignment="1" applyProtection="1">
      <alignment vertical="center" wrapText="1"/>
    </xf>
    <xf numFmtId="0" fontId="153" fillId="24" borderId="220" xfId="2" applyFont="1" applyFill="1" applyBorder="1" applyAlignment="1">
      <alignment horizontal="center" vertical="center" wrapText="1"/>
    </xf>
    <xf numFmtId="0" fontId="125" fillId="24" borderId="220" xfId="2" applyFont="1" applyFill="1" applyBorder="1" applyAlignment="1">
      <alignment horizontal="center" vertical="center" wrapText="1"/>
    </xf>
    <xf numFmtId="0" fontId="20" fillId="24" borderId="220" xfId="2" applyFont="1" applyFill="1" applyBorder="1" applyAlignment="1">
      <alignment horizontal="left" vertical="center" shrinkToFit="1"/>
    </xf>
    <xf numFmtId="14" fontId="20" fillId="24" borderId="220" xfId="2" applyNumberFormat="1" applyFont="1" applyFill="1" applyBorder="1" applyAlignment="1">
      <alignment horizontal="center" vertical="center"/>
    </xf>
    <xf numFmtId="14" fontId="20" fillId="24" borderId="221"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0" fontId="158" fillId="0" borderId="0" xfId="26" applyFont="1">
      <alignment vertical="center"/>
    </xf>
    <xf numFmtId="0" fontId="0" fillId="44" borderId="0" xfId="0" applyFill="1">
      <alignment vertical="center"/>
    </xf>
    <xf numFmtId="0" fontId="94" fillId="17" borderId="284" xfId="17" applyFont="1" applyFill="1" applyBorder="1" applyAlignment="1">
      <alignment horizontal="center" vertical="center" wrapText="1"/>
    </xf>
    <xf numFmtId="0" fontId="153" fillId="39" borderId="220" xfId="2" applyFont="1" applyFill="1" applyBorder="1" applyAlignment="1">
      <alignment horizontal="center" vertical="center" wrapText="1"/>
    </xf>
    <xf numFmtId="0" fontId="125" fillId="39" borderId="220" xfId="2" applyFont="1" applyFill="1" applyBorder="1" applyAlignment="1">
      <alignment horizontal="center" vertical="center" wrapText="1"/>
    </xf>
    <xf numFmtId="0" fontId="20" fillId="39" borderId="220" xfId="2" applyFont="1" applyFill="1" applyBorder="1" applyAlignment="1">
      <alignment horizontal="left" vertical="center" shrinkToFit="1"/>
    </xf>
    <xf numFmtId="14" fontId="20" fillId="39" borderId="220" xfId="2" applyNumberFormat="1" applyFont="1" applyFill="1" applyBorder="1" applyAlignment="1">
      <alignment horizontal="center" vertical="center"/>
    </xf>
    <xf numFmtId="14" fontId="20" fillId="39" borderId="221" xfId="2" applyNumberFormat="1" applyFont="1" applyFill="1" applyBorder="1" applyAlignment="1">
      <alignment horizontal="center" vertical="center"/>
    </xf>
    <xf numFmtId="0" fontId="168" fillId="0" borderId="0" xfId="0" applyFont="1">
      <alignment vertical="center"/>
    </xf>
    <xf numFmtId="0" fontId="175" fillId="0" borderId="0" xfId="0" applyFont="1">
      <alignment vertical="center"/>
    </xf>
    <xf numFmtId="0" fontId="174" fillId="0" borderId="0" xfId="0" applyFont="1">
      <alignment vertical="center"/>
    </xf>
    <xf numFmtId="0" fontId="182" fillId="0" borderId="0" xfId="0" applyFont="1">
      <alignment vertical="center"/>
    </xf>
    <xf numFmtId="0" fontId="179" fillId="0" borderId="0" xfId="0" applyFont="1">
      <alignment vertical="center"/>
    </xf>
    <xf numFmtId="0" fontId="180" fillId="0" borderId="0" xfId="0" applyFont="1">
      <alignment vertical="center"/>
    </xf>
    <xf numFmtId="0" fontId="173" fillId="0" borderId="0" xfId="0" applyFont="1">
      <alignment vertical="center"/>
    </xf>
    <xf numFmtId="0" fontId="8" fillId="0" borderId="295" xfId="1" applyBorder="1" applyAlignment="1" applyProtection="1">
      <alignment vertical="center"/>
    </xf>
    <xf numFmtId="56" fontId="0" fillId="0" borderId="0" xfId="0" applyNumberFormat="1">
      <alignment vertical="center"/>
    </xf>
    <xf numFmtId="0" fontId="183" fillId="0" borderId="0" xfId="0" applyFont="1">
      <alignment vertical="center"/>
    </xf>
    <xf numFmtId="0" fontId="0" fillId="0" borderId="0" xfId="0" applyAlignment="1">
      <alignment horizontal="center" vertical="center"/>
    </xf>
    <xf numFmtId="0" fontId="8" fillId="17" borderId="219" xfId="1" applyFill="1" applyBorder="1" applyAlignment="1" applyProtection="1">
      <alignment vertical="center" wrapText="1"/>
    </xf>
    <xf numFmtId="14" fontId="82" fillId="19" borderId="297" xfId="1" applyNumberFormat="1" applyFont="1" applyFill="1" applyBorder="1" applyAlignment="1" applyProtection="1">
      <alignment vertical="center" shrinkToFit="1"/>
    </xf>
    <xf numFmtId="0" fontId="184" fillId="19" borderId="81" xfId="2" applyFont="1" applyFill="1" applyBorder="1" applyAlignment="1">
      <alignment horizontal="center" vertical="center" wrapText="1"/>
    </xf>
    <xf numFmtId="0" fontId="17" fillId="21" borderId="127" xfId="2" applyFont="1" applyFill="1" applyBorder="1" applyAlignment="1">
      <alignment horizontal="center" vertical="center" wrapText="1"/>
    </xf>
    <xf numFmtId="0" fontId="137" fillId="21" borderId="127" xfId="2" applyFont="1" applyFill="1" applyBorder="1" applyAlignment="1">
      <alignment horizontal="center" vertical="center" wrapText="1"/>
    </xf>
    <xf numFmtId="0" fontId="164" fillId="0" borderId="0" xfId="2" applyFont="1">
      <alignment vertical="center"/>
    </xf>
    <xf numFmtId="0" fontId="185" fillId="0" borderId="0" xfId="2" applyFont="1">
      <alignment vertical="center"/>
    </xf>
    <xf numFmtId="0" fontId="8" fillId="0" borderId="0" xfId="1" applyAlignment="1" applyProtection="1">
      <alignment vertical="center"/>
    </xf>
    <xf numFmtId="14" fontId="86" fillId="19" borderId="295" xfId="2" applyNumberFormat="1" applyFont="1" applyFill="1" applyBorder="1">
      <alignment vertical="center"/>
    </xf>
    <xf numFmtId="14" fontId="86" fillId="19" borderId="302" xfId="2" applyNumberFormat="1" applyFont="1" applyFill="1" applyBorder="1" applyAlignment="1">
      <alignment horizontal="center" vertical="center"/>
    </xf>
    <xf numFmtId="0" fontId="66" fillId="17" borderId="0" xfId="0" applyFont="1" applyFill="1" applyAlignment="1">
      <alignment horizontal="center" vertical="center" wrapText="1"/>
    </xf>
    <xf numFmtId="0" fontId="20" fillId="24" borderId="20" xfId="2" applyFont="1" applyFill="1" applyBorder="1" applyAlignment="1">
      <alignment horizontal="left" vertical="center" shrinkToFit="1"/>
    </xf>
    <xf numFmtId="0" fontId="153" fillId="24" borderId="20" xfId="2" applyFont="1" applyFill="1" applyBorder="1" applyAlignment="1">
      <alignment horizontal="center" vertical="center" wrapText="1"/>
    </xf>
    <xf numFmtId="0" fontId="125" fillId="24" borderId="20" xfId="2" applyFont="1" applyFill="1" applyBorder="1" applyAlignment="1">
      <alignment horizontal="center" vertical="center" wrapText="1"/>
    </xf>
    <xf numFmtId="14" fontId="20" fillId="24" borderId="20" xfId="2" applyNumberFormat="1" applyFont="1" applyFill="1" applyBorder="1" applyAlignment="1">
      <alignment horizontal="center" vertical="center"/>
    </xf>
    <xf numFmtId="14" fontId="20" fillId="24" borderId="294" xfId="2" applyNumberFormat="1" applyFont="1" applyFill="1" applyBorder="1" applyAlignment="1">
      <alignment horizontal="center" vertical="center"/>
    </xf>
    <xf numFmtId="0" fontId="149" fillId="0" borderId="0" xfId="2" applyFont="1" applyAlignment="1">
      <alignment horizontal="left" vertical="top" wrapText="1"/>
    </xf>
    <xf numFmtId="0" fontId="149" fillId="0" borderId="224" xfId="2" applyFont="1" applyBorder="1" applyAlignment="1">
      <alignment horizontal="left" vertical="top" wrapText="1"/>
    </xf>
    <xf numFmtId="0" fontId="188" fillId="0" borderId="224" xfId="1" applyFont="1" applyBorder="1" applyAlignment="1" applyProtection="1">
      <alignment horizontal="left" vertical="top" wrapText="1"/>
    </xf>
    <xf numFmtId="0" fontId="149" fillId="0" borderId="0" xfId="2" applyFont="1" applyAlignment="1">
      <alignment vertical="top" wrapText="1"/>
    </xf>
    <xf numFmtId="0" fontId="150" fillId="0" borderId="0" xfId="0" applyFont="1" applyAlignment="1">
      <alignment horizontal="left" vertical="top" wrapText="1"/>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294" xfId="2" applyNumberFormat="1" applyFont="1" applyFill="1" applyBorder="1" applyAlignment="1">
      <alignment horizontal="center" vertical="center"/>
    </xf>
    <xf numFmtId="0" fontId="92" fillId="45" borderId="303" xfId="2" applyFont="1" applyFill="1" applyBorder="1" applyAlignment="1">
      <alignment horizontal="center" vertical="center" wrapText="1"/>
    </xf>
    <xf numFmtId="0" fontId="91" fillId="45" borderId="304" xfId="2" applyFont="1" applyFill="1" applyBorder="1" applyAlignment="1">
      <alignment horizontal="center" vertical="center" wrapText="1"/>
    </xf>
    <xf numFmtId="0" fontId="101" fillId="45" borderId="304" xfId="2" applyFont="1" applyFill="1" applyBorder="1" applyAlignment="1">
      <alignment horizontal="left" vertical="center" shrinkToFit="1"/>
    </xf>
    <xf numFmtId="0" fontId="91" fillId="45" borderId="304" xfId="2" applyFont="1" applyFill="1" applyBorder="1" applyAlignment="1">
      <alignment horizontal="center" vertical="center"/>
    </xf>
    <xf numFmtId="0" fontId="91" fillId="45" borderId="305" xfId="2" applyFont="1" applyFill="1" applyBorder="1" applyAlignment="1">
      <alignment horizontal="center" vertical="center"/>
    </xf>
    <xf numFmtId="0" fontId="165" fillId="0" borderId="0" xfId="0" applyFont="1" applyAlignment="1">
      <alignment vertical="center" wrapText="1"/>
    </xf>
    <xf numFmtId="0" fontId="165" fillId="24" borderId="0" xfId="0" applyFont="1" applyFill="1" applyAlignment="1">
      <alignment vertical="center" wrapText="1"/>
    </xf>
    <xf numFmtId="0" fontId="66" fillId="17" borderId="284" xfId="0" applyFont="1" applyFill="1" applyBorder="1" applyAlignment="1">
      <alignment horizontal="center" vertical="center" wrapText="1"/>
    </xf>
    <xf numFmtId="14" fontId="94" fillId="17" borderId="282" xfId="17" applyNumberFormat="1"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0" fontId="17" fillId="19" borderId="79" xfId="2" applyFont="1" applyFill="1" applyBorder="1" applyAlignment="1">
      <alignment horizontal="center" vertical="center" wrapText="1"/>
    </xf>
    <xf numFmtId="0" fontId="160" fillId="17" borderId="287" xfId="0" applyFont="1" applyFill="1" applyBorder="1" applyAlignment="1">
      <alignment horizontal="center" vertical="center" wrapText="1"/>
    </xf>
    <xf numFmtId="14" fontId="20" fillId="19" borderId="282" xfId="17" applyNumberFormat="1" applyFont="1" applyFill="1" applyBorder="1" applyAlignment="1">
      <alignment horizontal="center" vertical="center"/>
    </xf>
    <xf numFmtId="0" fontId="125" fillId="19" borderId="0" xfId="1" applyFont="1" applyFill="1" applyAlignment="1" applyProtection="1">
      <alignment horizontal="center" vertical="center" wrapText="1"/>
    </xf>
    <xf numFmtId="0" fontId="88" fillId="19" borderId="284" xfId="17" applyFont="1" applyFill="1" applyBorder="1" applyAlignment="1">
      <alignment horizontal="center"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65" fillId="24" borderId="0" xfId="0" applyFont="1" applyFill="1" applyAlignment="1">
      <alignment horizontal="left" vertical="top" wrapText="1" readingOrder="1"/>
    </xf>
    <xf numFmtId="0" fontId="175" fillId="24" borderId="0" xfId="0" applyFont="1" applyFill="1" applyAlignment="1">
      <alignment horizontal="left" vertical="top" wrapText="1"/>
    </xf>
    <xf numFmtId="0" fontId="190" fillId="24" borderId="0" xfId="0" applyFont="1" applyFill="1" applyAlignment="1">
      <alignment horizontal="left" vertical="top" wrapText="1"/>
    </xf>
    <xf numFmtId="0" fontId="181" fillId="24" borderId="0" xfId="0" applyFont="1" applyFill="1" applyAlignment="1">
      <alignment horizontal="left" vertical="top" wrapText="1"/>
    </xf>
    <xf numFmtId="0" fontId="181" fillId="0" borderId="0" xfId="0" applyFont="1" applyAlignment="1">
      <alignment horizontal="center" vertical="center"/>
    </xf>
    <xf numFmtId="0" fontId="180" fillId="0" borderId="0" xfId="0" applyFont="1" applyAlignment="1">
      <alignment horizontal="center" vertical="center"/>
    </xf>
    <xf numFmtId="0" fontId="180" fillId="0" borderId="0" xfId="0" applyFont="1" applyAlignment="1">
      <alignment horizontal="left" vertical="center"/>
    </xf>
    <xf numFmtId="0" fontId="66" fillId="23" borderId="0" xfId="0" applyFont="1" applyFill="1" applyAlignment="1">
      <alignment horizontal="center" vertical="center" wrapText="1"/>
    </xf>
    <xf numFmtId="0" fontId="191" fillId="46" borderId="0" xfId="0" applyFont="1" applyFill="1" applyAlignment="1">
      <alignment horizontal="center" vertical="center" wrapText="1"/>
    </xf>
    <xf numFmtId="0" fontId="0" fillId="46" borderId="0" xfId="0" applyFill="1" applyAlignment="1">
      <alignment horizontal="center" vertical="center" wrapText="1"/>
    </xf>
    <xf numFmtId="0" fontId="174" fillId="0" borderId="0" xfId="0" applyFont="1" applyAlignment="1">
      <alignment horizontal="center" vertical="center"/>
    </xf>
    <xf numFmtId="0" fontId="176" fillId="0" borderId="0" xfId="1" applyFont="1" applyFill="1" applyAlignment="1" applyProtection="1">
      <alignment horizontal="center"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4"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33" fillId="17" borderId="109" xfId="17" applyFont="1" applyFill="1" applyBorder="1" applyAlignment="1">
      <alignment horizontal="left" vertical="top"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79" xfId="2" applyFont="1" applyFill="1" applyBorder="1" applyAlignment="1">
      <alignment horizontal="left" vertical="top" wrapText="1"/>
    </xf>
    <xf numFmtId="0" fontId="90" fillId="17" borderId="280" xfId="2" applyFont="1" applyFill="1" applyBorder="1" applyAlignment="1">
      <alignment horizontal="left" vertical="top" wrapText="1"/>
    </xf>
    <xf numFmtId="0" fontId="90" fillId="17" borderId="281" xfId="2" applyFont="1" applyFill="1" applyBorder="1" applyAlignment="1">
      <alignment horizontal="left" vertical="top" wrapText="1"/>
    </xf>
    <xf numFmtId="0" fontId="20" fillId="17" borderId="279" xfId="2" applyFont="1" applyFill="1" applyBorder="1" applyAlignment="1">
      <alignment horizontal="left" vertical="top" wrapText="1"/>
    </xf>
    <xf numFmtId="0" fontId="20" fillId="17" borderId="280" xfId="2" applyFont="1" applyFill="1" applyBorder="1" applyAlignment="1">
      <alignment horizontal="left" vertical="top" wrapText="1"/>
    </xf>
    <xf numFmtId="0" fontId="20" fillId="17" borderId="281" xfId="2" applyFont="1" applyFill="1" applyBorder="1" applyAlignment="1">
      <alignment horizontal="left" vertical="top" wrapText="1"/>
    </xf>
    <xf numFmtId="0" fontId="33" fillId="17" borderId="274" xfId="17" applyFont="1" applyFill="1" applyBorder="1" applyAlignment="1">
      <alignment horizontal="left" vertical="top" wrapText="1"/>
    </xf>
    <xf numFmtId="0" fontId="33" fillId="17" borderId="275" xfId="17" applyFont="1" applyFill="1" applyBorder="1" applyAlignment="1">
      <alignment horizontal="left" vertical="top" wrapText="1"/>
    </xf>
    <xf numFmtId="0" fontId="33" fillId="17" borderId="276" xfId="17" applyFont="1" applyFill="1" applyBorder="1" applyAlignment="1">
      <alignment horizontal="left" vertical="top" wrapText="1"/>
    </xf>
    <xf numFmtId="0" fontId="20" fillId="19" borderId="279" xfId="17" applyFont="1" applyFill="1" applyBorder="1" applyAlignment="1">
      <alignment horizontal="left" vertical="top" wrapText="1"/>
    </xf>
    <xf numFmtId="0" fontId="12" fillId="19" borderId="280" xfId="17" applyFont="1" applyFill="1" applyBorder="1" applyAlignment="1">
      <alignment horizontal="left" vertical="top" wrapText="1"/>
    </xf>
    <xf numFmtId="0" fontId="12" fillId="19" borderId="281" xfId="17" applyFont="1" applyFill="1" applyBorder="1" applyAlignment="1">
      <alignment horizontal="left" vertical="top" wrapText="1"/>
    </xf>
    <xf numFmtId="0" fontId="154" fillId="17" borderId="279" xfId="17" applyFont="1" applyFill="1" applyBorder="1" applyAlignment="1">
      <alignment horizontal="left" vertical="top" wrapText="1"/>
    </xf>
    <xf numFmtId="0" fontId="33" fillId="17" borderId="280" xfId="17" applyFont="1" applyFill="1" applyBorder="1" applyAlignment="1">
      <alignment horizontal="left" vertical="top" wrapText="1"/>
    </xf>
    <xf numFmtId="0" fontId="33" fillId="17" borderId="281" xfId="17"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33" fillId="17" borderId="21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7" borderId="117" xfId="17" applyFont="1" applyFill="1" applyBorder="1" applyAlignment="1">
      <alignment horizontal="center" vertical="center" wrapText="1"/>
    </xf>
    <xf numFmtId="0" fontId="54" fillId="37" borderId="117" xfId="17" applyFont="1" applyFill="1" applyBorder="1" applyAlignment="1">
      <alignment horizontal="center" vertical="center" wrapText="1"/>
    </xf>
    <xf numFmtId="0" fontId="0" fillId="37"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88" fillId="17" borderId="279" xfId="17" applyFont="1" applyFill="1" applyBorder="1" applyAlignment="1">
      <alignment horizontal="left" vertical="top" wrapText="1"/>
    </xf>
    <xf numFmtId="0" fontId="88" fillId="17" borderId="280" xfId="17" applyFont="1" applyFill="1" applyBorder="1" applyAlignment="1">
      <alignment horizontal="left" vertical="top" wrapText="1"/>
    </xf>
    <xf numFmtId="0" fontId="88" fillId="17" borderId="281" xfId="17" applyFont="1" applyFill="1" applyBorder="1" applyAlignment="1">
      <alignment horizontal="left" vertical="top"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20" fillId="19" borderId="279" xfId="2" applyFont="1" applyFill="1" applyBorder="1" applyAlignment="1">
      <alignment horizontal="left" vertical="top" wrapText="1"/>
    </xf>
    <xf numFmtId="0" fontId="20" fillId="19" borderId="280" xfId="2" applyFont="1" applyFill="1" applyBorder="1" applyAlignment="1">
      <alignment horizontal="left" vertical="top" wrapText="1"/>
    </xf>
    <xf numFmtId="0" fontId="20" fillId="19" borderId="281" xfId="2"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12" fillId="17" borderId="279" xfId="17" applyFont="1" applyFill="1" applyBorder="1" applyAlignment="1">
      <alignment horizontal="left" vertical="top" wrapText="1"/>
    </xf>
    <xf numFmtId="0" fontId="12" fillId="17" borderId="280" xfId="17" applyFont="1" applyFill="1" applyBorder="1" applyAlignment="1">
      <alignment horizontal="left" vertical="top" wrapText="1"/>
    </xf>
    <xf numFmtId="0" fontId="12" fillId="17" borderId="281" xfId="17" applyFont="1" applyFill="1" applyBorder="1" applyAlignment="1">
      <alignment horizontal="left" vertical="top" wrapText="1"/>
    </xf>
    <xf numFmtId="0" fontId="154" fillId="17" borderId="285" xfId="17" applyFont="1" applyFill="1" applyBorder="1" applyAlignment="1">
      <alignment horizontal="left" vertical="top" wrapText="1"/>
    </xf>
    <xf numFmtId="0" fontId="33" fillId="17" borderId="284"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7" borderId="283" xfId="17" applyFont="1" applyFill="1" applyBorder="1" applyAlignment="1">
      <alignment horizontal="left" vertical="top" wrapText="1"/>
    </xf>
    <xf numFmtId="0" fontId="102" fillId="17" borderId="279" xfId="17" applyFont="1" applyFill="1" applyBorder="1" applyAlignment="1">
      <alignment horizontal="left" vertical="top" wrapText="1"/>
    </xf>
    <xf numFmtId="0" fontId="102" fillId="17" borderId="280" xfId="17" applyFont="1" applyFill="1" applyBorder="1" applyAlignment="1">
      <alignment horizontal="left" vertical="top" wrapText="1"/>
    </xf>
    <xf numFmtId="0" fontId="102" fillId="17" borderId="281"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51" fillId="43" borderId="0" xfId="2" applyFont="1" applyFill="1" applyAlignment="1">
      <alignment horizontal="center" vertical="center"/>
    </xf>
    <xf numFmtId="0" fontId="6" fillId="0" borderId="0" xfId="2">
      <alignment vertical="center"/>
    </xf>
    <xf numFmtId="0" fontId="82" fillId="0" borderId="0" xfId="2" applyFont="1" applyAlignment="1">
      <alignment horizontal="center" vertical="center"/>
    </xf>
    <xf numFmtId="0" fontId="189" fillId="0" borderId="0" xfId="2" applyFont="1" applyAlignment="1">
      <alignment horizontal="center" vertical="center"/>
    </xf>
    <xf numFmtId="0" fontId="163" fillId="0" borderId="0" xfId="2" applyFont="1">
      <alignment vertical="center"/>
    </xf>
    <xf numFmtId="14" fontId="86" fillId="19" borderId="144" xfId="2" applyNumberFormat="1" applyFont="1" applyFill="1" applyBorder="1" applyAlignment="1">
      <alignment horizontal="center" vertical="center" wrapText="1"/>
    </xf>
    <xf numFmtId="14" fontId="86" fillId="19" borderId="145"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296" xfId="2" applyNumberFormat="1" applyFont="1" applyFill="1" applyBorder="1" applyAlignment="1">
      <alignment horizontal="center" vertical="center" wrapText="1"/>
    </xf>
    <xf numFmtId="14" fontId="86" fillId="19" borderId="298" xfId="2" applyNumberFormat="1" applyFont="1" applyFill="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14" fontId="82" fillId="19" borderId="299"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79"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186" fillId="19" borderId="300" xfId="0" applyNumberFormat="1" applyFont="1" applyFill="1" applyBorder="1" applyAlignment="1">
      <alignment horizontal="center" vertical="center" wrapText="1"/>
    </xf>
    <xf numFmtId="14" fontId="186" fillId="19" borderId="301" xfId="0" applyNumberFormat="1" applyFont="1" applyFill="1" applyBorder="1" applyAlignment="1">
      <alignment horizontal="center" vertical="center" wrapText="1"/>
    </xf>
    <xf numFmtId="14" fontId="86" fillId="19" borderId="306" xfId="2" applyNumberFormat="1" applyFont="1" applyFill="1" applyBorder="1" applyAlignment="1">
      <alignment horizontal="center" vertical="center"/>
    </xf>
    <xf numFmtId="14" fontId="86" fillId="19" borderId="307" xfId="2" applyNumberFormat="1" applyFont="1" applyFill="1" applyBorder="1" applyAlignment="1">
      <alignment horizontal="center" vertical="center"/>
    </xf>
    <xf numFmtId="14" fontId="86" fillId="19" borderId="308" xfId="2" applyNumberFormat="1" applyFont="1" applyFill="1" applyBorder="1" applyAlignment="1">
      <alignment horizontal="center" vertical="center"/>
    </xf>
    <xf numFmtId="0" fontId="120" fillId="33" borderId="0" xfId="2" applyFont="1" applyFill="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3" borderId="131" xfId="2" applyFont="1" applyFill="1" applyBorder="1" applyAlignment="1">
      <alignment horizontal="left" vertical="top" wrapText="1"/>
    </xf>
    <xf numFmtId="0" fontId="1" fillId="23" borderId="130" xfId="2" applyFont="1" applyFill="1" applyBorder="1" applyAlignment="1">
      <alignment horizontal="left" vertical="top" wrapText="1"/>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08" xfId="2" applyFill="1" applyBorder="1" applyAlignment="1">
      <alignment horizontal="center" vertical="top" wrapText="1"/>
    </xf>
    <xf numFmtId="0" fontId="6" fillId="2" borderId="63" xfId="2" applyFill="1" applyBorder="1" applyAlignment="1">
      <alignment horizontal="center" vertical="top" wrapText="1"/>
    </xf>
    <xf numFmtId="0" fontId="6" fillId="21" borderId="209" xfId="1" applyFont="1" applyFill="1" applyBorder="1" applyAlignment="1" applyProtection="1">
      <alignment horizontal="left" vertical="center" wrapText="1"/>
    </xf>
    <xf numFmtId="0" fontId="6" fillId="21" borderId="210"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292" xfId="2" applyFill="1" applyBorder="1" applyAlignment="1">
      <alignment horizontal="center" vertical="center" wrapText="1"/>
    </xf>
    <xf numFmtId="0" fontId="76" fillId="5" borderId="259" xfId="2" applyFont="1" applyFill="1" applyBorder="1" applyAlignment="1">
      <alignment horizontal="center" vertical="center"/>
    </xf>
    <xf numFmtId="0" fontId="76" fillId="5" borderId="260" xfId="2" applyFont="1" applyFill="1" applyBorder="1" applyAlignment="1">
      <alignment horizontal="center" vertical="center"/>
    </xf>
    <xf numFmtId="0" fontId="76" fillId="5" borderId="261" xfId="2" applyFont="1" applyFill="1" applyBorder="1" applyAlignment="1">
      <alignment horizontal="center" vertical="center"/>
    </xf>
    <xf numFmtId="0" fontId="143" fillId="17" borderId="262" xfId="2" applyFont="1" applyFill="1" applyBorder="1" applyAlignment="1">
      <alignment horizontal="center" vertical="center" shrinkToFit="1"/>
    </xf>
    <xf numFmtId="0" fontId="143" fillId="17" borderId="245" xfId="2" applyFont="1" applyFill="1" applyBorder="1" applyAlignment="1">
      <alignment horizontal="center" vertical="center" shrinkToFit="1"/>
    </xf>
    <xf numFmtId="0" fontId="142" fillId="17" borderId="264" xfId="2" applyFont="1" applyFill="1" applyBorder="1" applyAlignment="1">
      <alignment horizontal="center" vertical="center" wrapText="1"/>
    </xf>
    <xf numFmtId="0" fontId="142" fillId="17" borderId="265" xfId="2" applyFont="1" applyFill="1" applyBorder="1" applyAlignment="1">
      <alignment horizontal="center" vertical="center" wrapText="1"/>
    </xf>
    <xf numFmtId="0" fontId="142" fillId="17" borderId="266" xfId="2" applyFont="1" applyFill="1" applyBorder="1" applyAlignment="1">
      <alignment horizontal="center" vertical="center" wrapText="1"/>
    </xf>
    <xf numFmtId="0" fontId="6" fillId="5" borderId="235" xfId="2" applyFill="1" applyBorder="1">
      <alignment vertical="center"/>
    </xf>
    <xf numFmtId="0" fontId="6" fillId="5" borderId="236" xfId="2" applyFill="1" applyBorder="1">
      <alignment vertical="center"/>
    </xf>
    <xf numFmtId="0" fontId="6" fillId="5" borderId="237" xfId="2" applyFill="1" applyBorder="1">
      <alignment vertical="center"/>
    </xf>
    <xf numFmtId="0" fontId="19" fillId="5" borderId="238" xfId="2" applyFont="1" applyFill="1" applyBorder="1" applyAlignment="1">
      <alignment horizontal="center" vertical="top" wrapText="1"/>
    </xf>
    <xf numFmtId="0" fontId="19" fillId="5" borderId="239" xfId="2" applyFont="1" applyFill="1" applyBorder="1" applyAlignment="1">
      <alignment horizontal="center" vertical="top" wrapText="1"/>
    </xf>
    <xf numFmtId="0" fontId="19" fillId="5" borderId="240" xfId="2" applyFont="1" applyFill="1" applyBorder="1" applyAlignment="1">
      <alignment horizontal="center" vertical="top" wrapText="1"/>
    </xf>
    <xf numFmtId="0" fontId="19" fillId="5" borderId="241" xfId="2" applyFont="1" applyFill="1" applyBorder="1" applyAlignment="1">
      <alignment horizontal="center" vertical="top" wrapText="1"/>
    </xf>
    <xf numFmtId="0" fontId="19" fillId="5" borderId="242"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4" borderId="162" xfId="0" applyFont="1" applyFill="1" applyBorder="1" applyAlignment="1">
      <alignment horizontal="center" vertical="center"/>
    </xf>
    <xf numFmtId="0" fontId="66" fillId="24" borderId="64" xfId="0" applyFont="1" applyFill="1" applyBorder="1" applyAlignment="1">
      <alignment horizontal="center" vertical="center"/>
    </xf>
    <xf numFmtId="0" fontId="66" fillId="24" borderId="65" xfId="0" applyFont="1" applyFill="1" applyBorder="1" applyAlignment="1">
      <alignment horizontal="center" vertical="center"/>
    </xf>
    <xf numFmtId="0" fontId="66" fillId="33" borderId="163" xfId="0" applyFont="1" applyFill="1" applyBorder="1" applyAlignment="1">
      <alignment horizontal="center" vertical="center"/>
    </xf>
    <xf numFmtId="0" fontId="66" fillId="33"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4" borderId="163" xfId="0" applyFont="1" applyFill="1" applyBorder="1" applyAlignment="1">
      <alignment horizontal="center" vertical="center"/>
    </xf>
    <xf numFmtId="0" fontId="66" fillId="24" borderId="165" xfId="0" applyFont="1" applyFill="1" applyBorder="1" applyAlignment="1">
      <alignment horizontal="center" vertical="center"/>
    </xf>
    <xf numFmtId="0" fontId="66" fillId="24"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231" xfId="1" applyFont="1" applyFill="1" applyBorder="1" applyAlignment="1" applyProtection="1">
      <alignment horizontal="left" vertical="top" wrapText="1"/>
    </xf>
    <xf numFmtId="0" fontId="115" fillId="17" borderId="226" xfId="1" applyFont="1" applyFill="1" applyBorder="1" applyAlignment="1" applyProtection="1">
      <alignment horizontal="left" vertical="top" wrapText="1"/>
    </xf>
    <xf numFmtId="0" fontId="115" fillId="17" borderId="232" xfId="1" applyFont="1" applyFill="1" applyBorder="1" applyAlignment="1" applyProtection="1">
      <alignment horizontal="left" vertical="top" wrapText="1"/>
    </xf>
    <xf numFmtId="0" fontId="8" fillId="17" borderId="233"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34" xfId="1" applyFill="1" applyBorder="1" applyAlignment="1" applyProtection="1">
      <alignment horizontal="left" vertical="top" wrapText="1"/>
    </xf>
    <xf numFmtId="0" fontId="108" fillId="24" borderId="228" xfId="2" applyFont="1" applyFill="1" applyBorder="1" applyAlignment="1">
      <alignment horizontal="center" vertical="center" wrapText="1" shrinkToFit="1"/>
    </xf>
    <xf numFmtId="0" fontId="28" fillId="24" borderId="229" xfId="2" applyFont="1" applyFill="1" applyBorder="1" applyAlignment="1">
      <alignment horizontal="center" vertical="center" shrinkToFit="1"/>
    </xf>
    <xf numFmtId="0" fontId="28" fillId="24" borderId="230" xfId="2" applyFont="1" applyFill="1" applyBorder="1" applyAlignment="1">
      <alignment horizontal="center" vertical="center" shrinkToFit="1"/>
    </xf>
    <xf numFmtId="0" fontId="108" fillId="24" borderId="228" xfId="2" quotePrefix="1" applyFont="1" applyFill="1" applyBorder="1" applyAlignment="1">
      <alignment horizontal="center" vertical="center" wrapText="1" shrinkToFit="1"/>
    </xf>
    <xf numFmtId="0" fontId="166" fillId="41" borderId="140" xfId="2" applyFont="1" applyFill="1" applyBorder="1" applyAlignment="1">
      <alignment horizontal="center" vertical="center" shrinkToFit="1"/>
    </xf>
    <xf numFmtId="0" fontId="166" fillId="41" borderId="141" xfId="2" applyFont="1" applyFill="1" applyBorder="1" applyAlignment="1">
      <alignment horizontal="center" vertical="center" shrinkToFit="1"/>
    </xf>
    <xf numFmtId="0" fontId="166" fillId="41" borderId="142" xfId="2" applyFont="1" applyFill="1" applyBorder="1" applyAlignment="1">
      <alignment horizontal="center" vertical="center" shrinkToFit="1"/>
    </xf>
    <xf numFmtId="0" fontId="108" fillId="35" borderId="228" xfId="2" applyFont="1" applyFill="1" applyBorder="1" applyAlignment="1">
      <alignment horizontal="center" vertical="center" wrapText="1" shrinkToFit="1"/>
    </xf>
    <xf numFmtId="0" fontId="28" fillId="35" borderId="229" xfId="2" applyFont="1" applyFill="1" applyBorder="1" applyAlignment="1">
      <alignment horizontal="center" vertical="center" shrinkToFit="1"/>
    </xf>
    <xf numFmtId="0" fontId="28" fillId="35" borderId="230" xfId="2" applyFont="1" applyFill="1" applyBorder="1" applyAlignment="1">
      <alignment horizontal="center" vertical="center" shrinkToFit="1"/>
    </xf>
    <xf numFmtId="0" fontId="8" fillId="17" borderId="291" xfId="1" applyFill="1" applyBorder="1" applyAlignment="1" applyProtection="1">
      <alignment horizontal="left" vertical="center" wrapText="1"/>
    </xf>
    <xf numFmtId="0" fontId="115" fillId="17" borderId="291" xfId="1" applyFont="1" applyFill="1" applyBorder="1" applyAlignment="1" applyProtection="1">
      <alignment horizontal="left" vertical="center" wrapText="1"/>
    </xf>
    <xf numFmtId="0" fontId="115" fillId="17" borderId="36" xfId="1" applyFont="1" applyFill="1" applyBorder="1" applyAlignment="1" applyProtection="1">
      <alignment horizontal="left" vertical="top" wrapText="1"/>
    </xf>
    <xf numFmtId="0" fontId="8" fillId="17" borderId="265" xfId="1" applyFill="1" applyBorder="1" applyAlignment="1" applyProtection="1">
      <alignment horizontal="left" vertical="center" wrapText="1"/>
    </xf>
    <xf numFmtId="0" fontId="115" fillId="17" borderId="265" xfId="1" applyFont="1" applyFill="1" applyBorder="1" applyAlignment="1" applyProtection="1">
      <alignment horizontal="left" vertical="center" wrapText="1"/>
    </xf>
    <xf numFmtId="0" fontId="8" fillId="17" borderId="233"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34" xfId="1" applyFill="1" applyBorder="1" applyAlignment="1" applyProtection="1">
      <alignment horizontal="left" vertical="center" wrapText="1"/>
    </xf>
    <xf numFmtId="0" fontId="192" fillId="0" borderId="0" xfId="0" applyFont="1" applyAlignment="1">
      <alignment horizontal="left" vertical="top" wrapText="1"/>
    </xf>
    <xf numFmtId="0" fontId="82" fillId="47" borderId="0" xfId="2" applyFont="1" applyFill="1" applyAlignment="1">
      <alignment horizontal="center" vertical="center" wrapText="1" shrinkToFit="1"/>
    </xf>
    <xf numFmtId="0" fontId="189" fillId="47" borderId="0" xfId="2" applyFont="1" applyFill="1" applyAlignment="1">
      <alignment horizontal="center" vertical="center" wrapText="1" shrinkToFit="1"/>
    </xf>
    <xf numFmtId="0" fontId="30" fillId="8" borderId="0" xfId="2" applyFont="1" applyFill="1" applyAlignment="1">
      <alignment horizontal="center" vertical="center"/>
    </xf>
    <xf numFmtId="0" fontId="16" fillId="8" borderId="0" xfId="2" applyFont="1" applyFill="1" applyAlignment="1">
      <alignment horizontal="center" vertical="center"/>
    </xf>
    <xf numFmtId="0" fontId="7" fillId="8" borderId="0" xfId="4" applyFont="1" applyFill="1" applyAlignment="1">
      <alignment vertical="top"/>
    </xf>
    <xf numFmtId="0" fontId="7" fillId="8" borderId="0" xfId="2" applyFont="1" applyFill="1" applyAlignment="1">
      <alignment vertical="top"/>
    </xf>
    <xf numFmtId="0" fontId="161" fillId="8" borderId="0" xfId="2" applyFont="1" applyFill="1" applyAlignment="1">
      <alignment vertical="top" wrapText="1"/>
    </xf>
    <xf numFmtId="0" fontId="162" fillId="8" borderId="0" xfId="2" applyFont="1" applyFill="1" applyAlignment="1">
      <alignment vertical="top" wrapText="1"/>
    </xf>
    <xf numFmtId="0" fontId="47" fillId="48" borderId="309" xfId="2" applyFont="1" applyFill="1" applyBorder="1" applyAlignment="1">
      <alignment horizontal="left" vertical="center" wrapText="1" indent="1"/>
    </xf>
    <xf numFmtId="0" fontId="172" fillId="0" borderId="310" xfId="2" applyFont="1" applyBorder="1" applyAlignment="1">
      <alignment horizontal="left" vertical="center" wrapText="1" indent="1"/>
    </xf>
    <xf numFmtId="0" fontId="172" fillId="0" borderId="311" xfId="2" applyFont="1" applyBorder="1" applyAlignment="1">
      <alignment horizontal="left" vertical="center" wrapText="1" indent="1"/>
    </xf>
    <xf numFmtId="0" fontId="172" fillId="0" borderId="312" xfId="2" applyFont="1" applyBorder="1" applyAlignment="1">
      <alignment horizontal="left" vertical="center" wrapText="1" indent="1"/>
    </xf>
    <xf numFmtId="0" fontId="172" fillId="0" borderId="0" xfId="2" applyFont="1" applyAlignment="1">
      <alignment horizontal="left" vertical="center" wrapText="1" indent="1"/>
    </xf>
    <xf numFmtId="0" fontId="172" fillId="0" borderId="313" xfId="2" applyFont="1" applyBorder="1" applyAlignment="1">
      <alignment horizontal="left" vertical="center" wrapText="1" indent="1"/>
    </xf>
    <xf numFmtId="0" fontId="170" fillId="8" borderId="0" xfId="2" applyFont="1" applyFill="1" applyAlignment="1">
      <alignment vertical="top"/>
    </xf>
    <xf numFmtId="0" fontId="30" fillId="8" borderId="0" xfId="2" applyFont="1" applyFill="1" applyAlignment="1">
      <alignment vertical="top"/>
    </xf>
    <xf numFmtId="0" fontId="6" fillId="8" borderId="0" xfId="2" applyFill="1" applyAlignment="1">
      <alignment vertical="top" wrapText="1"/>
    </xf>
    <xf numFmtId="0" fontId="6" fillId="0" borderId="314" xfId="2" applyBorder="1" applyAlignment="1">
      <alignment horizontal="left" vertical="center" wrapText="1" indent="1"/>
    </xf>
    <xf numFmtId="0" fontId="6" fillId="0" borderId="315" xfId="2" applyBorder="1" applyAlignment="1">
      <alignment horizontal="left" vertical="center" wrapText="1" indent="1"/>
    </xf>
    <xf numFmtId="0" fontId="6" fillId="0" borderId="316" xfId="2" applyBorder="1" applyAlignment="1">
      <alignment horizontal="left" vertical="center" wrapText="1" indent="1"/>
    </xf>
    <xf numFmtId="0" fontId="31" fillId="49" borderId="0" xfId="4" applyFont="1" applyFill="1"/>
    <xf numFmtId="0" fontId="153" fillId="49" borderId="0" xfId="4" applyFont="1" applyFill="1"/>
    <xf numFmtId="0" fontId="6" fillId="49" borderId="0" xfId="4" applyFill="1"/>
    <xf numFmtId="0" fontId="20" fillId="0" borderId="0" xfId="4" applyFont="1" applyAlignment="1">
      <alignment horizontal="left" vertical="center" wrapText="1"/>
    </xf>
    <xf numFmtId="0" fontId="20" fillId="0" borderId="0" xfId="2" applyFont="1" applyAlignment="1">
      <alignment horizontal="left" vertical="center" wrapText="1"/>
    </xf>
    <xf numFmtId="0" fontId="12" fillId="35" borderId="309" xfId="4" applyFont="1" applyFill="1" applyBorder="1" applyAlignment="1">
      <alignment horizontal="left" vertical="center" wrapText="1" indent="1"/>
    </xf>
    <xf numFmtId="0" fontId="12" fillId="35" borderId="310" xfId="4" applyFont="1" applyFill="1" applyBorder="1" applyAlignment="1">
      <alignment horizontal="left" vertical="center" wrapText="1" indent="1"/>
    </xf>
    <xf numFmtId="0" fontId="12" fillId="35" borderId="311" xfId="4" applyFont="1" applyFill="1" applyBorder="1" applyAlignment="1">
      <alignment horizontal="left" vertical="center" wrapText="1" indent="1"/>
    </xf>
    <xf numFmtId="0" fontId="12" fillId="35" borderId="312" xfId="4" applyFont="1" applyFill="1" applyBorder="1" applyAlignment="1">
      <alignment horizontal="left" vertical="center" wrapText="1" indent="1"/>
    </xf>
    <xf numFmtId="0" fontId="12" fillId="35" borderId="0" xfId="4" applyFont="1" applyFill="1" applyAlignment="1">
      <alignment horizontal="left" vertical="center" wrapText="1" indent="1"/>
    </xf>
    <xf numFmtId="0" fontId="12" fillId="35" borderId="313" xfId="4" applyFont="1" applyFill="1" applyBorder="1" applyAlignment="1">
      <alignment horizontal="left" vertical="center" wrapText="1" indent="1"/>
    </xf>
    <xf numFmtId="0" fontId="12" fillId="35" borderId="314" xfId="4" applyFont="1" applyFill="1" applyBorder="1" applyAlignment="1">
      <alignment horizontal="left" vertical="center" wrapText="1" indent="1"/>
    </xf>
    <xf numFmtId="0" fontId="12" fillId="35" borderId="315" xfId="4" applyFont="1" applyFill="1" applyBorder="1" applyAlignment="1">
      <alignment horizontal="left" vertical="center" wrapText="1" indent="1"/>
    </xf>
    <xf numFmtId="0" fontId="12" fillId="35" borderId="316" xfId="4" applyFont="1" applyFill="1" applyBorder="1" applyAlignment="1">
      <alignment horizontal="left" vertical="center" wrapText="1" inden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95F963"/>
      <color rgb="FF6EF729"/>
      <color rgb="FFFFA3C2"/>
      <color rgb="FF6DDDF7"/>
      <color rgb="FF3399FF"/>
      <color rgb="FFFFF5D5"/>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'27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'27　感染症統計'!$B$7:$M$7</c:f>
              <c:numCache>
                <c:formatCode>General</c:formatCode>
                <c:ptCount val="12"/>
                <c:pt idx="0">
                  <c:v>142</c:v>
                </c:pt>
                <c:pt idx="1">
                  <c:v>95</c:v>
                </c:pt>
                <c:pt idx="2">
                  <c:v>86</c:v>
                </c:pt>
                <c:pt idx="3">
                  <c:v>107</c:v>
                </c:pt>
                <c:pt idx="4">
                  <c:v>211</c:v>
                </c:pt>
                <c:pt idx="5">
                  <c:v>295</c:v>
                </c:pt>
                <c:pt idx="6">
                  <c:v>91</c:v>
                </c:pt>
              </c:numCache>
            </c:numRef>
          </c:val>
          <c:smooth val="0"/>
          <c:extLst>
            <c:ext xmlns:c16="http://schemas.microsoft.com/office/drawing/2014/chart" uri="{C3380CC4-5D6E-409C-BE32-E72D297353CC}">
              <c16:uniqueId val="{00000000-258B-4D78-9FAF-C894CF0226E0}"/>
            </c:ext>
          </c:extLst>
        </c:ser>
        <c:ser>
          <c:idx val="6"/>
          <c:order val="1"/>
          <c:tx>
            <c:strRef>
              <c:f>'27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'27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'27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'27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'27　感染症統計'!$A$10</c:f>
              <c:strCache>
                <c:ptCount val="1"/>
                <c:pt idx="0">
                  <c:v>2022年</c:v>
                </c:pt>
              </c:strCache>
            </c:strRef>
          </c:tx>
          <c:spPr>
            <a:ln w="28575" cap="rnd">
              <a:solidFill>
                <a:schemeClr val="accent2"/>
              </a:solidFill>
              <a:round/>
            </a:ln>
            <a:effectLst/>
          </c:spPr>
          <c:marker>
            <c:symbol val="none"/>
          </c:marker>
          <c:val>
            <c:numRef>
              <c:f>'27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'27　感染症統計'!$A$11</c:f>
              <c:strCache>
                <c:ptCount val="1"/>
                <c:pt idx="0">
                  <c:v>2021年</c:v>
                </c:pt>
              </c:strCache>
            </c:strRef>
          </c:tx>
          <c:spPr>
            <a:ln w="28575" cap="rnd">
              <a:solidFill>
                <a:schemeClr val="accent3"/>
              </a:solidFill>
              <a:round/>
            </a:ln>
            <a:effectLst/>
          </c:spPr>
          <c:marker>
            <c:symbol val="none"/>
          </c:marker>
          <c:val>
            <c:numRef>
              <c:f>'27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'27　感染症統計'!$A$12</c:f>
              <c:strCache>
                <c:ptCount val="1"/>
                <c:pt idx="0">
                  <c:v>2020年</c:v>
                </c:pt>
              </c:strCache>
            </c:strRef>
          </c:tx>
          <c:spPr>
            <a:ln w="28575" cap="rnd">
              <a:solidFill>
                <a:schemeClr val="accent6"/>
              </a:solidFill>
              <a:round/>
            </a:ln>
            <a:effectLst/>
          </c:spPr>
          <c:marker>
            <c:symbol val="none"/>
          </c:marker>
          <c:val>
            <c:numRef>
              <c:f>'27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'27　感染症統計'!$P$7</c:f>
              <c:strCache>
                <c:ptCount val="1"/>
                <c:pt idx="0">
                  <c:v>2025年</c:v>
                </c:pt>
              </c:strCache>
            </c:strRef>
          </c:tx>
          <c:spPr>
            <a:ln w="38100" cap="rnd">
              <a:solidFill>
                <a:srgbClr val="FF0000"/>
              </a:solidFill>
              <a:round/>
            </a:ln>
            <a:effectLst/>
          </c:spPr>
          <c:marker>
            <c:symbol val="none"/>
          </c:marker>
          <c:val>
            <c:numRef>
              <c:f>'27　感染症統計'!$Q$7:$AB$7</c:f>
              <c:numCache>
                <c:formatCode>#,##0_ </c:formatCode>
                <c:ptCount val="12"/>
                <c:pt idx="0">
                  <c:v>2</c:v>
                </c:pt>
                <c:pt idx="1">
                  <c:v>4</c:v>
                </c:pt>
                <c:pt idx="2">
                  <c:v>6</c:v>
                </c:pt>
                <c:pt idx="3">
                  <c:v>4</c:v>
                </c:pt>
                <c:pt idx="4">
                  <c:v>8</c:v>
                </c:pt>
                <c:pt idx="5">
                  <c:v>0</c:v>
                </c:pt>
                <c:pt idx="6">
                  <c:v>1</c:v>
                </c:pt>
              </c:numCache>
            </c:numRef>
          </c:val>
          <c:smooth val="0"/>
          <c:extLst>
            <c:ext xmlns:c16="http://schemas.microsoft.com/office/drawing/2014/chart" uri="{C3380CC4-5D6E-409C-BE32-E72D297353CC}">
              <c16:uniqueId val="{00000000-1B18-4E7B-939D-82A450FC20BD}"/>
            </c:ext>
          </c:extLst>
        </c:ser>
        <c:ser>
          <c:idx val="0"/>
          <c:order val="1"/>
          <c:tx>
            <c:strRef>
              <c:f>'27　感染症統計'!$P$8</c:f>
              <c:strCache>
                <c:ptCount val="1"/>
                <c:pt idx="0">
                  <c:v>2024年</c:v>
                </c:pt>
              </c:strCache>
            </c:strRef>
          </c:tx>
          <c:spPr>
            <a:ln w="19050" cap="rnd">
              <a:solidFill>
                <a:srgbClr val="00B050"/>
              </a:solidFill>
              <a:round/>
            </a:ln>
            <a:effectLst/>
          </c:spPr>
          <c:marker>
            <c:symbol val="none"/>
          </c:marker>
          <c:val>
            <c:numRef>
              <c:f>'27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'27　感染症統計'!$P$9</c:f>
              <c:strCache>
                <c:ptCount val="1"/>
                <c:pt idx="0">
                  <c:v>2023年</c:v>
                </c:pt>
              </c:strCache>
            </c:strRef>
          </c:tx>
          <c:spPr>
            <a:ln w="28575" cap="rnd">
              <a:solidFill>
                <a:schemeClr val="accent2"/>
              </a:solidFill>
              <a:round/>
            </a:ln>
            <a:effectLst/>
          </c:spPr>
          <c:marker>
            <c:symbol val="none"/>
          </c:marker>
          <c:val>
            <c:numRef>
              <c:f>'27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'27　感染症統計'!$P$10</c:f>
              <c:strCache>
                <c:ptCount val="1"/>
                <c:pt idx="0">
                  <c:v>2022年</c:v>
                </c:pt>
              </c:strCache>
            </c:strRef>
          </c:tx>
          <c:spPr>
            <a:ln w="28575" cap="rnd">
              <a:solidFill>
                <a:schemeClr val="accent3"/>
              </a:solidFill>
              <a:round/>
            </a:ln>
            <a:effectLst/>
          </c:spPr>
          <c:marker>
            <c:symbol val="none"/>
          </c:marker>
          <c:val>
            <c:numRef>
              <c:f>'27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'27　感染症統計'!$P$11</c:f>
              <c:strCache>
                <c:ptCount val="1"/>
                <c:pt idx="0">
                  <c:v>2021年</c:v>
                </c:pt>
              </c:strCache>
            </c:strRef>
          </c:tx>
          <c:spPr>
            <a:ln w="28575" cap="rnd">
              <a:solidFill>
                <a:schemeClr val="accent4"/>
              </a:solidFill>
              <a:round/>
            </a:ln>
            <a:effectLst/>
          </c:spPr>
          <c:marker>
            <c:symbol val="none"/>
          </c:marker>
          <c:val>
            <c:numRef>
              <c:f>'27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'27　感染症統計'!$P$12</c:f>
              <c:strCache>
                <c:ptCount val="1"/>
                <c:pt idx="0">
                  <c:v>2020年</c:v>
                </c:pt>
              </c:strCache>
            </c:strRef>
          </c:tx>
          <c:spPr>
            <a:ln w="28575" cap="rnd">
              <a:solidFill>
                <a:schemeClr val="accent6"/>
              </a:solidFill>
              <a:round/>
            </a:ln>
            <a:effectLst/>
          </c:spPr>
          <c:marker>
            <c:symbol val="none"/>
          </c:marker>
          <c:val>
            <c:numRef>
              <c:f>'27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360947</xdr:colOff>
      <xdr:row>23</xdr:row>
      <xdr:rowOff>20759</xdr:rowOff>
    </xdr:to>
    <xdr:pic>
      <xdr:nvPicPr>
        <xdr:cNvPr id="17" name="図 16">
          <a:extLst>
            <a:ext uri="{FF2B5EF4-FFF2-40B4-BE49-F238E27FC236}">
              <a16:creationId xmlns:a16="http://schemas.microsoft.com/office/drawing/2014/main" id="{4829AFF2-FCE7-F61F-AAC5-C9D9E76CFA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347" y="168442"/>
          <a:ext cx="7772400" cy="5009854"/>
        </a:xfrm>
        <a:prstGeom prst="rect">
          <a:avLst/>
        </a:prstGeom>
      </xdr:spPr>
    </xdr:pic>
    <xdr:clientData/>
  </xdr:twoCellAnchor>
  <xdr:twoCellAnchor>
    <xdr:from>
      <xdr:col>3</xdr:col>
      <xdr:colOff>32084</xdr:colOff>
      <xdr:row>23</xdr:row>
      <xdr:rowOff>152400</xdr:rowOff>
    </xdr:from>
    <xdr:to>
      <xdr:col>4</xdr:col>
      <xdr:colOff>417095</xdr:colOff>
      <xdr:row>28</xdr:row>
      <xdr:rowOff>72190</xdr:rowOff>
    </xdr:to>
    <xdr:sp macro="" textlink="">
      <xdr:nvSpPr>
        <xdr:cNvPr id="18" name="矢印: 下 17">
          <a:extLst>
            <a:ext uri="{FF2B5EF4-FFF2-40B4-BE49-F238E27FC236}">
              <a16:creationId xmlns:a16="http://schemas.microsoft.com/office/drawing/2014/main" id="{0C89B75F-D389-DB88-48D2-1A45E54AE4D7}"/>
            </a:ext>
          </a:extLst>
        </xdr:cNvPr>
        <xdr:cNvSpPr/>
      </xdr:nvSpPr>
      <xdr:spPr>
        <a:xfrm>
          <a:off x="1796716" y="5309937"/>
          <a:ext cx="898358" cy="906379"/>
        </a:xfrm>
        <a:prstGeom prst="downArrow">
          <a:avLst/>
        </a:prstGeom>
        <a:solidFill>
          <a:srgbClr val="0070C0"/>
        </a:solidFill>
        <a:ln w="34925">
          <a:solidFill>
            <a:srgbClr val="FFFFFF"/>
          </a:solidFill>
        </a:ln>
        <a:effectLst>
          <a:outerShdw blurRad="317500" dir="2700000" algn="ctr">
            <a:srgbClr val="000000">
              <a:alpha val="43000"/>
            </a:srgbClr>
          </a:outerShdw>
        </a:effectLst>
        <a:scene3d>
          <a:camera prst="isometricOffAxis1Right"/>
          <a:lightRig rig="threePt" dir="t">
            <a:rot lat="0" lon="0" rev="0"/>
          </a:lightRig>
        </a:scene3d>
        <a:sp3d extrusionH="38100" prstMaterial="clear">
          <a:bevelT w="260350" h="50800" prst="convex"/>
          <a:bevelB prst="softRound"/>
        </a:sp3d>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000" b="1"/>
        </a:p>
      </xdr:txBody>
    </xdr:sp>
    <xdr:clientData/>
  </xdr:twoCellAnchor>
  <xdr:twoCellAnchor>
    <xdr:from>
      <xdr:col>6</xdr:col>
      <xdr:colOff>112294</xdr:colOff>
      <xdr:row>26</xdr:row>
      <xdr:rowOff>32084</xdr:rowOff>
    </xdr:from>
    <xdr:to>
      <xdr:col>21</xdr:col>
      <xdr:colOff>32084</xdr:colOff>
      <xdr:row>29</xdr:row>
      <xdr:rowOff>80210</xdr:rowOff>
    </xdr:to>
    <xdr:cxnSp macro="">
      <xdr:nvCxnSpPr>
        <xdr:cNvPr id="20" name="コネクタ: カギ線 19">
          <a:extLst>
            <a:ext uri="{FF2B5EF4-FFF2-40B4-BE49-F238E27FC236}">
              <a16:creationId xmlns:a16="http://schemas.microsoft.com/office/drawing/2014/main" id="{34F4B98F-7A93-F9A7-D377-FD02F33D358D}"/>
            </a:ext>
          </a:extLst>
        </xdr:cNvPr>
        <xdr:cNvCxnSpPr/>
      </xdr:nvCxnSpPr>
      <xdr:spPr>
        <a:xfrm flipV="1">
          <a:off x="3416968" y="5694947"/>
          <a:ext cx="7620000" cy="770021"/>
        </a:xfrm>
        <a:prstGeom prst="bentConnector3">
          <a:avLst/>
        </a:prstGeom>
        <a:ln w="889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21</xdr:col>
      <xdr:colOff>16042</xdr:colOff>
      <xdr:row>20</xdr:row>
      <xdr:rowOff>8021</xdr:rowOff>
    </xdr:from>
    <xdr:to>
      <xdr:col>21</xdr:col>
      <xdr:colOff>32084</xdr:colOff>
      <xdr:row>28</xdr:row>
      <xdr:rowOff>176463</xdr:rowOff>
    </xdr:to>
    <xdr:cxnSp macro="">
      <xdr:nvCxnSpPr>
        <xdr:cNvPr id="22" name="直線矢印コネクタ 21">
          <a:extLst>
            <a:ext uri="{FF2B5EF4-FFF2-40B4-BE49-F238E27FC236}">
              <a16:creationId xmlns:a16="http://schemas.microsoft.com/office/drawing/2014/main" id="{653FC55C-EB82-C584-C202-CD7F89ECB677}"/>
            </a:ext>
          </a:extLst>
        </xdr:cNvPr>
        <xdr:cNvCxnSpPr/>
      </xdr:nvCxnSpPr>
      <xdr:spPr>
        <a:xfrm flipH="1">
          <a:off x="11020926" y="4491789"/>
          <a:ext cx="16042" cy="1828800"/>
        </a:xfrm>
        <a:prstGeom prst="straightConnector1">
          <a:avLst/>
        </a:prstGeom>
        <a:ln w="127000">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18</xdr:row>
      <xdr:rowOff>22860</xdr:rowOff>
    </xdr:to>
    <xdr:pic>
      <xdr:nvPicPr>
        <xdr:cNvPr id="5" name="図 4" descr="感染性胃腸炎患者報告数　直近5シーズン">
          <a:extLst>
            <a:ext uri="{FF2B5EF4-FFF2-40B4-BE49-F238E27FC236}">
              <a16:creationId xmlns:a16="http://schemas.microsoft.com/office/drawing/2014/main" id="{032B7E56-F6FC-2183-7193-FEBF6A5B1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1426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5.44</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19013"/>
            <a:gd name="adj6" fmla="val 5420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1083461</xdr:colOff>
      <xdr:row>12</xdr:row>
      <xdr:rowOff>74403</xdr:rowOff>
    </xdr:from>
    <xdr:to>
      <xdr:col>11</xdr:col>
      <xdr:colOff>1402080</xdr:colOff>
      <xdr:row>14</xdr:row>
      <xdr:rowOff>29608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372241" y="240612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0</xdr:col>
      <xdr:colOff>22860</xdr:colOff>
      <xdr:row>2</xdr:row>
      <xdr:rowOff>1</xdr:rowOff>
    </xdr:from>
    <xdr:to>
      <xdr:col>2</xdr:col>
      <xdr:colOff>234835</xdr:colOff>
      <xdr:row>16</xdr:row>
      <xdr:rowOff>53341</xdr:rowOff>
    </xdr:to>
    <xdr:pic>
      <xdr:nvPicPr>
        <xdr:cNvPr id="7" name="図 6">
          <a:extLst>
            <a:ext uri="{FF2B5EF4-FFF2-40B4-BE49-F238E27FC236}">
              <a16:creationId xmlns:a16="http://schemas.microsoft.com/office/drawing/2014/main" id="{4441E416-12D5-737E-934A-C705D1DFC69E}"/>
            </a:ext>
          </a:extLst>
        </xdr:cNvPr>
        <xdr:cNvPicPr>
          <a:picLocks noChangeAspect="1"/>
        </xdr:cNvPicPr>
      </xdr:nvPicPr>
      <xdr:blipFill>
        <a:blip xmlns:r="http://schemas.openxmlformats.org/officeDocument/2006/relationships" r:embed="rId3"/>
        <a:stretch>
          <a:fillRect/>
        </a:stretch>
      </xdr:blipFill>
      <xdr:spPr>
        <a:xfrm>
          <a:off x="22860" y="548641"/>
          <a:ext cx="1530235" cy="2506980"/>
        </a:xfrm>
        <a:prstGeom prst="rect">
          <a:avLst/>
        </a:prstGeom>
      </xdr:spPr>
    </xdr:pic>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4"/>
        <a:stretch>
          <a:fillRect/>
        </a:stretch>
      </xdr:blipFill>
      <xdr:spPr>
        <a:xfrm>
          <a:off x="269748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18</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6AF62D1-7CC3-40A5-8870-9AE71E24A1B5}"/>
            </a:ext>
          </a:extLst>
        </xdr:cNvPr>
        <xdr:cNvSpPr>
          <a:spLocks noChangeAspect="1" noChangeArrowheads="1"/>
        </xdr:cNvSpPr>
      </xdr:nvSpPr>
      <xdr:spPr bwMode="auto">
        <a:xfrm>
          <a:off x="4655820" y="4114800"/>
          <a:ext cx="304800" cy="299085"/>
        </a:xfrm>
        <a:prstGeom prst="rect">
          <a:avLst/>
        </a:prstGeom>
        <a:noFill/>
        <a:ln w="9525">
          <a:noFill/>
          <a:miter lim="800000"/>
          <a:headEnd/>
          <a:tailEnd/>
        </a:ln>
      </xdr:spPr>
    </xdr:sp>
    <xdr:clientData/>
  </xdr:twoCellAnchor>
  <xdr:twoCellAnchor>
    <xdr:from>
      <xdr:col>5</xdr:col>
      <xdr:colOff>304800</xdr:colOff>
      <xdr:row>7</xdr:row>
      <xdr:rowOff>228600</xdr:rowOff>
    </xdr:from>
    <xdr:to>
      <xdr:col>6</xdr:col>
      <xdr:colOff>533400</xdr:colOff>
      <xdr:row>11</xdr:row>
      <xdr:rowOff>76200</xdr:rowOff>
    </xdr:to>
    <xdr:sp macro="" textlink="">
      <xdr:nvSpPr>
        <xdr:cNvPr id="3" name="右矢印 2">
          <a:extLst>
            <a:ext uri="{FF2B5EF4-FFF2-40B4-BE49-F238E27FC236}">
              <a16:creationId xmlns:a16="http://schemas.microsoft.com/office/drawing/2014/main" id="{6BB4B119-DAB2-43E7-93B6-F70C53F3F585}"/>
            </a:ext>
          </a:extLst>
        </xdr:cNvPr>
        <xdr:cNvSpPr>
          <a:spLocks noChangeArrowheads="1"/>
        </xdr:cNvSpPr>
      </xdr:nvSpPr>
      <xdr:spPr bwMode="auto">
        <a:xfrm>
          <a:off x="3108960" y="2057400"/>
          <a:ext cx="845820" cy="708660"/>
        </a:xfrm>
        <a:prstGeom prst="rightArrow">
          <a:avLst>
            <a:gd name="adj1" fmla="val 50000"/>
            <a:gd name="adj2" fmla="val 49863"/>
          </a:avLst>
        </a:prstGeom>
        <a:solidFill>
          <a:srgbClr val="4F81BD"/>
        </a:solidFill>
        <a:ln w="25400" algn="ctr">
          <a:solidFill>
            <a:srgbClr val="385D8A"/>
          </a:solidFill>
          <a:miter lim="800000"/>
          <a:headEnd/>
          <a:tailEnd/>
        </a:ln>
        <a:effectLst>
          <a:outerShdw dist="56061" dir="2700000" algn="tl" rotWithShape="0">
            <a:srgbClr val="FFFFFF">
              <a:alpha val="39999"/>
            </a:srgbClr>
          </a:outerShdw>
        </a:effectLst>
      </xdr:spPr>
      <xdr:txBody>
        <a:bodyPr/>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638C0153-7921-4F67-88F9-6C77BA440F20}"/>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2A5FCD27-A786-41B8-9C2D-63CAE4B20487}"/>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A2585FA4-6918-4044-9537-005425133972}"/>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22</xdr:col>
      <xdr:colOff>161925</xdr:colOff>
      <xdr:row>65</xdr:row>
      <xdr:rowOff>114300</xdr:rowOff>
    </xdr:from>
    <xdr:to>
      <xdr:col>26</xdr:col>
      <xdr:colOff>613410</xdr:colOff>
      <xdr:row>76</xdr:row>
      <xdr:rowOff>28575</xdr:rowOff>
    </xdr:to>
    <xdr:pic>
      <xdr:nvPicPr>
        <xdr:cNvPr id="7" name="図 3">
          <a:extLst>
            <a:ext uri="{FF2B5EF4-FFF2-40B4-BE49-F238E27FC236}">
              <a16:creationId xmlns:a16="http://schemas.microsoft.com/office/drawing/2014/main" id="{E9C43A5E-34F7-45B4-ADD0-1F96EF740C04}"/>
            </a:ext>
          </a:extLst>
        </xdr:cNvPr>
        <xdr:cNvPicPr>
          <a:picLocks noChangeAspect="1"/>
        </xdr:cNvPicPr>
      </xdr:nvPicPr>
      <xdr:blipFill>
        <a:blip xmlns:r="http://schemas.openxmlformats.org/officeDocument/2006/relationships" r:embed="rId4" cstate="print"/>
        <a:srcRect/>
        <a:stretch>
          <a:fillRect/>
        </a:stretch>
      </xdr:blipFill>
      <xdr:spPr bwMode="auto">
        <a:xfrm>
          <a:off x="14159865" y="12473940"/>
          <a:ext cx="2920365" cy="1758315"/>
        </a:xfrm>
        <a:prstGeom prst="rect">
          <a:avLst/>
        </a:prstGeom>
        <a:noFill/>
        <a:ln w="9525">
          <a:noFill/>
          <a:miter lim="800000"/>
          <a:headEnd/>
          <a:tailEnd/>
        </a:ln>
      </xdr:spPr>
    </xdr:pic>
    <xdr:clientData/>
  </xdr:twoCellAnchor>
  <xdr:twoCellAnchor editAs="oneCell">
    <xdr:from>
      <xdr:col>1</xdr:col>
      <xdr:colOff>9525</xdr:colOff>
      <xdr:row>4</xdr:row>
      <xdr:rowOff>38100</xdr:rowOff>
    </xdr:from>
    <xdr:to>
      <xdr:col>5</xdr:col>
      <xdr:colOff>47625</xdr:colOff>
      <xdr:row>12</xdr:row>
      <xdr:rowOff>190500</xdr:rowOff>
    </xdr:to>
    <xdr:pic>
      <xdr:nvPicPr>
        <xdr:cNvPr id="8" name="Picture 112" descr="ANd9GcQSq7BADIZesByAz7UHNV01S5D3JqS-FfeVelucsemA3wef4u2X">
          <a:extLst>
            <a:ext uri="{FF2B5EF4-FFF2-40B4-BE49-F238E27FC236}">
              <a16:creationId xmlns:a16="http://schemas.microsoft.com/office/drawing/2014/main" id="{C032B4AF-0750-4704-94F8-AE59A7F3AE97}"/>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5" y="1211580"/>
          <a:ext cx="2506980" cy="1874520"/>
        </a:xfrm>
        <a:prstGeom prst="rect">
          <a:avLst/>
        </a:prstGeom>
        <a:noFill/>
        <a:ln w="9525">
          <a:noFill/>
          <a:miter lim="800000"/>
          <a:headEnd/>
          <a:tailEnd/>
        </a:ln>
        <a:effectLst>
          <a:outerShdw dist="131028" dir="2935797" algn="tl" rotWithShape="0">
            <a:srgbClr val="FFFF99">
              <a:alpha val="64999"/>
            </a:srgbClr>
          </a:outerShdw>
        </a:effectLst>
      </xdr:spPr>
    </xdr:pic>
    <xdr:clientData/>
  </xdr:twoCellAnchor>
  <xdr:twoCellAnchor editAs="oneCell">
    <xdr:from>
      <xdr:col>1</xdr:col>
      <xdr:colOff>0</xdr:colOff>
      <xdr:row>12</xdr:row>
      <xdr:rowOff>53636</xdr:rowOff>
    </xdr:from>
    <xdr:to>
      <xdr:col>5</xdr:col>
      <xdr:colOff>47625</xdr:colOff>
      <xdr:row>14</xdr:row>
      <xdr:rowOff>333896</xdr:rowOff>
    </xdr:to>
    <xdr:pic>
      <xdr:nvPicPr>
        <xdr:cNvPr id="9" name="Picture 113" descr="ANd9GcR5ydTqeNGTDDaXSsAN6EaWIVAwumQgiDtC0IXmol8Sh5sd4Q8O">
          <a:extLst>
            <a:ext uri="{FF2B5EF4-FFF2-40B4-BE49-F238E27FC236}">
              <a16:creationId xmlns:a16="http://schemas.microsoft.com/office/drawing/2014/main" id="{076BCFE9-8272-4764-B58E-DE35EC8A6AB9}"/>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35280" y="2949236"/>
          <a:ext cx="2516505" cy="70698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23329</xdr:rowOff>
    </xdr:from>
    <xdr:to>
      <xdr:col>2</xdr:col>
      <xdr:colOff>4144347</xdr:colOff>
      <xdr:row>33</xdr:row>
      <xdr:rowOff>117572</xdr:rowOff>
    </xdr:to>
    <xdr:pic>
      <xdr:nvPicPr>
        <xdr:cNvPr id="3" name="図 2">
          <a:extLst>
            <a:ext uri="{FF2B5EF4-FFF2-40B4-BE49-F238E27FC236}">
              <a16:creationId xmlns:a16="http://schemas.microsoft.com/office/drawing/2014/main" id="{E0783FD5-863B-6F16-890B-ADE0171186A3}"/>
            </a:ext>
          </a:extLst>
        </xdr:cNvPr>
        <xdr:cNvPicPr>
          <a:picLocks noChangeAspect="1"/>
        </xdr:cNvPicPr>
      </xdr:nvPicPr>
      <xdr:blipFill>
        <a:blip xmlns:r="http://schemas.openxmlformats.org/officeDocument/2006/relationships" r:embed="rId2"/>
        <a:stretch>
          <a:fillRect/>
        </a:stretch>
      </xdr:blipFill>
      <xdr:spPr>
        <a:xfrm>
          <a:off x="2107163" y="6959084"/>
          <a:ext cx="4144347" cy="3282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186267</xdr:rowOff>
    </xdr:from>
    <xdr:to>
      <xdr:col>22</xdr:col>
      <xdr:colOff>135466</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73200"/>
          <a:ext cx="1676898" cy="17316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8467</xdr:colOff>
      <xdr:row>40</xdr:row>
      <xdr:rowOff>76200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328411" cy="268374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21</xdr:col>
      <xdr:colOff>33867</xdr:colOff>
      <xdr:row>45</xdr:row>
      <xdr:rowOff>93133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072279" cy="35420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1445848</xdr:colOff>
      <xdr:row>30</xdr:row>
      <xdr:rowOff>1</xdr:rowOff>
    </xdr:from>
    <xdr:to>
      <xdr:col>2</xdr:col>
      <xdr:colOff>4168206</xdr:colOff>
      <xdr:row>31</xdr:row>
      <xdr:rowOff>225403</xdr:rowOff>
    </xdr:to>
    <xdr:pic>
      <xdr:nvPicPr>
        <xdr:cNvPr id="3" name="図 2">
          <a:extLst>
            <a:ext uri="{FF2B5EF4-FFF2-40B4-BE49-F238E27FC236}">
              <a16:creationId xmlns:a16="http://schemas.microsoft.com/office/drawing/2014/main" id="{ED870C5D-ECC1-0ACC-6619-D1B2EDF23492}"/>
            </a:ext>
          </a:extLst>
        </xdr:cNvPr>
        <xdr:cNvPicPr>
          <a:picLocks noChangeAspect="1"/>
        </xdr:cNvPicPr>
      </xdr:nvPicPr>
      <xdr:blipFill>
        <a:blip xmlns:r="http://schemas.openxmlformats.org/officeDocument/2006/relationships" r:embed="rId1"/>
        <a:stretch>
          <a:fillRect/>
        </a:stretch>
      </xdr:blipFill>
      <xdr:spPr>
        <a:xfrm>
          <a:off x="1445848" y="9469642"/>
          <a:ext cx="5548922" cy="6096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ews.infoseek.co.jp/publisher/fbs/" TargetMode="External"/><Relationship Id="rId1" Type="http://schemas.openxmlformats.org/officeDocument/2006/relationships/hyperlink" Target="http://idsc.tokyo-eiken.go.jp/diseases/gastro/gastr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opics.smt.docomo.ne.jp/article/trendnewscaster/trend/trendnewscaster-81041" TargetMode="External"/><Relationship Id="rId7" Type="http://schemas.openxmlformats.org/officeDocument/2006/relationships/printerSettings" Target="../printerSettings/printerSettings5.bin"/><Relationship Id="rId2" Type="http://schemas.openxmlformats.org/officeDocument/2006/relationships/hyperlink" Target="https://news.yahoo.co.jp/articles/2ae893f6f422d8deee26468302405cf515ed74aa"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topics.smt.docomo.ne.jp/article/chibatv/region/chibatv-202507496717" TargetMode="External"/><Relationship Id="rId5" Type="http://schemas.openxmlformats.org/officeDocument/2006/relationships/hyperlink" Target="https://www.city.fukuoka.lg.jp/hofuku/hokensho/shokuhinanzen/documents/20250709_shokutyuudokunohasseinituite.pdf" TargetMode="External"/><Relationship Id="rId4" Type="http://schemas.openxmlformats.org/officeDocument/2006/relationships/hyperlink" Target="https://www.fnn.jp/articles/-/89921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5/07/39750c26fd5fa478.html" TargetMode="External"/><Relationship Id="rId13" Type="http://schemas.openxmlformats.org/officeDocument/2006/relationships/hyperlink" Target="https://www.mk.co.kr/jp/society/11366195" TargetMode="External"/><Relationship Id="rId3" Type="http://schemas.openxmlformats.org/officeDocument/2006/relationships/hyperlink" Target="https://news.nissyoku.co.jp/news/tateishiw20250708082127789" TargetMode="External"/><Relationship Id="rId7" Type="http://schemas.openxmlformats.org/officeDocument/2006/relationships/hyperlink" Target="https://newscast.jp/news/9452708" TargetMode="External"/><Relationship Id="rId12" Type="http://schemas.openxmlformats.org/officeDocument/2006/relationships/hyperlink" Target="https://www.nikkei.com/nkd/company/article/?DisplayType=1&amp;ng=DGKKZO89833080U5A700C2TB0000&amp;scode=2801&amp;ba=1" TargetMode="External"/><Relationship Id="rId2" Type="http://schemas.openxmlformats.org/officeDocument/2006/relationships/hyperlink" Target="https://www.jetro.go.jp/biznews/2025/07/c4b9fed3f428602d.html" TargetMode="External"/><Relationship Id="rId1" Type="http://schemas.openxmlformats.org/officeDocument/2006/relationships/hyperlink" Target="https://www.mk.co.kr/jp/business/11364581" TargetMode="External"/><Relationship Id="rId6" Type="http://schemas.openxmlformats.org/officeDocument/2006/relationships/hyperlink" Target="https://www.bloomberg.co.jp/news/articles/2025-07-08/SZ1PWSDWX2PS00" TargetMode="External"/><Relationship Id="rId11" Type="http://schemas.openxmlformats.org/officeDocument/2006/relationships/hyperlink" Target="https://sustainablejapan.jp/2025/07/06/issb-sasb-update/115093" TargetMode="External"/><Relationship Id="rId5" Type="http://schemas.openxmlformats.org/officeDocument/2006/relationships/hyperlink" Target="https://www.jetro.go.jp/biz/areareports/2025/33b947c12aa40448.html" TargetMode="External"/><Relationship Id="rId15" Type="http://schemas.openxmlformats.org/officeDocument/2006/relationships/printerSettings" Target="../printerSettings/printerSettings6.bin"/><Relationship Id="rId10" Type="http://schemas.openxmlformats.org/officeDocument/2006/relationships/hyperlink" Target="https://news.yahoo.co.jp/articles/1c99fe5ac8cdcf9e8cdcb4005b1d8a40622baa87" TargetMode="External"/><Relationship Id="rId4" Type="http://schemas.openxmlformats.org/officeDocument/2006/relationships/hyperlink" Target="https://news.yahoo.co.jp/articles/940182a50b139b73e3da545ae7a01b0d5f297088" TargetMode="External"/><Relationship Id="rId9" Type="http://schemas.openxmlformats.org/officeDocument/2006/relationships/hyperlink" Target="https://www.jetro.go.jp/biznews/2025/07/ec2d816c2a32b11f.html" TargetMode="External"/><Relationship Id="rId14" Type="http://schemas.openxmlformats.org/officeDocument/2006/relationships/hyperlink" Target="https://crew-center.com/norovirus-outbreak-sickens-200-cruise-passenger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nomikata.com/ecnews/customerservice/47600/" TargetMode="External"/><Relationship Id="rId2" Type="http://schemas.openxmlformats.org/officeDocument/2006/relationships/hyperlink" Target="https://www.hokeniryo.metro.tokyo.lg.jp/documents/d/hokeniryo/r07shokuhineiseitsusin67" TargetMode="External"/><Relationship Id="rId1" Type="http://schemas.openxmlformats.org/officeDocument/2006/relationships/hyperlink" Target="https://toyokeizai.net/articles/-/873321" TargetMode="External"/><Relationship Id="rId5" Type="http://schemas.openxmlformats.org/officeDocument/2006/relationships/printerSettings" Target="../printerSettings/printerSettings10.bin"/><Relationship Id="rId4" Type="http://schemas.openxmlformats.org/officeDocument/2006/relationships/hyperlink" Target="https://wellness-news.co.jp/posts/250709%EF%BC%8D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ifas.mhlw.go.jp/faspub/_link.do?i=IO_S020502&amp;p=RCL202501253" TargetMode="External"/><Relationship Id="rId2" Type="http://schemas.openxmlformats.org/officeDocument/2006/relationships/hyperlink" Target="https://www.excite.co.jp/news/article/Recall_53282/" TargetMode="External"/><Relationship Id="rId1" Type="http://schemas.openxmlformats.org/officeDocument/2006/relationships/hyperlink" Target="https://www.pref.shiga.lg.jp/file/attachment/5551972.pdf"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48" t="s">
        <v>3</v>
      </c>
      <c r="B3" s="649"/>
      <c r="C3" s="649"/>
      <c r="D3" s="649"/>
      <c r="E3" s="649"/>
      <c r="F3" s="649"/>
      <c r="G3" s="649"/>
      <c r="H3" s="650"/>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+'27　食中毒記事等 '!A2</f>
        <v xml:space="preserve">カスタードケーキを食べた１０人が食中毒 嘔吐や下痢などの症状 原因物質は調査中〈宮城〉 </v>
      </c>
      <c r="C10" s="75"/>
      <c r="D10" s="77"/>
      <c r="E10" s="75"/>
      <c r="F10" s="78"/>
      <c r="G10" s="76"/>
      <c r="H10" s="76"/>
      <c r="I10" s="41"/>
    </row>
    <row r="11" spans="1:9" ht="15" customHeight="1">
      <c r="A11" s="144" t="s">
        <v>9</v>
      </c>
      <c r="B11" s="75" t="str">
        <f>+'27　ノロウイルス関連情報 '!H72</f>
        <v>管理レベル「3」　</v>
      </c>
      <c r="C11" s="75"/>
      <c r="D11" s="75" t="s">
        <v>10</v>
      </c>
      <c r="E11" s="75"/>
      <c r="F11" s="77">
        <f>+'27　ノロウイルス関連情報 '!G73</f>
        <v>5.44</v>
      </c>
      <c r="G11" s="75" t="str">
        <f>+'27　ノロウイルス関連情報 '!H73</f>
        <v>　：先週より</v>
      </c>
      <c r="H11" s="171">
        <f>+'27　ノロウイルス関連情報 '!I73</f>
        <v>-0.12999999999999989</v>
      </c>
      <c r="I11" s="41"/>
    </row>
    <row r="12" spans="1:9" s="49" customFormat="1" ht="15" customHeight="1">
      <c r="A12" s="79" t="s">
        <v>11</v>
      </c>
      <c r="B12" s="654" t="str">
        <f>+'27　残留農薬など'!A2</f>
        <v>令和７年度 残留農薬検査結果集計表（５月実施分）</v>
      </c>
      <c r="C12" s="654"/>
      <c r="D12" s="654"/>
      <c r="E12" s="654"/>
      <c r="F12" s="654"/>
      <c r="G12" s="654"/>
      <c r="H12" s="80"/>
      <c r="I12" s="48"/>
    </row>
    <row r="13" spans="1:9" ht="15" customHeight="1">
      <c r="A13" s="74" t="s">
        <v>12</v>
      </c>
      <c r="B13" s="654" t="str">
        <f>+'27　食品表示'!A2</f>
        <v xml:space="preserve">｢全然知らなかった⋯｣｢なぜ"表示"さえないの？｣日本人が平気で食べている｢遺伝子組み換え食品 ... </v>
      </c>
      <c r="C13" s="654"/>
      <c r="D13" s="654"/>
      <c r="E13" s="654"/>
      <c r="F13" s="654"/>
      <c r="G13" s="654"/>
      <c r="H13" s="76"/>
      <c r="I13" s="41"/>
    </row>
    <row r="14" spans="1:9" ht="15" customHeight="1">
      <c r="A14" s="74" t="s">
        <v>13</v>
      </c>
      <c r="B14" s="76" t="str">
        <f>+'27 海外情報'!A8</f>
        <v xml:space="preserve">プレミアム酒類企業ディアジオコリアは9日、ハンファ損害保険漢南社屋で進行した「ワールド ... mk.co.kr </v>
      </c>
      <c r="D14" s="76"/>
      <c r="E14" s="76"/>
      <c r="F14" s="76"/>
      <c r="G14" s="76"/>
      <c r="H14" s="76"/>
      <c r="I14" s="41"/>
    </row>
    <row r="15" spans="1:9" ht="15" customHeight="1">
      <c r="A15" s="81" t="s">
        <v>14</v>
      </c>
      <c r="B15" s="82" t="str">
        <f>+'27 海外情報'!A11</f>
        <v xml:space="preserve">「FOOD TAIPEI 2025」にジャパンパビリオン設置、水産品中心に業務用取引に期待(台湾、日本) 　ジェトロ </v>
      </c>
      <c r="C15" s="651" t="s">
        <v>15</v>
      </c>
      <c r="D15" s="651"/>
      <c r="E15" s="651"/>
      <c r="F15" s="651"/>
      <c r="G15" s="651"/>
      <c r="H15" s="652"/>
      <c r="I15" s="41"/>
    </row>
    <row r="16" spans="1:9" ht="15" customHeight="1">
      <c r="A16" s="74" t="s">
        <v>16</v>
      </c>
      <c r="B16" s="75" t="str">
        <f>+'27　感染症統計'!A23</f>
        <v>2025年 第27週（6/30～7/6）</v>
      </c>
      <c r="C16" s="76"/>
      <c r="D16" s="75" t="s">
        <v>17</v>
      </c>
      <c r="E16" s="76"/>
      <c r="F16" s="76"/>
      <c r="G16" s="76"/>
      <c r="H16" s="76"/>
      <c r="I16" s="41"/>
    </row>
    <row r="17" spans="1:16" ht="15" customHeight="1">
      <c r="A17" s="74" t="s">
        <v>18</v>
      </c>
      <c r="B17" s="653" t="str">
        <f>+'26　国内感染症情報'!B2</f>
        <v>2025年第26週（6月23日〜6月29日）</v>
      </c>
      <c r="C17" s="653"/>
      <c r="D17" s="653"/>
      <c r="E17" s="653"/>
      <c r="F17" s="653"/>
      <c r="G17" s="653"/>
      <c r="H17" s="76"/>
      <c r="I17" s="41"/>
    </row>
    <row r="18" spans="1:16" ht="15" customHeight="1">
      <c r="A18" s="74" t="s">
        <v>19</v>
      </c>
      <c r="B18" s="83" t="str">
        <f>+'27  衛生訓話'!A2</f>
        <v>今週のお題　(揚げ油の煙が出たら要注意!)</v>
      </c>
      <c r="F18" s="83"/>
      <c r="G18" s="76"/>
      <c r="H18" s="76"/>
      <c r="I18" s="41"/>
    </row>
    <row r="19" spans="1:16" ht="15" customHeight="1">
      <c r="A19" s="74" t="s">
        <v>20</v>
      </c>
      <c r="B19" s="651" t="s">
        <v>265</v>
      </c>
      <c r="C19" s="651"/>
      <c r="D19" s="651"/>
      <c r="E19" s="651"/>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55" t="s">
        <v>25</v>
      </c>
      <c r="B39" s="655"/>
      <c r="C39" s="655"/>
      <c r="D39" s="655"/>
      <c r="E39" s="655"/>
      <c r="F39" s="655"/>
      <c r="G39" s="655"/>
    </row>
    <row r="40" spans="1:9" ht="30.75" customHeight="1">
      <c r="A40" s="659" t="s">
        <v>26</v>
      </c>
      <c r="B40" s="659"/>
      <c r="C40" s="659"/>
      <c r="D40" s="659"/>
      <c r="E40" s="659"/>
      <c r="F40" s="659"/>
      <c r="G40" s="659"/>
    </row>
    <row r="41" spans="1:9" ht="15">
      <c r="A41" s="52"/>
    </row>
    <row r="42" spans="1:9" ht="69.75" customHeight="1">
      <c r="A42" s="657" t="s">
        <v>27</v>
      </c>
      <c r="B42" s="657"/>
      <c r="C42" s="657"/>
      <c r="D42" s="657"/>
      <c r="E42" s="657"/>
      <c r="F42" s="657"/>
      <c r="G42" s="657"/>
    </row>
    <row r="43" spans="1:9" ht="35.25" customHeight="1">
      <c r="A43" s="659" t="s">
        <v>28</v>
      </c>
      <c r="B43" s="659"/>
      <c r="C43" s="659"/>
      <c r="D43" s="659"/>
      <c r="E43" s="659"/>
      <c r="F43" s="659"/>
      <c r="G43" s="659"/>
    </row>
    <row r="44" spans="1:9" ht="59.25" customHeight="1">
      <c r="A44" s="657" t="s">
        <v>29</v>
      </c>
      <c r="B44" s="657"/>
      <c r="C44" s="657"/>
      <c r="D44" s="657"/>
      <c r="E44" s="657"/>
      <c r="F44" s="657"/>
      <c r="G44" s="657"/>
    </row>
    <row r="45" spans="1:9" ht="15">
      <c r="A45" s="53"/>
    </row>
    <row r="46" spans="1:9" ht="27.75" customHeight="1">
      <c r="A46" s="658" t="s">
        <v>30</v>
      </c>
      <c r="B46" s="658"/>
      <c r="C46" s="658"/>
      <c r="D46" s="658"/>
      <c r="E46" s="658"/>
      <c r="F46" s="658"/>
      <c r="G46" s="658"/>
    </row>
    <row r="47" spans="1:9" ht="53.25" customHeight="1">
      <c r="A47" s="656" t="s">
        <v>31</v>
      </c>
      <c r="B47" s="657"/>
      <c r="C47" s="657"/>
      <c r="D47" s="657"/>
      <c r="E47" s="657"/>
      <c r="F47" s="657"/>
      <c r="G47" s="657"/>
    </row>
    <row r="48" spans="1:9" ht="15">
      <c r="A48" s="53"/>
    </row>
    <row r="49" spans="1:7" ht="32.25" customHeight="1">
      <c r="A49" s="658" t="s">
        <v>32</v>
      </c>
      <c r="B49" s="658"/>
      <c r="C49" s="658"/>
      <c r="D49" s="658"/>
      <c r="E49" s="658"/>
      <c r="F49" s="658"/>
      <c r="G49" s="658"/>
    </row>
    <row r="50" spans="1:7" ht="15">
      <c r="A50" s="52"/>
    </row>
    <row r="51" spans="1:7" ht="87" customHeight="1">
      <c r="A51" s="656" t="s">
        <v>33</v>
      </c>
      <c r="B51" s="657"/>
      <c r="C51" s="657"/>
      <c r="D51" s="657"/>
      <c r="E51" s="657"/>
      <c r="F51" s="657"/>
      <c r="G51" s="657"/>
    </row>
    <row r="52" spans="1:7" ht="15">
      <c r="A52" s="53"/>
    </row>
    <row r="53" spans="1:7" ht="32.25" customHeight="1">
      <c r="A53" s="658" t="s">
        <v>34</v>
      </c>
      <c r="B53" s="658"/>
      <c r="C53" s="658"/>
      <c r="D53" s="658"/>
      <c r="E53" s="658"/>
      <c r="F53" s="658"/>
      <c r="G53" s="658"/>
    </row>
    <row r="54" spans="1:7" ht="29.25" customHeight="1">
      <c r="A54" s="657" t="s">
        <v>35</v>
      </c>
      <c r="B54" s="657"/>
      <c r="C54" s="657"/>
      <c r="D54" s="657"/>
      <c r="E54" s="657"/>
      <c r="F54" s="657"/>
      <c r="G54" s="657"/>
    </row>
    <row r="55" spans="1:7" ht="15">
      <c r="A55" s="53"/>
    </row>
    <row r="56" spans="1:7" s="49" customFormat="1" ht="110.25" customHeight="1">
      <c r="A56" s="660" t="s">
        <v>36</v>
      </c>
      <c r="B56" s="661"/>
      <c r="C56" s="661"/>
      <c r="D56" s="661"/>
      <c r="E56" s="661"/>
      <c r="F56" s="661"/>
      <c r="G56" s="661"/>
    </row>
    <row r="57" spans="1:7" ht="34.5" customHeight="1">
      <c r="A57" s="659" t="s">
        <v>37</v>
      </c>
      <c r="B57" s="659"/>
      <c r="C57" s="659"/>
      <c r="D57" s="659"/>
      <c r="E57" s="659"/>
      <c r="F57" s="659"/>
      <c r="G57" s="659"/>
    </row>
    <row r="58" spans="1:7" ht="114" customHeight="1">
      <c r="A58" s="656" t="s">
        <v>38</v>
      </c>
      <c r="B58" s="657"/>
      <c r="C58" s="657"/>
      <c r="D58" s="657"/>
      <c r="E58" s="657"/>
      <c r="F58" s="657"/>
      <c r="G58" s="657"/>
    </row>
    <row r="59" spans="1:7" ht="109.5" customHeight="1">
      <c r="A59" s="657"/>
      <c r="B59" s="657"/>
      <c r="C59" s="657"/>
      <c r="D59" s="657"/>
      <c r="E59" s="657"/>
      <c r="F59" s="657"/>
      <c r="G59" s="657"/>
    </row>
    <row r="60" spans="1:7" ht="15">
      <c r="A60" s="53"/>
    </row>
    <row r="61" spans="1:7" s="50" customFormat="1" ht="57.75" customHeight="1">
      <c r="A61" s="657"/>
      <c r="B61" s="657"/>
      <c r="C61" s="657"/>
      <c r="D61" s="657"/>
      <c r="E61" s="657"/>
      <c r="F61" s="657"/>
      <c r="G61" s="657"/>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4:AZ59"/>
  <sheetViews>
    <sheetView view="pageBreakPreview" zoomScale="95" zoomScaleNormal="100" zoomScaleSheetLayoutView="95" workbookViewId="0">
      <selection activeCell="AA28" sqref="AA28"/>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21"/>
  </cols>
  <sheetData>
    <row r="4" spans="3:52" ht="17.399999999999999" customHeight="1">
      <c r="S4"/>
      <c r="T4"/>
      <c r="U4"/>
      <c r="V4"/>
      <c r="W4"/>
      <c r="X4"/>
      <c r="Y4"/>
      <c r="Z4"/>
      <c r="AA4"/>
      <c r="AB4"/>
      <c r="AC4" s="426"/>
      <c r="AD4" s="426"/>
      <c r="AE4" s="426"/>
      <c r="AF4" s="426"/>
      <c r="AG4" s="426"/>
      <c r="AH4" s="426"/>
      <c r="AI4" s="426"/>
      <c r="AJ4"/>
      <c r="AK4"/>
      <c r="AL4"/>
      <c r="AM4"/>
      <c r="AN4"/>
      <c r="AO4"/>
      <c r="AP4"/>
      <c r="AQ4"/>
      <c r="AR4"/>
      <c r="AS4"/>
      <c r="AT4"/>
      <c r="AU4"/>
      <c r="AV4"/>
      <c r="AW4"/>
      <c r="AX4"/>
      <c r="AY4"/>
      <c r="AZ4"/>
    </row>
    <row r="5" spans="3:52" ht="17.399999999999999" customHeight="1">
      <c r="K5" s="637"/>
      <c r="L5" s="637"/>
      <c r="M5" s="637"/>
      <c r="N5" s="637"/>
      <c r="O5" s="637"/>
      <c r="P5" s="637"/>
      <c r="Q5" s="637"/>
      <c r="R5" s="662" t="s">
        <v>260</v>
      </c>
      <c r="S5" s="662"/>
      <c r="T5" s="662"/>
      <c r="U5" s="662"/>
      <c r="V5" s="662"/>
      <c r="W5" s="662"/>
      <c r="X5" s="662"/>
      <c r="Y5" s="638"/>
      <c r="Z5" s="638"/>
      <c r="AA5" s="637"/>
      <c r="AB5" s="637"/>
      <c r="AC5" s="426"/>
      <c r="AD5" s="426"/>
      <c r="AE5" s="426"/>
      <c r="AF5" s="426"/>
      <c r="AG5" s="426"/>
      <c r="AH5" s="426"/>
      <c r="AI5" s="426"/>
      <c r="AJ5"/>
      <c r="AK5"/>
      <c r="AL5"/>
      <c r="AM5"/>
      <c r="AN5"/>
      <c r="AO5"/>
      <c r="AP5"/>
      <c r="AQ5"/>
      <c r="AR5"/>
      <c r="AS5"/>
      <c r="AT5"/>
      <c r="AU5"/>
      <c r="AV5"/>
      <c r="AW5"/>
      <c r="AX5"/>
      <c r="AY5"/>
      <c r="AZ5"/>
    </row>
    <row r="6" spans="3:52" ht="30.6" customHeight="1">
      <c r="C6" s="595"/>
      <c r="D6" s="596"/>
      <c r="E6" s="595"/>
      <c r="F6" s="595"/>
      <c r="G6" s="595"/>
      <c r="K6" s="637"/>
      <c r="L6" s="637"/>
      <c r="M6" s="637"/>
      <c r="N6" s="637"/>
      <c r="O6" s="637"/>
      <c r="P6" s="637"/>
      <c r="Q6" s="637"/>
      <c r="R6" s="662"/>
      <c r="S6" s="662"/>
      <c r="T6" s="662"/>
      <c r="U6" s="662"/>
      <c r="V6" s="662"/>
      <c r="W6" s="662"/>
      <c r="X6" s="662"/>
      <c r="Y6" s="638"/>
      <c r="Z6" s="638"/>
      <c r="AA6" s="637"/>
      <c r="AB6" s="637"/>
      <c r="AC6" s="426"/>
      <c r="AD6" s="426"/>
      <c r="AE6" s="426"/>
      <c r="AF6" s="426"/>
      <c r="AG6" s="426"/>
      <c r="AH6" s="426"/>
      <c r="AI6" s="426"/>
      <c r="AJ6"/>
      <c r="AK6"/>
      <c r="AL6"/>
      <c r="AM6"/>
      <c r="AN6"/>
      <c r="AO6"/>
      <c r="AP6"/>
      <c r="AQ6"/>
      <c r="AR6"/>
      <c r="AS6"/>
      <c r="AT6"/>
      <c r="AU6"/>
      <c r="AV6"/>
      <c r="AW6"/>
      <c r="AX6"/>
      <c r="AY6"/>
      <c r="AZ6"/>
    </row>
    <row r="7" spans="3:52" ht="17.399999999999999" customHeight="1">
      <c r="K7" s="637"/>
      <c r="L7" s="637"/>
      <c r="M7" s="637"/>
      <c r="N7" s="637"/>
      <c r="O7" s="637"/>
      <c r="P7" s="637"/>
      <c r="Q7" s="637"/>
      <c r="R7" s="663" t="s">
        <v>261</v>
      </c>
      <c r="S7" s="664"/>
      <c r="T7" s="664"/>
      <c r="U7" s="664"/>
      <c r="V7" s="664"/>
      <c r="W7" s="664"/>
      <c r="X7" s="664"/>
      <c r="Y7" s="664"/>
      <c r="Z7" s="664"/>
      <c r="AA7" s="637"/>
      <c r="AB7" s="637"/>
      <c r="AC7" s="426"/>
      <c r="AD7" s="426"/>
      <c r="AE7" s="426"/>
      <c r="AF7" s="426"/>
      <c r="AG7" s="426"/>
      <c r="AH7" s="426"/>
      <c r="AI7" s="426"/>
      <c r="AJ7"/>
      <c r="AK7"/>
      <c r="AL7"/>
      <c r="AM7"/>
      <c r="AN7"/>
      <c r="AO7"/>
      <c r="AP7"/>
      <c r="AQ7"/>
      <c r="AR7"/>
      <c r="AS7"/>
      <c r="AT7"/>
      <c r="AU7"/>
      <c r="AV7"/>
      <c r="AW7"/>
      <c r="AX7"/>
      <c r="AY7"/>
      <c r="AZ7"/>
    </row>
    <row r="8" spans="3:52" ht="17.399999999999999" customHeight="1">
      <c r="D8" s="666"/>
      <c r="E8" s="666"/>
      <c r="F8" s="666"/>
      <c r="K8" s="637"/>
      <c r="L8" s="637"/>
      <c r="M8" s="637"/>
      <c r="N8" s="637"/>
      <c r="O8" s="637"/>
      <c r="P8" s="637"/>
      <c r="Q8" s="637"/>
      <c r="R8" s="664"/>
      <c r="S8" s="664"/>
      <c r="T8" s="664"/>
      <c r="U8" s="664"/>
      <c r="V8" s="664"/>
      <c r="W8" s="664"/>
      <c r="X8" s="664"/>
      <c r="Y8" s="664"/>
      <c r="Z8" s="664"/>
      <c r="AA8" s="637"/>
      <c r="AB8" s="637"/>
      <c r="AC8" s="426"/>
      <c r="AD8" s="426"/>
      <c r="AE8" s="426"/>
      <c r="AF8" s="426"/>
      <c r="AG8" s="426"/>
      <c r="AH8" s="426"/>
      <c r="AI8" s="426"/>
      <c r="AJ8"/>
      <c r="AK8"/>
      <c r="AL8"/>
      <c r="AM8"/>
      <c r="AN8"/>
      <c r="AO8"/>
      <c r="AP8"/>
      <c r="AQ8"/>
      <c r="AR8"/>
      <c r="AS8"/>
      <c r="AT8"/>
      <c r="AU8"/>
      <c r="AV8"/>
      <c r="AW8"/>
      <c r="AX8"/>
      <c r="AY8"/>
      <c r="AZ8"/>
    </row>
    <row r="9" spans="3:52" ht="17.399999999999999" customHeight="1">
      <c r="D9" s="666"/>
      <c r="E9" s="666"/>
      <c r="F9" s="666"/>
      <c r="G9" s="597"/>
      <c r="H9" s="597"/>
      <c r="L9" s="598"/>
      <c r="M9" s="598"/>
      <c r="N9" s="598"/>
      <c r="O9" s="598"/>
      <c r="P9" s="597"/>
      <c r="Q9" s="597"/>
      <c r="R9" s="664"/>
      <c r="S9" s="664"/>
      <c r="T9" s="664"/>
      <c r="U9" s="664"/>
      <c r="V9" s="664"/>
      <c r="W9" s="664"/>
      <c r="X9" s="664"/>
      <c r="Y9" s="664"/>
      <c r="Z9" s="664"/>
      <c r="AA9"/>
      <c r="AB9"/>
      <c r="AC9" s="426"/>
      <c r="AD9" s="426"/>
      <c r="AE9" s="426"/>
      <c r="AF9" s="426"/>
      <c r="AG9" s="426"/>
      <c r="AH9" s="426"/>
      <c r="AI9" s="426"/>
      <c r="AJ9"/>
      <c r="AK9"/>
      <c r="AL9"/>
      <c r="AM9"/>
      <c r="AN9"/>
      <c r="AO9"/>
      <c r="AP9"/>
      <c r="AQ9"/>
      <c r="AR9"/>
      <c r="AS9"/>
      <c r="AT9"/>
      <c r="AU9"/>
      <c r="AV9"/>
      <c r="AW9"/>
      <c r="AX9"/>
      <c r="AY9"/>
      <c r="AZ9"/>
    </row>
    <row r="10" spans="3:52" ht="17.399999999999999" customHeight="1">
      <c r="D10" s="597"/>
      <c r="E10" s="597"/>
      <c r="F10" s="597"/>
      <c r="G10" s="597"/>
      <c r="L10" s="597"/>
      <c r="M10" s="597"/>
      <c r="N10" s="597"/>
      <c r="O10" s="597"/>
      <c r="P10" s="597"/>
      <c r="Q10" s="597"/>
      <c r="R10" s="664"/>
      <c r="S10" s="664"/>
      <c r="T10" s="664"/>
      <c r="U10" s="664"/>
      <c r="V10" s="664"/>
      <c r="W10" s="664"/>
      <c r="X10" s="664"/>
      <c r="Y10" s="664"/>
      <c r="Z10" s="664"/>
      <c r="AA10"/>
      <c r="AB10"/>
      <c r="AC10" s="426"/>
      <c r="AD10" s="426"/>
      <c r="AE10" s="426"/>
      <c r="AF10" s="426"/>
      <c r="AG10" s="426"/>
      <c r="AH10" s="426"/>
      <c r="AI10" s="426"/>
      <c r="AJ10"/>
      <c r="AK10"/>
      <c r="AL10"/>
      <c r="AM10"/>
      <c r="AN10"/>
      <c r="AO10"/>
      <c r="AP10"/>
      <c r="AQ10"/>
      <c r="AR10"/>
      <c r="AS10"/>
      <c r="AT10"/>
      <c r="AU10"/>
      <c r="AV10"/>
      <c r="AW10"/>
      <c r="AX10"/>
      <c r="AY10"/>
      <c r="AZ10"/>
    </row>
    <row r="11" spans="3:52" ht="17.399999999999999" customHeight="1">
      <c r="C11" s="599"/>
      <c r="D11" s="667"/>
      <c r="E11" s="667"/>
      <c r="F11" s="667"/>
      <c r="G11" s="667"/>
      <c r="H11" s="600"/>
      <c r="L11" s="597"/>
      <c r="M11" s="597"/>
      <c r="N11" s="597"/>
      <c r="O11" s="597"/>
      <c r="P11" s="597"/>
      <c r="Q11" s="597"/>
      <c r="R11" s="664"/>
      <c r="S11" s="664"/>
      <c r="T11" s="664"/>
      <c r="U11" s="664"/>
      <c r="V11" s="664"/>
      <c r="W11" s="664"/>
      <c r="X11" s="664"/>
      <c r="Y11" s="664"/>
      <c r="Z11" s="664"/>
      <c r="AA11"/>
      <c r="AB11"/>
      <c r="AC11" s="426"/>
      <c r="AD11" s="426"/>
      <c r="AE11" s="426"/>
      <c r="AF11" s="426"/>
      <c r="AG11" s="426"/>
      <c r="AH11" s="426"/>
      <c r="AI11" s="426"/>
      <c r="AJ11"/>
      <c r="AK11"/>
      <c r="AL11"/>
      <c r="AM11"/>
      <c r="AN11"/>
      <c r="AO11"/>
      <c r="AP11"/>
      <c r="AQ11"/>
      <c r="AR11"/>
      <c r="AS11"/>
      <c r="AT11"/>
      <c r="AU11"/>
      <c r="AV11"/>
      <c r="AW11"/>
      <c r="AX11"/>
      <c r="AY11"/>
      <c r="AZ11"/>
    </row>
    <row r="12" spans="3:52" ht="17.399999999999999" customHeight="1">
      <c r="C12" s="599"/>
      <c r="D12" s="668"/>
      <c r="E12" s="668"/>
      <c r="F12" s="668"/>
      <c r="G12" s="668"/>
      <c r="H12" s="668"/>
      <c r="I12" s="668"/>
      <c r="L12" s="597"/>
      <c r="M12" s="597"/>
      <c r="N12" s="597"/>
      <c r="O12" s="597"/>
      <c r="P12" s="597"/>
      <c r="Q12" s="597"/>
      <c r="R12" s="664"/>
      <c r="S12" s="664"/>
      <c r="T12" s="664"/>
      <c r="U12" s="664"/>
      <c r="V12" s="664"/>
      <c r="W12" s="664"/>
      <c r="X12" s="664"/>
      <c r="Y12" s="664"/>
      <c r="Z12" s="664"/>
      <c r="AA12"/>
      <c r="AB12"/>
      <c r="AC12" s="426"/>
      <c r="AD12" s="426"/>
      <c r="AE12" s="426"/>
      <c r="AF12" s="426"/>
      <c r="AG12" s="426"/>
      <c r="AH12" s="426"/>
      <c r="AI12" s="426"/>
      <c r="AJ12"/>
      <c r="AK12"/>
      <c r="AL12"/>
      <c r="AM12"/>
      <c r="AN12"/>
      <c r="AO12"/>
      <c r="AP12"/>
      <c r="AQ12"/>
      <c r="AR12"/>
      <c r="AS12"/>
      <c r="AT12"/>
      <c r="AU12"/>
      <c r="AV12"/>
      <c r="AW12"/>
      <c r="AX12"/>
      <c r="AY12"/>
      <c r="AZ12"/>
    </row>
    <row r="13" spans="3:52" ht="17.399999999999999" customHeight="1">
      <c r="C13" s="667"/>
      <c r="D13" s="667"/>
      <c r="E13" s="667"/>
      <c r="F13" s="667"/>
      <c r="G13" s="667"/>
      <c r="H13" s="667"/>
      <c r="L13" s="597"/>
      <c r="M13" s="597"/>
      <c r="N13" s="597"/>
      <c r="O13" s="597"/>
      <c r="P13" s="597"/>
      <c r="Q13" s="597"/>
      <c r="R13" s="664"/>
      <c r="S13" s="664"/>
      <c r="T13" s="664"/>
      <c r="U13" s="664"/>
      <c r="V13" s="664"/>
      <c r="W13" s="664"/>
      <c r="X13" s="664"/>
      <c r="Y13" s="664"/>
      <c r="Z13" s="664"/>
      <c r="AA13"/>
      <c r="AB13"/>
      <c r="AC13" s="426"/>
      <c r="AD13" s="426"/>
      <c r="AE13" s="426"/>
      <c r="AF13" s="426"/>
      <c r="AG13" s="426"/>
      <c r="AH13" s="426"/>
      <c r="AI13" s="426"/>
      <c r="AJ13"/>
      <c r="AK13"/>
      <c r="AL13"/>
      <c r="AM13"/>
      <c r="AN13"/>
      <c r="AO13"/>
      <c r="AP13"/>
      <c r="AQ13"/>
      <c r="AR13"/>
      <c r="AS13"/>
      <c r="AT13"/>
      <c r="AU13"/>
      <c r="AV13"/>
      <c r="AW13"/>
      <c r="AX13"/>
      <c r="AY13"/>
      <c r="AZ13"/>
    </row>
    <row r="14" spans="3:52" ht="17.399999999999999" customHeight="1">
      <c r="C14" s="599"/>
      <c r="D14" s="667"/>
      <c r="E14" s="667"/>
      <c r="F14" s="667"/>
      <c r="G14" s="667"/>
      <c r="H14" s="600"/>
      <c r="L14" s="597"/>
      <c r="M14" s="597"/>
      <c r="N14" s="597"/>
      <c r="O14" s="597"/>
      <c r="P14" s="597"/>
      <c r="Q14" s="597"/>
      <c r="R14" s="664"/>
      <c r="S14" s="664"/>
      <c r="T14" s="664"/>
      <c r="U14" s="664"/>
      <c r="V14" s="664"/>
      <c r="W14" s="664"/>
      <c r="X14" s="664"/>
      <c r="Y14" s="664"/>
      <c r="Z14" s="664"/>
      <c r="AA14"/>
      <c r="AB14"/>
      <c r="AC14" s="426"/>
      <c r="AD14" s="426"/>
      <c r="AE14" s="426"/>
      <c r="AF14" s="426"/>
      <c r="AG14" s="426"/>
      <c r="AH14" s="426"/>
      <c r="AI14" s="426"/>
      <c r="AJ14"/>
      <c r="AK14"/>
      <c r="AL14"/>
      <c r="AM14"/>
      <c r="AN14"/>
      <c r="AO14"/>
      <c r="AP14"/>
      <c r="AQ14"/>
      <c r="AR14"/>
      <c r="AS14"/>
      <c r="AT14"/>
      <c r="AU14"/>
      <c r="AV14"/>
      <c r="AW14"/>
      <c r="AX14"/>
      <c r="AY14"/>
      <c r="AZ14"/>
    </row>
    <row r="15" spans="3:52" ht="17.399999999999999" customHeight="1">
      <c r="C15" s="599"/>
      <c r="D15" s="667"/>
      <c r="E15" s="667"/>
      <c r="F15" s="667"/>
      <c r="G15" s="667"/>
      <c r="H15" s="667"/>
      <c r="L15" s="597"/>
      <c r="M15" s="597"/>
      <c r="N15" s="597"/>
      <c r="O15" s="597"/>
      <c r="P15" s="597"/>
      <c r="Q15" s="597"/>
      <c r="R15" s="664"/>
      <c r="S15" s="664"/>
      <c r="T15" s="664"/>
      <c r="U15" s="664"/>
      <c r="V15" s="664"/>
      <c r="W15" s="664"/>
      <c r="X15" s="664"/>
      <c r="Y15" s="664"/>
      <c r="Z15" s="664"/>
      <c r="AA15"/>
      <c r="AB15"/>
      <c r="AC15" s="426"/>
      <c r="AD15" s="426"/>
      <c r="AE15" s="426"/>
      <c r="AF15" s="426"/>
      <c r="AG15" s="426"/>
      <c r="AH15" s="426"/>
      <c r="AI15" s="426"/>
      <c r="AJ15"/>
      <c r="AK15"/>
      <c r="AL15"/>
      <c r="AM15"/>
      <c r="AN15"/>
      <c r="AO15"/>
      <c r="AP15"/>
      <c r="AQ15"/>
      <c r="AR15"/>
      <c r="AS15"/>
      <c r="AT15"/>
      <c r="AU15"/>
      <c r="AV15"/>
      <c r="AW15"/>
      <c r="AX15"/>
      <c r="AY15"/>
      <c r="AZ15"/>
    </row>
    <row r="16" spans="3:52" ht="17.399999999999999" customHeight="1">
      <c r="D16" s="601"/>
      <c r="E16" s="601"/>
      <c r="F16" s="601"/>
      <c r="G16" s="601"/>
      <c r="H16" s="601"/>
      <c r="L16" s="597"/>
      <c r="M16" s="597"/>
      <c r="N16" s="597"/>
      <c r="O16" s="597"/>
      <c r="P16" s="597"/>
      <c r="Q16" s="597"/>
      <c r="R16" s="665" t="s">
        <v>262</v>
      </c>
      <c r="S16" s="665"/>
      <c r="T16" s="665"/>
      <c r="U16" s="665"/>
      <c r="V16" s="665"/>
      <c r="W16" s="665"/>
      <c r="X16" s="665"/>
      <c r="Y16" s="665"/>
      <c r="Z16" s="665"/>
      <c r="AA16"/>
      <c r="AB16"/>
      <c r="AC16" s="426"/>
      <c r="AD16" s="426"/>
      <c r="AE16" s="426"/>
      <c r="AF16" s="426"/>
      <c r="AG16" s="426"/>
      <c r="AH16" s="426"/>
      <c r="AI16" s="426"/>
      <c r="AJ16"/>
      <c r="AK16"/>
      <c r="AL16"/>
      <c r="AM16"/>
      <c r="AN16"/>
      <c r="AO16"/>
      <c r="AP16"/>
      <c r="AQ16"/>
      <c r="AR16"/>
      <c r="AS16"/>
      <c r="AT16"/>
      <c r="AU16"/>
      <c r="AV16"/>
      <c r="AW16"/>
      <c r="AX16"/>
      <c r="AY16"/>
      <c r="AZ16"/>
    </row>
    <row r="17" spans="3:52" ht="17.399999999999999" customHeight="1">
      <c r="L17" s="597"/>
      <c r="M17" s="597"/>
      <c r="N17" s="597"/>
      <c r="O17" s="597"/>
      <c r="P17" s="597"/>
      <c r="Q17" s="597"/>
      <c r="R17" s="665"/>
      <c r="S17" s="665"/>
      <c r="T17" s="665"/>
      <c r="U17" s="665"/>
      <c r="V17" s="665"/>
      <c r="W17" s="665"/>
      <c r="X17" s="665"/>
      <c r="Y17" s="665"/>
      <c r="Z17" s="665"/>
      <c r="AA17"/>
      <c r="AB17"/>
      <c r="AC17" s="426"/>
      <c r="AD17" s="426"/>
      <c r="AE17" s="426"/>
      <c r="AF17" s="426"/>
      <c r="AG17" s="426"/>
      <c r="AH17" s="426"/>
      <c r="AI17" s="426"/>
      <c r="AJ17"/>
      <c r="AK17"/>
      <c r="AL17"/>
      <c r="AM17"/>
      <c r="AN17"/>
      <c r="AO17"/>
      <c r="AP17"/>
      <c r="AQ17"/>
      <c r="AR17"/>
      <c r="AS17"/>
      <c r="AT17"/>
      <c r="AU17"/>
      <c r="AV17"/>
      <c r="AW17"/>
      <c r="AX17"/>
      <c r="AY17"/>
      <c r="AZ17"/>
    </row>
    <row r="18" spans="3:52" ht="17.399999999999999" customHeight="1">
      <c r="L18" s="672"/>
      <c r="M18" s="672"/>
      <c r="N18" s="672"/>
      <c r="O18" s="597"/>
      <c r="P18" s="597"/>
      <c r="Q18" s="597"/>
      <c r="R18" s="665"/>
      <c r="S18" s="665"/>
      <c r="T18" s="665"/>
      <c r="U18" s="665"/>
      <c r="V18" s="665"/>
      <c r="W18" s="665"/>
      <c r="X18" s="665"/>
      <c r="Y18" s="665"/>
      <c r="Z18" s="665"/>
      <c r="AA18"/>
      <c r="AB18"/>
      <c r="AC18" s="426"/>
      <c r="AD18" s="426"/>
      <c r="AE18" s="426"/>
      <c r="AF18" s="426"/>
      <c r="AG18" s="426"/>
      <c r="AH18" s="426"/>
      <c r="AI18" s="426"/>
      <c r="AJ18"/>
      <c r="AK18"/>
      <c r="AL18"/>
      <c r="AM18"/>
      <c r="AN18"/>
      <c r="AO18"/>
      <c r="AP18"/>
      <c r="AQ18"/>
      <c r="AR18"/>
      <c r="AS18"/>
      <c r="AT18"/>
      <c r="AU18"/>
      <c r="AV18"/>
      <c r="AW18"/>
      <c r="AX18"/>
      <c r="AY18"/>
      <c r="AZ18"/>
    </row>
    <row r="19" spans="3:52" ht="17.399999999999999" customHeight="1">
      <c r="F19" s="673"/>
      <c r="G19" s="673"/>
      <c r="H19" s="673"/>
      <c r="L19" s="597"/>
      <c r="M19" s="597"/>
      <c r="N19" s="597"/>
      <c r="O19" s="597"/>
      <c r="P19" s="597"/>
      <c r="Q19" s="597"/>
      <c r="R19" s="665"/>
      <c r="S19" s="665"/>
      <c r="T19" s="665"/>
      <c r="U19" s="665"/>
      <c r="V19" s="665"/>
      <c r="W19" s="665"/>
      <c r="X19" s="665"/>
      <c r="Y19" s="665"/>
      <c r="Z19" s="665"/>
      <c r="AA19"/>
      <c r="AB19"/>
      <c r="AC19" s="426"/>
      <c r="AD19" s="426"/>
      <c r="AE19" s="426"/>
      <c r="AF19" s="426"/>
      <c r="AG19" s="426"/>
      <c r="AH19" s="426"/>
      <c r="AI19" s="426"/>
      <c r="AJ19"/>
      <c r="AK19"/>
      <c r="AL19"/>
      <c r="AM19"/>
      <c r="AN19"/>
      <c r="AO19"/>
      <c r="AP19"/>
      <c r="AQ19"/>
      <c r="AR19"/>
      <c r="AS19"/>
      <c r="AT19"/>
      <c r="AU19"/>
      <c r="AV19"/>
      <c r="AW19"/>
      <c r="AX19"/>
      <c r="AY19"/>
      <c r="AZ19"/>
    </row>
    <row r="20" spans="3:52" ht="17.399999999999999" customHeight="1">
      <c r="F20" s="673"/>
      <c r="G20" s="673"/>
      <c r="H20" s="673"/>
      <c r="L20" s="597"/>
      <c r="M20" s="597"/>
      <c r="N20" s="597"/>
      <c r="O20" s="597"/>
      <c r="P20" s="597"/>
      <c r="Q20" s="597"/>
      <c r="R20" s="665"/>
      <c r="S20" s="665"/>
      <c r="T20" s="665"/>
      <c r="U20" s="665"/>
      <c r="V20" s="665"/>
      <c r="W20" s="665"/>
      <c r="X20" s="665"/>
      <c r="Y20" s="665"/>
      <c r="Z20" s="665"/>
      <c r="AA20"/>
      <c r="AB20"/>
      <c r="AC20" s="426"/>
      <c r="AD20" s="426"/>
      <c r="AE20" s="426"/>
      <c r="AF20" s="426"/>
      <c r="AG20" s="426"/>
      <c r="AH20" s="426"/>
      <c r="AI20" s="426"/>
      <c r="AJ20"/>
      <c r="AK20"/>
      <c r="AL20"/>
      <c r="AM20"/>
      <c r="AN20"/>
      <c r="AO20"/>
      <c r="AP20"/>
      <c r="AQ20"/>
      <c r="AR20"/>
      <c r="AS20"/>
      <c r="AT20"/>
      <c r="AU20"/>
      <c r="AV20"/>
      <c r="AW20"/>
      <c r="AX20"/>
      <c r="AY20"/>
      <c r="AZ20"/>
    </row>
    <row r="21" spans="3:52" ht="17.399999999999999" customHeight="1">
      <c r="F21" s="673"/>
      <c r="G21" s="673"/>
      <c r="H21" s="673"/>
      <c r="L21" s="597"/>
      <c r="M21" s="597"/>
      <c r="N21" s="597"/>
      <c r="O21" s="597"/>
      <c r="P21" s="597"/>
      <c r="Q21" s="597"/>
      <c r="R21" s="597"/>
      <c r="S21"/>
      <c r="T21"/>
      <c r="U21"/>
      <c r="V21"/>
      <c r="W21"/>
      <c r="X21"/>
      <c r="Y21"/>
      <c r="Z21"/>
      <c r="AA21"/>
      <c r="AB21"/>
      <c r="AC21" s="426"/>
      <c r="AD21" s="426"/>
      <c r="AE21" s="426"/>
      <c r="AF21" s="426"/>
      <c r="AG21" s="426"/>
      <c r="AH21" s="426"/>
      <c r="AI21" s="426"/>
      <c r="AJ21"/>
      <c r="AK21"/>
      <c r="AL21"/>
      <c r="AM21"/>
      <c r="AN21"/>
      <c r="AO21"/>
      <c r="AP21"/>
      <c r="AQ21"/>
      <c r="AR21"/>
      <c r="AS21"/>
      <c r="AT21"/>
      <c r="AU21"/>
      <c r="AV21"/>
      <c r="AW21"/>
      <c r="AX21"/>
      <c r="AY21"/>
      <c r="AZ21"/>
    </row>
    <row r="22" spans="3:52" ht="17.399999999999999" customHeight="1">
      <c r="Q22" s="597"/>
      <c r="R22" s="597"/>
      <c r="S22"/>
      <c r="T22"/>
      <c r="U22"/>
      <c r="V22"/>
      <c r="W22"/>
      <c r="X22"/>
      <c r="Y22"/>
      <c r="Z22"/>
      <c r="AA22"/>
      <c r="AB22"/>
      <c r="AC22" s="426"/>
      <c r="AD22" s="426"/>
      <c r="AE22" s="426"/>
      <c r="AF22" s="426"/>
      <c r="AG22" s="426"/>
      <c r="AH22" s="426"/>
      <c r="AI22" s="426"/>
      <c r="AJ22"/>
      <c r="AK22"/>
      <c r="AL22"/>
      <c r="AM22"/>
      <c r="AN22"/>
      <c r="AO22"/>
      <c r="AP22"/>
      <c r="AQ22"/>
      <c r="AR22"/>
      <c r="AS22"/>
      <c r="AT22"/>
      <c r="AU22"/>
      <c r="AV22"/>
      <c r="AW22"/>
      <c r="AX22"/>
      <c r="AY22"/>
      <c r="AZ22"/>
    </row>
    <row r="23" spans="3:52" ht="17.399999999999999" customHeight="1">
      <c r="L23" s="597"/>
      <c r="M23" s="597"/>
      <c r="N23" s="597"/>
      <c r="O23" s="597"/>
      <c r="P23" s="597"/>
      <c r="Q23" s="597"/>
      <c r="R23" s="597"/>
      <c r="S23"/>
      <c r="T23"/>
      <c r="U23"/>
      <c r="V23"/>
      <c r="W23"/>
      <c r="X23"/>
      <c r="Y23"/>
      <c r="Z23"/>
      <c r="AA23"/>
      <c r="AB23"/>
      <c r="AC23" s="426"/>
      <c r="AD23" s="426"/>
      <c r="AE23" s="426"/>
      <c r="AF23" s="426"/>
      <c r="AG23" s="426"/>
      <c r="AH23" s="426"/>
      <c r="AI23" s="426"/>
      <c r="AJ23"/>
      <c r="AK23"/>
      <c r="AL23"/>
      <c r="AM23"/>
      <c r="AN23"/>
      <c r="AO23"/>
      <c r="AP23"/>
      <c r="AQ23"/>
      <c r="AR23"/>
      <c r="AS23"/>
      <c r="AT23"/>
      <c r="AU23"/>
      <c r="AV23"/>
      <c r="AW23"/>
      <c r="AX23"/>
      <c r="AY23"/>
      <c r="AZ23"/>
    </row>
    <row r="24" spans="3:52" ht="13.2" customHeight="1">
      <c r="L24" s="672"/>
      <c r="M24" s="672"/>
      <c r="N24" s="672"/>
      <c r="O24" s="672"/>
      <c r="P24" s="672"/>
      <c r="Q24" s="672"/>
      <c r="R24" s="672"/>
      <c r="S24" s="672"/>
      <c r="T24"/>
      <c r="U24"/>
      <c r="V24"/>
      <c r="W24"/>
      <c r="X24"/>
      <c r="Y24"/>
      <c r="Z24"/>
      <c r="AA24"/>
      <c r="AB24"/>
      <c r="AC24" s="426"/>
      <c r="AD24" s="426"/>
      <c r="AE24" s="426"/>
      <c r="AF24" s="426"/>
      <c r="AG24" s="426"/>
      <c r="AH24" s="426"/>
      <c r="AI24" s="426"/>
      <c r="AJ24"/>
      <c r="AK24"/>
      <c r="AL24"/>
      <c r="AM24"/>
      <c r="AN24"/>
      <c r="AO24"/>
      <c r="AP24"/>
      <c r="AQ24"/>
      <c r="AR24"/>
      <c r="AS24"/>
      <c r="AT24"/>
      <c r="AU24"/>
      <c r="AV24"/>
      <c r="AW24"/>
      <c r="AX24"/>
      <c r="AY24"/>
      <c r="AZ24"/>
    </row>
    <row r="25" spans="3:52" ht="13.2" customHeight="1">
      <c r="L25" s="672"/>
      <c r="M25" s="672"/>
      <c r="N25" s="672"/>
      <c r="O25" s="672"/>
      <c r="P25" s="672"/>
      <c r="Q25" s="672"/>
      <c r="R25" s="672"/>
      <c r="S25" s="672"/>
      <c r="T25"/>
      <c r="U25"/>
      <c r="V25"/>
      <c r="W25"/>
      <c r="X25"/>
      <c r="Y25"/>
      <c r="Z25"/>
      <c r="AA25"/>
      <c r="AB25"/>
      <c r="AC25" s="426"/>
      <c r="AD25" s="426"/>
      <c r="AE25" s="426"/>
      <c r="AF25" s="426"/>
      <c r="AG25" s="426"/>
      <c r="AH25" s="426"/>
      <c r="AI25" s="426"/>
      <c r="AJ25"/>
      <c r="AK25"/>
      <c r="AL25"/>
      <c r="AM25"/>
      <c r="AN25"/>
      <c r="AO25"/>
      <c r="AP25"/>
      <c r="AQ25"/>
      <c r="AR25"/>
      <c r="AS25"/>
      <c r="AT25"/>
      <c r="AU25"/>
      <c r="AV25"/>
      <c r="AW25"/>
      <c r="AX25"/>
      <c r="AY25"/>
      <c r="AZ25"/>
    </row>
    <row r="26" spans="3:52">
      <c r="L26" s="672"/>
      <c r="M26" s="672"/>
      <c r="N26" s="672"/>
      <c r="O26" s="672"/>
      <c r="P26" s="672"/>
      <c r="Q26" s="672"/>
      <c r="R26" s="672"/>
      <c r="S26" s="672"/>
      <c r="T26"/>
      <c r="U26"/>
      <c r="V26"/>
      <c r="W26"/>
      <c r="X26"/>
      <c r="Y26"/>
      <c r="Z26"/>
      <c r="AA26"/>
      <c r="AB26"/>
      <c r="AC26" s="426"/>
      <c r="AD26" s="426"/>
      <c r="AE26" s="426"/>
      <c r="AF26" s="426"/>
      <c r="AG26" s="426"/>
      <c r="AH26" s="426"/>
      <c r="AI26" s="426"/>
      <c r="AJ26"/>
      <c r="AK26"/>
      <c r="AL26"/>
      <c r="AM26"/>
      <c r="AN26"/>
      <c r="AO26"/>
      <c r="AP26"/>
      <c r="AQ26"/>
      <c r="AR26"/>
      <c r="AS26"/>
      <c r="AT26"/>
      <c r="AU26"/>
      <c r="AV26"/>
      <c r="AW26"/>
      <c r="AX26"/>
      <c r="AY26"/>
      <c r="AZ26"/>
    </row>
    <row r="27" spans="3:52" ht="19.2">
      <c r="L27" s="597"/>
      <c r="M27" s="597"/>
      <c r="N27" s="597"/>
      <c r="O27" s="597"/>
      <c r="P27" s="597"/>
      <c r="Q27" s="597"/>
      <c r="R27" s="597"/>
      <c r="S27"/>
      <c r="T27"/>
      <c r="U27"/>
      <c r="V27"/>
      <c r="W27"/>
      <c r="X27"/>
      <c r="Y27"/>
      <c r="Z27"/>
      <c r="AA27"/>
      <c r="AB27"/>
      <c r="AC27" s="426"/>
      <c r="AD27" s="426"/>
      <c r="AE27" s="426"/>
      <c r="AF27" s="426"/>
      <c r="AG27" s="426"/>
      <c r="AH27" s="426"/>
      <c r="AI27" s="426"/>
      <c r="AJ27"/>
      <c r="AK27"/>
      <c r="AL27"/>
      <c r="AM27"/>
      <c r="AN27"/>
      <c r="AO27"/>
      <c r="AP27"/>
      <c r="AQ27"/>
      <c r="AR27"/>
      <c r="AS27"/>
      <c r="AT27"/>
      <c r="AU27"/>
      <c r="AV27"/>
      <c r="AW27"/>
      <c r="AX27"/>
      <c r="AY27"/>
      <c r="AZ27"/>
    </row>
    <row r="28" spans="3:52" ht="19.2">
      <c r="L28" s="597"/>
      <c r="M28" s="597"/>
      <c r="N28" s="597"/>
      <c r="O28" s="597"/>
      <c r="P28" s="597"/>
      <c r="Q28" s="597"/>
      <c r="R28" s="597"/>
      <c r="S28"/>
      <c r="T28"/>
      <c r="U28"/>
      <c r="V28"/>
      <c r="W28"/>
      <c r="X28"/>
      <c r="Y28"/>
      <c r="Z28"/>
      <c r="AA28"/>
      <c r="AB28"/>
      <c r="AC28" s="426"/>
      <c r="AD28" s="426"/>
      <c r="AE28" s="426"/>
      <c r="AF28" s="426"/>
      <c r="AG28" s="426"/>
      <c r="AH28" s="426"/>
      <c r="AI28" s="426"/>
      <c r="AJ28"/>
      <c r="AK28"/>
      <c r="AL28"/>
      <c r="AM28"/>
      <c r="AN28"/>
      <c r="AO28"/>
      <c r="AP28"/>
      <c r="AQ28"/>
      <c r="AR28"/>
      <c r="AS28"/>
      <c r="AT28"/>
      <c r="AU28"/>
      <c r="AV28"/>
      <c r="AW28"/>
      <c r="AX28"/>
      <c r="AY28"/>
      <c r="AZ28"/>
    </row>
    <row r="29" spans="3:52" ht="19.2">
      <c r="C29" s="669" t="s">
        <v>263</v>
      </c>
      <c r="D29" s="669"/>
      <c r="E29" s="669"/>
      <c r="F29" s="669"/>
      <c r="L29" s="597"/>
      <c r="M29" s="597"/>
      <c r="N29" s="597"/>
      <c r="O29" s="597"/>
      <c r="P29" s="597"/>
      <c r="Q29" s="597"/>
      <c r="R29" s="597"/>
      <c r="S29"/>
      <c r="T29"/>
      <c r="U29"/>
      <c r="V29"/>
      <c r="W29"/>
      <c r="X29"/>
      <c r="Y29"/>
      <c r="Z29"/>
      <c r="AA29"/>
      <c r="AB29"/>
      <c r="AC29" s="426"/>
      <c r="AD29" s="426"/>
      <c r="AE29" s="426"/>
      <c r="AF29" s="426"/>
      <c r="AG29" s="426"/>
      <c r="AH29" s="426"/>
      <c r="AI29" s="426"/>
      <c r="AJ29"/>
      <c r="AK29"/>
      <c r="AL29"/>
      <c r="AM29"/>
      <c r="AN29"/>
      <c r="AO29"/>
      <c r="AP29"/>
      <c r="AQ29"/>
      <c r="AR29"/>
      <c r="AS29"/>
      <c r="AT29"/>
      <c r="AU29"/>
      <c r="AV29"/>
      <c r="AW29"/>
      <c r="AX29"/>
      <c r="AY29"/>
      <c r="AZ29"/>
    </row>
    <row r="30" spans="3:52">
      <c r="C30" s="669"/>
      <c r="D30" s="669"/>
      <c r="E30" s="669"/>
      <c r="F30" s="669"/>
      <c r="Q30" s="670" t="s">
        <v>264</v>
      </c>
      <c r="R30" s="671"/>
      <c r="S30" s="671"/>
      <c r="T30" s="671"/>
      <c r="U30" s="671"/>
      <c r="V30" s="671"/>
      <c r="W30" s="671"/>
      <c r="X30" s="671"/>
      <c r="Y30" s="671"/>
      <c r="Z30" s="671"/>
      <c r="AA30" s="671"/>
      <c r="AB30"/>
      <c r="AC30" s="426"/>
      <c r="AD30" s="426"/>
      <c r="AE30" s="426"/>
      <c r="AF30" s="426"/>
      <c r="AG30" s="426"/>
      <c r="AH30" s="426"/>
      <c r="AI30" s="426"/>
      <c r="AJ30"/>
      <c r="AK30"/>
      <c r="AL30"/>
      <c r="AM30"/>
      <c r="AN30"/>
      <c r="AO30"/>
      <c r="AP30"/>
      <c r="AQ30"/>
      <c r="AR30"/>
      <c r="AS30"/>
      <c r="AT30"/>
      <c r="AU30"/>
      <c r="AV30"/>
      <c r="AW30"/>
      <c r="AX30"/>
      <c r="AY30"/>
      <c r="AZ30"/>
    </row>
    <row r="31" spans="3:52">
      <c r="C31" s="669"/>
      <c r="D31" s="669"/>
      <c r="E31" s="669"/>
      <c r="F31" s="669"/>
      <c r="Q31" s="671"/>
      <c r="R31" s="671"/>
      <c r="S31" s="671"/>
      <c r="T31" s="671"/>
      <c r="U31" s="671"/>
      <c r="V31" s="671"/>
      <c r="W31" s="671"/>
      <c r="X31" s="671"/>
      <c r="Y31" s="671"/>
      <c r="Z31" s="671"/>
      <c r="AA31" s="671"/>
      <c r="AB31"/>
      <c r="AC31" s="426"/>
      <c r="AD31" s="426"/>
      <c r="AE31" s="426"/>
      <c r="AF31" s="426"/>
      <c r="AG31" s="426"/>
      <c r="AH31" s="426"/>
      <c r="AI31" s="426"/>
      <c r="AJ31"/>
      <c r="AK31"/>
      <c r="AL31"/>
      <c r="AM31"/>
      <c r="AN31"/>
      <c r="AO31"/>
      <c r="AP31"/>
      <c r="AQ31"/>
      <c r="AR31"/>
      <c r="AS31"/>
      <c r="AT31"/>
      <c r="AU31"/>
      <c r="AV31"/>
      <c r="AW31"/>
      <c r="AX31"/>
      <c r="AY31"/>
      <c r="AZ31"/>
    </row>
    <row r="32" spans="3:52">
      <c r="Q32" s="671"/>
      <c r="R32" s="671"/>
      <c r="S32" s="671"/>
      <c r="T32" s="671"/>
      <c r="U32" s="671"/>
      <c r="V32" s="671"/>
      <c r="W32" s="671"/>
      <c r="X32" s="671"/>
      <c r="Y32" s="671"/>
      <c r="Z32" s="671"/>
      <c r="AA32" s="671"/>
      <c r="AB32"/>
      <c r="AC32" s="426"/>
      <c r="AD32" s="426"/>
      <c r="AE32" s="426"/>
      <c r="AF32" s="426"/>
      <c r="AG32" s="426"/>
      <c r="AH32" s="426"/>
      <c r="AI32" s="426"/>
    </row>
    <row r="33" spans="1:35">
      <c r="Q33" s="671"/>
      <c r="R33" s="671"/>
      <c r="S33" s="671"/>
      <c r="T33" s="671"/>
      <c r="U33" s="671"/>
      <c r="V33" s="671"/>
      <c r="W33" s="671"/>
      <c r="X33" s="671"/>
      <c r="Y33" s="671"/>
      <c r="Z33" s="671"/>
      <c r="AA33" s="671"/>
      <c r="AB33"/>
      <c r="AC33" s="426"/>
      <c r="AD33" s="426"/>
      <c r="AE33" s="426"/>
      <c r="AF33" s="426"/>
      <c r="AG33" s="426"/>
      <c r="AH33" s="426"/>
      <c r="AI33" s="426"/>
    </row>
    <row r="34" spans="1:35">
      <c r="Q34" s="671"/>
      <c r="R34" s="671"/>
      <c r="S34" s="671"/>
      <c r="T34" s="671"/>
      <c r="U34" s="671"/>
      <c r="V34" s="671"/>
      <c r="W34" s="671"/>
      <c r="X34" s="671"/>
      <c r="Y34" s="671"/>
      <c r="Z34" s="671"/>
      <c r="AA34" s="671"/>
      <c r="AB34"/>
      <c r="AC34" s="426"/>
      <c r="AD34" s="426"/>
      <c r="AE34" s="426"/>
      <c r="AF34" s="426"/>
      <c r="AG34" s="426"/>
      <c r="AH34" s="426"/>
      <c r="AI34" s="426"/>
    </row>
    <row r="35" spans="1:35">
      <c r="Q35" s="671"/>
      <c r="R35" s="671"/>
      <c r="S35" s="671"/>
      <c r="T35" s="671"/>
      <c r="U35" s="671"/>
      <c r="V35" s="671"/>
      <c r="W35" s="671"/>
      <c r="X35" s="671"/>
      <c r="Y35" s="671"/>
      <c r="Z35" s="671"/>
      <c r="AA35" s="671"/>
      <c r="AB35"/>
      <c r="AC35" s="426"/>
      <c r="AD35" s="426"/>
      <c r="AE35" s="426"/>
      <c r="AF35" s="426"/>
      <c r="AG35" s="426"/>
      <c r="AH35" s="426"/>
      <c r="AI35" s="426"/>
    </row>
    <row r="36" spans="1:35">
      <c r="S36"/>
      <c r="T36"/>
      <c r="U36"/>
      <c r="V36"/>
      <c r="W36"/>
      <c r="X36"/>
      <c r="Y36"/>
      <c r="Z36"/>
      <c r="AA36"/>
      <c r="AB36"/>
      <c r="AC36" s="426"/>
      <c r="AD36" s="426"/>
      <c r="AE36" s="426"/>
      <c r="AF36" s="426"/>
      <c r="AG36" s="426"/>
      <c r="AH36" s="426"/>
      <c r="AI36" s="426"/>
    </row>
    <row r="37" spans="1:35">
      <c r="S37"/>
      <c r="T37"/>
      <c r="U37"/>
      <c r="V37"/>
      <c r="W37"/>
      <c r="X37"/>
      <c r="Y37"/>
      <c r="Z37"/>
      <c r="AA37"/>
      <c r="AB37"/>
      <c r="AC37" s="426"/>
      <c r="AD37" s="426"/>
      <c r="AE37" s="426"/>
      <c r="AF37" s="426"/>
      <c r="AG37" s="426"/>
      <c r="AH37" s="426"/>
      <c r="AI37" s="426"/>
    </row>
    <row r="38" spans="1:35">
      <c r="S38"/>
      <c r="T38"/>
      <c r="U38"/>
      <c r="V38"/>
      <c r="W38"/>
      <c r="X38"/>
      <c r="Y38"/>
      <c r="Z38"/>
      <c r="AA38"/>
      <c r="AB38"/>
      <c r="AC38" s="426"/>
      <c r="AD38" s="426"/>
      <c r="AE38" s="426"/>
      <c r="AF38" s="426"/>
      <c r="AG38" s="426"/>
      <c r="AH38" s="426"/>
      <c r="AI38" s="426"/>
    </row>
    <row r="39" spans="1:35">
      <c r="S39"/>
      <c r="T39"/>
      <c r="U39"/>
      <c r="V39"/>
      <c r="W39"/>
      <c r="X39"/>
      <c r="Y39"/>
      <c r="Z39"/>
      <c r="AA39"/>
      <c r="AB39"/>
      <c r="AC39" s="426"/>
      <c r="AD39" s="426"/>
      <c r="AE39" s="426"/>
      <c r="AF39" s="426"/>
      <c r="AG39" s="426"/>
      <c r="AH39" s="426"/>
      <c r="AI39" s="426"/>
    </row>
    <row r="40" spans="1:35">
      <c r="S40"/>
      <c r="T40"/>
      <c r="U40"/>
      <c r="V40"/>
      <c r="W40"/>
      <c r="X40"/>
      <c r="Y40"/>
      <c r="Z40"/>
      <c r="AA40"/>
      <c r="AB40"/>
      <c r="AC40" s="426"/>
      <c r="AD40" s="426"/>
      <c r="AE40" s="426"/>
      <c r="AF40" s="426"/>
      <c r="AG40" s="426"/>
      <c r="AH40" s="426"/>
      <c r="AI40" s="426"/>
    </row>
    <row r="41" spans="1:35">
      <c r="S41"/>
      <c r="T41"/>
      <c r="U41"/>
      <c r="V41"/>
      <c r="W41"/>
      <c r="X41"/>
      <c r="Y41"/>
      <c r="Z41"/>
      <c r="AA41"/>
      <c r="AB41"/>
      <c r="AC41" s="426"/>
      <c r="AD41" s="426"/>
      <c r="AE41" s="426"/>
      <c r="AF41" s="426"/>
      <c r="AG41" s="426"/>
      <c r="AH41" s="426"/>
      <c r="AI41" s="426"/>
    </row>
    <row r="42" spans="1:35">
      <c r="S42"/>
      <c r="T42"/>
      <c r="U42"/>
      <c r="V42"/>
      <c r="W42"/>
      <c r="X42"/>
      <c r="Y42"/>
      <c r="Z42"/>
      <c r="AA42"/>
      <c r="AB42"/>
      <c r="AC42" s="426"/>
      <c r="AD42" s="426"/>
      <c r="AE42" s="426"/>
      <c r="AF42" s="426"/>
      <c r="AG42" s="426"/>
      <c r="AH42" s="426"/>
      <c r="AI42" s="426"/>
    </row>
    <row r="43" spans="1:35">
      <c r="S43"/>
      <c r="T43"/>
      <c r="U43"/>
      <c r="V43"/>
      <c r="W43"/>
      <c r="X43"/>
      <c r="Y43"/>
      <c r="Z43"/>
      <c r="AA43"/>
      <c r="AB43"/>
      <c r="AC43" s="426"/>
      <c r="AD43" s="426"/>
      <c r="AE43" s="426"/>
      <c r="AF43" s="426"/>
      <c r="AG43" s="426"/>
      <c r="AH43" s="426"/>
      <c r="AI43" s="426"/>
    </row>
    <row r="44" spans="1:35">
      <c r="S44"/>
      <c r="T44"/>
      <c r="U44"/>
      <c r="V44"/>
      <c r="W44"/>
      <c r="X44"/>
      <c r="Y44"/>
      <c r="Z44"/>
      <c r="AA44"/>
      <c r="AB44"/>
      <c r="AC44" s="426"/>
      <c r="AD44" s="426"/>
      <c r="AE44" s="426"/>
      <c r="AF44" s="426"/>
      <c r="AG44" s="426"/>
      <c r="AH44" s="426"/>
      <c r="AI44" s="426"/>
    </row>
    <row r="45" spans="1:35">
      <c r="A45" s="588"/>
      <c r="B45" s="588"/>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426"/>
      <c r="AD45" s="426"/>
      <c r="AE45" s="426"/>
      <c r="AF45" s="426"/>
      <c r="AG45" s="426"/>
      <c r="AH45" s="426"/>
      <c r="AI45" s="426"/>
    </row>
    <row r="46" spans="1:35">
      <c r="A46" s="588"/>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426"/>
      <c r="AD46" s="426"/>
      <c r="AE46" s="426"/>
      <c r="AF46" s="426"/>
      <c r="AG46" s="426"/>
      <c r="AH46" s="426"/>
      <c r="AI46" s="426"/>
    </row>
    <row r="47" spans="1:35">
      <c r="A47" s="588"/>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426"/>
      <c r="AD47" s="426"/>
      <c r="AE47" s="426"/>
      <c r="AF47" s="426"/>
      <c r="AG47" s="426"/>
      <c r="AH47" s="426"/>
      <c r="AI47" s="426"/>
    </row>
    <row r="48" spans="1:35">
      <c r="A48" s="588"/>
      <c r="B48" s="588"/>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426"/>
      <c r="AD48" s="426"/>
      <c r="AE48" s="426"/>
      <c r="AF48" s="426"/>
      <c r="AG48" s="426"/>
      <c r="AH48" s="426"/>
      <c r="AI48" s="426"/>
    </row>
    <row r="49" spans="1:35">
      <c r="A49" s="588"/>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426"/>
      <c r="AD49" s="426"/>
      <c r="AE49" s="426"/>
      <c r="AF49" s="426"/>
      <c r="AG49" s="426"/>
      <c r="AH49" s="426"/>
      <c r="AI49" s="426"/>
    </row>
    <row r="50" spans="1:35">
      <c r="A50" s="588"/>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426"/>
      <c r="AD50" s="426"/>
      <c r="AE50" s="426"/>
      <c r="AF50" s="426"/>
      <c r="AG50" s="426"/>
      <c r="AH50" s="426"/>
      <c r="AI50" s="426"/>
    </row>
    <row r="51" spans="1:35">
      <c r="A51" s="588"/>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426"/>
      <c r="AD51" s="426"/>
      <c r="AE51" s="426"/>
      <c r="AF51" s="426"/>
      <c r="AG51" s="426"/>
      <c r="AH51" s="426"/>
      <c r="AI51" s="426"/>
    </row>
    <row r="52" spans="1:35">
      <c r="A52" s="588"/>
      <c r="B52" s="58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426"/>
      <c r="AD52" s="426"/>
      <c r="AE52" s="426"/>
      <c r="AF52" s="426"/>
      <c r="AG52" s="426"/>
      <c r="AH52" s="426"/>
      <c r="AI52" s="426"/>
    </row>
    <row r="53" spans="1:35">
      <c r="A53" s="588"/>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426"/>
      <c r="AD53" s="426"/>
      <c r="AE53" s="426"/>
      <c r="AF53" s="426"/>
      <c r="AG53" s="426"/>
      <c r="AH53" s="426"/>
      <c r="AI53" s="426"/>
    </row>
    <row r="54" spans="1:35">
      <c r="A54" s="588"/>
      <c r="B54" s="588"/>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426"/>
      <c r="AD54" s="426"/>
      <c r="AE54" s="426"/>
      <c r="AF54" s="426"/>
      <c r="AG54" s="426"/>
      <c r="AH54" s="426"/>
      <c r="AI54" s="426"/>
    </row>
    <row r="55" spans="1:35">
      <c r="A55" s="588"/>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426"/>
      <c r="AD55" s="426"/>
      <c r="AE55" s="426"/>
      <c r="AF55" s="426"/>
      <c r="AG55" s="426"/>
      <c r="AH55" s="426"/>
      <c r="AI55" s="426"/>
    </row>
    <row r="56" spans="1:35">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row>
    <row r="57" spans="1:35">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row>
    <row r="58" spans="1:35">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row>
    <row r="59" spans="1:35">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row>
  </sheetData>
  <sheetProtection formatCells="0" formatColumns="0" formatRows="0" insertColumns="0" insertRows="0" insertHyperlinks="0" deleteColumns="0" deleteRows="0" sort="0" autoFilter="0" pivotTables="0"/>
  <mergeCells count="14">
    <mergeCell ref="C29:F31"/>
    <mergeCell ref="Q30:AA35"/>
    <mergeCell ref="D15:H15"/>
    <mergeCell ref="L18:N18"/>
    <mergeCell ref="F19:H21"/>
    <mergeCell ref="L24:S26"/>
    <mergeCell ref="R5:X6"/>
    <mergeCell ref="R7:Z15"/>
    <mergeCell ref="R16:Z20"/>
    <mergeCell ref="D8:F9"/>
    <mergeCell ref="D11:G11"/>
    <mergeCell ref="D12:I12"/>
    <mergeCell ref="C13:H13"/>
    <mergeCell ref="D14:G14"/>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H24" sqref="H24:L24"/>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75" t="s">
        <v>200</v>
      </c>
      <c r="J2" s="775"/>
      <c r="K2" s="775"/>
      <c r="L2" s="775"/>
      <c r="M2" s="775"/>
      <c r="N2" s="71"/>
      <c r="O2" s="23" t="s">
        <v>207</v>
      </c>
      <c r="P2" s="54"/>
    </row>
    <row r="3" spans="1:16" ht="17.399999999999999">
      <c r="A3" s="790" t="e" vm="1">
        <v>#VALUE!</v>
      </c>
      <c r="B3" s="790"/>
      <c r="C3" s="791"/>
      <c r="D3" s="87"/>
      <c r="E3" s="87"/>
      <c r="F3" s="773" t="e" vm="1">
        <v>#VALUE!</v>
      </c>
      <c r="G3" s="774"/>
      <c r="H3" s="46"/>
      <c r="I3" s="154"/>
      <c r="J3" s="155"/>
      <c r="K3" s="156"/>
      <c r="L3" s="148"/>
      <c r="M3" s="157"/>
    </row>
    <row r="4" spans="1:16" ht="17.399999999999999">
      <c r="A4" s="790"/>
      <c r="B4" s="790"/>
      <c r="C4" s="791"/>
      <c r="D4" s="87"/>
      <c r="E4" s="87"/>
      <c r="F4" s="773"/>
      <c r="G4" s="774"/>
      <c r="H4" s="158"/>
      <c r="I4" s="158"/>
      <c r="J4" s="147"/>
      <c r="K4" s="156"/>
      <c r="L4" s="148"/>
      <c r="M4" s="157"/>
      <c r="N4" s="113"/>
    </row>
    <row r="5" spans="1:16">
      <c r="A5" s="790"/>
      <c r="B5" s="790"/>
      <c r="C5" s="791"/>
      <c r="D5" s="87"/>
      <c r="E5" s="27"/>
      <c r="F5" s="773"/>
      <c r="G5" s="774"/>
      <c r="H5"/>
      <c r="I5" s="159"/>
      <c r="J5" s="147"/>
      <c r="K5" s="156"/>
      <c r="L5" s="156"/>
      <c r="M5" s="157"/>
      <c r="N5" s="22" t="s">
        <v>208</v>
      </c>
    </row>
    <row r="6" spans="1:16">
      <c r="A6" s="790"/>
      <c r="B6" s="790"/>
      <c r="C6" s="791"/>
      <c r="D6" s="87"/>
      <c r="E6" s="88"/>
      <c r="F6" s="773"/>
      <c r="G6" s="774"/>
      <c r="H6"/>
      <c r="I6" s="160"/>
      <c r="J6" s="147"/>
      <c r="K6" s="156"/>
      <c r="L6" s="156"/>
      <c r="M6" s="157"/>
      <c r="P6" s="22" t="s">
        <v>276</v>
      </c>
    </row>
    <row r="7" spans="1:16">
      <c r="A7" s="790"/>
      <c r="B7" s="790"/>
      <c r="C7" s="791"/>
      <c r="D7" s="87"/>
      <c r="E7" s="88"/>
      <c r="F7" s="773"/>
      <c r="G7" s="774"/>
      <c r="H7" s="161"/>
      <c r="I7" s="159"/>
      <c r="J7" s="147"/>
      <c r="K7" s="156"/>
      <c r="L7" s="156"/>
      <c r="M7" s="157"/>
    </row>
    <row r="8" spans="1:16">
      <c r="A8" s="790"/>
      <c r="B8" s="790"/>
      <c r="C8" s="791"/>
      <c r="D8" s="87"/>
      <c r="E8" s="88"/>
      <c r="F8" s="773"/>
      <c r="G8" s="774"/>
      <c r="H8" s="152"/>
      <c r="I8" s="162"/>
      <c r="J8" s="162"/>
      <c r="K8" s="162"/>
      <c r="L8" s="156"/>
      <c r="M8" s="163"/>
      <c r="N8" s="29" t="s">
        <v>42</v>
      </c>
    </row>
    <row r="9" spans="1:16">
      <c r="A9" s="790"/>
      <c r="B9" s="790"/>
      <c r="C9" s="791"/>
      <c r="D9" s="87"/>
      <c r="E9" s="88"/>
      <c r="F9" s="773"/>
      <c r="G9" s="774"/>
      <c r="H9" s="162"/>
      <c r="I9" s="162"/>
      <c r="J9" s="162"/>
      <c r="K9" s="162"/>
      <c r="L9" s="156"/>
      <c r="M9" s="163"/>
      <c r="N9" s="29"/>
    </row>
    <row r="10" spans="1:16">
      <c r="A10" s="790"/>
      <c r="B10" s="790"/>
      <c r="C10" s="791"/>
      <c r="D10" s="87"/>
      <c r="E10" s="88"/>
      <c r="F10" s="773"/>
      <c r="G10" s="774"/>
      <c r="H10" s="162"/>
      <c r="I10" s="162"/>
      <c r="J10" s="162"/>
      <c r="K10" s="162"/>
      <c r="L10" s="156"/>
      <c r="M10" s="163"/>
      <c r="N10" s="29" t="s">
        <v>43</v>
      </c>
    </row>
    <row r="11" spans="1:16">
      <c r="A11" s="790"/>
      <c r="B11" s="790"/>
      <c r="C11" s="791"/>
      <c r="D11" s="87"/>
      <c r="E11" s="88"/>
      <c r="F11" s="773"/>
      <c r="G11" s="774"/>
      <c r="H11" s="162"/>
      <c r="I11" s="162"/>
      <c r="J11" s="162"/>
      <c r="K11" s="162"/>
      <c r="L11" s="156"/>
      <c r="M11" s="163"/>
    </row>
    <row r="12" spans="1:16">
      <c r="A12" s="790"/>
      <c r="B12" s="790"/>
      <c r="C12" s="791"/>
      <c r="D12" s="87"/>
      <c r="E12" s="88"/>
      <c r="F12" s="773"/>
      <c r="G12" s="774"/>
      <c r="H12" s="162"/>
      <c r="I12" s="162"/>
      <c r="J12" s="162"/>
      <c r="K12" s="162"/>
      <c r="L12" s="156"/>
      <c r="M12" s="163"/>
      <c r="O12" s="122"/>
    </row>
    <row r="13" spans="1:16">
      <c r="A13" s="790"/>
      <c r="B13" s="790"/>
      <c r="C13" s="791"/>
      <c r="D13" s="87"/>
      <c r="E13" s="88"/>
      <c r="F13" s="773"/>
      <c r="G13" s="774"/>
      <c r="H13" s="162"/>
      <c r="I13" s="162"/>
      <c r="J13" s="162"/>
      <c r="K13" s="162"/>
      <c r="L13" s="156"/>
      <c r="M13" s="163"/>
      <c r="N13" s="135" t="s">
        <v>44</v>
      </c>
    </row>
    <row r="14" spans="1:16">
      <c r="A14" s="790"/>
      <c r="B14" s="790"/>
      <c r="C14" s="791"/>
      <c r="D14" s="87"/>
      <c r="E14" s="88"/>
      <c r="F14" s="773"/>
      <c r="G14" s="774"/>
      <c r="H14" s="162"/>
      <c r="I14" s="162"/>
      <c r="J14" s="162"/>
      <c r="K14" s="162"/>
      <c r="L14" s="156"/>
      <c r="M14" s="163"/>
    </row>
    <row r="15" spans="1:16">
      <c r="A15" s="790"/>
      <c r="B15" s="790"/>
      <c r="C15" s="791"/>
      <c r="D15" s="87"/>
      <c r="E15" s="87" t="s">
        <v>17</v>
      </c>
      <c r="F15" s="773"/>
      <c r="G15" s="774"/>
      <c r="H15" s="161"/>
      <c r="I15" s="159"/>
      <c r="J15" s="152"/>
      <c r="K15" s="156"/>
      <c r="L15" s="156"/>
      <c r="M15" s="163"/>
      <c r="N15" s="114" t="s">
        <v>45</v>
      </c>
    </row>
    <row r="16" spans="1:16">
      <c r="A16" s="790"/>
      <c r="B16" s="790"/>
      <c r="C16" s="791"/>
      <c r="D16" s="87"/>
      <c r="E16" s="87"/>
      <c r="F16" s="773"/>
      <c r="G16" s="774"/>
      <c r="H16" s="147"/>
      <c r="I16" s="159"/>
      <c r="J16" s="147"/>
      <c r="K16" s="156"/>
      <c r="L16" s="156"/>
      <c r="M16" s="163"/>
      <c r="N16" s="89" t="s">
        <v>46</v>
      </c>
    </row>
    <row r="17" spans="1:19" ht="20.25" customHeight="1" thickBot="1">
      <c r="A17" s="776" t="s">
        <v>275</v>
      </c>
      <c r="B17" s="777"/>
      <c r="C17" s="777"/>
      <c r="D17" s="90"/>
      <c r="E17" s="91"/>
      <c r="F17" s="778" t="s">
        <v>266</v>
      </c>
      <c r="G17" s="779"/>
      <c r="H17" s="161"/>
      <c r="I17" s="159"/>
      <c r="J17" s="152"/>
      <c r="K17" s="156"/>
      <c r="L17" s="153"/>
      <c r="M17" s="157"/>
    </row>
    <row r="18" spans="1:19" ht="39" customHeight="1" thickTop="1">
      <c r="A18" s="780" t="s">
        <v>47</v>
      </c>
      <c r="B18" s="781"/>
      <c r="C18" s="782"/>
      <c r="D18" s="92" t="s">
        <v>48</v>
      </c>
      <c r="E18" s="352" t="s">
        <v>204</v>
      </c>
      <c r="F18" s="783" t="s">
        <v>49</v>
      </c>
      <c r="G18" s="784"/>
      <c r="H18" s="147"/>
      <c r="I18" s="159"/>
      <c r="J18" s="147"/>
      <c r="K18" s="156"/>
      <c r="L18" s="156"/>
      <c r="M18" s="157"/>
      <c r="Q18" s="22" t="s">
        <v>3</v>
      </c>
      <c r="S18" s="22" t="s">
        <v>17</v>
      </c>
    </row>
    <row r="19" spans="1:19" ht="30" customHeight="1">
      <c r="A19" s="785" t="s">
        <v>177</v>
      </c>
      <c r="B19" s="785"/>
      <c r="C19" s="785"/>
      <c r="D19" s="785"/>
      <c r="E19" s="785"/>
      <c r="F19" s="785"/>
      <c r="G19" s="785"/>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86">
        <v>45850</v>
      </c>
      <c r="C21" s="787"/>
      <c r="D21" s="208" t="s">
        <v>53</v>
      </c>
      <c r="E21" s="788" t="s">
        <v>54</v>
      </c>
      <c r="F21" s="789"/>
      <c r="G21" s="26" t="s">
        <v>55</v>
      </c>
      <c r="H21" s="761" t="s">
        <v>267</v>
      </c>
      <c r="I21" s="762"/>
      <c r="J21" s="762"/>
      <c r="K21" s="762"/>
      <c r="L21" s="762"/>
      <c r="M21" s="167" t="s">
        <v>182</v>
      </c>
      <c r="N21" s="169">
        <v>9</v>
      </c>
    </row>
    <row r="22" spans="1:19" ht="36" customHeight="1" thickTop="1" thickBot="1">
      <c r="A22" s="209" t="s">
        <v>56</v>
      </c>
      <c r="B22" s="763" t="s">
        <v>57</v>
      </c>
      <c r="C22" s="764"/>
      <c r="D22" s="765"/>
      <c r="E22" s="210" t="s">
        <v>242</v>
      </c>
      <c r="F22" s="210" t="s">
        <v>243</v>
      </c>
      <c r="G22" s="211"/>
      <c r="H22" s="766" t="s">
        <v>58</v>
      </c>
      <c r="I22" s="767"/>
      <c r="J22" s="767"/>
      <c r="K22" s="767"/>
      <c r="L22" s="768"/>
      <c r="M22" s="168" t="s">
        <v>59</v>
      </c>
      <c r="N22" s="170" t="s">
        <v>60</v>
      </c>
      <c r="R22" s="22" t="s">
        <v>3</v>
      </c>
    </row>
    <row r="23" spans="1:19" ht="71.400000000000006" customHeight="1" thickBot="1">
      <c r="A23" s="176" t="s">
        <v>61</v>
      </c>
      <c r="B23" s="674" t="str">
        <f>IF(G23&gt;5,"☆☆☆☆",IF(AND(G23&gt;=2.39,G23&lt;5),"☆☆☆",IF(AND(G23&gt;=1.39,G23&lt;2.4),"☆☆",IF(AND(G23&gt;0,G23&lt;1.4),"☆",IF(AND(G23&gt;=-1.39,G23&lt;0),"★",IF(AND(G23&gt;=-2.39,G23&lt;-1.4),"★★",IF(AND(G23&gt;=-3.39,G23&lt;-2.4),"★★★")))))))</f>
        <v>★</v>
      </c>
      <c r="C23" s="675"/>
      <c r="D23" s="676"/>
      <c r="E23" s="416">
        <v>3.52</v>
      </c>
      <c r="F23" s="416">
        <v>2.48</v>
      </c>
      <c r="G23" s="125">
        <f t="shared" ref="G23:G69" si="0">F23-E23</f>
        <v>-1.04</v>
      </c>
      <c r="H23" s="769" t="s">
        <v>252</v>
      </c>
      <c r="I23" s="742"/>
      <c r="J23" s="742"/>
      <c r="K23" s="742"/>
      <c r="L23" s="743"/>
      <c r="M23" s="639" t="s">
        <v>253</v>
      </c>
      <c r="N23" s="640">
        <v>45841</v>
      </c>
      <c r="O23" s="118" t="s">
        <v>62</v>
      </c>
    </row>
    <row r="24" spans="1:19" ht="61.2" customHeight="1" thickBot="1">
      <c r="A24" s="96" t="s">
        <v>63</v>
      </c>
      <c r="B24" s="674" t="str">
        <f>IF(G24&gt;5,"☆☆☆☆",IF(AND(G24&gt;=2.39,G24&lt;5),"☆☆☆",IF(AND(G24&gt;=1.39,G24&lt;2.4),"☆☆",IF(AND(G24&gt;0,G24&lt;1.4),"☆",IF(AND(G24&gt;=-1.39,G24&lt;0),"★",IF(AND(G24&gt;=-2.39,G24&lt;-1.4),"★★",IF(AND(G24&gt;=-3.39,G24&lt;-2.4),"★★★")))))))</f>
        <v>☆</v>
      </c>
      <c r="C24" s="675"/>
      <c r="D24" s="676"/>
      <c r="E24" s="539">
        <v>2.62</v>
      </c>
      <c r="F24" s="539">
        <v>3.12</v>
      </c>
      <c r="G24" s="125">
        <f t="shared" si="0"/>
        <v>0.5</v>
      </c>
      <c r="H24" s="770"/>
      <c r="I24" s="771"/>
      <c r="J24" s="771"/>
      <c r="K24" s="771"/>
      <c r="L24" s="772"/>
      <c r="M24" s="541"/>
      <c r="N24" s="542"/>
      <c r="O24" s="118" t="s">
        <v>63</v>
      </c>
      <c r="Q24" s="22" t="s">
        <v>3</v>
      </c>
    </row>
    <row r="25" spans="1:19" ht="65.400000000000006" customHeight="1" thickBot="1">
      <c r="A25" s="214" t="s">
        <v>64</v>
      </c>
      <c r="B25" s="674" t="str">
        <f t="shared" ref="B25:B70" si="1">IF(G25&gt;5,"☆☆☆☆",IF(AND(G25&gt;=2.39,G25&lt;5),"☆☆☆",IF(AND(G25&gt;=1.39,G25&lt;2.4),"☆☆",IF(AND(G25&gt;0,G25&lt;1.4),"☆",IF(AND(G25&gt;=-1.39,G25&lt;0),"★",IF(AND(G25&gt;=-2.39,G25&lt;-1.4),"★★",IF(AND(G25&gt;=-3.39,G25&lt;-2.4),"★★★")))))))</f>
        <v>★</v>
      </c>
      <c r="C25" s="675"/>
      <c r="D25" s="676"/>
      <c r="E25" s="416">
        <v>7.41</v>
      </c>
      <c r="F25" s="417">
        <v>6.04</v>
      </c>
      <c r="G25" s="125">
        <f t="shared" si="0"/>
        <v>-1.37</v>
      </c>
      <c r="H25" s="741"/>
      <c r="I25" s="742"/>
      <c r="J25" s="742"/>
      <c r="K25" s="742"/>
      <c r="L25" s="743"/>
      <c r="M25" s="589"/>
      <c r="N25" s="542"/>
      <c r="O25" s="118" t="s">
        <v>64</v>
      </c>
    </row>
    <row r="26" spans="1:19" ht="61.2" customHeight="1" thickBot="1">
      <c r="A26" s="214" t="s">
        <v>65</v>
      </c>
      <c r="B26" s="674" t="str">
        <f t="shared" si="1"/>
        <v>☆</v>
      </c>
      <c r="C26" s="675"/>
      <c r="D26" s="676"/>
      <c r="E26" s="416">
        <v>4.5999999999999996</v>
      </c>
      <c r="F26" s="416">
        <v>5.23</v>
      </c>
      <c r="G26" s="125">
        <f t="shared" si="0"/>
        <v>0.63000000000000078</v>
      </c>
      <c r="H26" s="680"/>
      <c r="I26" s="678"/>
      <c r="J26" s="678"/>
      <c r="K26" s="678"/>
      <c r="L26" s="679"/>
      <c r="M26" s="212"/>
      <c r="N26" s="213"/>
      <c r="O26" s="118" t="s">
        <v>65</v>
      </c>
    </row>
    <row r="27" spans="1:19" ht="61.2" customHeight="1" thickBot="1">
      <c r="A27" s="214" t="s">
        <v>66</v>
      </c>
      <c r="B27" s="674" t="str">
        <f t="shared" si="1"/>
        <v>☆</v>
      </c>
      <c r="C27" s="675"/>
      <c r="D27" s="676"/>
      <c r="E27" s="539">
        <v>2.54</v>
      </c>
      <c r="F27" s="539">
        <v>3.31</v>
      </c>
      <c r="G27" s="125">
        <f t="shared" si="0"/>
        <v>0.77</v>
      </c>
      <c r="H27" s="677"/>
      <c r="I27" s="678"/>
      <c r="J27" s="678"/>
      <c r="K27" s="678"/>
      <c r="L27" s="679"/>
      <c r="M27" s="212"/>
      <c r="N27" s="215"/>
      <c r="O27" s="118" t="s">
        <v>66</v>
      </c>
    </row>
    <row r="28" spans="1:19" ht="61.2" customHeight="1" thickBot="1">
      <c r="A28" s="214" t="s">
        <v>67</v>
      </c>
      <c r="B28" s="674" t="str">
        <f t="shared" si="1"/>
        <v>☆</v>
      </c>
      <c r="C28" s="675"/>
      <c r="D28" s="676"/>
      <c r="E28" s="417">
        <v>5.19</v>
      </c>
      <c r="F28" s="416">
        <v>5.42</v>
      </c>
      <c r="G28" s="125">
        <f t="shared" si="0"/>
        <v>0.22999999999999954</v>
      </c>
      <c r="H28" s="744"/>
      <c r="I28" s="745"/>
      <c r="J28" s="745"/>
      <c r="K28" s="745"/>
      <c r="L28" s="746"/>
      <c r="M28" s="212"/>
      <c r="N28" s="213"/>
      <c r="O28" s="118" t="s">
        <v>67</v>
      </c>
    </row>
    <row r="29" spans="1:19" ht="61.2" customHeight="1" thickBot="1">
      <c r="A29" s="214" t="s">
        <v>246</v>
      </c>
      <c r="B29" s="674" t="str">
        <f t="shared" si="1"/>
        <v>☆☆☆</v>
      </c>
      <c r="C29" s="675"/>
      <c r="D29" s="676"/>
      <c r="E29" s="416">
        <v>4.07</v>
      </c>
      <c r="F29" s="416">
        <v>6.57</v>
      </c>
      <c r="G29" s="125">
        <f t="shared" si="0"/>
        <v>2.5</v>
      </c>
      <c r="H29" s="744" t="s">
        <v>254</v>
      </c>
      <c r="I29" s="745"/>
      <c r="J29" s="745"/>
      <c r="K29" s="745"/>
      <c r="L29" s="746"/>
      <c r="M29" s="212" t="s">
        <v>255</v>
      </c>
      <c r="N29" s="213">
        <v>45842</v>
      </c>
      <c r="O29" s="118" t="s">
        <v>68</v>
      </c>
    </row>
    <row r="30" spans="1:19" ht="61.2" customHeight="1" thickBot="1">
      <c r="A30" s="214" t="s">
        <v>69</v>
      </c>
      <c r="B30" s="674" t="str">
        <f t="shared" si="1"/>
        <v>★</v>
      </c>
      <c r="C30" s="675"/>
      <c r="D30" s="676"/>
      <c r="E30" s="416">
        <v>5.26</v>
      </c>
      <c r="F30" s="416">
        <v>5.16</v>
      </c>
      <c r="G30" s="125">
        <f t="shared" si="0"/>
        <v>-9.9999999999999645E-2</v>
      </c>
      <c r="H30" s="744"/>
      <c r="I30" s="745"/>
      <c r="J30" s="745"/>
      <c r="K30" s="745"/>
      <c r="L30" s="746"/>
      <c r="M30" s="395"/>
      <c r="N30" s="213"/>
      <c r="O30" s="118" t="s">
        <v>69</v>
      </c>
    </row>
    <row r="31" spans="1:19" ht="61.2" customHeight="1" thickBot="1">
      <c r="A31" s="214" t="s">
        <v>70</v>
      </c>
      <c r="B31" s="674" t="s">
        <v>268</v>
      </c>
      <c r="C31" s="675"/>
      <c r="D31" s="676"/>
      <c r="E31" s="416">
        <v>4.04</v>
      </c>
      <c r="F31" s="416">
        <v>4.04</v>
      </c>
      <c r="G31" s="125">
        <f t="shared" si="0"/>
        <v>0</v>
      </c>
      <c r="H31" s="696"/>
      <c r="I31" s="697"/>
      <c r="J31" s="697"/>
      <c r="K31" s="697"/>
      <c r="L31" s="698"/>
      <c r="M31" s="212"/>
      <c r="N31" s="542"/>
      <c r="O31" s="118" t="s">
        <v>70</v>
      </c>
    </row>
    <row r="32" spans="1:19" ht="61.2" customHeight="1" thickBot="1">
      <c r="A32" s="216" t="s">
        <v>71</v>
      </c>
      <c r="B32" s="674" t="str">
        <f t="shared" si="1"/>
        <v>★</v>
      </c>
      <c r="C32" s="675"/>
      <c r="D32" s="676"/>
      <c r="E32" s="417">
        <v>7.92</v>
      </c>
      <c r="F32" s="417">
        <v>6.96</v>
      </c>
      <c r="G32" s="125">
        <f t="shared" si="0"/>
        <v>-0.96</v>
      </c>
      <c r="H32" s="680"/>
      <c r="I32" s="678"/>
      <c r="J32" s="678"/>
      <c r="K32" s="678"/>
      <c r="L32" s="679"/>
      <c r="M32" s="212"/>
      <c r="N32" s="396"/>
      <c r="O32" s="118" t="s">
        <v>71</v>
      </c>
    </row>
    <row r="33" spans="1:16" ht="61.2" customHeight="1" thickBot="1">
      <c r="A33" s="217" t="s">
        <v>72</v>
      </c>
      <c r="B33" s="674" t="str">
        <f t="shared" si="1"/>
        <v>★</v>
      </c>
      <c r="C33" s="675"/>
      <c r="D33" s="676"/>
      <c r="E33" s="417">
        <v>6.26</v>
      </c>
      <c r="F33" s="417">
        <v>6.21</v>
      </c>
      <c r="G33" s="125">
        <f t="shared" si="0"/>
        <v>-4.9999999999999822E-2</v>
      </c>
      <c r="H33" s="680"/>
      <c r="I33" s="678"/>
      <c r="J33" s="678"/>
      <c r="K33" s="678"/>
      <c r="L33" s="679"/>
      <c r="M33" s="212"/>
      <c r="N33" s="213"/>
      <c r="O33" s="118" t="s">
        <v>72</v>
      </c>
    </row>
    <row r="34" spans="1:16" ht="61.2" customHeight="1" thickBot="1">
      <c r="A34" s="96" t="s">
        <v>73</v>
      </c>
      <c r="B34" s="674" t="str">
        <f t="shared" si="1"/>
        <v>☆</v>
      </c>
      <c r="C34" s="675"/>
      <c r="D34" s="676"/>
      <c r="E34" s="416">
        <v>4.79</v>
      </c>
      <c r="F34" s="416">
        <v>4.88</v>
      </c>
      <c r="G34" s="125">
        <f t="shared" si="0"/>
        <v>8.9999999999999858E-2</v>
      </c>
      <c r="H34" s="758" t="s">
        <v>250</v>
      </c>
      <c r="I34" s="759"/>
      <c r="J34" s="759"/>
      <c r="K34" s="759"/>
      <c r="L34" s="760"/>
      <c r="M34" s="641" t="s">
        <v>251</v>
      </c>
      <c r="N34" s="642">
        <v>45842</v>
      </c>
      <c r="O34" s="118" t="s">
        <v>73</v>
      </c>
    </row>
    <row r="35" spans="1:16" ht="61.2" customHeight="1" thickBot="1">
      <c r="A35" s="218" t="s">
        <v>74</v>
      </c>
      <c r="B35" s="674" t="str">
        <f t="shared" si="1"/>
        <v>☆</v>
      </c>
      <c r="C35" s="675"/>
      <c r="D35" s="676"/>
      <c r="E35" s="417">
        <v>6.01</v>
      </c>
      <c r="F35" s="417">
        <v>6.02</v>
      </c>
      <c r="G35" s="125">
        <f t="shared" si="0"/>
        <v>9.9999999999997868E-3</v>
      </c>
      <c r="H35" s="753"/>
      <c r="I35" s="754"/>
      <c r="J35" s="754"/>
      <c r="K35" s="754"/>
      <c r="L35" s="755"/>
      <c r="M35" s="543"/>
      <c r="N35" s="544"/>
      <c r="O35" s="118" t="s">
        <v>74</v>
      </c>
    </row>
    <row r="36" spans="1:16" ht="61.2" customHeight="1" thickBot="1">
      <c r="A36" s="219" t="s">
        <v>75</v>
      </c>
      <c r="B36" s="674" t="str">
        <f t="shared" si="1"/>
        <v>★</v>
      </c>
      <c r="C36" s="675"/>
      <c r="D36" s="676"/>
      <c r="E36" s="416">
        <v>5.0999999999999996</v>
      </c>
      <c r="F36" s="416">
        <v>4.96</v>
      </c>
      <c r="G36" s="125">
        <f t="shared" si="0"/>
        <v>-0.13999999999999968</v>
      </c>
      <c r="H36" s="741"/>
      <c r="I36" s="742"/>
      <c r="J36" s="742"/>
      <c r="K36" s="742"/>
      <c r="L36" s="743"/>
      <c r="M36" s="543"/>
      <c r="N36" s="576"/>
      <c r="O36" s="118" t="s">
        <v>75</v>
      </c>
    </row>
    <row r="37" spans="1:16" ht="70.2" customHeight="1" thickBot="1">
      <c r="A37" s="214" t="s">
        <v>76</v>
      </c>
      <c r="B37" s="674" t="str">
        <f t="shared" si="1"/>
        <v>☆</v>
      </c>
      <c r="C37" s="675"/>
      <c r="D37" s="676"/>
      <c r="E37" s="539">
        <v>2.83</v>
      </c>
      <c r="F37" s="539">
        <v>2.93</v>
      </c>
      <c r="G37" s="125">
        <f t="shared" si="0"/>
        <v>0.10000000000000009</v>
      </c>
      <c r="H37" s="744"/>
      <c r="I37" s="745"/>
      <c r="J37" s="745"/>
      <c r="K37" s="745"/>
      <c r="L37" s="746"/>
      <c r="M37" s="212"/>
      <c r="N37" s="213"/>
      <c r="O37" s="118" t="s">
        <v>76</v>
      </c>
    </row>
    <row r="38" spans="1:16" ht="61.2" customHeight="1" thickBot="1">
      <c r="A38" s="214" t="s">
        <v>77</v>
      </c>
      <c r="B38" s="674" t="str">
        <f t="shared" si="1"/>
        <v>☆</v>
      </c>
      <c r="C38" s="675"/>
      <c r="D38" s="676"/>
      <c r="E38" s="416">
        <v>6.45</v>
      </c>
      <c r="F38" s="417">
        <v>6.59</v>
      </c>
      <c r="G38" s="125">
        <f t="shared" si="0"/>
        <v>0.13999999999999968</v>
      </c>
      <c r="H38" s="744"/>
      <c r="I38" s="745"/>
      <c r="J38" s="745"/>
      <c r="K38" s="745"/>
      <c r="L38" s="746"/>
      <c r="M38" s="212"/>
      <c r="N38" s="213"/>
      <c r="O38" s="118" t="s">
        <v>77</v>
      </c>
    </row>
    <row r="39" spans="1:16" ht="61.2" customHeight="1" thickBot="1">
      <c r="A39" s="214" t="s">
        <v>78</v>
      </c>
      <c r="B39" s="674" t="str">
        <f t="shared" si="1"/>
        <v>★</v>
      </c>
      <c r="C39" s="675"/>
      <c r="D39" s="676"/>
      <c r="E39" s="417">
        <v>8.11</v>
      </c>
      <c r="F39" s="417">
        <v>6.75</v>
      </c>
      <c r="G39" s="125">
        <f t="shared" si="0"/>
        <v>-1.3599999999999994</v>
      </c>
      <c r="H39" s="744"/>
      <c r="I39" s="745"/>
      <c r="J39" s="745"/>
      <c r="K39" s="745"/>
      <c r="L39" s="746"/>
      <c r="M39" s="422"/>
      <c r="N39" s="215"/>
      <c r="O39" s="118" t="s">
        <v>78</v>
      </c>
    </row>
    <row r="40" spans="1:16" ht="61.2" customHeight="1" thickBot="1">
      <c r="A40" s="214" t="s">
        <v>79</v>
      </c>
      <c r="B40" s="674" t="str">
        <f t="shared" si="1"/>
        <v>☆</v>
      </c>
      <c r="C40" s="675"/>
      <c r="D40" s="676"/>
      <c r="E40" s="417">
        <v>6</v>
      </c>
      <c r="F40" s="417">
        <v>7.32</v>
      </c>
      <c r="G40" s="125">
        <f t="shared" si="0"/>
        <v>1.3200000000000003</v>
      </c>
      <c r="H40" s="680"/>
      <c r="I40" s="678"/>
      <c r="J40" s="678"/>
      <c r="K40" s="678"/>
      <c r="L40" s="679"/>
      <c r="M40" s="212"/>
      <c r="N40" s="213"/>
      <c r="O40" s="118" t="s">
        <v>79</v>
      </c>
    </row>
    <row r="41" spans="1:16" ht="75" customHeight="1" thickBot="1">
      <c r="A41" s="214" t="s">
        <v>80</v>
      </c>
      <c r="B41" s="674" t="str">
        <f t="shared" si="1"/>
        <v>☆</v>
      </c>
      <c r="C41" s="675"/>
      <c r="D41" s="676"/>
      <c r="E41" s="416">
        <v>3.67</v>
      </c>
      <c r="F41" s="416">
        <v>4.29</v>
      </c>
      <c r="G41" s="125">
        <f t="shared" si="0"/>
        <v>0.62000000000000011</v>
      </c>
      <c r="H41" s="750"/>
      <c r="I41" s="751"/>
      <c r="J41" s="751"/>
      <c r="K41" s="751"/>
      <c r="L41" s="752"/>
      <c r="M41" s="212"/>
      <c r="N41" s="213"/>
      <c r="O41" s="118" t="s">
        <v>80</v>
      </c>
    </row>
    <row r="42" spans="1:16" ht="61.2" customHeight="1" thickBot="1">
      <c r="A42" s="214" t="s">
        <v>81</v>
      </c>
      <c r="B42" s="674" t="str">
        <f t="shared" si="1"/>
        <v>★</v>
      </c>
      <c r="C42" s="675"/>
      <c r="D42" s="676"/>
      <c r="E42" s="416">
        <v>5.63</v>
      </c>
      <c r="F42" s="416">
        <v>4.75</v>
      </c>
      <c r="G42" s="125">
        <f t="shared" si="0"/>
        <v>-0.87999999999999989</v>
      </c>
      <c r="H42" s="680"/>
      <c r="I42" s="678"/>
      <c r="J42" s="678"/>
      <c r="K42" s="678"/>
      <c r="L42" s="679"/>
      <c r="M42" s="422"/>
      <c r="N42" s="213"/>
      <c r="O42" s="118" t="s">
        <v>81</v>
      </c>
      <c r="P42" s="22" t="s">
        <v>41</v>
      </c>
    </row>
    <row r="43" spans="1:16" ht="69" customHeight="1" thickBot="1">
      <c r="A43" s="214" t="s">
        <v>82</v>
      </c>
      <c r="B43" s="674" t="str">
        <f t="shared" si="1"/>
        <v>☆</v>
      </c>
      <c r="C43" s="675"/>
      <c r="D43" s="676"/>
      <c r="E43" s="417">
        <v>8.44</v>
      </c>
      <c r="F43" s="417">
        <v>9.11</v>
      </c>
      <c r="G43" s="125">
        <f t="shared" si="0"/>
        <v>0.66999999999999993</v>
      </c>
      <c r="H43" s="741"/>
      <c r="I43" s="742"/>
      <c r="J43" s="742"/>
      <c r="K43" s="742"/>
      <c r="L43" s="743"/>
      <c r="M43" s="541"/>
      <c r="N43" s="542"/>
      <c r="O43" s="118" t="s">
        <v>82</v>
      </c>
    </row>
    <row r="44" spans="1:16" ht="61.2" customHeight="1" thickBot="1">
      <c r="A44" s="220" t="s">
        <v>179</v>
      </c>
      <c r="B44" s="674" t="str">
        <f t="shared" si="1"/>
        <v>☆</v>
      </c>
      <c r="C44" s="675"/>
      <c r="D44" s="676"/>
      <c r="E44" s="416">
        <v>4.51</v>
      </c>
      <c r="F44" s="416">
        <v>4.82</v>
      </c>
      <c r="G44" s="125">
        <f t="shared" si="0"/>
        <v>0.3100000000000005</v>
      </c>
      <c r="H44" s="756"/>
      <c r="I44" s="757"/>
      <c r="J44" s="757"/>
      <c r="K44" s="757"/>
      <c r="L44" s="757"/>
      <c r="M44" s="616"/>
      <c r="N44" s="542"/>
      <c r="O44" s="22" t="s">
        <v>179</v>
      </c>
    </row>
    <row r="45" spans="1:16" ht="61.2" customHeight="1" thickBot="1">
      <c r="A45" s="214" t="s">
        <v>83</v>
      </c>
      <c r="B45" s="674" t="str">
        <f t="shared" si="1"/>
        <v>☆</v>
      </c>
      <c r="C45" s="675"/>
      <c r="D45" s="676"/>
      <c r="E45" s="416">
        <v>5.62</v>
      </c>
      <c r="F45" s="416">
        <v>5.74</v>
      </c>
      <c r="G45" s="125">
        <f t="shared" si="0"/>
        <v>0.12000000000000011</v>
      </c>
      <c r="H45" s="744"/>
      <c r="I45" s="745"/>
      <c r="J45" s="745"/>
      <c r="K45" s="745"/>
      <c r="L45" s="746"/>
      <c r="M45" s="212"/>
      <c r="N45" s="396"/>
      <c r="O45" s="118" t="s">
        <v>83</v>
      </c>
    </row>
    <row r="46" spans="1:16" ht="61.2" customHeight="1" thickBot="1">
      <c r="A46" s="214" t="s">
        <v>84</v>
      </c>
      <c r="B46" s="674" t="str">
        <f t="shared" si="1"/>
        <v>☆</v>
      </c>
      <c r="C46" s="675"/>
      <c r="D46" s="676"/>
      <c r="E46" s="416">
        <v>4.3</v>
      </c>
      <c r="F46" s="416">
        <v>4.93</v>
      </c>
      <c r="G46" s="125">
        <f t="shared" si="0"/>
        <v>0.62999999999999989</v>
      </c>
      <c r="H46" s="677"/>
      <c r="I46" s="678"/>
      <c r="J46" s="678"/>
      <c r="K46" s="678"/>
      <c r="L46" s="679"/>
      <c r="M46" s="212"/>
      <c r="N46" s="213"/>
      <c r="O46" s="118" t="s">
        <v>84</v>
      </c>
    </row>
    <row r="47" spans="1:16" ht="61.2" customHeight="1" thickBot="1">
      <c r="A47" s="214" t="s">
        <v>85</v>
      </c>
      <c r="B47" s="674" t="str">
        <f t="shared" si="1"/>
        <v>★</v>
      </c>
      <c r="C47" s="675"/>
      <c r="D47" s="676"/>
      <c r="E47" s="416">
        <v>6.31</v>
      </c>
      <c r="F47" s="417">
        <v>5.6</v>
      </c>
      <c r="G47" s="125">
        <f t="shared" si="0"/>
        <v>-0.71</v>
      </c>
      <c r="H47" s="680"/>
      <c r="I47" s="678"/>
      <c r="J47" s="678"/>
      <c r="K47" s="678"/>
      <c r="L47" s="679"/>
      <c r="M47" s="212"/>
      <c r="N47" s="213"/>
      <c r="O47" s="118" t="s">
        <v>85</v>
      </c>
    </row>
    <row r="48" spans="1:16" ht="61.2" customHeight="1" thickBot="1">
      <c r="A48" s="214" t="s">
        <v>86</v>
      </c>
      <c r="B48" s="674" t="str">
        <f t="shared" si="1"/>
        <v>★</v>
      </c>
      <c r="C48" s="675"/>
      <c r="D48" s="676"/>
      <c r="E48" s="417">
        <v>5.74</v>
      </c>
      <c r="F48" s="416">
        <v>5.0999999999999996</v>
      </c>
      <c r="G48" s="125">
        <f t="shared" si="0"/>
        <v>-0.64000000000000057</v>
      </c>
      <c r="H48" s="687"/>
      <c r="I48" s="688"/>
      <c r="J48" s="688"/>
      <c r="K48" s="688"/>
      <c r="L48" s="689"/>
      <c r="M48" s="541"/>
      <c r="N48" s="542"/>
      <c r="O48" s="118" t="s">
        <v>86</v>
      </c>
    </row>
    <row r="49" spans="1:15" ht="61.2" customHeight="1" thickBot="1">
      <c r="A49" s="214" t="s">
        <v>87</v>
      </c>
      <c r="B49" s="674" t="str">
        <f t="shared" si="1"/>
        <v>★</v>
      </c>
      <c r="C49" s="675"/>
      <c r="D49" s="676"/>
      <c r="E49" s="417">
        <v>5.39</v>
      </c>
      <c r="F49" s="416">
        <v>5.38</v>
      </c>
      <c r="G49" s="125">
        <f t="shared" si="0"/>
        <v>-9.9999999999997868E-3</v>
      </c>
      <c r="H49" s="741"/>
      <c r="I49" s="742"/>
      <c r="J49" s="742"/>
      <c r="K49" s="742"/>
      <c r="L49" s="743"/>
      <c r="M49" s="541"/>
      <c r="N49" s="542"/>
      <c r="O49" s="118" t="s">
        <v>87</v>
      </c>
    </row>
    <row r="50" spans="1:15" ht="75.599999999999994" customHeight="1" thickBot="1">
      <c r="A50" s="214" t="s">
        <v>88</v>
      </c>
      <c r="B50" s="674" t="str">
        <f t="shared" si="1"/>
        <v>★</v>
      </c>
      <c r="C50" s="675"/>
      <c r="D50" s="676"/>
      <c r="E50" s="417">
        <v>6.7</v>
      </c>
      <c r="F50" s="417">
        <v>6.28</v>
      </c>
      <c r="G50" s="125">
        <f t="shared" si="0"/>
        <v>-0.41999999999999993</v>
      </c>
      <c r="H50" s="747" t="s">
        <v>279</v>
      </c>
      <c r="I50" s="748"/>
      <c r="J50" s="748"/>
      <c r="K50" s="748"/>
      <c r="L50" s="749"/>
      <c r="M50" s="647" t="s">
        <v>280</v>
      </c>
      <c r="N50" s="645">
        <v>45847</v>
      </c>
      <c r="O50" s="118" t="s">
        <v>88</v>
      </c>
    </row>
    <row r="51" spans="1:15" ht="61.2" customHeight="1" thickBot="1">
      <c r="A51" s="214" t="s">
        <v>89</v>
      </c>
      <c r="B51" s="674" t="str">
        <f t="shared" si="1"/>
        <v>★</v>
      </c>
      <c r="C51" s="675"/>
      <c r="D51" s="676"/>
      <c r="E51" s="417">
        <v>8.26</v>
      </c>
      <c r="F51" s="417">
        <v>7.58</v>
      </c>
      <c r="G51" s="125">
        <f t="shared" si="0"/>
        <v>-0.67999999999999972</v>
      </c>
      <c r="H51" s="680"/>
      <c r="I51" s="678"/>
      <c r="J51" s="678"/>
      <c r="K51" s="678"/>
      <c r="L51" s="679"/>
      <c r="M51" s="212"/>
      <c r="N51" s="213"/>
      <c r="O51" s="118" t="s">
        <v>89</v>
      </c>
    </row>
    <row r="52" spans="1:15" ht="61.2" customHeight="1" thickBot="1">
      <c r="A52" s="214" t="s">
        <v>90</v>
      </c>
      <c r="B52" s="674" t="str">
        <f t="shared" si="1"/>
        <v>☆</v>
      </c>
      <c r="C52" s="675"/>
      <c r="D52" s="676"/>
      <c r="E52" s="416">
        <v>5.52</v>
      </c>
      <c r="F52" s="416">
        <v>5.63</v>
      </c>
      <c r="G52" s="125">
        <f t="shared" si="0"/>
        <v>0.11000000000000032</v>
      </c>
      <c r="H52" s="744"/>
      <c r="I52" s="745"/>
      <c r="J52" s="745"/>
      <c r="K52" s="745"/>
      <c r="L52" s="746"/>
      <c r="M52" s="212"/>
      <c r="N52" s="213"/>
      <c r="O52" s="118" t="s">
        <v>90</v>
      </c>
    </row>
    <row r="53" spans="1:15" ht="61.2" customHeight="1" thickBot="1">
      <c r="A53" s="214" t="s">
        <v>91</v>
      </c>
      <c r="B53" s="674" t="str">
        <f t="shared" si="1"/>
        <v>☆</v>
      </c>
      <c r="C53" s="675"/>
      <c r="D53" s="676"/>
      <c r="E53" s="416">
        <v>3.53</v>
      </c>
      <c r="F53" s="416">
        <v>4.63</v>
      </c>
      <c r="G53" s="125">
        <f t="shared" si="0"/>
        <v>1.1000000000000001</v>
      </c>
      <c r="H53" s="680"/>
      <c r="I53" s="678"/>
      <c r="J53" s="678"/>
      <c r="K53" s="678"/>
      <c r="L53" s="679"/>
      <c r="M53" s="415"/>
      <c r="N53" s="213"/>
      <c r="O53" s="118" t="s">
        <v>91</v>
      </c>
    </row>
    <row r="54" spans="1:15" ht="61.2" customHeight="1" thickBot="1">
      <c r="A54" s="214" t="s">
        <v>92</v>
      </c>
      <c r="B54" s="674" t="str">
        <f t="shared" si="1"/>
        <v>★★</v>
      </c>
      <c r="C54" s="675"/>
      <c r="D54" s="676"/>
      <c r="E54" s="417">
        <v>7.55</v>
      </c>
      <c r="F54" s="417">
        <v>6.09</v>
      </c>
      <c r="G54" s="125">
        <f t="shared" si="0"/>
        <v>-1.46</v>
      </c>
      <c r="H54" s="680"/>
      <c r="I54" s="678"/>
      <c r="J54" s="678"/>
      <c r="K54" s="678"/>
      <c r="L54" s="679"/>
      <c r="M54" s="212"/>
      <c r="N54" s="213"/>
      <c r="O54" s="118" t="s">
        <v>92</v>
      </c>
    </row>
    <row r="55" spans="1:15" ht="61.2" customHeight="1" thickBot="1">
      <c r="A55" s="214" t="s">
        <v>93</v>
      </c>
      <c r="B55" s="674" t="str">
        <f t="shared" si="1"/>
        <v>★</v>
      </c>
      <c r="C55" s="675"/>
      <c r="D55" s="676"/>
      <c r="E55" s="416">
        <v>5.57</v>
      </c>
      <c r="F55" s="416">
        <v>4.29</v>
      </c>
      <c r="G55" s="125">
        <f t="shared" si="0"/>
        <v>-1.2800000000000002</v>
      </c>
      <c r="H55" s="741"/>
      <c r="I55" s="742"/>
      <c r="J55" s="742"/>
      <c r="K55" s="742"/>
      <c r="L55" s="743"/>
      <c r="M55" s="541"/>
      <c r="N55" s="542"/>
      <c r="O55" s="118" t="s">
        <v>93</v>
      </c>
    </row>
    <row r="56" spans="1:15" ht="61.2" customHeight="1" thickBot="1">
      <c r="A56" s="214" t="s">
        <v>94</v>
      </c>
      <c r="B56" s="674" t="str">
        <f t="shared" si="1"/>
        <v>★</v>
      </c>
      <c r="C56" s="675"/>
      <c r="D56" s="676"/>
      <c r="E56" s="417">
        <v>5.57</v>
      </c>
      <c r="F56" s="416">
        <v>4.6100000000000003</v>
      </c>
      <c r="G56" s="125">
        <f t="shared" si="0"/>
        <v>-0.96</v>
      </c>
      <c r="H56" s="677"/>
      <c r="I56" s="678"/>
      <c r="J56" s="678"/>
      <c r="K56" s="678"/>
      <c r="L56" s="679"/>
      <c r="M56" s="212"/>
      <c r="N56" s="213"/>
      <c r="O56" s="118" t="s">
        <v>94</v>
      </c>
    </row>
    <row r="57" spans="1:15" ht="61.2" customHeight="1" thickBot="1">
      <c r="A57" s="214" t="s">
        <v>95</v>
      </c>
      <c r="B57" s="674" t="str">
        <f t="shared" si="1"/>
        <v>★</v>
      </c>
      <c r="C57" s="675"/>
      <c r="D57" s="676"/>
      <c r="E57" s="416">
        <v>5</v>
      </c>
      <c r="F57" s="416">
        <v>4.9000000000000004</v>
      </c>
      <c r="G57" s="125">
        <f t="shared" si="0"/>
        <v>-9.9999999999999645E-2</v>
      </c>
      <c r="H57" s="677"/>
      <c r="I57" s="678"/>
      <c r="J57" s="678"/>
      <c r="K57" s="678"/>
      <c r="L57" s="679"/>
      <c r="M57" s="212"/>
      <c r="N57" s="213"/>
      <c r="O57" s="118" t="s">
        <v>95</v>
      </c>
    </row>
    <row r="58" spans="1:15" ht="61.2" customHeight="1" thickBot="1">
      <c r="A58" s="214" t="s">
        <v>96</v>
      </c>
      <c r="B58" s="674" t="str">
        <f t="shared" si="1"/>
        <v>★</v>
      </c>
      <c r="C58" s="675"/>
      <c r="D58" s="676"/>
      <c r="E58" s="416">
        <v>5.57</v>
      </c>
      <c r="F58" s="416">
        <v>5.38</v>
      </c>
      <c r="G58" s="125">
        <f t="shared" si="0"/>
        <v>-0.19000000000000039</v>
      </c>
      <c r="H58" s="680"/>
      <c r="I58" s="678"/>
      <c r="J58" s="678"/>
      <c r="K58" s="678"/>
      <c r="L58" s="679"/>
      <c r="M58" s="212"/>
      <c r="N58" s="213"/>
      <c r="O58" s="118" t="s">
        <v>96</v>
      </c>
    </row>
    <row r="59" spans="1:15" ht="61.2" customHeight="1" thickBot="1">
      <c r="A59" s="214" t="s">
        <v>97</v>
      </c>
      <c r="B59" s="674" t="str">
        <f t="shared" si="1"/>
        <v>☆</v>
      </c>
      <c r="C59" s="675"/>
      <c r="D59" s="676"/>
      <c r="E59" s="416">
        <v>4.62</v>
      </c>
      <c r="F59" s="416">
        <v>4.92</v>
      </c>
      <c r="G59" s="125">
        <f t="shared" si="0"/>
        <v>0.29999999999999982</v>
      </c>
      <c r="H59" s="680"/>
      <c r="I59" s="678"/>
      <c r="J59" s="678"/>
      <c r="K59" s="678"/>
      <c r="L59" s="679"/>
      <c r="M59" s="212"/>
      <c r="N59" s="213"/>
      <c r="O59" s="118" t="s">
        <v>97</v>
      </c>
    </row>
    <row r="60" spans="1:15" ht="61.2" customHeight="1" thickBot="1">
      <c r="A60" s="214" t="s">
        <v>98</v>
      </c>
      <c r="B60" s="674" t="str">
        <f t="shared" si="1"/>
        <v>☆</v>
      </c>
      <c r="C60" s="675"/>
      <c r="D60" s="676"/>
      <c r="E60" s="417">
        <v>9.67</v>
      </c>
      <c r="F60" s="417">
        <v>10.14</v>
      </c>
      <c r="G60" s="125">
        <f t="shared" si="0"/>
        <v>0.47000000000000064</v>
      </c>
      <c r="H60" s="677"/>
      <c r="I60" s="678"/>
      <c r="J60" s="678"/>
      <c r="K60" s="678"/>
      <c r="L60" s="679"/>
      <c r="M60" s="212"/>
      <c r="N60" s="213"/>
      <c r="O60" s="118" t="s">
        <v>98</v>
      </c>
    </row>
    <row r="61" spans="1:15" ht="61.2" customHeight="1" thickBot="1">
      <c r="A61" s="214" t="s">
        <v>99</v>
      </c>
      <c r="B61" s="674" t="s">
        <v>268</v>
      </c>
      <c r="C61" s="675"/>
      <c r="D61" s="676"/>
      <c r="E61" s="416">
        <v>3.3</v>
      </c>
      <c r="F61" s="416">
        <v>3.3</v>
      </c>
      <c r="G61" s="125">
        <f t="shared" si="0"/>
        <v>0</v>
      </c>
      <c r="H61" s="690"/>
      <c r="I61" s="691"/>
      <c r="J61" s="691"/>
      <c r="K61" s="691"/>
      <c r="L61" s="692"/>
      <c r="M61" s="537"/>
      <c r="N61" s="538"/>
      <c r="O61" s="118" t="s">
        <v>99</v>
      </c>
    </row>
    <row r="62" spans="1:15" ht="69" customHeight="1" thickBot="1">
      <c r="A62" s="214" t="s">
        <v>100</v>
      </c>
      <c r="B62" s="674" t="str">
        <f t="shared" si="1"/>
        <v>★</v>
      </c>
      <c r="C62" s="675"/>
      <c r="D62" s="676"/>
      <c r="E62" s="417">
        <v>7.27</v>
      </c>
      <c r="F62" s="417">
        <v>6.9</v>
      </c>
      <c r="G62" s="125">
        <f t="shared" si="0"/>
        <v>-0.36999999999999922</v>
      </c>
      <c r="H62" s="693" t="s">
        <v>277</v>
      </c>
      <c r="I62" s="694"/>
      <c r="J62" s="694"/>
      <c r="K62" s="694"/>
      <c r="L62" s="695"/>
      <c r="M62" s="646" t="s">
        <v>278</v>
      </c>
      <c r="N62" s="645">
        <v>45848</v>
      </c>
      <c r="O62" s="118" t="s">
        <v>100</v>
      </c>
    </row>
    <row r="63" spans="1:15" ht="61.2" customHeight="1" thickBot="1">
      <c r="A63" s="214" t="s">
        <v>101</v>
      </c>
      <c r="B63" s="674" t="str">
        <f t="shared" si="1"/>
        <v>★</v>
      </c>
      <c r="C63" s="675"/>
      <c r="D63" s="676"/>
      <c r="E63" s="416">
        <v>4.33</v>
      </c>
      <c r="F63" s="416">
        <v>3.58</v>
      </c>
      <c r="G63" s="125">
        <f t="shared" si="0"/>
        <v>-0.75</v>
      </c>
      <c r="H63" s="696"/>
      <c r="I63" s="697"/>
      <c r="J63" s="697"/>
      <c r="K63" s="697"/>
      <c r="L63" s="698"/>
      <c r="M63" s="545"/>
      <c r="N63" s="542"/>
      <c r="O63" s="118" t="s">
        <v>101</v>
      </c>
    </row>
    <row r="64" spans="1:15" ht="61.2" customHeight="1" thickBot="1">
      <c r="A64" s="214" t="s">
        <v>102</v>
      </c>
      <c r="B64" s="674" t="str">
        <f t="shared" si="1"/>
        <v>★</v>
      </c>
      <c r="C64" s="675"/>
      <c r="D64" s="676"/>
      <c r="E64" s="416">
        <v>4.32</v>
      </c>
      <c r="F64" s="416">
        <v>3.32</v>
      </c>
      <c r="G64" s="125">
        <f t="shared" si="0"/>
        <v>-1.0000000000000004</v>
      </c>
      <c r="H64" s="684"/>
      <c r="I64" s="685"/>
      <c r="J64" s="685"/>
      <c r="K64" s="685"/>
      <c r="L64" s="686"/>
      <c r="M64" s="541"/>
      <c r="N64" s="542"/>
      <c r="O64" s="118" t="s">
        <v>102</v>
      </c>
    </row>
    <row r="65" spans="1:18" ht="61.2" customHeight="1" thickBot="1">
      <c r="A65" s="214" t="s">
        <v>103</v>
      </c>
      <c r="B65" s="674" t="str">
        <f t="shared" si="1"/>
        <v>★</v>
      </c>
      <c r="C65" s="675"/>
      <c r="D65" s="676"/>
      <c r="E65" s="417">
        <v>6.61</v>
      </c>
      <c r="F65" s="417">
        <v>5.8</v>
      </c>
      <c r="G65" s="125">
        <f t="shared" si="0"/>
        <v>-0.8100000000000005</v>
      </c>
      <c r="H65" s="687"/>
      <c r="I65" s="688"/>
      <c r="J65" s="688"/>
      <c r="K65" s="688"/>
      <c r="L65" s="689"/>
      <c r="M65" s="536"/>
      <c r="N65" s="542"/>
      <c r="O65" s="118" t="s">
        <v>103</v>
      </c>
    </row>
    <row r="66" spans="1:18" ht="61.2" customHeight="1" thickBot="1">
      <c r="A66" s="214" t="s">
        <v>104</v>
      </c>
      <c r="B66" s="674" t="str">
        <f t="shared" si="1"/>
        <v>★</v>
      </c>
      <c r="C66" s="675"/>
      <c r="D66" s="676"/>
      <c r="E66" s="417">
        <v>9.2799999999999994</v>
      </c>
      <c r="F66" s="417">
        <v>8.33</v>
      </c>
      <c r="G66" s="125">
        <f t="shared" si="0"/>
        <v>-0.94999999999999929</v>
      </c>
      <c r="H66" s="677"/>
      <c r="I66" s="678"/>
      <c r="J66" s="678"/>
      <c r="K66" s="678"/>
      <c r="L66" s="679"/>
      <c r="M66" s="212"/>
      <c r="N66" s="213"/>
      <c r="O66" s="118" t="s">
        <v>104</v>
      </c>
    </row>
    <row r="67" spans="1:18" ht="61.2" customHeight="1" thickBot="1">
      <c r="A67" s="214" t="s">
        <v>105</v>
      </c>
      <c r="B67" s="674" t="str">
        <f t="shared" si="1"/>
        <v>☆</v>
      </c>
      <c r="C67" s="675"/>
      <c r="D67" s="676"/>
      <c r="E67" s="417">
        <v>7.67</v>
      </c>
      <c r="F67" s="417">
        <v>8.4</v>
      </c>
      <c r="G67" s="125">
        <f t="shared" si="0"/>
        <v>0.73000000000000043</v>
      </c>
      <c r="H67" s="677"/>
      <c r="I67" s="678"/>
      <c r="J67" s="678"/>
      <c r="K67" s="678"/>
      <c r="L67" s="679"/>
      <c r="M67" s="212"/>
      <c r="N67" s="213"/>
      <c r="O67" s="118" t="s">
        <v>105</v>
      </c>
    </row>
    <row r="68" spans="1:18" ht="61.2" customHeight="1" thickBot="1">
      <c r="A68" s="219" t="s">
        <v>106</v>
      </c>
      <c r="B68" s="674" t="str">
        <f t="shared" si="1"/>
        <v>★</v>
      </c>
      <c r="C68" s="675"/>
      <c r="D68" s="676"/>
      <c r="E68" s="417">
        <v>6.61</v>
      </c>
      <c r="F68" s="417">
        <v>6.29</v>
      </c>
      <c r="G68" s="125">
        <f t="shared" si="0"/>
        <v>-0.32000000000000028</v>
      </c>
      <c r="H68" s="680"/>
      <c r="I68" s="678"/>
      <c r="J68" s="678"/>
      <c r="K68" s="678"/>
      <c r="L68" s="679"/>
      <c r="M68" s="212"/>
      <c r="N68" s="213"/>
      <c r="O68" s="118" t="s">
        <v>106</v>
      </c>
    </row>
    <row r="69" spans="1:18" ht="61.2" customHeight="1" thickBot="1">
      <c r="A69" s="216" t="s">
        <v>107</v>
      </c>
      <c r="B69" s="674" t="str">
        <f t="shared" si="1"/>
        <v>☆</v>
      </c>
      <c r="C69" s="675"/>
      <c r="D69" s="676"/>
      <c r="E69" s="430">
        <v>3.44</v>
      </c>
      <c r="F69" s="430">
        <v>4.08</v>
      </c>
      <c r="G69" s="125">
        <f t="shared" si="0"/>
        <v>0.64000000000000012</v>
      </c>
      <c r="H69" s="681"/>
      <c r="I69" s="682"/>
      <c r="J69" s="682"/>
      <c r="K69" s="682"/>
      <c r="L69" s="683"/>
      <c r="M69" s="212"/>
      <c r="N69" s="213"/>
      <c r="O69" s="118" t="s">
        <v>107</v>
      </c>
    </row>
    <row r="70" spans="1:18" ht="61.2" customHeight="1" thickBot="1">
      <c r="A70" s="388" t="s">
        <v>108</v>
      </c>
      <c r="B70" s="674" t="str">
        <f t="shared" si="1"/>
        <v>★</v>
      </c>
      <c r="C70" s="675"/>
      <c r="D70" s="676"/>
      <c r="E70" s="416">
        <v>5.57</v>
      </c>
      <c r="F70" s="416">
        <v>5.44</v>
      </c>
      <c r="G70" s="389">
        <f t="shared" ref="G70" si="2">F70-E70</f>
        <v>-0.12999999999999989</v>
      </c>
      <c r="H70" s="729"/>
      <c r="I70" s="730"/>
      <c r="J70" s="730"/>
      <c r="K70" s="730"/>
      <c r="L70" s="731"/>
      <c r="M70" s="221"/>
      <c r="N70" s="390"/>
      <c r="O70" s="118"/>
    </row>
    <row r="71" spans="1:18" ht="42.75" customHeight="1" thickBot="1">
      <c r="A71" s="97"/>
      <c r="B71" s="97"/>
      <c r="C71" s="97"/>
      <c r="D71" s="97"/>
      <c r="E71" s="732"/>
      <c r="F71" s="732"/>
      <c r="G71" s="732"/>
      <c r="H71" s="732"/>
      <c r="I71" s="732"/>
      <c r="J71" s="732"/>
      <c r="K71" s="732"/>
      <c r="L71" s="732"/>
      <c r="M71" s="23">
        <f>COUNTIF(E24:E70,"&gt;=10")</f>
        <v>0</v>
      </c>
      <c r="N71" s="23">
        <f>COUNTIF(F24:F70,"&gt;=10")</f>
        <v>1</v>
      </c>
      <c r="O71" s="23" t="s">
        <v>3</v>
      </c>
    </row>
    <row r="72" spans="1:18" ht="36.75" customHeight="1" thickBot="1">
      <c r="A72" s="222" t="s">
        <v>17</v>
      </c>
      <c r="B72" s="223"/>
      <c r="C72" s="329"/>
      <c r="D72" s="329"/>
      <c r="E72" s="733" t="s">
        <v>109</v>
      </c>
      <c r="F72" s="733"/>
      <c r="G72" s="733"/>
      <c r="H72" s="734" t="s">
        <v>203</v>
      </c>
      <c r="I72" s="735"/>
      <c r="J72" s="329"/>
      <c r="K72" s="224"/>
      <c r="L72" s="224"/>
      <c r="M72" s="225"/>
      <c r="N72" s="226"/>
    </row>
    <row r="73" spans="1:18" ht="36.75" customHeight="1" thickBot="1">
      <c r="A73" s="31"/>
      <c r="B73" s="558"/>
      <c r="C73" s="738" t="s">
        <v>110</v>
      </c>
      <c r="D73" s="739"/>
      <c r="E73" s="739"/>
      <c r="F73" s="740"/>
      <c r="G73" s="227">
        <f>+F70</f>
        <v>5.44</v>
      </c>
      <c r="H73" s="228" t="s">
        <v>111</v>
      </c>
      <c r="I73" s="736">
        <f>+G70</f>
        <v>-0.12999999999999989</v>
      </c>
      <c r="J73" s="737"/>
      <c r="K73" s="99"/>
      <c r="L73" s="99"/>
      <c r="M73" s="100"/>
      <c r="N73" s="32"/>
    </row>
    <row r="74" spans="1:18" ht="36.75" customHeight="1" thickBot="1">
      <c r="A74" s="31"/>
      <c r="B74" s="98"/>
      <c r="C74" s="699" t="s">
        <v>112</v>
      </c>
      <c r="D74" s="700"/>
      <c r="E74" s="700"/>
      <c r="F74" s="701"/>
      <c r="G74" s="229">
        <f>+F35</f>
        <v>6.02</v>
      </c>
      <c r="H74" s="230" t="s">
        <v>113</v>
      </c>
      <c r="I74" s="702">
        <f>+G35</f>
        <v>9.9999999999997868E-3</v>
      </c>
      <c r="J74" s="703"/>
      <c r="K74" s="99"/>
      <c r="L74" s="99"/>
      <c r="M74" s="100"/>
      <c r="N74" s="32"/>
      <c r="R74" s="231" t="s">
        <v>17</v>
      </c>
    </row>
    <row r="75" spans="1:18" ht="36.75" customHeight="1" thickBot="1">
      <c r="A75" s="31"/>
      <c r="B75" s="98"/>
      <c r="C75" s="704" t="s">
        <v>114</v>
      </c>
      <c r="D75" s="705"/>
      <c r="E75" s="705"/>
      <c r="F75" s="232" t="str">
        <f>VLOOKUP(G75,F:P,10,0)</f>
        <v>愛媛県</v>
      </c>
      <c r="G75" s="233">
        <f>MAX(F23:F69)</f>
        <v>10.14</v>
      </c>
      <c r="H75" s="706" t="s">
        <v>115</v>
      </c>
      <c r="I75" s="707"/>
      <c r="J75" s="707"/>
      <c r="K75" s="234">
        <f>+N71</f>
        <v>1</v>
      </c>
      <c r="L75" s="235" t="s">
        <v>116</v>
      </c>
      <c r="M75" s="385">
        <f>N71-M71</f>
        <v>1</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08">
        <v>3</v>
      </c>
      <c r="B79" s="711" t="s">
        <v>216</v>
      </c>
      <c r="C79" s="712"/>
      <c r="D79" s="712"/>
      <c r="E79" s="712"/>
      <c r="F79" s="713"/>
      <c r="G79" s="720" t="s">
        <v>217</v>
      </c>
      <c r="H79" s="721"/>
      <c r="I79" s="721"/>
      <c r="J79" s="721"/>
      <c r="K79" s="721"/>
      <c r="L79" s="721"/>
      <c r="M79" s="721"/>
      <c r="N79" s="722"/>
    </row>
    <row r="80" spans="1:18" ht="24.75" customHeight="1">
      <c r="A80" s="709"/>
      <c r="B80" s="714"/>
      <c r="C80" s="715"/>
      <c r="D80" s="715"/>
      <c r="E80" s="715"/>
      <c r="F80" s="716"/>
      <c r="G80" s="723"/>
      <c r="H80" s="724"/>
      <c r="I80" s="724"/>
      <c r="J80" s="724"/>
      <c r="K80" s="724"/>
      <c r="L80" s="724"/>
      <c r="M80" s="724"/>
      <c r="N80" s="725"/>
      <c r="O80" s="106" t="s">
        <v>3</v>
      </c>
      <c r="P80" s="106"/>
    </row>
    <row r="81" spans="1:16" ht="24.75" customHeight="1">
      <c r="A81" s="709"/>
      <c r="B81" s="714"/>
      <c r="C81" s="715"/>
      <c r="D81" s="715"/>
      <c r="E81" s="715"/>
      <c r="F81" s="716"/>
      <c r="G81" s="723"/>
      <c r="H81" s="724"/>
      <c r="I81" s="724"/>
      <c r="J81" s="724"/>
      <c r="K81" s="724"/>
      <c r="L81" s="724"/>
      <c r="M81" s="724"/>
      <c r="N81" s="725"/>
      <c r="O81" s="106" t="s">
        <v>17</v>
      </c>
      <c r="P81" s="106" t="s">
        <v>117</v>
      </c>
    </row>
    <row r="82" spans="1:16" ht="24.75" customHeight="1">
      <c r="A82" s="709"/>
      <c r="B82" s="714"/>
      <c r="C82" s="715"/>
      <c r="D82" s="715"/>
      <c r="E82" s="715"/>
      <c r="F82" s="716"/>
      <c r="G82" s="723"/>
      <c r="H82" s="724"/>
      <c r="I82" s="724"/>
      <c r="J82" s="724"/>
      <c r="K82" s="724"/>
      <c r="L82" s="724"/>
      <c r="M82" s="724"/>
      <c r="N82" s="725"/>
      <c r="O82" s="107"/>
      <c r="P82" s="106"/>
    </row>
    <row r="83" spans="1:16" ht="46.2" customHeight="1" thickBot="1">
      <c r="A83" s="710"/>
      <c r="B83" s="717"/>
      <c r="C83" s="718"/>
      <c r="D83" s="718"/>
      <c r="E83" s="718"/>
      <c r="F83" s="719"/>
      <c r="G83" s="726"/>
      <c r="H83" s="727"/>
      <c r="I83" s="727"/>
      <c r="J83" s="727"/>
      <c r="K83" s="727"/>
      <c r="L83" s="727"/>
      <c r="M83" s="727"/>
      <c r="N83" s="728"/>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 ref="M62" r:id="rId2" display="https://news.infoseek.co.jp/publisher/fbs/" xr:uid="{158EFF40-87E5-4D27-86C3-AA44576EDC0B}"/>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3"/>
  <headerFooter scaleWithDoc="0"/>
  <rowBreaks count="1" manualBreakCount="1">
    <brk id="7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E3CB-0909-469A-AD09-B80BC4DAF16A}">
  <sheetPr>
    <pageSetUpPr fitToPage="1"/>
  </sheetPr>
  <dimension ref="A1:Q51"/>
  <sheetViews>
    <sheetView view="pageBreakPreview" zoomScaleNormal="75" zoomScaleSheetLayoutView="100" workbookViewId="0">
      <selection activeCell="Q21" sqref="Q21"/>
    </sheetView>
  </sheetViews>
  <sheetFormatPr defaultColWidth="9" defaultRowHeight="13.2"/>
  <cols>
    <col min="1" max="1" width="4.88671875" style="405" customWidth="1"/>
    <col min="2" max="8" width="9" style="405"/>
    <col min="9" max="10" width="11.6640625" style="405" customWidth="1"/>
    <col min="11" max="11" width="16.21875" style="405" customWidth="1"/>
    <col min="12" max="12" width="17" style="405" customWidth="1"/>
    <col min="13" max="13" width="4.21875" style="405" customWidth="1"/>
    <col min="14" max="14" width="3.44140625" style="405" customWidth="1"/>
    <col min="15" max="16384" width="9" style="405"/>
  </cols>
  <sheetData>
    <row r="1" spans="1:17" ht="23.4">
      <c r="A1" s="792" t="s">
        <v>199</v>
      </c>
      <c r="B1" s="792"/>
      <c r="C1" s="792"/>
      <c r="D1" s="792"/>
      <c r="E1" s="792"/>
      <c r="F1" s="792"/>
      <c r="G1" s="792"/>
      <c r="H1" s="792"/>
      <c r="I1" s="792"/>
      <c r="J1" s="793"/>
      <c r="K1" s="793"/>
      <c r="L1" s="793"/>
      <c r="M1" s="793"/>
    </row>
    <row r="2" spans="1:17" ht="19.2">
      <c r="A2" s="794" t="s">
        <v>428</v>
      </c>
      <c r="B2" s="794"/>
      <c r="C2" s="794"/>
      <c r="D2" s="794"/>
      <c r="E2" s="794"/>
      <c r="F2" s="794"/>
      <c r="G2" s="794"/>
      <c r="H2" s="794"/>
      <c r="I2" s="794"/>
      <c r="J2" s="795"/>
      <c r="K2" s="795"/>
      <c r="L2" s="795"/>
      <c r="M2" s="795"/>
      <c r="N2" s="611"/>
      <c r="P2" s="587"/>
    </row>
    <row r="3" spans="1:17" ht="33.75" customHeight="1">
      <c r="A3" s="918" t="s">
        <v>429</v>
      </c>
      <c r="B3" s="918"/>
      <c r="C3" s="918"/>
      <c r="D3" s="918"/>
      <c r="E3" s="918"/>
      <c r="F3" s="918"/>
      <c r="G3" s="918"/>
      <c r="H3" s="918"/>
      <c r="I3" s="918"/>
      <c r="J3" s="919"/>
      <c r="K3" s="919"/>
      <c r="L3" s="919"/>
      <c r="M3" s="919"/>
      <c r="N3" s="796"/>
      <c r="O3" s="406"/>
      <c r="P3" s="406"/>
      <c r="Q3" s="406"/>
    </row>
    <row r="4" spans="1:17" ht="16.2">
      <c r="A4" s="920" t="s">
        <v>245</v>
      </c>
      <c r="B4" s="920"/>
      <c r="C4" s="920"/>
      <c r="D4" s="920"/>
      <c r="E4" s="920"/>
      <c r="F4" s="920"/>
      <c r="G4" s="920"/>
      <c r="H4" s="920"/>
      <c r="I4" s="920"/>
      <c r="J4" s="921"/>
      <c r="K4" s="921"/>
      <c r="L4" s="921"/>
      <c r="M4" s="921"/>
      <c r="N4" s="796"/>
      <c r="P4" s="1"/>
    </row>
    <row r="5" spans="1:17" ht="18" thickBot="1">
      <c r="A5" s="922"/>
      <c r="B5" s="923"/>
      <c r="C5" s="923"/>
      <c r="D5" s="923"/>
      <c r="E5" s="923"/>
      <c r="F5" s="923"/>
      <c r="G5" s="923"/>
      <c r="H5" s="923"/>
      <c r="I5" s="923"/>
      <c r="J5" s="923"/>
      <c r="K5" s="923"/>
      <c r="L5" s="923"/>
      <c r="M5" s="923"/>
      <c r="N5" s="796"/>
      <c r="P5" s="1"/>
      <c r="Q5" s="406"/>
    </row>
    <row r="6" spans="1:17" ht="18" thickTop="1">
      <c r="A6" s="923"/>
      <c r="B6" s="924"/>
      <c r="C6" s="925"/>
      <c r="D6" s="925"/>
      <c r="E6" s="925"/>
      <c r="F6" s="923"/>
      <c r="G6" s="923" t="s">
        <v>17</v>
      </c>
      <c r="H6" s="926" t="s">
        <v>430</v>
      </c>
      <c r="I6" s="927"/>
      <c r="J6" s="927"/>
      <c r="K6" s="927"/>
      <c r="L6" s="928"/>
      <c r="M6" s="923"/>
      <c r="N6" s="796"/>
      <c r="O6" s="406"/>
      <c r="P6" s="1"/>
      <c r="Q6" s="1"/>
    </row>
    <row r="7" spans="1:17" ht="16.2">
      <c r="A7" s="923"/>
      <c r="B7" s="925"/>
      <c r="C7" s="925"/>
      <c r="D7" s="925"/>
      <c r="E7" s="925"/>
      <c r="F7" s="923"/>
      <c r="G7" s="923"/>
      <c r="H7" s="929"/>
      <c r="I7" s="930"/>
      <c r="J7" s="930"/>
      <c r="K7" s="930"/>
      <c r="L7" s="931"/>
      <c r="M7" s="923"/>
      <c r="N7" s="796"/>
      <c r="O7" s="405" t="s">
        <v>17</v>
      </c>
      <c r="P7" s="1"/>
      <c r="Q7" s="1"/>
    </row>
    <row r="8" spans="1:17" ht="17.399999999999999">
      <c r="A8" s="923"/>
      <c r="B8" s="925"/>
      <c r="C8" s="925"/>
      <c r="D8" s="925"/>
      <c r="E8" s="925"/>
      <c r="F8" s="923"/>
      <c r="G8" s="923"/>
      <c r="H8" s="929"/>
      <c r="I8" s="930"/>
      <c r="J8" s="930"/>
      <c r="K8" s="930"/>
      <c r="L8" s="931"/>
      <c r="M8" s="923"/>
      <c r="O8" s="406"/>
      <c r="P8" s="1"/>
      <c r="Q8" s="1"/>
    </row>
    <row r="9" spans="1:17" ht="16.2">
      <c r="A9" s="923"/>
      <c r="B9" s="925"/>
      <c r="C9" s="925"/>
      <c r="D9" s="925"/>
      <c r="E9" s="925"/>
      <c r="F9" s="923"/>
      <c r="G9" s="923"/>
      <c r="H9" s="929"/>
      <c r="I9" s="930"/>
      <c r="J9" s="930"/>
      <c r="K9" s="930"/>
      <c r="L9" s="931"/>
      <c r="M9" s="923"/>
      <c r="P9" s="1"/>
      <c r="Q9" s="1"/>
    </row>
    <row r="10" spans="1:17" ht="16.2">
      <c r="A10" s="923"/>
      <c r="B10" s="925"/>
      <c r="C10" s="925"/>
      <c r="D10" s="925"/>
      <c r="E10" s="925"/>
      <c r="F10" s="923"/>
      <c r="G10" s="923"/>
      <c r="H10" s="929"/>
      <c r="I10" s="930"/>
      <c r="J10" s="930"/>
      <c r="K10" s="930"/>
      <c r="L10" s="931"/>
      <c r="M10" s="923"/>
      <c r="P10" s="1"/>
      <c r="Q10" s="1"/>
    </row>
    <row r="11" spans="1:17" ht="17.399999999999999">
      <c r="A11" s="923"/>
      <c r="B11" s="925"/>
      <c r="C11" s="925"/>
      <c r="D11" s="925"/>
      <c r="E11" s="925"/>
      <c r="F11" s="932"/>
      <c r="G11" s="932"/>
      <c r="H11" s="929"/>
      <c r="I11" s="930"/>
      <c r="J11" s="930"/>
      <c r="K11" s="930"/>
      <c r="L11" s="931"/>
      <c r="M11" s="923"/>
      <c r="P11" s="1"/>
      <c r="Q11" s="406"/>
    </row>
    <row r="12" spans="1:17" ht="16.2">
      <c r="A12" s="923"/>
      <c r="B12" s="925"/>
      <c r="C12" s="925"/>
      <c r="D12" s="925"/>
      <c r="E12" s="925"/>
      <c r="F12" s="933"/>
      <c r="G12" s="933"/>
      <c r="H12" s="929"/>
      <c r="I12" s="930"/>
      <c r="J12" s="930"/>
      <c r="K12" s="930"/>
      <c r="L12" s="931"/>
      <c r="M12" s="923"/>
      <c r="P12" s="1"/>
      <c r="Q12" s="612" t="s">
        <v>17</v>
      </c>
    </row>
    <row r="13" spans="1:17" ht="16.2">
      <c r="A13" s="923"/>
      <c r="B13" s="934"/>
      <c r="C13" s="934"/>
      <c r="D13" s="934"/>
      <c r="E13" s="934"/>
      <c r="F13" s="933"/>
      <c r="G13" s="933"/>
      <c r="H13" s="929"/>
      <c r="I13" s="930"/>
      <c r="J13" s="930"/>
      <c r="K13" s="930"/>
      <c r="L13" s="931"/>
      <c r="M13" s="923"/>
      <c r="P13" s="612" t="s">
        <v>17</v>
      </c>
      <c r="Q13" s="613"/>
    </row>
    <row r="14" spans="1:17" ht="17.399999999999999">
      <c r="A14" s="923"/>
      <c r="B14" s="934"/>
      <c r="C14" s="934"/>
      <c r="D14" s="934"/>
      <c r="E14" s="934"/>
      <c r="F14" s="932"/>
      <c r="G14" s="932"/>
      <c r="H14" s="929"/>
      <c r="I14" s="930"/>
      <c r="J14" s="930"/>
      <c r="K14" s="930"/>
      <c r="L14" s="931"/>
      <c r="M14" s="923"/>
      <c r="P14" s="406"/>
      <c r="Q14" s="612" t="s">
        <v>17</v>
      </c>
    </row>
    <row r="15" spans="1:17" ht="28.8" customHeight="1" thickBot="1">
      <c r="A15" s="923"/>
      <c r="B15" s="923"/>
      <c r="C15" s="923"/>
      <c r="D15" s="923"/>
      <c r="E15" s="923"/>
      <c r="F15" s="923"/>
      <c r="G15" s="923"/>
      <c r="H15" s="935"/>
      <c r="I15" s="936"/>
      <c r="J15" s="936"/>
      <c r="K15" s="936"/>
      <c r="L15" s="937"/>
      <c r="M15" s="923"/>
      <c r="P15" s="612" t="s">
        <v>17</v>
      </c>
      <c r="Q15" s="1"/>
    </row>
    <row r="16" spans="1:17" ht="16.8" thickTop="1">
      <c r="A16" s="923"/>
      <c r="B16" s="923"/>
      <c r="C16" s="923"/>
      <c r="D16" s="923"/>
      <c r="E16" s="923"/>
      <c r="F16" s="923"/>
      <c r="G16" s="923"/>
      <c r="H16" s="923"/>
      <c r="I16" s="923"/>
      <c r="J16" s="923"/>
      <c r="K16" s="923"/>
      <c r="L16" s="923"/>
      <c r="M16" s="923"/>
      <c r="P16" s="612"/>
      <c r="Q16" s="1"/>
    </row>
    <row r="17" spans="1:17" ht="16.8" thickBot="1">
      <c r="A17" s="938"/>
      <c r="B17" s="939"/>
      <c r="C17" s="940"/>
      <c r="D17" s="940"/>
      <c r="E17" s="940"/>
      <c r="F17" s="940"/>
      <c r="G17" s="940"/>
      <c r="H17" s="940"/>
      <c r="I17" s="940"/>
      <c r="J17" s="940"/>
      <c r="K17" s="940"/>
      <c r="L17" s="940"/>
      <c r="M17" s="940"/>
      <c r="P17" s="1"/>
      <c r="Q17" s="1"/>
    </row>
    <row r="18" spans="1:17" ht="20.399999999999999" customHeight="1" thickTop="1">
      <c r="A18" s="940"/>
      <c r="B18" s="943" t="s">
        <v>431</v>
      </c>
      <c r="C18" s="944"/>
      <c r="D18" s="944"/>
      <c r="E18" s="944"/>
      <c r="F18" s="944"/>
      <c r="G18" s="944"/>
      <c r="H18" s="944"/>
      <c r="I18" s="944"/>
      <c r="J18" s="944"/>
      <c r="K18" s="944"/>
      <c r="L18" s="945"/>
      <c r="M18" s="940"/>
      <c r="P18" s="1"/>
      <c r="Q18" s="1"/>
    </row>
    <row r="19" spans="1:17">
      <c r="A19" s="940"/>
      <c r="B19" s="946"/>
      <c r="C19" s="947"/>
      <c r="D19" s="947"/>
      <c r="E19" s="947"/>
      <c r="F19" s="947"/>
      <c r="G19" s="947"/>
      <c r="H19" s="947"/>
      <c r="I19" s="947"/>
      <c r="J19" s="947"/>
      <c r="K19" s="947"/>
      <c r="L19" s="948"/>
      <c r="M19" s="940"/>
      <c r="P19" s="1"/>
      <c r="Q19" s="1"/>
    </row>
    <row r="20" spans="1:17">
      <c r="A20" s="940"/>
      <c r="B20" s="946"/>
      <c r="C20" s="947"/>
      <c r="D20" s="947"/>
      <c r="E20" s="947"/>
      <c r="F20" s="947"/>
      <c r="G20" s="947"/>
      <c r="H20" s="947"/>
      <c r="I20" s="947"/>
      <c r="J20" s="947"/>
      <c r="K20" s="947"/>
      <c r="L20" s="948"/>
      <c r="M20" s="940"/>
      <c r="P20" s="1"/>
      <c r="Q20" s="1"/>
    </row>
    <row r="21" spans="1:17">
      <c r="A21" s="940"/>
      <c r="B21" s="946"/>
      <c r="C21" s="947"/>
      <c r="D21" s="947"/>
      <c r="E21" s="947"/>
      <c r="F21" s="947"/>
      <c r="G21" s="947"/>
      <c r="H21" s="947"/>
      <c r="I21" s="947"/>
      <c r="J21" s="947"/>
      <c r="K21" s="947"/>
      <c r="L21" s="948"/>
      <c r="M21" s="940"/>
      <c r="P21" s="1"/>
      <c r="Q21" s="1"/>
    </row>
    <row r="22" spans="1:17">
      <c r="A22" s="940"/>
      <c r="B22" s="946"/>
      <c r="C22" s="947"/>
      <c r="D22" s="947"/>
      <c r="E22" s="947"/>
      <c r="F22" s="947"/>
      <c r="G22" s="947"/>
      <c r="H22" s="947"/>
      <c r="I22" s="947"/>
      <c r="J22" s="947"/>
      <c r="K22" s="947"/>
      <c r="L22" s="948"/>
      <c r="M22" s="940"/>
    </row>
    <row r="23" spans="1:17">
      <c r="A23" s="940"/>
      <c r="B23" s="946"/>
      <c r="C23" s="947"/>
      <c r="D23" s="947"/>
      <c r="E23" s="947"/>
      <c r="F23" s="947"/>
      <c r="G23" s="947"/>
      <c r="H23" s="947"/>
      <c r="I23" s="947"/>
      <c r="J23" s="947"/>
      <c r="K23" s="947"/>
      <c r="L23" s="948"/>
      <c r="M23" s="940"/>
      <c r="P23" s="1"/>
    </row>
    <row r="24" spans="1:17">
      <c r="A24" s="940"/>
      <c r="B24" s="946"/>
      <c r="C24" s="947"/>
      <c r="D24" s="947"/>
      <c r="E24" s="947"/>
      <c r="F24" s="947"/>
      <c r="G24" s="947"/>
      <c r="H24" s="947"/>
      <c r="I24" s="947"/>
      <c r="J24" s="947"/>
      <c r="K24" s="947"/>
      <c r="L24" s="948"/>
      <c r="M24" s="940"/>
      <c r="P24" s="1"/>
    </row>
    <row r="25" spans="1:17">
      <c r="A25" s="940"/>
      <c r="B25" s="946"/>
      <c r="C25" s="947"/>
      <c r="D25" s="947"/>
      <c r="E25" s="947"/>
      <c r="F25" s="947"/>
      <c r="G25" s="947"/>
      <c r="H25" s="947"/>
      <c r="I25" s="947"/>
      <c r="J25" s="947"/>
      <c r="K25" s="947"/>
      <c r="L25" s="948"/>
      <c r="M25" s="940"/>
      <c r="P25" s="1"/>
    </row>
    <row r="26" spans="1:17" ht="16.2" customHeight="1">
      <c r="A26" s="940"/>
      <c r="B26" s="946"/>
      <c r="C26" s="947"/>
      <c r="D26" s="947"/>
      <c r="E26" s="947"/>
      <c r="F26" s="947"/>
      <c r="G26" s="947"/>
      <c r="H26" s="947"/>
      <c r="I26" s="947"/>
      <c r="J26" s="947"/>
      <c r="K26" s="947"/>
      <c r="L26" s="948"/>
      <c r="M26" s="940"/>
      <c r="P26" s="1"/>
    </row>
    <row r="27" spans="1:17" ht="13.8" thickBot="1">
      <c r="A27" s="940"/>
      <c r="B27" s="949"/>
      <c r="C27" s="950"/>
      <c r="D27" s="950"/>
      <c r="E27" s="950"/>
      <c r="F27" s="950"/>
      <c r="G27" s="950"/>
      <c r="H27" s="950"/>
      <c r="I27" s="950"/>
      <c r="J27" s="950"/>
      <c r="K27" s="950"/>
      <c r="L27" s="951"/>
      <c r="M27" s="940"/>
      <c r="P27" s="1"/>
    </row>
    <row r="28" spans="1:17" ht="13.8" thickTop="1">
      <c r="A28" s="940"/>
      <c r="B28" s="940"/>
      <c r="C28" s="940"/>
      <c r="D28" s="940"/>
      <c r="E28" s="940"/>
      <c r="F28" s="940"/>
      <c r="G28" s="940"/>
      <c r="H28" s="940"/>
      <c r="I28" s="940"/>
      <c r="J28" s="940"/>
      <c r="K28" s="940"/>
      <c r="L28" s="940"/>
      <c r="M28" s="940"/>
      <c r="P28" s="1"/>
    </row>
    <row r="29" spans="1:17">
      <c r="A29" s="940"/>
      <c r="B29" s="940"/>
      <c r="C29" s="940"/>
      <c r="D29" s="940"/>
      <c r="E29" s="940"/>
      <c r="F29" s="940"/>
      <c r="G29" s="940"/>
      <c r="H29" s="940"/>
      <c r="I29" s="940"/>
      <c r="J29" s="940"/>
      <c r="K29" s="940"/>
      <c r="L29" s="940"/>
      <c r="M29" s="940"/>
      <c r="P29" s="1"/>
    </row>
    <row r="30" spans="1:17">
      <c r="A30" s="941"/>
      <c r="B30" s="942"/>
      <c r="C30" s="942"/>
      <c r="D30" s="942"/>
      <c r="E30" s="942"/>
      <c r="F30" s="942"/>
      <c r="G30" s="942"/>
      <c r="H30" s="942"/>
      <c r="I30" s="942"/>
      <c r="J30" s="942"/>
      <c r="K30" s="942"/>
      <c r="L30" s="942"/>
      <c r="M30" s="942"/>
      <c r="N30" s="942"/>
      <c r="P30" s="1"/>
    </row>
    <row r="31" spans="1:17">
      <c r="A31" s="942"/>
      <c r="B31" s="942"/>
      <c r="C31" s="942"/>
      <c r="D31" s="942"/>
      <c r="E31" s="942"/>
      <c r="F31" s="942"/>
      <c r="G31" s="942"/>
      <c r="H31" s="942"/>
      <c r="I31" s="942"/>
      <c r="J31" s="942"/>
      <c r="K31" s="942"/>
      <c r="L31" s="942"/>
      <c r="M31" s="942"/>
      <c r="N31" s="942"/>
      <c r="P31" s="1"/>
    </row>
    <row r="32" spans="1:17">
      <c r="A32" s="942"/>
      <c r="B32" s="942"/>
      <c r="C32" s="942"/>
      <c r="D32" s="942"/>
      <c r="E32" s="942"/>
      <c r="F32" s="942"/>
      <c r="G32" s="942"/>
      <c r="H32" s="942"/>
      <c r="I32" s="942"/>
      <c r="J32" s="942"/>
      <c r="K32" s="942"/>
      <c r="L32" s="942"/>
      <c r="M32" s="942"/>
      <c r="N32" s="942"/>
      <c r="P32" s="1"/>
    </row>
    <row r="33" spans="1:16">
      <c r="A33" s="942"/>
      <c r="B33" s="942"/>
      <c r="C33" s="942"/>
      <c r="D33" s="942"/>
      <c r="E33" s="942"/>
      <c r="F33" s="942"/>
      <c r="G33" s="942"/>
      <c r="H33" s="942"/>
      <c r="I33" s="942"/>
      <c r="J33" s="942"/>
      <c r="K33" s="942"/>
      <c r="L33" s="942"/>
      <c r="M33" s="942"/>
      <c r="N33" s="942"/>
      <c r="P33" s="1"/>
    </row>
    <row r="34" spans="1:16">
      <c r="A34" s="942"/>
      <c r="B34" s="942"/>
      <c r="C34" s="942"/>
      <c r="D34" s="942"/>
      <c r="E34" s="942"/>
      <c r="F34" s="942"/>
      <c r="G34" s="942"/>
      <c r="H34" s="942"/>
      <c r="I34" s="942"/>
      <c r="J34" s="942"/>
      <c r="K34" s="942"/>
      <c r="L34" s="942"/>
      <c r="M34" s="942"/>
      <c r="N34" s="942"/>
      <c r="P34" s="1"/>
    </row>
    <row r="35" spans="1:16">
      <c r="P35" s="1"/>
    </row>
    <row r="36" spans="1:16">
      <c r="P36" s="1"/>
    </row>
    <row r="37" spans="1:16">
      <c r="P37" s="1"/>
    </row>
    <row r="38" spans="1:16">
      <c r="P38" s="1"/>
    </row>
    <row r="39" spans="1:16">
      <c r="P39" s="1"/>
    </row>
    <row r="40" spans="1:16">
      <c r="P40" s="1"/>
    </row>
    <row r="41" spans="1:16">
      <c r="P41" s="1"/>
    </row>
    <row r="42" spans="1:16">
      <c r="P42" s="1"/>
    </row>
    <row r="51" spans="16:16" ht="17.399999999999999">
      <c r="P51" s="406"/>
    </row>
  </sheetData>
  <mergeCells count="9">
    <mergeCell ref="B18:L27"/>
    <mergeCell ref="A30:N34"/>
    <mergeCell ref="A1:M1"/>
    <mergeCell ref="A2:M2"/>
    <mergeCell ref="A3:M3"/>
    <mergeCell ref="N3:N7"/>
    <mergeCell ref="A4:M4"/>
    <mergeCell ref="B6:E14"/>
    <mergeCell ref="H6:L15"/>
  </mergeCells>
  <phoneticPr fontId="81"/>
  <pageMargins left="0.75" right="0.75" top="1" bottom="1" header="0.51200000000000001" footer="0.51200000000000001"/>
  <pageSetup paperSize="9" scale="98"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2"/>
  <sheetViews>
    <sheetView showGridLines="0" view="pageBreakPreview" zoomScale="81" zoomScaleNormal="100" zoomScaleSheetLayoutView="81" workbookViewId="0">
      <selection activeCell="A21" sqref="A21:XFD49"/>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5" t="s">
        <v>269</v>
      </c>
      <c r="B1" s="356" t="s">
        <v>118</v>
      </c>
      <c r="C1" s="357" t="s">
        <v>119</v>
      </c>
      <c r="D1" s="358" t="s">
        <v>120</v>
      </c>
    </row>
    <row r="2" spans="1:11" s="15" customFormat="1" ht="45.6" customHeight="1">
      <c r="A2" s="377" t="s">
        <v>339</v>
      </c>
      <c r="B2" s="309"/>
      <c r="C2" s="268"/>
      <c r="D2" s="353"/>
    </row>
    <row r="3" spans="1:11" s="15" customFormat="1" ht="192" customHeight="1">
      <c r="A3" s="367" t="s">
        <v>340</v>
      </c>
      <c r="B3" s="337" t="s">
        <v>258</v>
      </c>
      <c r="C3" s="365" t="s">
        <v>257</v>
      </c>
      <c r="D3" s="354">
        <v>45848</v>
      </c>
    </row>
    <row r="4" spans="1:11" s="15" customFormat="1" ht="39.6" customHeight="1" thickBot="1">
      <c r="A4" s="613" t="s">
        <v>341</v>
      </c>
      <c r="B4" s="360"/>
      <c r="C4" s="361"/>
      <c r="D4" s="354"/>
    </row>
    <row r="5" spans="1:11" s="15" customFormat="1" ht="45.6" customHeight="1">
      <c r="A5" s="377" t="s">
        <v>342</v>
      </c>
      <c r="B5" s="309"/>
      <c r="C5" s="268"/>
      <c r="D5" s="353"/>
    </row>
    <row r="6" spans="1:11" s="15" customFormat="1" ht="279" customHeight="1">
      <c r="A6" s="367" t="s">
        <v>343</v>
      </c>
      <c r="B6" s="337" t="s">
        <v>344</v>
      </c>
      <c r="C6" s="365" t="s">
        <v>345</v>
      </c>
      <c r="D6" s="354">
        <v>45848</v>
      </c>
    </row>
    <row r="7" spans="1:11" s="15" customFormat="1" ht="39.6" customHeight="1" thickBot="1">
      <c r="A7" s="359" t="s">
        <v>346</v>
      </c>
      <c r="B7" s="360"/>
      <c r="C7" s="361"/>
      <c r="D7" s="354"/>
    </row>
    <row r="8" spans="1:11" s="15" customFormat="1" ht="42.6" customHeight="1">
      <c r="A8" s="377" t="s">
        <v>347</v>
      </c>
      <c r="B8" s="346"/>
      <c r="C8" s="347"/>
      <c r="D8" s="353"/>
      <c r="E8" s="1"/>
      <c r="F8" s="1"/>
      <c r="G8" s="1"/>
      <c r="H8" s="1"/>
      <c r="I8" s="1"/>
      <c r="J8" s="1"/>
      <c r="K8" s="1"/>
    </row>
    <row r="9" spans="1:11" s="15" customFormat="1" ht="154.19999999999999" customHeight="1" thickBot="1">
      <c r="A9" s="367" t="s">
        <v>349</v>
      </c>
      <c r="B9" s="337" t="s">
        <v>348</v>
      </c>
      <c r="C9" s="365" t="s">
        <v>351</v>
      </c>
      <c r="D9" s="354">
        <v>45847</v>
      </c>
      <c r="E9" s="1"/>
      <c r="F9" s="1"/>
      <c r="G9" s="1"/>
      <c r="H9" s="1"/>
      <c r="I9" s="1"/>
      <c r="J9" s="1"/>
      <c r="K9" s="1"/>
    </row>
    <row r="10" spans="1:11" s="15" customFormat="1" ht="36.6" customHeight="1" thickBot="1">
      <c r="A10" s="602" t="s">
        <v>350</v>
      </c>
      <c r="B10" s="350"/>
      <c r="C10" s="174"/>
      <c r="D10" s="368"/>
    </row>
    <row r="11" spans="1:11" s="15" customFormat="1" ht="31.2" hidden="1" customHeight="1">
      <c r="A11" s="355"/>
      <c r="B11" s="356"/>
      <c r="C11" s="357"/>
      <c r="D11" s="358"/>
    </row>
    <row r="12" spans="1:11" s="15" customFormat="1" ht="46.2" customHeight="1">
      <c r="A12" s="375" t="s">
        <v>353</v>
      </c>
      <c r="B12" s="180"/>
      <c r="C12" s="313"/>
      <c r="D12" s="353"/>
    </row>
    <row r="13" spans="1:11" s="15" customFormat="1" ht="208.2" customHeight="1">
      <c r="A13" s="362" t="s">
        <v>355</v>
      </c>
      <c r="B13" s="269" t="s">
        <v>356</v>
      </c>
      <c r="C13" s="312" t="s">
        <v>352</v>
      </c>
      <c r="D13" s="354">
        <v>45847</v>
      </c>
    </row>
    <row r="14" spans="1:11" s="15" customFormat="1" ht="37.200000000000003" customHeight="1" thickBot="1">
      <c r="A14" s="372" t="s">
        <v>354</v>
      </c>
      <c r="B14" s="363"/>
      <c r="C14" s="364"/>
      <c r="D14" s="354"/>
      <c r="E14" s="1"/>
      <c r="F14" s="1"/>
      <c r="G14" s="1"/>
      <c r="H14" s="1"/>
      <c r="I14" s="1"/>
      <c r="J14" s="1"/>
      <c r="K14" s="1"/>
    </row>
    <row r="15" spans="1:11" s="15" customFormat="1" ht="42" customHeight="1">
      <c r="A15" s="376" t="s">
        <v>357</v>
      </c>
      <c r="B15" s="797" t="s">
        <v>258</v>
      </c>
      <c r="C15" s="799" t="s">
        <v>360</v>
      </c>
      <c r="D15" s="802">
        <v>45846</v>
      </c>
      <c r="E15" s="1"/>
      <c r="F15" s="1"/>
      <c r="G15" s="1"/>
      <c r="H15" s="1"/>
      <c r="I15" s="1"/>
      <c r="J15" s="1"/>
      <c r="K15" s="1"/>
    </row>
    <row r="16" spans="1:11" s="15" customFormat="1" ht="144" customHeight="1">
      <c r="A16" s="402" t="s">
        <v>358</v>
      </c>
      <c r="B16" s="798"/>
      <c r="C16" s="800"/>
      <c r="D16" s="803"/>
      <c r="E16" s="1"/>
      <c r="F16" s="1"/>
      <c r="G16" s="1"/>
      <c r="H16" s="1"/>
      <c r="I16" s="1"/>
      <c r="J16" s="1"/>
      <c r="K16" s="1"/>
    </row>
    <row r="17" spans="1:19" s="15" customFormat="1" ht="42" customHeight="1" thickBot="1">
      <c r="A17" s="606" t="s">
        <v>359</v>
      </c>
      <c r="B17" s="607"/>
      <c r="C17" s="801"/>
      <c r="D17" s="804"/>
      <c r="E17" s="1"/>
      <c r="F17" s="1"/>
      <c r="G17" s="1"/>
      <c r="H17" s="1"/>
      <c r="I17" s="1"/>
      <c r="J17" s="1"/>
      <c r="K17" s="1"/>
    </row>
    <row r="18" spans="1:19" s="15" customFormat="1" ht="42.6" customHeight="1">
      <c r="A18" s="377" t="s">
        <v>361</v>
      </c>
      <c r="B18" s="809" t="s">
        <v>364</v>
      </c>
      <c r="C18" s="614"/>
      <c r="D18" s="353"/>
      <c r="E18" s="1"/>
      <c r="F18" s="1"/>
      <c r="G18" s="1"/>
      <c r="H18" s="1"/>
      <c r="I18" s="1"/>
      <c r="J18" s="1"/>
      <c r="K18" s="1"/>
    </row>
    <row r="19" spans="1:19" s="15" customFormat="1" ht="124.8" customHeight="1">
      <c r="A19" s="367" t="s">
        <v>362</v>
      </c>
      <c r="B19" s="810"/>
      <c r="C19" s="365" t="s">
        <v>365</v>
      </c>
      <c r="D19" s="354">
        <v>45845</v>
      </c>
      <c r="E19" s="1"/>
      <c r="F19" s="1"/>
      <c r="G19" s="1"/>
      <c r="H19" s="1"/>
      <c r="I19" s="1"/>
      <c r="J19" s="1"/>
      <c r="K19" s="1"/>
    </row>
    <row r="20" spans="1:19" s="15" customFormat="1" ht="36.6" customHeight="1" thickBot="1">
      <c r="A20" s="374" t="s">
        <v>363</v>
      </c>
      <c r="B20" s="811"/>
      <c r="C20" s="615"/>
      <c r="D20" s="368"/>
    </row>
    <row r="21" spans="1:19" s="15" customFormat="1" ht="45.6" hidden="1" customHeight="1">
      <c r="A21" s="375"/>
      <c r="B21" s="179"/>
      <c r="C21" s="173"/>
      <c r="D21" s="353"/>
    </row>
    <row r="22" spans="1:19" s="15" customFormat="1" ht="321" hidden="1" customHeight="1">
      <c r="A22" s="391"/>
      <c r="B22" s="337"/>
      <c r="C22" s="257"/>
      <c r="D22" s="373"/>
    </row>
    <row r="23" spans="1:19" s="15" customFormat="1" ht="38.4" hidden="1" customHeight="1" thickBot="1">
      <c r="A23" s="613"/>
      <c r="B23" s="350"/>
      <c r="C23" s="174"/>
      <c r="D23" s="368"/>
    </row>
    <row r="24" spans="1:19" s="15" customFormat="1" ht="49.2" hidden="1" customHeight="1">
      <c r="A24" s="375"/>
      <c r="B24" s="180"/>
      <c r="C24" s="172"/>
      <c r="D24" s="353"/>
    </row>
    <row r="25" spans="1:19" s="15" customFormat="1" ht="77.400000000000006" hidden="1" customHeight="1">
      <c r="A25" s="378"/>
      <c r="B25" s="201"/>
      <c r="C25" s="257"/>
      <c r="D25" s="370"/>
    </row>
    <row r="26" spans="1:19" s="15" customFormat="1" ht="39.6" hidden="1" customHeight="1" thickBot="1">
      <c r="A26" s="423"/>
      <c r="B26" s="392"/>
      <c r="C26" s="393"/>
      <c r="D26" s="394"/>
    </row>
    <row r="27" spans="1:19" s="15" customFormat="1" ht="40.950000000000003" hidden="1" customHeight="1">
      <c r="A27" s="608"/>
      <c r="B27" s="177"/>
      <c r="C27" s="807"/>
      <c r="D27" s="805"/>
      <c r="S27" s="182"/>
    </row>
    <row r="28" spans="1:19" s="15" customFormat="1" ht="123" hidden="1" customHeight="1">
      <c r="A28" s="379"/>
      <c r="B28" s="322"/>
      <c r="C28" s="807"/>
      <c r="D28" s="805"/>
      <c r="S28" s="182"/>
    </row>
    <row r="29" spans="1:19" s="15" customFormat="1" ht="34.950000000000003" hidden="1" customHeight="1" thickBot="1">
      <c r="A29" s="203"/>
      <c r="B29" s="72"/>
      <c r="C29" s="808"/>
      <c r="D29" s="806"/>
      <c r="E29" s="15" t="s">
        <v>209</v>
      </c>
      <c r="H29" s="348"/>
      <c r="I29" s="348"/>
      <c r="J29" s="348"/>
      <c r="K29" s="348"/>
      <c r="L29" s="348"/>
      <c r="M29" s="348"/>
      <c r="N29" s="349"/>
    </row>
    <row r="30" spans="1:19" s="15" customFormat="1" ht="40.950000000000003" hidden="1" customHeight="1" thickTop="1">
      <c r="A30" s="424"/>
      <c r="B30" s="812"/>
      <c r="C30" s="821"/>
      <c r="D30" s="129"/>
    </row>
    <row r="31" spans="1:19" s="15" customFormat="1" ht="147" hidden="1" customHeight="1">
      <c r="A31" s="204"/>
      <c r="B31" s="813"/>
      <c r="C31" s="822"/>
      <c r="D31" s="183"/>
    </row>
    <row r="32" spans="1:19" s="15" customFormat="1" ht="42.6" hidden="1" customHeight="1" thickBot="1">
      <c r="A32" s="205"/>
      <c r="B32" s="814"/>
      <c r="C32" s="823"/>
      <c r="D32" s="128"/>
    </row>
    <row r="33" spans="1:4" s="15" customFormat="1" ht="40.950000000000003" hidden="1" customHeight="1" thickTop="1">
      <c r="A33" s="574"/>
      <c r="B33" s="815"/>
      <c r="C33" s="824"/>
      <c r="D33" s="817"/>
    </row>
    <row r="34" spans="1:4" s="68" customFormat="1" ht="99.6" hidden="1" customHeight="1">
      <c r="A34" s="308"/>
      <c r="B34" s="816"/>
      <c r="C34" s="825"/>
      <c r="D34" s="818"/>
    </row>
    <row r="35" spans="1:4" s="15" customFormat="1" ht="31.2" hidden="1" customHeight="1" thickBot="1">
      <c r="A35" s="266"/>
      <c r="B35" s="263"/>
      <c r="C35" s="264"/>
      <c r="D35" s="265"/>
    </row>
    <row r="36" spans="1:4" ht="47.4" hidden="1" customHeight="1" thickTop="1">
      <c r="A36" s="236"/>
      <c r="B36" s="127"/>
      <c r="C36" s="819"/>
      <c r="D36" s="129"/>
    </row>
    <row r="37" spans="1:4" ht="78.599999999999994" hidden="1" customHeight="1">
      <c r="A37" s="200"/>
      <c r="B37" s="196"/>
      <c r="C37" s="820"/>
      <c r="D37" s="183"/>
    </row>
    <row r="38" spans="1:4" ht="37.200000000000003" hidden="1" customHeight="1" thickBot="1">
      <c r="A38" s="207"/>
      <c r="B38" s="191"/>
      <c r="C38" s="190"/>
      <c r="D38" s="128"/>
    </row>
    <row r="39" spans="1:4" ht="42" hidden="1" customHeight="1" thickTop="1">
      <c r="A39" s="236"/>
      <c r="B39" s="127"/>
      <c r="C39" s="819"/>
      <c r="D39" s="129"/>
    </row>
    <row r="40" spans="1:4" ht="227.4" hidden="1" customHeight="1">
      <c r="A40" s="206"/>
      <c r="B40" s="196"/>
      <c r="C40" s="820"/>
      <c r="D40" s="183"/>
    </row>
    <row r="41" spans="1:4" ht="36.6" hidden="1" customHeight="1" thickBot="1">
      <c r="A41" s="207"/>
      <c r="B41" s="191"/>
      <c r="C41" s="190"/>
      <c r="D41" s="128"/>
    </row>
    <row r="42" spans="1:4" ht="45" hidden="1" customHeight="1" thickTop="1">
      <c r="A42" s="236"/>
      <c r="B42" s="127"/>
      <c r="C42" s="819"/>
      <c r="D42" s="129"/>
    </row>
    <row r="43" spans="1:4" ht="230.4" hidden="1" customHeight="1" thickBot="1">
      <c r="A43" s="206"/>
      <c r="B43" s="196"/>
      <c r="C43" s="820"/>
      <c r="D43" s="183"/>
    </row>
    <row r="44" spans="1:4" ht="36" hidden="1" customHeight="1" thickTop="1">
      <c r="A44" s="253"/>
      <c r="B44" s="127"/>
      <c r="C44" s="819"/>
      <c r="D44" s="129"/>
    </row>
    <row r="45" spans="1:4" ht="161.4" hidden="1" customHeight="1">
      <c r="A45" s="248"/>
      <c r="B45" s="188"/>
      <c r="C45" s="820"/>
      <c r="D45" s="183"/>
    </row>
    <row r="46" spans="1:4" ht="31.2" hidden="1" customHeight="1" thickBot="1">
      <c r="A46" s="207"/>
      <c r="B46" s="191"/>
      <c r="C46" s="190"/>
      <c r="D46" s="128"/>
    </row>
    <row r="47" spans="1:4" s="15" customFormat="1" ht="45.6" hidden="1" customHeight="1">
      <c r="A47" s="375"/>
      <c r="B47" s="179"/>
      <c r="C47" s="173"/>
      <c r="D47" s="353"/>
    </row>
    <row r="48" spans="1:4" s="15" customFormat="1" ht="144.6" hidden="1" customHeight="1" thickBot="1">
      <c r="A48" s="391"/>
      <c r="B48" s="337"/>
      <c r="C48" s="257"/>
      <c r="D48" s="373"/>
    </row>
    <row r="49" spans="1:4" s="15" customFormat="1" ht="38.4" hidden="1" customHeight="1" thickBot="1">
      <c r="A49" s="602"/>
      <c r="B49" s="350"/>
      <c r="C49" s="174"/>
      <c r="D49" s="368"/>
    </row>
    <row r="50" spans="1:4" ht="31.2" customHeight="1">
      <c r="A50" s="314"/>
    </row>
    <row r="51" spans="1:4" ht="31.2" customHeight="1">
      <c r="A51" s="315" t="s">
        <v>196</v>
      </c>
    </row>
    <row r="52" spans="1:4" ht="31.2" customHeight="1">
      <c r="A52" s="316" t="s">
        <v>197</v>
      </c>
    </row>
  </sheetData>
  <protectedRanges>
    <protectedRange sqref="A22:D22 A48:D48" name="範囲1"/>
  </protectedRanges>
  <mergeCells count="15">
    <mergeCell ref="B30:B32"/>
    <mergeCell ref="B33:B34"/>
    <mergeCell ref="D33:D34"/>
    <mergeCell ref="C44:C45"/>
    <mergeCell ref="C30:C32"/>
    <mergeCell ref="C42:C43"/>
    <mergeCell ref="C36:C37"/>
    <mergeCell ref="C39:C40"/>
    <mergeCell ref="C33:C34"/>
    <mergeCell ref="B15:B16"/>
    <mergeCell ref="C15:C17"/>
    <mergeCell ref="D15:D17"/>
    <mergeCell ref="D27:D29"/>
    <mergeCell ref="C27:C29"/>
    <mergeCell ref="B18:B20"/>
  </mergeCells>
  <phoneticPr fontId="15"/>
  <hyperlinks>
    <hyperlink ref="A52" r:id="rId1" xr:uid="{86A4B1F7-D48D-4D2F-A37F-38B8392EB19D}"/>
    <hyperlink ref="A4" r:id="rId2" xr:uid="{69159068-7F72-47DC-B419-D9DBAE589749}"/>
    <hyperlink ref="A7" r:id="rId3" xr:uid="{209F8B6D-9071-406C-A568-CB1AEA36E8C5}"/>
    <hyperlink ref="A10" r:id="rId4" xr:uid="{903E01D7-B271-48F0-BA2E-BA0E8A68C6E8}"/>
    <hyperlink ref="A14" r:id="rId5" xr:uid="{68F3DC76-9B1A-4E26-B2B6-D0FEDF426BB5}"/>
    <hyperlink ref="A20" r:id="rId6" xr:uid="{2508B261-F324-4C84-B6A4-42FE485A28E2}"/>
  </hyperlinks>
  <pageMargins left="0" right="0" top="0.19685039370078741" bottom="0.39370078740157483" header="0" footer="0.19685039370078741"/>
  <pageSetup paperSize="8" scale="21" orientation="portrait" horizontalDpi="300" verticalDpi="300" r:id="rId7"/>
  <headerFooter alignWithMargins="0"/>
  <rowBreaks count="1" manualBreakCount="1">
    <brk id="3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61"/>
  <sheetViews>
    <sheetView defaultGridColor="0" view="pageBreakPreview" colorId="56" zoomScale="84" zoomScaleNormal="66" zoomScaleSheetLayoutView="84" workbookViewId="0">
      <selection activeCell="B6" sqref="B6"/>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4" t="s">
        <v>270</v>
      </c>
      <c r="B1" s="245" t="s">
        <v>134</v>
      </c>
      <c r="C1" s="557" t="s">
        <v>120</v>
      </c>
    </row>
    <row r="2" spans="1:3" ht="40.200000000000003" customHeight="1">
      <c r="A2" s="199" t="s">
        <v>401</v>
      </c>
      <c r="B2" s="180"/>
      <c r="C2" s="172"/>
    </row>
    <row r="3" spans="1:3" ht="121.2" customHeight="1">
      <c r="A3" s="306" t="s">
        <v>403</v>
      </c>
      <c r="B3" s="643" t="s">
        <v>402</v>
      </c>
      <c r="C3" s="173">
        <v>45850</v>
      </c>
    </row>
    <row r="4" spans="1:3" ht="40.200000000000003" customHeight="1" thickBot="1">
      <c r="A4" s="187" t="s">
        <v>404</v>
      </c>
      <c r="B4" s="179"/>
      <c r="C4" s="173"/>
    </row>
    <row r="5" spans="1:3" ht="40.200000000000003" customHeight="1">
      <c r="A5" s="199" t="s">
        <v>398</v>
      </c>
      <c r="B5" s="180"/>
      <c r="C5" s="172"/>
    </row>
    <row r="6" spans="1:3" ht="235.2" customHeight="1">
      <c r="A6" s="306" t="s">
        <v>399</v>
      </c>
      <c r="B6" s="643" t="s">
        <v>397</v>
      </c>
      <c r="C6" s="173">
        <v>45850</v>
      </c>
    </row>
    <row r="7" spans="1:3" ht="40.200000000000003" customHeight="1" thickBot="1">
      <c r="A7" s="187" t="s">
        <v>400</v>
      </c>
      <c r="B7" s="179"/>
      <c r="C7" s="173"/>
    </row>
    <row r="8" spans="1:3" ht="39" customHeight="1">
      <c r="A8" s="199" t="s">
        <v>432</v>
      </c>
      <c r="B8" s="180"/>
      <c r="C8" s="172"/>
    </row>
    <row r="9" spans="1:3" ht="257.39999999999998" customHeight="1">
      <c r="A9" s="306" t="s">
        <v>367</v>
      </c>
      <c r="B9" s="643" t="s">
        <v>390</v>
      </c>
      <c r="C9" s="173">
        <v>45848</v>
      </c>
    </row>
    <row r="10" spans="1:3" ht="32.4" customHeight="1" thickBot="1">
      <c r="A10" s="187" t="s">
        <v>366</v>
      </c>
      <c r="B10" s="179"/>
      <c r="C10" s="173"/>
    </row>
    <row r="11" spans="1:3" ht="40.950000000000003" customHeight="1">
      <c r="A11" s="199" t="s">
        <v>433</v>
      </c>
      <c r="B11" s="180"/>
      <c r="C11" s="172"/>
    </row>
    <row r="12" spans="1:3" ht="252.6" customHeight="1">
      <c r="A12" s="586" t="s">
        <v>369</v>
      </c>
      <c r="B12" s="337" t="s">
        <v>391</v>
      </c>
      <c r="C12" s="173">
        <v>45847</v>
      </c>
    </row>
    <row r="13" spans="1:3" ht="32.4" customHeight="1" thickBot="1">
      <c r="A13" s="197" t="s">
        <v>368</v>
      </c>
      <c r="B13" s="179"/>
      <c r="C13" s="173"/>
    </row>
    <row r="14" spans="1:3" ht="40.200000000000003" customHeight="1">
      <c r="A14" s="199" t="s">
        <v>434</v>
      </c>
      <c r="B14" s="180"/>
      <c r="C14" s="172"/>
    </row>
    <row r="15" spans="1:3" ht="105.6" customHeight="1">
      <c r="A15" s="306" t="s">
        <v>371</v>
      </c>
      <c r="B15" s="178" t="s">
        <v>391</v>
      </c>
      <c r="C15" s="173">
        <v>45847</v>
      </c>
    </row>
    <row r="16" spans="1:3" ht="37.200000000000003" customHeight="1" thickBot="1">
      <c r="A16" s="197" t="s">
        <v>370</v>
      </c>
      <c r="B16" s="179"/>
      <c r="C16" s="173"/>
    </row>
    <row r="17" spans="1:3" ht="40.200000000000003" customHeight="1">
      <c r="A17" s="341" t="s">
        <v>435</v>
      </c>
      <c r="B17" s="311"/>
      <c r="C17" s="301"/>
    </row>
    <row r="18" spans="1:3" ht="193.2" customHeight="1">
      <c r="A18" s="307" t="s">
        <v>372</v>
      </c>
      <c r="B18" s="310" t="s">
        <v>392</v>
      </c>
      <c r="C18" s="302">
        <v>45847</v>
      </c>
    </row>
    <row r="19" spans="1:3" ht="36" customHeight="1" thickBot="1">
      <c r="A19" s="305" t="s">
        <v>373</v>
      </c>
      <c r="B19" s="303"/>
      <c r="C19" s="304"/>
    </row>
    <row r="20" spans="1:3" ht="40.200000000000003" customHeight="1">
      <c r="A20" s="342" t="s">
        <v>436</v>
      </c>
      <c r="B20" s="330"/>
      <c r="C20" s="333"/>
    </row>
    <row r="21" spans="1:3" ht="384.6" customHeight="1">
      <c r="A21" s="384" t="s">
        <v>375</v>
      </c>
      <c r="B21" s="383" t="s">
        <v>393</v>
      </c>
      <c r="C21" s="334">
        <v>45845</v>
      </c>
    </row>
    <row r="22" spans="1:3" ht="40.200000000000003" customHeight="1" thickBot="1">
      <c r="A22" s="552" t="s">
        <v>374</v>
      </c>
      <c r="B22" s="332"/>
      <c r="C22" s="335"/>
    </row>
    <row r="23" spans="1:3" ht="48.6" customHeight="1">
      <c r="A23" s="342" t="s">
        <v>437</v>
      </c>
      <c r="B23" s="330"/>
      <c r="C23" s="333"/>
    </row>
    <row r="24" spans="1:3" ht="259.8" customHeight="1">
      <c r="A24" s="200" t="s">
        <v>377</v>
      </c>
      <c r="B24" s="383" t="s">
        <v>394</v>
      </c>
      <c r="C24" s="334">
        <v>45847</v>
      </c>
    </row>
    <row r="25" spans="1:3" ht="31.95" customHeight="1" thickBot="1">
      <c r="A25" s="552" t="s">
        <v>376</v>
      </c>
      <c r="B25" s="332"/>
      <c r="C25" s="335"/>
    </row>
    <row r="26" spans="1:3" ht="40.200000000000003" customHeight="1">
      <c r="A26" s="342" t="s">
        <v>438</v>
      </c>
      <c r="B26" s="330"/>
      <c r="C26" s="333"/>
    </row>
    <row r="27" spans="1:3" ht="388.2" customHeight="1">
      <c r="A27" s="384" t="s">
        <v>379</v>
      </c>
      <c r="B27" s="407" t="s">
        <v>395</v>
      </c>
      <c r="C27" s="334">
        <v>45845</v>
      </c>
    </row>
    <row r="28" spans="1:3" ht="40.200000000000003" customHeight="1" thickBot="1">
      <c r="A28" s="552" t="s">
        <v>378</v>
      </c>
      <c r="B28" s="332"/>
      <c r="C28" s="335"/>
    </row>
    <row r="29" spans="1:3" ht="40.200000000000003" customHeight="1">
      <c r="A29" s="369" t="s">
        <v>439</v>
      </c>
      <c r="B29" s="330"/>
      <c r="C29" s="333"/>
    </row>
    <row r="30" spans="1:3" ht="210.6" customHeight="1">
      <c r="A30" s="366" t="s">
        <v>381</v>
      </c>
      <c r="B30" s="407" t="s">
        <v>392</v>
      </c>
      <c r="C30" s="334">
        <v>45845</v>
      </c>
    </row>
    <row r="31" spans="1:3" ht="36.6" customHeight="1" thickBot="1">
      <c r="A31" s="553" t="s">
        <v>380</v>
      </c>
      <c r="B31" s="332"/>
      <c r="C31" s="335"/>
    </row>
    <row r="32" spans="1:3" ht="40.200000000000003" customHeight="1" thickTop="1">
      <c r="A32" s="609" t="s">
        <v>440</v>
      </c>
      <c r="B32" s="815" t="s">
        <v>396</v>
      </c>
      <c r="C32" s="826">
        <v>45845</v>
      </c>
    </row>
    <row r="33" spans="1:3" ht="409.2" customHeight="1">
      <c r="A33" s="262" t="s">
        <v>383</v>
      </c>
      <c r="B33" s="816"/>
      <c r="C33" s="827"/>
    </row>
    <row r="34" spans="1:3" ht="37.950000000000003" customHeight="1" thickBot="1">
      <c r="A34" s="266" t="s">
        <v>382</v>
      </c>
      <c r="B34" s="263"/>
      <c r="C34" s="264"/>
    </row>
    <row r="35" spans="1:3" ht="40.200000000000003" customHeight="1" thickTop="1">
      <c r="A35" s="610" t="s">
        <v>441</v>
      </c>
      <c r="B35" s="127"/>
      <c r="C35" s="807">
        <v>45845</v>
      </c>
    </row>
    <row r="36" spans="1:3" ht="255.6" customHeight="1">
      <c r="A36" s="425" t="s">
        <v>385</v>
      </c>
      <c r="B36" s="177" t="s">
        <v>394</v>
      </c>
      <c r="C36" s="807"/>
    </row>
    <row r="37" spans="1:3" ht="40.200000000000003" customHeight="1" thickBot="1">
      <c r="A37" s="203" t="s">
        <v>384</v>
      </c>
      <c r="B37" s="126"/>
      <c r="C37" s="808"/>
    </row>
    <row r="38" spans="1:3" ht="40.200000000000003" customHeight="1" thickTop="1">
      <c r="A38" s="414" t="s">
        <v>442</v>
      </c>
      <c r="B38" s="330"/>
      <c r="C38" s="828">
        <v>45844</v>
      </c>
    </row>
    <row r="39" spans="1:3" ht="84" customHeight="1">
      <c r="A39" s="556" t="s">
        <v>387</v>
      </c>
      <c r="B39" s="331" t="s">
        <v>395</v>
      </c>
      <c r="C39" s="829"/>
    </row>
    <row r="40" spans="1:3" ht="34.799999999999997" customHeight="1" thickBot="1">
      <c r="A40" s="580" t="s">
        <v>386</v>
      </c>
      <c r="B40" s="332"/>
      <c r="C40" s="830"/>
    </row>
    <row r="41" spans="1:3" ht="40.200000000000003" customHeight="1">
      <c r="A41" s="414" t="s">
        <v>443</v>
      </c>
      <c r="B41" s="330"/>
      <c r="C41" s="333"/>
    </row>
    <row r="42" spans="1:3" ht="75" customHeight="1">
      <c r="A42" s="556" t="s">
        <v>389</v>
      </c>
      <c r="B42" s="331" t="s">
        <v>393</v>
      </c>
      <c r="C42" s="334"/>
    </row>
    <row r="43" spans="1:3" ht="40.200000000000003" customHeight="1" thickBot="1">
      <c r="A43" s="550" t="s">
        <v>388</v>
      </c>
      <c r="B43" s="332"/>
      <c r="C43" s="335"/>
    </row>
    <row r="44" spans="1:3" ht="40.200000000000003" hidden="1" customHeight="1">
      <c r="A44" s="414"/>
      <c r="B44" s="330"/>
      <c r="C44" s="403"/>
    </row>
    <row r="45" spans="1:3" ht="303" hidden="1" customHeight="1">
      <c r="A45" s="200"/>
      <c r="B45" s="331"/>
      <c r="C45" s="403"/>
    </row>
    <row r="46" spans="1:3" ht="40.200000000000003" hidden="1" customHeight="1" thickBot="1">
      <c r="A46" s="326"/>
      <c r="B46" s="332"/>
      <c r="C46" s="403"/>
    </row>
    <row r="47" spans="1:3" ht="40.200000000000003" hidden="1" customHeight="1">
      <c r="A47" s="554"/>
      <c r="B47" s="330"/>
      <c r="C47" s="333"/>
    </row>
    <row r="48" spans="1:3" ht="76.8" hidden="1" customHeight="1">
      <c r="A48" s="366"/>
      <c r="B48" s="331"/>
      <c r="C48" s="334"/>
    </row>
    <row r="49" spans="1:3" ht="36" hidden="1" customHeight="1" thickBot="1">
      <c r="A49" s="551"/>
      <c r="B49" s="332"/>
      <c r="C49" s="335"/>
    </row>
    <row r="50" spans="1:3" ht="40.200000000000003" hidden="1" customHeight="1">
      <c r="A50" s="555"/>
      <c r="B50" s="330"/>
      <c r="C50" s="333"/>
    </row>
    <row r="51" spans="1:3" ht="279" hidden="1" customHeight="1">
      <c r="A51" s="366"/>
      <c r="B51" s="331"/>
      <c r="C51" s="334"/>
    </row>
    <row r="52" spans="1:3" ht="40.200000000000003" hidden="1" customHeight="1" thickBot="1">
      <c r="A52" s="551"/>
      <c r="B52" s="332"/>
      <c r="C52" s="335"/>
    </row>
    <row r="53" spans="1:3" ht="40.200000000000003" hidden="1" customHeight="1">
      <c r="A53" s="555"/>
      <c r="B53" s="330"/>
      <c r="C53" s="333"/>
    </row>
    <row r="54" spans="1:3" ht="125.4" hidden="1" customHeight="1">
      <c r="A54" s="366"/>
      <c r="B54" s="331"/>
      <c r="C54" s="334"/>
    </row>
    <row r="55" spans="1:3" ht="40.200000000000003" hidden="1" customHeight="1" thickBot="1">
      <c r="A55" s="551"/>
      <c r="B55" s="332"/>
      <c r="C55" s="335"/>
    </row>
    <row r="56" spans="1:3" ht="40.200000000000003" hidden="1" customHeight="1">
      <c r="A56" s="555"/>
      <c r="B56" s="330"/>
      <c r="C56" s="333"/>
    </row>
    <row r="57" spans="1:3" ht="123.6" hidden="1" customHeight="1">
      <c r="A57" s="366"/>
      <c r="B57" s="331"/>
      <c r="C57" s="334"/>
    </row>
    <row r="58" spans="1:3" ht="40.200000000000003" hidden="1" customHeight="1" thickBot="1">
      <c r="A58" s="551"/>
      <c r="B58" s="332"/>
      <c r="C58" s="335"/>
    </row>
    <row r="59" spans="1:3" ht="40.200000000000003" hidden="1" customHeight="1">
      <c r="A59" s="555"/>
      <c r="B59" s="330"/>
      <c r="C59" s="333"/>
    </row>
    <row r="60" spans="1:3" ht="40.200000000000003" hidden="1" customHeight="1">
      <c r="A60" s="366"/>
      <c r="B60" s="331"/>
      <c r="C60" s="334"/>
    </row>
    <row r="61" spans="1:3" ht="40.200000000000003" hidden="1" customHeight="1" thickBot="1">
      <c r="A61" s="550"/>
      <c r="B61" s="332"/>
      <c r="C61" s="335"/>
    </row>
  </sheetData>
  <mergeCells count="4">
    <mergeCell ref="C32:C33"/>
    <mergeCell ref="B32:B33"/>
    <mergeCell ref="C35:C37"/>
    <mergeCell ref="C38:C40"/>
  </mergeCells>
  <phoneticPr fontId="81"/>
  <hyperlinks>
    <hyperlink ref="A10" r:id="rId1" xr:uid="{418EB9DA-18B1-4747-9393-25473076ACAD}"/>
    <hyperlink ref="A13" r:id="rId2" xr:uid="{79C860A7-33DE-44F6-9157-670A6163CC6B}"/>
    <hyperlink ref="A16" r:id="rId3" xr:uid="{798E12FB-C7B1-4604-83C6-F36DBF530BCB}"/>
    <hyperlink ref="A19" r:id="rId4" xr:uid="{3312FE19-18C9-488F-8A9D-6FE66927923E}"/>
    <hyperlink ref="A22" r:id="rId5" xr:uid="{1EAC6060-E4B8-45D5-869B-633B178FF594}"/>
    <hyperlink ref="A25" r:id="rId6" xr:uid="{3F9552BC-0EB8-4E04-8BAD-3699935F9052}"/>
    <hyperlink ref="A28" r:id="rId7" xr:uid="{56E8ABC6-2EA2-4AE5-A539-D01CED3C6D83}"/>
    <hyperlink ref="A31" r:id="rId8" xr:uid="{F4A91432-D759-4EE6-89C7-C4C0FFF2AC47}"/>
    <hyperlink ref="A34" r:id="rId9" xr:uid="{156AA3A1-FDEC-4CBB-BF2A-81E8737C3BA4}"/>
    <hyperlink ref="A37" r:id="rId10" xr:uid="{BCEA9EC8-5490-4657-9158-A45815BBC02F}"/>
    <hyperlink ref="A40" r:id="rId11" xr:uid="{A2C4AC23-5228-46C2-8062-4926723068AE}"/>
    <hyperlink ref="A43" r:id="rId12" xr:uid="{FB3E68D5-A02A-49FE-9E44-493F51988086}"/>
    <hyperlink ref="A7" r:id="rId13" xr:uid="{DF806B84-E95D-4EBB-ADDE-9EA4A80C1265}"/>
    <hyperlink ref="A4" r:id="rId14" xr:uid="{D3D43EBF-D04F-4502-BECB-CB2F8B5BAE77}"/>
  </hyperlinks>
  <pageMargins left="0.74803149606299213" right="0.74803149606299213" top="0.98425196850393704" bottom="0.98425196850393704" header="0.51181102362204722" footer="0.51181102362204722"/>
  <pageSetup paperSize="9" scale="14" fitToHeight="3" orientation="portrait" r:id="rId15"/>
  <headerFooter alignWithMargins="0"/>
  <rowBreaks count="1" manualBreakCount="1">
    <brk id="3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43" sqref="D43"/>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1" t="s">
        <v>328</v>
      </c>
      <c r="C2" s="380"/>
      <c r="D2" s="831" t="str">
        <f>+D24</f>
        <v>対前週
インフルエンザ 　　     　       　-2%    減少
新型コロナウイルス          　 　29% 　 増加</v>
      </c>
    </row>
    <row r="3" spans="1:7" ht="16.5" customHeight="1" thickBot="1">
      <c r="B3" s="237" t="s">
        <v>122</v>
      </c>
      <c r="C3" s="238" t="s">
        <v>123</v>
      </c>
      <c r="D3" s="831"/>
    </row>
    <row r="4" spans="1:7" ht="17.25" customHeight="1" thickBot="1">
      <c r="B4" s="239" t="s">
        <v>124</v>
      </c>
      <c r="C4" s="300" t="s">
        <v>329</v>
      </c>
      <c r="D4" s="40"/>
    </row>
    <row r="5" spans="1:7" ht="17.25" customHeight="1">
      <c r="B5" s="837" t="s">
        <v>125</v>
      </c>
      <c r="C5" s="840" t="s">
        <v>126</v>
      </c>
      <c r="D5" s="841"/>
    </row>
    <row r="6" spans="1:7" ht="19.2" customHeight="1">
      <c r="B6" s="838"/>
      <c r="C6" s="842" t="s">
        <v>127</v>
      </c>
      <c r="D6" s="843"/>
      <c r="G6" s="68"/>
    </row>
    <row r="7" spans="1:7" ht="19.95" customHeight="1">
      <c r="B7" s="838"/>
      <c r="C7" s="84" t="s">
        <v>128</v>
      </c>
      <c r="D7" s="85"/>
      <c r="G7" s="68"/>
    </row>
    <row r="8" spans="1:7" ht="25.2" customHeight="1" thickBot="1">
      <c r="B8" s="839"/>
      <c r="C8" s="70" t="s">
        <v>129</v>
      </c>
      <c r="D8" s="69"/>
      <c r="G8" s="68"/>
    </row>
    <row r="9" spans="1:7" ht="37.950000000000003" customHeight="1" thickBot="1">
      <c r="B9" s="850" t="s">
        <v>214</v>
      </c>
      <c r="C9" s="852" t="s">
        <v>222</v>
      </c>
      <c r="D9" s="853"/>
      <c r="G9" s="68"/>
    </row>
    <row r="10" spans="1:7" ht="36" hidden="1" customHeight="1" thickBot="1">
      <c r="B10" s="851"/>
      <c r="C10" s="844" t="s">
        <v>218</v>
      </c>
      <c r="D10" s="845"/>
    </row>
    <row r="11" spans="1:7" ht="63.6" customHeight="1" thickBot="1">
      <c r="B11" s="854" t="s">
        <v>130</v>
      </c>
      <c r="C11" s="846" t="s">
        <v>333</v>
      </c>
      <c r="D11" s="847"/>
    </row>
    <row r="12" spans="1:7" ht="63.6" customHeight="1" thickBot="1">
      <c r="B12" s="855"/>
      <c r="C12" s="240" t="s">
        <v>332</v>
      </c>
      <c r="D12" s="241" t="s">
        <v>331</v>
      </c>
      <c r="F12" s="1" t="s">
        <v>17</v>
      </c>
    </row>
    <row r="13" spans="1:7" ht="37.950000000000003" customHeight="1" thickBot="1">
      <c r="B13" s="577" t="s">
        <v>215</v>
      </c>
      <c r="C13" s="848" t="s">
        <v>330</v>
      </c>
      <c r="D13" s="849"/>
    </row>
    <row r="14" spans="1:7" ht="110.4" customHeight="1" thickBot="1">
      <c r="B14" s="578" t="s">
        <v>131</v>
      </c>
      <c r="C14" s="242" t="s">
        <v>334</v>
      </c>
      <c r="D14" s="243" t="s">
        <v>335</v>
      </c>
      <c r="F14" t="s">
        <v>3</v>
      </c>
    </row>
    <row r="15" spans="1:7" ht="85.2" customHeight="1" thickBot="1">
      <c r="A15" t="s">
        <v>41</v>
      </c>
      <c r="B15" s="579" t="s">
        <v>210</v>
      </c>
      <c r="C15" s="835" t="s">
        <v>336</v>
      </c>
      <c r="D15" s="836"/>
    </row>
    <row r="16" spans="1:7" ht="17.25" customHeight="1"/>
    <row r="17" spans="2:5" ht="17.25" customHeight="1">
      <c r="B17" s="832" t="s">
        <v>132</v>
      </c>
      <c r="C17" s="130"/>
      <c r="D17" s="1" t="s">
        <v>41</v>
      </c>
    </row>
    <row r="18" spans="2:5">
      <c r="B18" s="832"/>
      <c r="C18"/>
    </row>
    <row r="19" spans="2:5">
      <c r="B19" s="832"/>
      <c r="E19" s="1" t="s">
        <v>17</v>
      </c>
    </row>
    <row r="20" spans="2:5">
      <c r="B20" s="832"/>
    </row>
    <row r="21" spans="2:5">
      <c r="B21" s="832"/>
    </row>
    <row r="22" spans="2:5" ht="16.2">
      <c r="B22" s="832"/>
      <c r="D22" s="181" t="s">
        <v>133</v>
      </c>
    </row>
    <row r="23" spans="2:5">
      <c r="B23" s="832"/>
    </row>
    <row r="24" spans="2:5">
      <c r="B24" s="832"/>
      <c r="D24" s="833" t="s">
        <v>338</v>
      </c>
    </row>
    <row r="25" spans="2:5">
      <c r="B25" s="832"/>
      <c r="D25" s="834"/>
    </row>
    <row r="26" spans="2:5">
      <c r="B26" s="832"/>
      <c r="D26" s="834"/>
    </row>
    <row r="27" spans="2:5">
      <c r="B27" s="832"/>
      <c r="D27" s="834"/>
    </row>
    <row r="28" spans="2:5">
      <c r="B28" s="832"/>
      <c r="D28" s="834"/>
    </row>
    <row r="29" spans="2:5">
      <c r="B29" s="832"/>
    </row>
    <row r="30" spans="2:5">
      <c r="B30" s="832"/>
      <c r="D30" s="1" t="s">
        <v>41</v>
      </c>
    </row>
    <row r="31" spans="2:5">
      <c r="B31" s="832"/>
      <c r="D31" s="1" t="s">
        <v>41</v>
      </c>
    </row>
    <row r="32" spans="2:5">
      <c r="B32" s="832"/>
    </row>
    <row r="33" spans="2:2">
      <c r="B33" s="832"/>
    </row>
    <row r="34" spans="2:2">
      <c r="B34" s="832"/>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E30" sqref="AE30"/>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64" t="s">
        <v>181</v>
      </c>
      <c r="B1" s="865"/>
      <c r="C1" s="865"/>
      <c r="D1" s="865"/>
      <c r="E1" s="865"/>
      <c r="F1" s="865"/>
      <c r="G1" s="865"/>
      <c r="H1" s="865"/>
      <c r="I1" s="865"/>
      <c r="J1" s="865"/>
      <c r="K1" s="865"/>
      <c r="L1" s="865"/>
      <c r="M1" s="865"/>
      <c r="N1" s="866"/>
      <c r="P1" s="864" t="s">
        <v>135</v>
      </c>
      <c r="Q1" s="865"/>
      <c r="R1" s="865"/>
      <c r="S1" s="865"/>
      <c r="T1" s="865"/>
      <c r="U1" s="865"/>
      <c r="V1" s="865"/>
      <c r="W1" s="865"/>
      <c r="X1" s="865"/>
      <c r="Y1" s="865"/>
      <c r="Z1" s="865"/>
      <c r="AA1" s="865"/>
      <c r="AB1" s="865"/>
      <c r="AC1" s="866"/>
    </row>
    <row r="2" spans="1:31" ht="18" customHeight="1" thickBot="1">
      <c r="A2" s="867" t="s">
        <v>3</v>
      </c>
      <c r="B2" s="868"/>
      <c r="C2" s="868"/>
      <c r="D2" s="868"/>
      <c r="E2" s="868"/>
      <c r="F2" s="868"/>
      <c r="G2" s="868"/>
      <c r="H2" s="868"/>
      <c r="I2" s="868"/>
      <c r="J2" s="868"/>
      <c r="K2" s="868"/>
      <c r="L2" s="868"/>
      <c r="M2" s="868"/>
      <c r="N2" s="869"/>
      <c r="P2" s="870" t="s">
        <v>136</v>
      </c>
      <c r="Q2" s="868"/>
      <c r="R2" s="868"/>
      <c r="S2" s="868"/>
      <c r="T2" s="868"/>
      <c r="U2" s="868"/>
      <c r="V2" s="868"/>
      <c r="W2" s="868"/>
      <c r="X2" s="868"/>
      <c r="Y2" s="868"/>
      <c r="Z2" s="868"/>
      <c r="AA2" s="868"/>
      <c r="AB2" s="868"/>
      <c r="AC2" s="871"/>
    </row>
    <row r="3" spans="1:31" ht="13.8" thickBot="1">
      <c r="A3" s="431" t="s">
        <v>3</v>
      </c>
      <c r="B3" s="432" t="s">
        <v>137</v>
      </c>
      <c r="C3" s="432" t="s">
        <v>138</v>
      </c>
      <c r="D3" s="432" t="s">
        <v>139</v>
      </c>
      <c r="E3" s="432" t="s">
        <v>140</v>
      </c>
      <c r="F3" s="432" t="s">
        <v>141</v>
      </c>
      <c r="G3" s="432" t="s">
        <v>142</v>
      </c>
      <c r="H3" s="433" t="s">
        <v>143</v>
      </c>
      <c r="I3" s="434" t="s">
        <v>144</v>
      </c>
      <c r="J3" s="434" t="s">
        <v>145</v>
      </c>
      <c r="K3" s="434" t="s">
        <v>146</v>
      </c>
      <c r="L3" s="434" t="s">
        <v>147</v>
      </c>
      <c r="M3" s="434" t="s">
        <v>148</v>
      </c>
      <c r="N3" s="435" t="s">
        <v>149</v>
      </c>
      <c r="P3" s="434"/>
      <c r="Q3" s="432" t="s">
        <v>137</v>
      </c>
      <c r="R3" s="432" t="s">
        <v>138</v>
      </c>
      <c r="S3" s="432" t="s">
        <v>139</v>
      </c>
      <c r="T3" s="432" t="s">
        <v>140</v>
      </c>
      <c r="U3" s="432" t="s">
        <v>141</v>
      </c>
      <c r="V3" s="432" t="s">
        <v>142</v>
      </c>
      <c r="W3" s="433" t="s">
        <v>143</v>
      </c>
      <c r="X3" s="434" t="s">
        <v>144</v>
      </c>
      <c r="Y3" s="434" t="s">
        <v>145</v>
      </c>
      <c r="Z3" s="434" t="s">
        <v>146</v>
      </c>
      <c r="AA3" s="434" t="s">
        <v>147</v>
      </c>
      <c r="AB3" s="434" t="s">
        <v>148</v>
      </c>
      <c r="AC3" s="436" t="s">
        <v>150</v>
      </c>
    </row>
    <row r="4" spans="1:31" ht="13.8" thickBot="1">
      <c r="A4" s="437" t="s">
        <v>3</v>
      </c>
      <c r="B4" s="438">
        <f>SUM(B7:B13)</f>
        <v>687</v>
      </c>
      <c r="C4" s="438">
        <f t="shared" ref="C4:M4" si="0">SUM(C7:C13)</f>
        <v>531</v>
      </c>
      <c r="D4" s="438">
        <f t="shared" si="0"/>
        <v>579</v>
      </c>
      <c r="E4" s="438">
        <f t="shared" si="0"/>
        <v>735</v>
      </c>
      <c r="F4" s="438">
        <f t="shared" ref="F4:G4" si="1">SUM(F7:F13)</f>
        <v>1452</v>
      </c>
      <c r="G4" s="438">
        <f t="shared" si="1"/>
        <v>2638</v>
      </c>
      <c r="H4" s="438">
        <f t="shared" ref="H4" si="2">SUM(H7:H13)</f>
        <v>3429</v>
      </c>
      <c r="I4" s="438">
        <f t="shared" si="0"/>
        <v>3798</v>
      </c>
      <c r="J4" s="438">
        <f t="shared" si="0"/>
        <v>2933</v>
      </c>
      <c r="K4" s="438">
        <f t="shared" si="0"/>
        <v>2324</v>
      </c>
      <c r="L4" s="438">
        <f t="shared" si="0"/>
        <v>1302</v>
      </c>
      <c r="M4" s="438">
        <f t="shared" si="0"/>
        <v>943</v>
      </c>
      <c r="N4" s="438">
        <f>SUM(B4:M4)</f>
        <v>21351</v>
      </c>
      <c r="O4" s="4"/>
      <c r="P4" s="439" t="str">
        <f>+A4</f>
        <v xml:space="preserve"> </v>
      </c>
      <c r="Q4" s="438">
        <f>SUM(Q7:Q13)</f>
        <v>31</v>
      </c>
      <c r="R4" s="438">
        <f t="shared" ref="R4:AB4" si="3">SUM(R7:R13)</f>
        <v>24</v>
      </c>
      <c r="S4" s="438">
        <f t="shared" si="3"/>
        <v>51</v>
      </c>
      <c r="T4" s="438">
        <f t="shared" si="3"/>
        <v>21</v>
      </c>
      <c r="U4" s="438">
        <f t="shared" ref="U4:V4" si="4">SUM(U7:U13)</f>
        <v>33</v>
      </c>
      <c r="V4" s="438">
        <f t="shared" si="4"/>
        <v>22</v>
      </c>
      <c r="W4" s="438">
        <f t="shared" ref="W4" si="5">SUM(W7:W13)</f>
        <v>23</v>
      </c>
      <c r="X4" s="438">
        <f t="shared" si="3"/>
        <v>39</v>
      </c>
      <c r="Y4" s="438">
        <f t="shared" si="3"/>
        <v>22</v>
      </c>
      <c r="Z4" s="438">
        <f t="shared" si="3"/>
        <v>49</v>
      </c>
      <c r="AA4" s="438">
        <f t="shared" si="3"/>
        <v>31</v>
      </c>
      <c r="AB4" s="438">
        <f t="shared" si="3"/>
        <v>50</v>
      </c>
      <c r="AC4" s="438">
        <f>SUM(Q4:AB4)</f>
        <v>396</v>
      </c>
    </row>
    <row r="5" spans="1:31" ht="19.95" customHeight="1" thickBot="1">
      <c r="A5" s="440" t="s">
        <v>3</v>
      </c>
      <c r="B5" s="440" t="s">
        <v>3</v>
      </c>
      <c r="C5" s="440" t="s">
        <v>3</v>
      </c>
      <c r="D5" s="440" t="s">
        <v>3</v>
      </c>
      <c r="E5" s="440" t="s">
        <v>3</v>
      </c>
      <c r="F5" s="440" t="s">
        <v>3</v>
      </c>
      <c r="G5" s="440" t="s">
        <v>3</v>
      </c>
      <c r="H5" s="441" t="s">
        <v>151</v>
      </c>
      <c r="I5" s="440" t="s">
        <v>3</v>
      </c>
      <c r="J5" s="440" t="s" ph="1">
        <v>17</v>
      </c>
      <c r="K5" s="440" t="s" ph="1">
        <v>17</v>
      </c>
      <c r="L5" s="440" ph="1"/>
      <c r="M5" s="440" t="s" ph="1">
        <v>17</v>
      </c>
      <c r="N5" s="442"/>
      <c r="O5" s="45"/>
      <c r="P5" s="345"/>
      <c r="Q5" s="345"/>
      <c r="R5" s="345"/>
      <c r="S5" s="345"/>
      <c r="T5" s="345"/>
      <c r="U5" s="345"/>
      <c r="V5" s="345"/>
      <c r="W5" s="441" t="s">
        <v>151</v>
      </c>
      <c r="X5" s="345"/>
      <c r="Y5" s="345"/>
      <c r="Z5" s="345"/>
      <c r="AA5" s="345"/>
      <c r="AB5" s="345"/>
      <c r="AC5" s="442"/>
      <c r="AE5" s="1" t="s">
        <v>178</v>
      </c>
    </row>
    <row r="6" spans="1:31" ht="19.95" customHeight="1" thickBot="1">
      <c r="A6" s="440"/>
      <c r="B6" s="440"/>
      <c r="C6" s="440"/>
      <c r="D6" s="440"/>
      <c r="E6" s="440"/>
      <c r="F6" s="440" t="s">
        <v>178</v>
      </c>
      <c r="G6" s="440" t="s">
        <v>178</v>
      </c>
      <c r="H6" s="441">
        <v>91</v>
      </c>
      <c r="I6" s="344"/>
      <c r="J6" s="344"/>
      <c r="K6" s="344"/>
      <c r="L6" s="344"/>
      <c r="M6" s="344"/>
      <c r="N6" s="136"/>
      <c r="O6" s="45"/>
      <c r="P6" s="344"/>
      <c r="Q6" s="344"/>
      <c r="R6" s="344"/>
      <c r="S6" s="344"/>
      <c r="T6" s="344"/>
      <c r="U6" s="344"/>
      <c r="V6" s="344"/>
      <c r="W6" s="441">
        <v>1</v>
      </c>
      <c r="X6" s="344"/>
      <c r="Y6" s="344"/>
      <c r="Z6" s="344"/>
      <c r="AA6" s="344"/>
      <c r="AB6" s="344"/>
      <c r="AC6" s="136"/>
    </row>
    <row r="7" spans="1:31" ht="19.95" customHeight="1" thickBot="1">
      <c r="A7" s="443" t="s">
        <v>201</v>
      </c>
      <c r="B7" s="547">
        <v>142</v>
      </c>
      <c r="C7" s="540">
        <v>95</v>
      </c>
      <c r="D7" s="540">
        <v>86</v>
      </c>
      <c r="E7" s="548">
        <v>107</v>
      </c>
      <c r="F7" s="548">
        <v>211</v>
      </c>
      <c r="G7" s="644">
        <v>295</v>
      </c>
      <c r="H7" s="549">
        <v>91</v>
      </c>
      <c r="I7" s="344"/>
      <c r="J7" s="344"/>
      <c r="K7" s="344"/>
      <c r="L7" s="344"/>
      <c r="M7" s="344"/>
      <c r="N7" s="445">
        <f t="shared" ref="N7:N21" si="6">SUM(B7:M7)</f>
        <v>1027</v>
      </c>
      <c r="O7" s="45"/>
      <c r="P7" s="443" t="s">
        <v>201</v>
      </c>
      <c r="Q7" s="444">
        <v>2</v>
      </c>
      <c r="R7" s="444">
        <v>4</v>
      </c>
      <c r="S7" s="444">
        <v>6</v>
      </c>
      <c r="T7" s="444">
        <v>4</v>
      </c>
      <c r="U7" s="444">
        <v>8</v>
      </c>
      <c r="V7" s="444">
        <v>0</v>
      </c>
      <c r="W7" s="441">
        <v>1</v>
      </c>
      <c r="X7" s="344"/>
      <c r="Y7" s="344"/>
      <c r="Z7" s="344"/>
      <c r="AA7" s="344"/>
      <c r="AB7" s="344"/>
      <c r="AC7" s="446">
        <f>SUM(Q7:AB7)</f>
        <v>25</v>
      </c>
    </row>
    <row r="8" spans="1:31" ht="19.95" customHeight="1" thickBot="1">
      <c r="A8" s="443" t="s">
        <v>180</v>
      </c>
      <c r="B8" s="267">
        <v>103</v>
      </c>
      <c r="C8" s="404">
        <v>102</v>
      </c>
      <c r="D8" s="404">
        <v>114</v>
      </c>
      <c r="E8" s="185">
        <v>122</v>
      </c>
      <c r="F8" s="447">
        <v>257</v>
      </c>
      <c r="G8" s="448">
        <v>308</v>
      </c>
      <c r="H8" s="448">
        <v>519</v>
      </c>
      <c r="I8" s="449">
        <v>708</v>
      </c>
      <c r="J8" s="450">
        <v>541</v>
      </c>
      <c r="K8" s="451">
        <v>533</v>
      </c>
      <c r="L8" s="450">
        <v>277</v>
      </c>
      <c r="M8" s="450">
        <v>158</v>
      </c>
      <c r="N8" s="445">
        <f t="shared" si="6"/>
        <v>3742</v>
      </c>
      <c r="O8" s="45"/>
      <c r="P8" s="452" t="s">
        <v>152</v>
      </c>
      <c r="Q8" s="444">
        <v>4</v>
      </c>
      <c r="R8" s="452">
        <v>4</v>
      </c>
      <c r="S8" s="452">
        <v>4</v>
      </c>
      <c r="T8" s="453">
        <v>8</v>
      </c>
      <c r="U8" s="452">
        <v>1</v>
      </c>
      <c r="V8" s="452">
        <v>2</v>
      </c>
      <c r="W8" s="452">
        <v>6</v>
      </c>
      <c r="X8" s="454">
        <v>21</v>
      </c>
      <c r="Y8" s="455">
        <v>12</v>
      </c>
      <c r="Z8" s="452">
        <v>8</v>
      </c>
      <c r="AA8" s="452">
        <v>0</v>
      </c>
      <c r="AB8" s="452">
        <v>4</v>
      </c>
      <c r="AC8" s="446">
        <f>SUM(Q8:AB8)</f>
        <v>74</v>
      </c>
    </row>
    <row r="9" spans="1:31" ht="18" customHeight="1" thickBot="1">
      <c r="A9" s="443" t="s">
        <v>153</v>
      </c>
      <c r="B9" s="456">
        <v>84</v>
      </c>
      <c r="C9" s="457">
        <v>62</v>
      </c>
      <c r="D9" s="457">
        <v>99</v>
      </c>
      <c r="E9" s="457">
        <v>112</v>
      </c>
      <c r="F9" s="458">
        <v>224</v>
      </c>
      <c r="G9" s="458">
        <v>526</v>
      </c>
      <c r="H9" s="458">
        <v>521</v>
      </c>
      <c r="I9" s="459">
        <v>768</v>
      </c>
      <c r="J9" s="460">
        <v>454</v>
      </c>
      <c r="K9" s="460">
        <v>390</v>
      </c>
      <c r="L9" s="460">
        <v>416</v>
      </c>
      <c r="M9" s="461">
        <v>154</v>
      </c>
      <c r="N9" s="462">
        <f t="shared" si="6"/>
        <v>3810</v>
      </c>
      <c r="O9" s="4"/>
      <c r="P9" s="463" t="s">
        <v>153</v>
      </c>
      <c r="Q9" s="464">
        <v>1</v>
      </c>
      <c r="R9" s="465">
        <v>1</v>
      </c>
      <c r="S9" s="465">
        <v>4</v>
      </c>
      <c r="T9" s="465">
        <v>2</v>
      </c>
      <c r="U9" s="465">
        <v>2</v>
      </c>
      <c r="V9" s="457">
        <v>7</v>
      </c>
      <c r="W9" s="457">
        <v>7</v>
      </c>
      <c r="X9" s="457">
        <v>3</v>
      </c>
      <c r="Y9" s="457">
        <v>1</v>
      </c>
      <c r="Z9" s="466">
        <v>7</v>
      </c>
      <c r="AA9" s="466">
        <v>7</v>
      </c>
      <c r="AB9" s="467">
        <v>5</v>
      </c>
      <c r="AC9" s="468">
        <f>SUM(Q9:AB9)</f>
        <v>47</v>
      </c>
    </row>
    <row r="10" spans="1:31" ht="18" customHeight="1" thickBot="1">
      <c r="A10" s="469"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70" t="s">
        <v>154</v>
      </c>
      <c r="Q10" s="471">
        <v>0</v>
      </c>
      <c r="R10" s="472">
        <v>5</v>
      </c>
      <c r="S10" s="472">
        <v>4</v>
      </c>
      <c r="T10" s="472">
        <v>1</v>
      </c>
      <c r="U10" s="472">
        <v>1</v>
      </c>
      <c r="V10" s="472">
        <v>1</v>
      </c>
      <c r="W10" s="472">
        <v>1</v>
      </c>
      <c r="X10" s="472">
        <v>1</v>
      </c>
      <c r="Y10" s="471">
        <v>0</v>
      </c>
      <c r="Z10" s="471">
        <v>0</v>
      </c>
      <c r="AA10" s="471">
        <v>0</v>
      </c>
      <c r="AB10" s="471">
        <v>2</v>
      </c>
      <c r="AC10" s="473">
        <f t="shared" ref="AC10:AC21" si="7">SUM(Q10:AB10)</f>
        <v>16</v>
      </c>
    </row>
    <row r="11" spans="1:31" ht="18" customHeight="1" thickBot="1">
      <c r="A11" s="469" t="s">
        <v>155</v>
      </c>
      <c r="B11" s="338">
        <v>81</v>
      </c>
      <c r="C11" s="338">
        <v>48</v>
      </c>
      <c r="D11" s="339">
        <v>71</v>
      </c>
      <c r="E11" s="338">
        <v>128</v>
      </c>
      <c r="F11" s="338">
        <v>171</v>
      </c>
      <c r="G11" s="338">
        <v>350</v>
      </c>
      <c r="H11" s="338">
        <v>569</v>
      </c>
      <c r="I11" s="338">
        <v>553</v>
      </c>
      <c r="J11" s="338">
        <v>458</v>
      </c>
      <c r="K11" s="338">
        <v>306</v>
      </c>
      <c r="L11" s="546">
        <v>221</v>
      </c>
      <c r="M11" s="339">
        <v>229</v>
      </c>
      <c r="N11" s="474">
        <f t="shared" si="6"/>
        <v>3185</v>
      </c>
      <c r="O11" s="115"/>
      <c r="P11" s="470" t="s">
        <v>155</v>
      </c>
      <c r="Q11" s="475">
        <v>1</v>
      </c>
      <c r="R11" s="475">
        <v>2</v>
      </c>
      <c r="S11" s="475">
        <v>1</v>
      </c>
      <c r="T11" s="475">
        <v>0</v>
      </c>
      <c r="U11" s="475">
        <v>0</v>
      </c>
      <c r="V11" s="475">
        <v>0</v>
      </c>
      <c r="W11" s="475">
        <v>1</v>
      </c>
      <c r="X11" s="475">
        <v>1</v>
      </c>
      <c r="Y11" s="475">
        <v>0</v>
      </c>
      <c r="Z11" s="475">
        <v>1</v>
      </c>
      <c r="AA11" s="475">
        <v>0</v>
      </c>
      <c r="AB11" s="475">
        <v>0</v>
      </c>
      <c r="AC11" s="476">
        <f t="shared" si="7"/>
        <v>7</v>
      </c>
    </row>
    <row r="12" spans="1:31" ht="18" customHeight="1" thickBot="1">
      <c r="A12" s="477" t="s">
        <v>156</v>
      </c>
      <c r="B12" s="478">
        <v>112</v>
      </c>
      <c r="C12" s="478">
        <v>85</v>
      </c>
      <c r="D12" s="478">
        <v>60</v>
      </c>
      <c r="E12" s="478">
        <v>97</v>
      </c>
      <c r="F12" s="478">
        <v>95</v>
      </c>
      <c r="G12" s="478">
        <v>305</v>
      </c>
      <c r="H12" s="478">
        <v>544</v>
      </c>
      <c r="I12" s="478">
        <v>449</v>
      </c>
      <c r="J12" s="478">
        <v>475</v>
      </c>
      <c r="K12" s="478">
        <v>505</v>
      </c>
      <c r="L12" s="478">
        <v>219</v>
      </c>
      <c r="M12" s="479">
        <v>98</v>
      </c>
      <c r="N12" s="340">
        <f t="shared" si="6"/>
        <v>3044</v>
      </c>
      <c r="O12" s="47"/>
      <c r="P12" s="469" t="s">
        <v>156</v>
      </c>
      <c r="Q12" s="480">
        <v>16</v>
      </c>
      <c r="R12" s="480">
        <v>1</v>
      </c>
      <c r="S12" s="480">
        <v>19</v>
      </c>
      <c r="T12" s="480">
        <v>3</v>
      </c>
      <c r="U12" s="480">
        <v>13</v>
      </c>
      <c r="V12" s="480">
        <v>1</v>
      </c>
      <c r="W12" s="480">
        <v>2</v>
      </c>
      <c r="X12" s="480">
        <v>2</v>
      </c>
      <c r="Y12" s="480">
        <v>0</v>
      </c>
      <c r="Z12" s="481">
        <v>24</v>
      </c>
      <c r="AA12" s="480">
        <v>4</v>
      </c>
      <c r="AB12" s="480">
        <v>2</v>
      </c>
      <c r="AC12" s="482">
        <f t="shared" si="7"/>
        <v>87</v>
      </c>
    </row>
    <row r="13" spans="1:31" ht="18" hidden="1" customHeight="1" thickBot="1">
      <c r="A13" s="483" t="s">
        <v>157</v>
      </c>
      <c r="B13" s="484">
        <v>84</v>
      </c>
      <c r="C13" s="484">
        <v>100</v>
      </c>
      <c r="D13" s="485">
        <v>77</v>
      </c>
      <c r="E13" s="485">
        <v>80</v>
      </c>
      <c r="F13" s="486">
        <v>236</v>
      </c>
      <c r="G13" s="486">
        <v>438</v>
      </c>
      <c r="H13" s="487">
        <v>631</v>
      </c>
      <c r="I13" s="488">
        <v>752</v>
      </c>
      <c r="J13" s="486">
        <v>427</v>
      </c>
      <c r="K13" s="489">
        <v>253</v>
      </c>
      <c r="L13" s="489"/>
      <c r="M13" s="490">
        <v>136</v>
      </c>
      <c r="N13" s="491">
        <f t="shared" si="6"/>
        <v>3214</v>
      </c>
      <c r="O13" s="47"/>
      <c r="P13" s="492" t="s">
        <v>158</v>
      </c>
      <c r="Q13" s="493">
        <v>7</v>
      </c>
      <c r="R13" s="493">
        <v>7</v>
      </c>
      <c r="S13" s="494">
        <v>13</v>
      </c>
      <c r="T13" s="494">
        <v>3</v>
      </c>
      <c r="U13" s="494">
        <v>8</v>
      </c>
      <c r="V13" s="494">
        <v>11</v>
      </c>
      <c r="W13" s="493">
        <v>5</v>
      </c>
      <c r="X13" s="494">
        <v>11</v>
      </c>
      <c r="Y13" s="494">
        <v>9</v>
      </c>
      <c r="Z13" s="494">
        <v>9</v>
      </c>
      <c r="AA13" s="495">
        <v>20</v>
      </c>
      <c r="AB13" s="495">
        <v>37</v>
      </c>
      <c r="AC13" s="482">
        <f t="shared" si="7"/>
        <v>140</v>
      </c>
    </row>
    <row r="14" spans="1:31" ht="18" hidden="1" customHeight="1">
      <c r="A14" s="483" t="s">
        <v>159</v>
      </c>
      <c r="B14" s="494">
        <v>41</v>
      </c>
      <c r="C14" s="494">
        <v>44</v>
      </c>
      <c r="D14" s="494">
        <v>67</v>
      </c>
      <c r="E14" s="494">
        <v>103</v>
      </c>
      <c r="F14" s="480">
        <v>311</v>
      </c>
      <c r="G14" s="494">
        <v>415</v>
      </c>
      <c r="H14" s="494">
        <v>539</v>
      </c>
      <c r="I14" s="481">
        <v>1165</v>
      </c>
      <c r="J14" s="494">
        <v>297</v>
      </c>
      <c r="K14" s="493">
        <v>205</v>
      </c>
      <c r="L14" s="493"/>
      <c r="M14" s="496">
        <v>92</v>
      </c>
      <c r="N14" s="482">
        <f t="shared" si="6"/>
        <v>3279</v>
      </c>
      <c r="O14" s="47"/>
      <c r="P14" s="497" t="s">
        <v>159</v>
      </c>
      <c r="Q14" s="494">
        <v>9</v>
      </c>
      <c r="R14" s="494">
        <v>22</v>
      </c>
      <c r="S14" s="493">
        <v>18</v>
      </c>
      <c r="T14" s="494">
        <v>9</v>
      </c>
      <c r="U14" s="498">
        <v>21</v>
      </c>
      <c r="V14" s="494">
        <v>14</v>
      </c>
      <c r="W14" s="494">
        <v>6</v>
      </c>
      <c r="X14" s="494">
        <v>13</v>
      </c>
      <c r="Y14" s="494">
        <v>7</v>
      </c>
      <c r="Z14" s="499">
        <v>81</v>
      </c>
      <c r="AA14" s="498">
        <v>31</v>
      </c>
      <c r="AB14" s="499">
        <v>37</v>
      </c>
      <c r="AC14" s="482">
        <f t="shared" si="7"/>
        <v>268</v>
      </c>
    </row>
    <row r="15" spans="1:31" ht="18" hidden="1" customHeight="1">
      <c r="A15" s="483" t="s">
        <v>160</v>
      </c>
      <c r="B15" s="494">
        <v>57</v>
      </c>
      <c r="C15" s="493">
        <v>35</v>
      </c>
      <c r="D15" s="494">
        <v>95</v>
      </c>
      <c r="E15" s="493">
        <v>112</v>
      </c>
      <c r="F15" s="494">
        <v>131</v>
      </c>
      <c r="G15" s="500">
        <v>340</v>
      </c>
      <c r="H15" s="500">
        <v>483</v>
      </c>
      <c r="I15" s="501">
        <v>1339</v>
      </c>
      <c r="J15" s="500">
        <v>349</v>
      </c>
      <c r="K15" s="500">
        <v>236</v>
      </c>
      <c r="L15" s="500"/>
      <c r="M15" s="502">
        <v>68</v>
      </c>
      <c r="N15" s="491">
        <f t="shared" si="6"/>
        <v>3245</v>
      </c>
      <c r="O15" s="47"/>
      <c r="P15" s="497" t="s">
        <v>160</v>
      </c>
      <c r="Q15" s="494">
        <v>19</v>
      </c>
      <c r="R15" s="494">
        <v>12</v>
      </c>
      <c r="S15" s="494">
        <v>8</v>
      </c>
      <c r="T15" s="493">
        <v>12</v>
      </c>
      <c r="U15" s="494">
        <v>7</v>
      </c>
      <c r="V15" s="494">
        <v>15</v>
      </c>
      <c r="W15" s="500">
        <v>16</v>
      </c>
      <c r="X15" s="502">
        <v>12</v>
      </c>
      <c r="Y15" s="493">
        <v>16</v>
      </c>
      <c r="Z15" s="494">
        <v>6</v>
      </c>
      <c r="AA15" s="493">
        <v>12</v>
      </c>
      <c r="AB15" s="493">
        <v>6</v>
      </c>
      <c r="AC15" s="482">
        <f t="shared" si="7"/>
        <v>141</v>
      </c>
    </row>
    <row r="16" spans="1:31" ht="18" hidden="1" customHeight="1">
      <c r="A16" s="483" t="s">
        <v>161</v>
      </c>
      <c r="B16" s="503">
        <v>68</v>
      </c>
      <c r="C16" s="494">
        <v>42</v>
      </c>
      <c r="D16" s="494">
        <v>44</v>
      </c>
      <c r="E16" s="493">
        <v>75</v>
      </c>
      <c r="F16" s="493">
        <v>135</v>
      </c>
      <c r="G16" s="493">
        <v>448</v>
      </c>
      <c r="H16" s="494">
        <v>507</v>
      </c>
      <c r="I16" s="494">
        <v>808</v>
      </c>
      <c r="J16" s="493">
        <v>313</v>
      </c>
      <c r="K16" s="493">
        <v>246</v>
      </c>
      <c r="L16" s="493"/>
      <c r="M16" s="493">
        <v>143</v>
      </c>
      <c r="N16" s="504">
        <f t="shared" si="6"/>
        <v>2829</v>
      </c>
      <c r="O16" s="47"/>
      <c r="P16" s="497" t="s">
        <v>161</v>
      </c>
      <c r="Q16" s="505">
        <v>9</v>
      </c>
      <c r="R16" s="494">
        <v>16</v>
      </c>
      <c r="S16" s="494">
        <v>12</v>
      </c>
      <c r="T16" s="493">
        <v>6</v>
      </c>
      <c r="U16" s="506">
        <v>7</v>
      </c>
      <c r="V16" s="506">
        <v>14</v>
      </c>
      <c r="W16" s="494">
        <v>9</v>
      </c>
      <c r="X16" s="494">
        <v>14</v>
      </c>
      <c r="Y16" s="494">
        <v>9</v>
      </c>
      <c r="Z16" s="494">
        <v>9</v>
      </c>
      <c r="AA16" s="506">
        <v>8</v>
      </c>
      <c r="AB16" s="506">
        <v>7</v>
      </c>
      <c r="AC16" s="507">
        <f t="shared" si="7"/>
        <v>120</v>
      </c>
    </row>
    <row r="17" spans="1:30" ht="18" hidden="1" customHeight="1">
      <c r="A17" s="508" t="s">
        <v>162</v>
      </c>
      <c r="B17" s="509">
        <v>71</v>
      </c>
      <c r="C17" s="509">
        <v>97</v>
      </c>
      <c r="D17" s="509">
        <v>61</v>
      </c>
      <c r="E17" s="510">
        <v>105</v>
      </c>
      <c r="F17" s="510">
        <v>198</v>
      </c>
      <c r="G17" s="510">
        <v>442</v>
      </c>
      <c r="H17" s="511">
        <v>790</v>
      </c>
      <c r="I17" s="512">
        <v>674</v>
      </c>
      <c r="J17" s="510">
        <v>275</v>
      </c>
      <c r="K17" s="510">
        <v>133</v>
      </c>
      <c r="L17" s="510"/>
      <c r="M17" s="510">
        <v>108</v>
      </c>
      <c r="N17" s="504">
        <f t="shared" si="6"/>
        <v>2954</v>
      </c>
      <c r="O17" s="4"/>
      <c r="P17" s="513" t="s">
        <v>162</v>
      </c>
      <c r="Q17" s="509">
        <v>7</v>
      </c>
      <c r="R17" s="509">
        <v>13</v>
      </c>
      <c r="S17" s="509">
        <v>12</v>
      </c>
      <c r="T17" s="510">
        <v>11</v>
      </c>
      <c r="U17" s="510">
        <v>12</v>
      </c>
      <c r="V17" s="510">
        <v>15</v>
      </c>
      <c r="W17" s="510">
        <v>20</v>
      </c>
      <c r="X17" s="510">
        <v>15</v>
      </c>
      <c r="Y17" s="510">
        <v>15</v>
      </c>
      <c r="Z17" s="510">
        <v>20</v>
      </c>
      <c r="AA17" s="510">
        <v>9</v>
      </c>
      <c r="AB17" s="510">
        <v>7</v>
      </c>
      <c r="AC17" s="514">
        <f t="shared" si="7"/>
        <v>156</v>
      </c>
    </row>
    <row r="18" spans="1:30" ht="13.8" hidden="1" thickBot="1">
      <c r="A18" s="515" t="s">
        <v>163</v>
      </c>
      <c r="B18" s="505">
        <v>38</v>
      </c>
      <c r="C18" s="510">
        <v>19</v>
      </c>
      <c r="D18" s="510">
        <v>38</v>
      </c>
      <c r="E18" s="510">
        <v>203</v>
      </c>
      <c r="F18" s="510">
        <v>146</v>
      </c>
      <c r="G18" s="510">
        <v>439</v>
      </c>
      <c r="H18" s="511">
        <v>964</v>
      </c>
      <c r="I18" s="511">
        <v>1154</v>
      </c>
      <c r="J18" s="510">
        <v>388</v>
      </c>
      <c r="K18" s="510">
        <v>176</v>
      </c>
      <c r="L18" s="510"/>
      <c r="M18" s="510">
        <v>143</v>
      </c>
      <c r="N18" s="516">
        <f t="shared" si="6"/>
        <v>3708</v>
      </c>
      <c r="O18" s="4"/>
      <c r="P18" s="517" t="s">
        <v>163</v>
      </c>
      <c r="Q18" s="510">
        <v>7</v>
      </c>
      <c r="R18" s="510">
        <v>7</v>
      </c>
      <c r="S18" s="510">
        <v>8</v>
      </c>
      <c r="T18" s="510">
        <v>12</v>
      </c>
      <c r="U18" s="510">
        <v>9</v>
      </c>
      <c r="V18" s="510">
        <v>6</v>
      </c>
      <c r="W18" s="510">
        <v>11</v>
      </c>
      <c r="X18" s="510">
        <v>8</v>
      </c>
      <c r="Y18" s="510">
        <v>16</v>
      </c>
      <c r="Z18" s="510">
        <v>40</v>
      </c>
      <c r="AA18" s="510">
        <v>17</v>
      </c>
      <c r="AB18" s="510">
        <v>16</v>
      </c>
      <c r="AC18" s="510">
        <f t="shared" si="7"/>
        <v>157</v>
      </c>
    </row>
    <row r="19" spans="1:30" ht="13.8" hidden="1" thickBot="1">
      <c r="A19" s="518" t="s">
        <v>164</v>
      </c>
      <c r="B19" s="512">
        <v>49</v>
      </c>
      <c r="C19" s="512">
        <v>63</v>
      </c>
      <c r="D19" s="512">
        <v>50</v>
      </c>
      <c r="E19" s="512">
        <v>71</v>
      </c>
      <c r="F19" s="512">
        <v>144</v>
      </c>
      <c r="G19" s="512">
        <v>374</v>
      </c>
      <c r="H19" s="519">
        <v>729</v>
      </c>
      <c r="I19" s="519">
        <v>1097</v>
      </c>
      <c r="J19" s="512">
        <v>397</v>
      </c>
      <c r="K19" s="512">
        <v>192</v>
      </c>
      <c r="L19" s="512"/>
      <c r="M19" s="512">
        <v>217</v>
      </c>
      <c r="N19" s="516">
        <f t="shared" si="6"/>
        <v>3383</v>
      </c>
      <c r="O19" s="4"/>
      <c r="P19" s="520" t="s">
        <v>164</v>
      </c>
      <c r="Q19" s="512">
        <v>10</v>
      </c>
      <c r="R19" s="512">
        <v>6</v>
      </c>
      <c r="S19" s="512">
        <v>14</v>
      </c>
      <c r="T19" s="512">
        <v>10</v>
      </c>
      <c r="U19" s="512">
        <v>10</v>
      </c>
      <c r="V19" s="512">
        <v>19</v>
      </c>
      <c r="W19" s="512">
        <v>11</v>
      </c>
      <c r="X19" s="512">
        <v>20</v>
      </c>
      <c r="Y19" s="512">
        <v>15</v>
      </c>
      <c r="Z19" s="512">
        <v>8</v>
      </c>
      <c r="AA19" s="512">
        <v>11</v>
      </c>
      <c r="AB19" s="512">
        <v>8</v>
      </c>
      <c r="AC19" s="510">
        <f t="shared" si="7"/>
        <v>142</v>
      </c>
    </row>
    <row r="20" spans="1:30" ht="13.8" hidden="1" thickBot="1">
      <c r="A20" s="515" t="s">
        <v>165</v>
      </c>
      <c r="B20" s="512">
        <v>53</v>
      </c>
      <c r="C20" s="512">
        <v>39</v>
      </c>
      <c r="D20" s="512">
        <v>74</v>
      </c>
      <c r="E20" s="512">
        <v>64</v>
      </c>
      <c r="F20" s="512">
        <v>208</v>
      </c>
      <c r="G20" s="512">
        <v>491</v>
      </c>
      <c r="H20" s="512">
        <v>454</v>
      </c>
      <c r="I20" s="519">
        <v>1068</v>
      </c>
      <c r="J20" s="512">
        <v>407</v>
      </c>
      <c r="K20" s="512">
        <v>228</v>
      </c>
      <c r="L20" s="512"/>
      <c r="M20" s="512">
        <v>81</v>
      </c>
      <c r="N20" s="521">
        <f t="shared" si="6"/>
        <v>3167</v>
      </c>
      <c r="O20" s="4"/>
      <c r="P20" s="517" t="s">
        <v>165</v>
      </c>
      <c r="Q20" s="512">
        <v>12</v>
      </c>
      <c r="R20" s="512">
        <v>13</v>
      </c>
      <c r="S20" s="512">
        <v>46</v>
      </c>
      <c r="T20" s="512">
        <v>9</v>
      </c>
      <c r="U20" s="512">
        <v>20</v>
      </c>
      <c r="V20" s="512">
        <v>4</v>
      </c>
      <c r="W20" s="512">
        <v>8</v>
      </c>
      <c r="X20" s="512">
        <v>30</v>
      </c>
      <c r="Y20" s="512">
        <v>22</v>
      </c>
      <c r="Z20" s="512">
        <v>20</v>
      </c>
      <c r="AA20" s="512">
        <v>16</v>
      </c>
      <c r="AB20" s="512">
        <v>12</v>
      </c>
      <c r="AC20" s="522">
        <f t="shared" si="7"/>
        <v>212</v>
      </c>
    </row>
    <row r="21" spans="1:30" ht="13.8" hidden="1" thickBot="1">
      <c r="A21" s="515" t="s">
        <v>166</v>
      </c>
      <c r="B21" s="523">
        <v>67</v>
      </c>
      <c r="C21" s="523">
        <v>62</v>
      </c>
      <c r="D21" s="523">
        <v>57</v>
      </c>
      <c r="E21" s="523">
        <v>77</v>
      </c>
      <c r="F21" s="523">
        <v>473</v>
      </c>
      <c r="G21" s="523">
        <v>468</v>
      </c>
      <c r="H21" s="524">
        <v>659</v>
      </c>
      <c r="I21" s="523">
        <v>851</v>
      </c>
      <c r="J21" s="523">
        <v>270</v>
      </c>
      <c r="K21" s="523">
        <v>208</v>
      </c>
      <c r="L21" s="523"/>
      <c r="M21" s="523">
        <v>174</v>
      </c>
      <c r="N21" s="525">
        <f t="shared" si="6"/>
        <v>3366</v>
      </c>
      <c r="O21" s="4" t="s">
        <v>3</v>
      </c>
      <c r="P21" s="520" t="s">
        <v>166</v>
      </c>
      <c r="Q21" s="512">
        <v>6</v>
      </c>
      <c r="R21" s="512">
        <v>25</v>
      </c>
      <c r="S21" s="512">
        <v>29</v>
      </c>
      <c r="T21" s="512">
        <v>4</v>
      </c>
      <c r="U21" s="512">
        <v>17</v>
      </c>
      <c r="V21" s="512">
        <v>19</v>
      </c>
      <c r="W21" s="512">
        <v>14</v>
      </c>
      <c r="X21" s="512">
        <v>37</v>
      </c>
      <c r="Y21" s="526">
        <v>76</v>
      </c>
      <c r="Z21" s="512">
        <v>34</v>
      </c>
      <c r="AA21" s="512">
        <v>17</v>
      </c>
      <c r="AB21" s="512">
        <v>18</v>
      </c>
      <c r="AC21" s="522">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72" t="s">
        <v>274</v>
      </c>
      <c r="B23" s="873"/>
      <c r="C23" s="873"/>
      <c r="D23" s="873"/>
      <c r="E23" s="873"/>
      <c r="F23" s="873"/>
      <c r="G23" s="873"/>
      <c r="H23" s="873"/>
      <c r="I23" s="873"/>
      <c r="J23" s="873"/>
      <c r="K23" s="873"/>
      <c r="L23" s="873"/>
      <c r="M23" s="873"/>
      <c r="N23" s="874"/>
      <c r="O23" s="4"/>
      <c r="P23" s="872" t="str">
        <f>+A23</f>
        <v>2025年 第27週（6/30～7/6）</v>
      </c>
      <c r="Q23" s="873"/>
      <c r="R23" s="873"/>
      <c r="S23" s="873"/>
      <c r="T23" s="873"/>
      <c r="U23" s="873"/>
      <c r="V23" s="873"/>
      <c r="W23" s="873"/>
      <c r="X23" s="873"/>
      <c r="Y23" s="873"/>
      <c r="Z23" s="873"/>
      <c r="AA23" s="873"/>
      <c r="AB23" s="873"/>
      <c r="AC23" s="874"/>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56" t="s">
        <v>167</v>
      </c>
      <c r="B25" s="857"/>
      <c r="C25" s="858"/>
      <c r="D25" s="859" t="s">
        <v>256</v>
      </c>
      <c r="E25" s="860"/>
      <c r="F25" s="4" t="s">
        <v>41</v>
      </c>
      <c r="G25" s="4" t="s">
        <v>17</v>
      </c>
      <c r="H25" s="4"/>
      <c r="I25" s="4"/>
      <c r="J25" s="4"/>
      <c r="K25" s="4"/>
      <c r="L25" s="4"/>
      <c r="M25" s="4"/>
      <c r="N25" s="10"/>
      <c r="O25" s="47" t="s">
        <v>17</v>
      </c>
      <c r="P25" s="67"/>
      <c r="Q25" s="527" t="s">
        <v>168</v>
      </c>
      <c r="R25" s="861" t="s">
        <v>219</v>
      </c>
      <c r="S25" s="862"/>
      <c r="T25" s="863"/>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28"/>
      <c r="B33" s="529"/>
      <c r="C33" s="529"/>
      <c r="D33" s="529"/>
      <c r="E33" s="529"/>
      <c r="F33" s="529"/>
      <c r="G33" s="529"/>
      <c r="H33" s="529"/>
      <c r="I33" s="529"/>
      <c r="J33" s="529"/>
      <c r="K33" s="529"/>
      <c r="L33" s="529"/>
      <c r="M33" s="529"/>
      <c r="N33" s="530"/>
      <c r="O33" s="4"/>
      <c r="P33" s="531"/>
      <c r="Q33" s="532"/>
      <c r="R33" s="532"/>
      <c r="S33" s="532"/>
      <c r="T33" s="532"/>
      <c r="U33" s="532"/>
      <c r="V33" s="532"/>
      <c r="W33" s="532"/>
      <c r="X33" s="532"/>
      <c r="Y33" s="532"/>
      <c r="Z33" s="532"/>
      <c r="AA33" s="532"/>
      <c r="AB33" s="532"/>
      <c r="AC33" s="533"/>
    </row>
    <row r="34" spans="1:29">
      <c r="A34" s="534"/>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zoomScale="110" zoomScaleNormal="110" workbookViewId="0">
      <selection activeCell="U20" sqref="U20"/>
    </sheetView>
  </sheetViews>
  <sheetFormatPr defaultRowHeight="13.2"/>
  <cols>
    <col min="4" max="9" width="7.21875" customWidth="1"/>
    <col min="14" max="14" width="9.44140625" bestFit="1" customWidth="1"/>
  </cols>
  <sheetData>
    <row r="2" spans="1:26">
      <c r="A2" s="270"/>
      <c r="D2" t="s">
        <v>183</v>
      </c>
      <c r="E2" s="271" t="s">
        <v>184</v>
      </c>
      <c r="F2" t="s">
        <v>185</v>
      </c>
      <c r="G2" t="s">
        <v>186</v>
      </c>
      <c r="H2" t="s">
        <v>187</v>
      </c>
      <c r="I2" t="s">
        <v>188</v>
      </c>
      <c r="J2" t="s">
        <v>189</v>
      </c>
    </row>
    <row r="4" spans="1:26">
      <c r="D4" s="272">
        <v>6</v>
      </c>
      <c r="E4" s="272">
        <v>10</v>
      </c>
      <c r="F4" s="273">
        <v>2</v>
      </c>
      <c r="G4" s="274">
        <v>3</v>
      </c>
      <c r="H4" s="273">
        <v>1</v>
      </c>
      <c r="I4" s="273">
        <v>0</v>
      </c>
      <c r="J4" s="273">
        <v>4</v>
      </c>
      <c r="L4" s="275"/>
      <c r="M4">
        <f>SUM(D4:L4)</f>
        <v>26</v>
      </c>
    </row>
    <row r="5" spans="1:26">
      <c r="D5" s="276">
        <f>+D4/$M$4</f>
        <v>0.23076923076923078</v>
      </c>
      <c r="E5" s="276">
        <f t="shared" ref="E5:J5" si="0">+E4/$M$4</f>
        <v>0.38461538461538464</v>
      </c>
      <c r="F5" s="277">
        <f t="shared" si="0"/>
        <v>7.6923076923076927E-2</v>
      </c>
      <c r="G5" s="278">
        <f t="shared" si="0"/>
        <v>0.11538461538461539</v>
      </c>
      <c r="H5" s="277">
        <f t="shared" si="0"/>
        <v>3.8461538461538464E-2</v>
      </c>
      <c r="I5" s="277">
        <f t="shared" si="0"/>
        <v>0</v>
      </c>
      <c r="J5" s="277">
        <f t="shared" si="0"/>
        <v>0.15384615384615385</v>
      </c>
    </row>
    <row r="8" spans="1:26" ht="13.8" thickBot="1"/>
    <row r="9" spans="1:26" ht="13.8" thickBot="1">
      <c r="J9" t="s">
        <v>41</v>
      </c>
      <c r="M9" t="s">
        <v>178</v>
      </c>
      <c r="N9" s="880" t="s">
        <v>259</v>
      </c>
      <c r="O9" s="881"/>
      <c r="P9" s="130"/>
      <c r="Q9" s="130"/>
      <c r="R9" s="130"/>
      <c r="S9" s="130"/>
    </row>
    <row r="10" spans="1:26" ht="13.8" thickBot="1">
      <c r="N10" s="882" t="s">
        <v>190</v>
      </c>
      <c r="O10" s="883"/>
      <c r="P10" s="884"/>
      <c r="Q10" s="885" t="s">
        <v>191</v>
      </c>
      <c r="R10" s="886"/>
      <c r="S10" s="887"/>
    </row>
    <row r="11" spans="1:26" ht="13.8" thickBot="1">
      <c r="N11" s="279" t="s">
        <v>192</v>
      </c>
      <c r="O11" s="280" t="s">
        <v>192</v>
      </c>
      <c r="P11" s="281" t="s">
        <v>192</v>
      </c>
      <c r="Q11" s="279" t="s">
        <v>192</v>
      </c>
      <c r="R11" s="280" t="s">
        <v>192</v>
      </c>
      <c r="S11" s="282" t="s">
        <v>192</v>
      </c>
    </row>
    <row r="12" spans="1:26" ht="13.8" thickTop="1">
      <c r="N12" s="283" t="s">
        <v>193</v>
      </c>
      <c r="O12" s="284" t="s">
        <v>194</v>
      </c>
      <c r="P12" s="285" t="s">
        <v>195</v>
      </c>
      <c r="Q12" s="283" t="s">
        <v>193</v>
      </c>
      <c r="R12" s="284" t="s">
        <v>194</v>
      </c>
      <c r="S12" s="286" t="s">
        <v>195</v>
      </c>
    </row>
    <row r="13" spans="1:26" ht="13.8" thickBot="1">
      <c r="N13" s="287">
        <f>+U13</f>
        <v>1048</v>
      </c>
      <c r="O13" s="288">
        <f t="shared" ref="O13:S13" si="1">+V13</f>
        <v>563</v>
      </c>
      <c r="P13" s="289">
        <f t="shared" si="1"/>
        <v>485</v>
      </c>
      <c r="Q13" s="290">
        <f t="shared" si="1"/>
        <v>3841</v>
      </c>
      <c r="R13" s="288">
        <f t="shared" si="1"/>
        <v>1823</v>
      </c>
      <c r="S13" s="291">
        <f t="shared" si="1"/>
        <v>2018</v>
      </c>
      <c r="U13">
        <v>1048</v>
      </c>
      <c r="V13">
        <v>563</v>
      </c>
      <c r="W13">
        <v>485</v>
      </c>
      <c r="X13">
        <v>3841</v>
      </c>
      <c r="Y13">
        <v>1823</v>
      </c>
      <c r="Z13">
        <v>2018</v>
      </c>
    </row>
    <row r="15" spans="1:26" ht="13.8" thickBot="1"/>
    <row r="16" spans="1:26" ht="13.8" thickBot="1">
      <c r="N16" s="880" t="s">
        <v>337</v>
      </c>
      <c r="O16" s="881"/>
      <c r="P16" s="130"/>
      <c r="Q16" s="130"/>
      <c r="R16" s="130"/>
      <c r="S16" s="130"/>
    </row>
    <row r="17" spans="14:26" ht="13.8" thickBot="1">
      <c r="N17" s="882" t="s">
        <v>190</v>
      </c>
      <c r="O17" s="883"/>
      <c r="P17" s="884"/>
      <c r="Q17" s="885" t="s">
        <v>191</v>
      </c>
      <c r="R17" s="886"/>
      <c r="S17" s="887"/>
    </row>
    <row r="18" spans="14:26" ht="13.8" thickBot="1">
      <c r="N18" s="279" t="s">
        <v>192</v>
      </c>
      <c r="O18" s="280" t="s">
        <v>192</v>
      </c>
      <c r="P18" s="281" t="s">
        <v>192</v>
      </c>
      <c r="Q18" s="279" t="s">
        <v>192</v>
      </c>
      <c r="R18" s="280" t="s">
        <v>192</v>
      </c>
      <c r="S18" s="282" t="s">
        <v>192</v>
      </c>
    </row>
    <row r="19" spans="14:26" ht="13.8" thickTop="1">
      <c r="N19" s="283" t="s">
        <v>193</v>
      </c>
      <c r="O19" s="284" t="s">
        <v>194</v>
      </c>
      <c r="P19" s="285" t="s">
        <v>195</v>
      </c>
      <c r="Q19" s="283" t="s">
        <v>193</v>
      </c>
      <c r="R19" s="284" t="s">
        <v>194</v>
      </c>
      <c r="S19" s="286" t="s">
        <v>195</v>
      </c>
    </row>
    <row r="20" spans="14:26" ht="13.8" thickBot="1">
      <c r="N20" s="288">
        <f t="shared" ref="N20:S20" si="2">+U20</f>
        <v>1023</v>
      </c>
      <c r="O20" s="288">
        <f t="shared" si="2"/>
        <v>543</v>
      </c>
      <c r="P20" s="289">
        <f t="shared" si="2"/>
        <v>480</v>
      </c>
      <c r="Q20" s="290">
        <f t="shared" si="2"/>
        <v>5405</v>
      </c>
      <c r="R20" s="288">
        <f t="shared" si="2"/>
        <v>2592</v>
      </c>
      <c r="S20" s="291">
        <f t="shared" si="2"/>
        <v>2813</v>
      </c>
      <c r="U20">
        <v>1023</v>
      </c>
      <c r="V20">
        <v>543</v>
      </c>
      <c r="W20">
        <v>480</v>
      </c>
      <c r="X20">
        <v>5405</v>
      </c>
      <c r="Y20">
        <v>2592</v>
      </c>
      <c r="Z20">
        <v>2813</v>
      </c>
    </row>
    <row r="22" spans="14:26" ht="13.8" thickBot="1"/>
    <row r="23" spans="14:26" ht="13.8" thickBot="1">
      <c r="N23" s="875" t="s">
        <v>190</v>
      </c>
      <c r="O23" s="876"/>
      <c r="P23" s="876"/>
      <c r="Q23" s="877" t="s">
        <v>191</v>
      </c>
      <c r="R23" s="878"/>
      <c r="S23" s="879"/>
    </row>
    <row r="24" spans="14:26">
      <c r="N24" s="292" t="s">
        <v>193</v>
      </c>
      <c r="O24" s="293" t="s">
        <v>194</v>
      </c>
      <c r="P24" s="294" t="s">
        <v>195</v>
      </c>
      <c r="Q24" s="292" t="s">
        <v>193</v>
      </c>
      <c r="R24" s="293" t="s">
        <v>194</v>
      </c>
      <c r="S24" s="295" t="s">
        <v>195</v>
      </c>
    </row>
    <row r="25" spans="14:26" ht="13.8" thickBot="1">
      <c r="N25" s="296">
        <f>(N20-N13)/N20</f>
        <v>-2.4437927663734114E-2</v>
      </c>
      <c r="O25" s="297">
        <f t="shared" ref="O25:S25" si="3">(O20-O13)/O20</f>
        <v>-3.6832412523020261E-2</v>
      </c>
      <c r="P25" s="298">
        <f t="shared" si="3"/>
        <v>-1.0416666666666666E-2</v>
      </c>
      <c r="Q25" s="296">
        <f>(Q20-Q13)/Q20</f>
        <v>0.28936170212765955</v>
      </c>
      <c r="R25" s="297">
        <f t="shared" si="3"/>
        <v>0.29668209876543211</v>
      </c>
      <c r="S25" s="299">
        <f t="shared" si="3"/>
        <v>0.28261642374688944</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3"/>
  <sheetViews>
    <sheetView view="pageBreakPreview" zoomScale="117" zoomScaleNormal="100" zoomScaleSheetLayoutView="117" workbookViewId="0">
      <selection activeCell="F3" sqref="F3"/>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632" t="s">
        <v>273</v>
      </c>
      <c r="B1" s="633" t="s">
        <v>176</v>
      </c>
      <c r="C1" s="634" t="s">
        <v>405</v>
      </c>
      <c r="D1" s="635" t="s">
        <v>172</v>
      </c>
      <c r="E1" s="636" t="s">
        <v>173</v>
      </c>
    </row>
    <row r="2" spans="1:5" s="45" customFormat="1" ht="25.2" customHeight="1" thickTop="1">
      <c r="A2" s="627" t="s">
        <v>211</v>
      </c>
      <c r="B2" s="628" t="s">
        <v>281</v>
      </c>
      <c r="C2" s="629" t="s">
        <v>314</v>
      </c>
      <c r="D2" s="630">
        <v>45849</v>
      </c>
      <c r="E2" s="631">
        <v>45849</v>
      </c>
    </row>
    <row r="3" spans="1:5" s="45" customFormat="1" ht="25.2" customHeight="1">
      <c r="A3" s="581" t="s">
        <v>211</v>
      </c>
      <c r="B3" s="582" t="s">
        <v>282</v>
      </c>
      <c r="C3" s="583" t="s">
        <v>327</v>
      </c>
      <c r="D3" s="584">
        <v>45849</v>
      </c>
      <c r="E3" s="585">
        <v>45849</v>
      </c>
    </row>
    <row r="4" spans="1:5" s="45" customFormat="1" ht="25.2" customHeight="1">
      <c r="A4" s="581" t="s">
        <v>211</v>
      </c>
      <c r="B4" s="582" t="s">
        <v>283</v>
      </c>
      <c r="C4" s="583" t="s">
        <v>315</v>
      </c>
      <c r="D4" s="584">
        <v>45849</v>
      </c>
      <c r="E4" s="585">
        <v>45849</v>
      </c>
    </row>
    <row r="5" spans="1:5" s="45" customFormat="1" ht="25.2" customHeight="1">
      <c r="A5" s="581" t="s">
        <v>211</v>
      </c>
      <c r="B5" s="582" t="s">
        <v>284</v>
      </c>
      <c r="C5" s="583" t="s">
        <v>316</v>
      </c>
      <c r="D5" s="584">
        <v>45848</v>
      </c>
      <c r="E5" s="585">
        <v>45849</v>
      </c>
    </row>
    <row r="6" spans="1:5" s="45" customFormat="1" ht="25.2" customHeight="1">
      <c r="A6" s="590" t="s">
        <v>212</v>
      </c>
      <c r="B6" s="591" t="s">
        <v>285</v>
      </c>
      <c r="C6" s="592" t="s">
        <v>317</v>
      </c>
      <c r="D6" s="593">
        <v>45848</v>
      </c>
      <c r="E6" s="594">
        <v>45849</v>
      </c>
    </row>
    <row r="7" spans="1:5" s="45" customFormat="1" ht="25.2" customHeight="1">
      <c r="A7" s="397" t="s">
        <v>211</v>
      </c>
      <c r="B7" s="398" t="s">
        <v>286</v>
      </c>
      <c r="C7" s="399" t="s">
        <v>318</v>
      </c>
      <c r="D7" s="400">
        <v>45847</v>
      </c>
      <c r="E7" s="401">
        <v>45849</v>
      </c>
    </row>
    <row r="8" spans="1:5" s="45" customFormat="1" ht="25.2" customHeight="1">
      <c r="A8" s="564" t="s">
        <v>211</v>
      </c>
      <c r="B8" s="565" t="s">
        <v>287</v>
      </c>
      <c r="C8" s="566" t="s">
        <v>319</v>
      </c>
      <c r="D8" s="567">
        <v>45848</v>
      </c>
      <c r="E8" s="568">
        <v>45848</v>
      </c>
    </row>
    <row r="9" spans="1:5" s="45" customFormat="1" ht="25.2" customHeight="1">
      <c r="A9" s="581" t="s">
        <v>211</v>
      </c>
      <c r="B9" s="582" t="s">
        <v>248</v>
      </c>
      <c r="C9" s="583" t="s">
        <v>320</v>
      </c>
      <c r="D9" s="584">
        <v>45848</v>
      </c>
      <c r="E9" s="585">
        <v>45848</v>
      </c>
    </row>
    <row r="10" spans="1:5" s="45" customFormat="1" ht="25.2" customHeight="1">
      <c r="A10" s="559" t="s">
        <v>244</v>
      </c>
      <c r="B10" s="560" t="s">
        <v>288</v>
      </c>
      <c r="C10" s="561" t="s">
        <v>321</v>
      </c>
      <c r="D10" s="562">
        <v>45847</v>
      </c>
      <c r="E10" s="563">
        <v>45848</v>
      </c>
    </row>
    <row r="11" spans="1:5" s="45" customFormat="1" ht="25.2" customHeight="1">
      <c r="A11" s="559" t="s">
        <v>211</v>
      </c>
      <c r="B11" s="560" t="s">
        <v>289</v>
      </c>
      <c r="C11" s="561" t="s">
        <v>322</v>
      </c>
      <c r="D11" s="562">
        <v>45847</v>
      </c>
      <c r="E11" s="563">
        <v>45848</v>
      </c>
    </row>
    <row r="12" spans="1:5" s="45" customFormat="1" ht="25.2" customHeight="1">
      <c r="A12" s="581" t="s">
        <v>211</v>
      </c>
      <c r="B12" s="582" t="s">
        <v>290</v>
      </c>
      <c r="C12" s="583" t="s">
        <v>323</v>
      </c>
      <c r="D12" s="584">
        <v>45847</v>
      </c>
      <c r="E12" s="585">
        <v>45848</v>
      </c>
    </row>
    <row r="13" spans="1:5" s="45" customFormat="1" ht="25.2" customHeight="1">
      <c r="A13" s="581" t="s">
        <v>211</v>
      </c>
      <c r="B13" s="582" t="s">
        <v>291</v>
      </c>
      <c r="C13" s="583" t="s">
        <v>324</v>
      </c>
      <c r="D13" s="584">
        <v>45846</v>
      </c>
      <c r="E13" s="585">
        <v>45847</v>
      </c>
    </row>
    <row r="14" spans="1:5" s="45" customFormat="1" ht="23.4" customHeight="1">
      <c r="A14" s="618" t="s">
        <v>211</v>
      </c>
      <c r="B14" s="619" t="s">
        <v>292</v>
      </c>
      <c r="C14" s="617" t="s">
        <v>325</v>
      </c>
      <c r="D14" s="620">
        <v>45846</v>
      </c>
      <c r="E14" s="621">
        <v>45847</v>
      </c>
    </row>
    <row r="15" spans="1:5" s="45" customFormat="1" ht="23.4" customHeight="1">
      <c r="A15" s="581" t="s">
        <v>211</v>
      </c>
      <c r="B15" s="582" t="s">
        <v>249</v>
      </c>
      <c r="C15" s="583" t="s">
        <v>326</v>
      </c>
      <c r="D15" s="584">
        <v>45846</v>
      </c>
      <c r="E15" s="585">
        <v>45847</v>
      </c>
    </row>
    <row r="16" spans="1:5" s="45" customFormat="1" ht="23.4" customHeight="1">
      <c r="A16" s="564" t="s">
        <v>211</v>
      </c>
      <c r="B16" s="565" t="s">
        <v>293</v>
      </c>
      <c r="C16" s="566" t="s">
        <v>294</v>
      </c>
      <c r="D16" s="567">
        <v>45846</v>
      </c>
      <c r="E16" s="568">
        <v>45846</v>
      </c>
    </row>
    <row r="17" spans="1:5" s="45" customFormat="1" ht="23.4" customHeight="1">
      <c r="A17" s="581" t="s">
        <v>211</v>
      </c>
      <c r="B17" s="582" t="s">
        <v>295</v>
      </c>
      <c r="C17" s="583" t="s">
        <v>296</v>
      </c>
      <c r="D17" s="584">
        <v>45845</v>
      </c>
      <c r="E17" s="585">
        <v>45846</v>
      </c>
    </row>
    <row r="18" spans="1:5" s="45" customFormat="1" ht="23.4" customHeight="1">
      <c r="A18" s="564" t="s">
        <v>211</v>
      </c>
      <c r="B18" s="565" t="s">
        <v>247</v>
      </c>
      <c r="C18" s="566" t="s">
        <v>297</v>
      </c>
      <c r="D18" s="567">
        <v>45845</v>
      </c>
      <c r="E18" s="568">
        <v>45846</v>
      </c>
    </row>
    <row r="19" spans="1:5" s="45" customFormat="1" ht="23.4" customHeight="1">
      <c r="A19" s="581" t="s">
        <v>211</v>
      </c>
      <c r="B19" s="582" t="s">
        <v>221</v>
      </c>
      <c r="C19" s="583" t="s">
        <v>298</v>
      </c>
      <c r="D19" s="584">
        <v>45845</v>
      </c>
      <c r="E19" s="585">
        <v>45846</v>
      </c>
    </row>
    <row r="20" spans="1:5" s="45" customFormat="1" ht="23.4" customHeight="1">
      <c r="A20" s="559" t="s">
        <v>211</v>
      </c>
      <c r="B20" s="560" t="s">
        <v>299</v>
      </c>
      <c r="C20" s="561" t="s">
        <v>300</v>
      </c>
      <c r="D20" s="562">
        <v>45845</v>
      </c>
      <c r="E20" s="563">
        <v>45846</v>
      </c>
    </row>
    <row r="21" spans="1:5" s="45" customFormat="1" ht="23.4" customHeight="1">
      <c r="A21" s="397" t="s">
        <v>211</v>
      </c>
      <c r="B21" s="398" t="s">
        <v>301</v>
      </c>
      <c r="C21" s="399" t="s">
        <v>302</v>
      </c>
      <c r="D21" s="400">
        <v>45845</v>
      </c>
      <c r="E21" s="401">
        <v>45845</v>
      </c>
    </row>
    <row r="22" spans="1:5" s="45" customFormat="1" ht="23.4" customHeight="1">
      <c r="A22" s="397" t="s">
        <v>211</v>
      </c>
      <c r="B22" s="398" t="s">
        <v>220</v>
      </c>
      <c r="C22" s="399" t="s">
        <v>303</v>
      </c>
      <c r="D22" s="400">
        <v>45843</v>
      </c>
      <c r="E22" s="401">
        <v>45845</v>
      </c>
    </row>
    <row r="23" spans="1:5" s="45" customFormat="1" ht="23.4" customHeight="1">
      <c r="A23" s="397" t="s">
        <v>211</v>
      </c>
      <c r="B23" s="398" t="s">
        <v>304</v>
      </c>
      <c r="C23" s="399" t="s">
        <v>305</v>
      </c>
      <c r="D23" s="400">
        <v>45842</v>
      </c>
      <c r="E23" s="401">
        <v>45845</v>
      </c>
    </row>
    <row r="24" spans="1:5" s="45" customFormat="1" ht="23.4" customHeight="1">
      <c r="A24" s="569" t="s">
        <v>211</v>
      </c>
      <c r="B24" s="570" t="s">
        <v>306</v>
      </c>
      <c r="C24" s="571" t="s">
        <v>307</v>
      </c>
      <c r="D24" s="572">
        <v>45842</v>
      </c>
      <c r="E24" s="573">
        <v>45845</v>
      </c>
    </row>
    <row r="25" spans="1:5" s="45" customFormat="1" ht="23.4" customHeight="1">
      <c r="A25" s="559" t="s">
        <v>212</v>
      </c>
      <c r="B25" s="560" t="s">
        <v>308</v>
      </c>
      <c r="C25" s="561" t="s">
        <v>309</v>
      </c>
      <c r="D25" s="562">
        <v>45842</v>
      </c>
      <c r="E25" s="563">
        <v>45845</v>
      </c>
    </row>
    <row r="26" spans="1:5" s="45" customFormat="1" ht="23.4" customHeight="1">
      <c r="A26" s="569" t="s">
        <v>213</v>
      </c>
      <c r="B26" s="570" t="s">
        <v>310</v>
      </c>
      <c r="C26" s="571" t="s">
        <v>311</v>
      </c>
      <c r="D26" s="572">
        <v>45842</v>
      </c>
      <c r="E26" s="573">
        <v>45845</v>
      </c>
    </row>
    <row r="27" spans="1:5" s="45" customFormat="1" ht="23.4" customHeight="1">
      <c r="A27" s="559" t="s">
        <v>211</v>
      </c>
      <c r="B27" s="560" t="s">
        <v>312</v>
      </c>
      <c r="C27" s="561" t="s">
        <v>313</v>
      </c>
      <c r="D27" s="562">
        <v>45842</v>
      </c>
      <c r="E27" s="563">
        <v>45845</v>
      </c>
    </row>
    <row r="28" spans="1:5" s="45" customFormat="1" ht="23.4" customHeight="1">
      <c r="A28" s="397"/>
      <c r="B28" s="398"/>
      <c r="C28" s="399"/>
      <c r="D28" s="400"/>
      <c r="E28" s="401"/>
    </row>
    <row r="29" spans="1:5" ht="27.6" customHeight="1">
      <c r="A29" s="194" t="s">
        <v>202</v>
      </c>
      <c r="B29" s="195">
        <v>26</v>
      </c>
      <c r="C29" s="198"/>
      <c r="D29" s="133"/>
      <c r="E29" s="133"/>
    </row>
    <row r="30" spans="1:5" ht="19.2" customHeight="1">
      <c r="B30" s="351" t="s">
        <v>198</v>
      </c>
      <c r="D30" s="134"/>
      <c r="E30" s="134"/>
    </row>
    <row r="31" spans="1:5" ht="30" customHeight="1">
      <c r="B31" s="381"/>
      <c r="D31" s="134"/>
      <c r="E31" s="134"/>
    </row>
    <row r="32" spans="1:5" ht="30" customHeight="1">
      <c r="B32" s="381"/>
      <c r="D32" s="134"/>
      <c r="E32" s="134"/>
    </row>
    <row r="33" spans="1:5" ht="16.95" customHeight="1">
      <c r="A33" s="116" t="s">
        <v>174</v>
      </c>
    </row>
    <row r="34" spans="1:5" ht="16.95" customHeight="1">
      <c r="A34" s="888" t="s">
        <v>175</v>
      </c>
      <c r="B34" s="888"/>
      <c r="C34" s="888"/>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sheetData>
  <autoFilter ref="A1:E30" xr:uid="{00000000-0001-0000-0800-000000000000}"/>
  <mergeCells count="1">
    <mergeCell ref="A34:C34"/>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A14" sqref="A14:XFD19"/>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1" t="s">
        <v>271</v>
      </c>
      <c r="B1" s="261" t="s">
        <v>205</v>
      </c>
      <c r="C1" s="318" t="s">
        <v>206</v>
      </c>
    </row>
    <row r="2" spans="1:3" ht="46.95" customHeight="1">
      <c r="A2" s="175" t="s">
        <v>406</v>
      </c>
      <c r="B2" s="249"/>
      <c r="C2" s="889">
        <v>45849</v>
      </c>
    </row>
    <row r="3" spans="1:3" ht="221.4" customHeight="1">
      <c r="A3" s="622" t="s">
        <v>407</v>
      </c>
      <c r="B3" s="250"/>
      <c r="C3" s="890"/>
    </row>
    <row r="4" spans="1:3" ht="37.799999999999997" customHeight="1" thickBot="1">
      <c r="A4" s="387" t="s">
        <v>408</v>
      </c>
      <c r="B4" s="1"/>
      <c r="C4" s="319"/>
    </row>
    <row r="5" spans="1:3" ht="43.2" customHeight="1">
      <c r="A5" s="411" t="s">
        <v>409</v>
      </c>
      <c r="B5" s="1"/>
      <c r="C5" s="410"/>
    </row>
    <row r="6" spans="1:3" ht="297.60000000000002" customHeight="1">
      <c r="A6" s="623" t="s">
        <v>415</v>
      </c>
      <c r="B6" s="1"/>
      <c r="C6" s="370">
        <v>45849</v>
      </c>
    </row>
    <row r="7" spans="1:3" ht="34.950000000000003" customHeight="1" thickBot="1">
      <c r="A7" s="427" t="s">
        <v>410</v>
      </c>
      <c r="B7" s="1"/>
      <c r="C7" s="410"/>
    </row>
    <row r="8" spans="1:3" ht="44.4" customHeight="1">
      <c r="A8" s="412" t="s">
        <v>411</v>
      </c>
      <c r="B8" s="1"/>
      <c r="C8" s="418"/>
    </row>
    <row r="9" spans="1:3" ht="270.60000000000002" customHeight="1">
      <c r="A9" s="624" t="s">
        <v>412</v>
      </c>
      <c r="B9" s="1"/>
      <c r="C9" s="370">
        <v>45847</v>
      </c>
    </row>
    <row r="10" spans="1:3" ht="34.950000000000003" customHeight="1" thickBot="1">
      <c r="A10" s="413" t="s">
        <v>413</v>
      </c>
      <c r="B10" s="1"/>
      <c r="C10" s="419"/>
    </row>
    <row r="11" spans="1:3" ht="45.6" customHeight="1">
      <c r="A11" s="428" t="s">
        <v>414</v>
      </c>
      <c r="B11" s="249"/>
      <c r="C11" s="382"/>
    </row>
    <row r="12" spans="1:3" ht="400.8" customHeight="1">
      <c r="A12" s="917" t="s">
        <v>416</v>
      </c>
      <c r="B12" s="250"/>
      <c r="C12" s="386">
        <v>45847</v>
      </c>
    </row>
    <row r="13" spans="1:3" ht="39" customHeight="1" thickBot="1">
      <c r="A13" s="323" t="s">
        <v>417</v>
      </c>
      <c r="B13" s="324"/>
      <c r="C13" s="325"/>
    </row>
    <row r="14" spans="1:3" ht="49.2" hidden="1" customHeight="1">
      <c r="A14" s="175"/>
      <c r="B14" s="249"/>
      <c r="C14" s="889"/>
    </row>
    <row r="15" spans="1:3" ht="291" hidden="1" customHeight="1" thickBot="1">
      <c r="A15" s="625" t="s">
        <v>418</v>
      </c>
      <c r="B15" s="250"/>
      <c r="C15" s="890"/>
    </row>
    <row r="16" spans="1:3" ht="39" hidden="1" customHeight="1" thickBot="1">
      <c r="A16" s="535"/>
      <c r="B16" s="1"/>
      <c r="C16" s="319"/>
    </row>
    <row r="17" spans="1:3" ht="43.95" hidden="1" customHeight="1">
      <c r="A17" s="260"/>
      <c r="B17" s="251"/>
      <c r="C17" s="892"/>
    </row>
    <row r="18" spans="1:3" ht="400.2" hidden="1" customHeight="1">
      <c r="A18" s="626"/>
      <c r="B18" s="252"/>
      <c r="C18" s="889"/>
    </row>
    <row r="19" spans="1:3" ht="46.2" hidden="1" customHeight="1" thickBot="1">
      <c r="A19" s="255"/>
      <c r="B19" s="256"/>
      <c r="C19" s="320"/>
    </row>
    <row r="20" spans="1:3" s="142" customFormat="1" ht="46.2" hidden="1" customHeight="1">
      <c r="A20" s="343"/>
      <c r="B20" s="254"/>
      <c r="C20" s="889"/>
    </row>
    <row r="21" spans="1:3" ht="273" hidden="1" customHeight="1" thickBot="1">
      <c r="A21" s="327"/>
      <c r="B21" s="247"/>
      <c r="C21" s="890"/>
    </row>
    <row r="22" spans="1:3" s="143" customFormat="1" ht="38.4" hidden="1" customHeight="1" thickBot="1">
      <c r="A22" s="336"/>
      <c r="B22" s="202"/>
      <c r="C22" s="319"/>
    </row>
    <row r="23" spans="1:3" ht="46.2" hidden="1" customHeight="1">
      <c r="A23" s="575"/>
      <c r="B23" s="249"/>
      <c r="C23" s="892"/>
    </row>
    <row r="24" spans="1:3" ht="392.4" hidden="1" customHeight="1">
      <c r="A24" s="408"/>
      <c r="B24" s="250"/>
      <c r="C24" s="890"/>
    </row>
    <row r="25" spans="1:3" ht="46.2" hidden="1" customHeight="1" thickBot="1">
      <c r="A25" s="246"/>
      <c r="B25" s="1"/>
      <c r="C25" s="317"/>
    </row>
    <row r="26" spans="1:3" ht="46.2" hidden="1" customHeight="1">
      <c r="A26" s="420"/>
      <c r="B26" s="1"/>
      <c r="C26" s="321"/>
    </row>
    <row r="27" spans="1:3" ht="97.2" hidden="1" customHeight="1" thickBot="1">
      <c r="A27" s="409"/>
      <c r="B27" s="1"/>
      <c r="C27" s="889"/>
    </row>
    <row r="28" spans="1:3" ht="46.2" hidden="1" customHeight="1" thickBot="1">
      <c r="A28" s="258"/>
      <c r="B28" s="259"/>
      <c r="C28" s="891"/>
    </row>
    <row r="29" spans="1:3" ht="46.2" hidden="1" customHeight="1">
      <c r="A29" s="184"/>
      <c r="B29" s="1"/>
      <c r="C29" s="321"/>
    </row>
    <row r="30" spans="1:3" ht="46.2" hidden="1" customHeight="1" thickBot="1">
      <c r="A30" s="328"/>
      <c r="B30" s="1"/>
      <c r="C30" s="889"/>
    </row>
    <row r="31" spans="1:3" ht="46.2" hidden="1" customHeight="1" thickBot="1">
      <c r="A31" s="258"/>
      <c r="B31" s="259"/>
      <c r="C31" s="891"/>
    </row>
    <row r="32" spans="1:3" ht="46.2" customHeight="1">
      <c r="A32" s="1" t="s">
        <v>17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CC9CADA9-9E8B-4FF9-B393-7736904388F5}"/>
    <hyperlink ref="A7" r:id="rId2" xr:uid="{F03BF1D1-5EE1-4A27-BCDE-FD414A242D14}"/>
    <hyperlink ref="A10" r:id="rId3" xr:uid="{2B1BA82F-E38D-4EF0-8B1C-152B0353E023}"/>
    <hyperlink ref="A13" r:id="rId4" xr:uid="{2D1D16E7-90A0-4A54-9321-6A55E21D4B45}"/>
  </hyperlinks>
  <pageMargins left="0" right="0" top="0.19685039370078741" bottom="0.39370078740157483" header="0" footer="0.19685039370078741"/>
  <pageSetup paperSize="9" scale="25"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zoomScale="89" zoomScaleNormal="100" zoomScaleSheetLayoutView="89" workbookViewId="0">
      <selection activeCell="A3" sqref="A3:N3"/>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03" t="s">
        <v>272</v>
      </c>
      <c r="B1" s="904"/>
      <c r="C1" s="904"/>
      <c r="D1" s="904"/>
      <c r="E1" s="904"/>
      <c r="F1" s="904"/>
      <c r="G1" s="904"/>
      <c r="H1" s="904"/>
      <c r="I1" s="904"/>
      <c r="J1" s="904"/>
      <c r="K1" s="904"/>
      <c r="L1" s="904"/>
      <c r="M1" s="904"/>
      <c r="N1" s="905"/>
    </row>
    <row r="2" spans="1:14" ht="46.95" customHeight="1">
      <c r="A2" s="906" t="s">
        <v>419</v>
      </c>
      <c r="B2" s="907"/>
      <c r="C2" s="907"/>
      <c r="D2" s="907"/>
      <c r="E2" s="907"/>
      <c r="F2" s="907"/>
      <c r="G2" s="907"/>
      <c r="H2" s="907"/>
      <c r="I2" s="907"/>
      <c r="J2" s="907"/>
      <c r="K2" s="907"/>
      <c r="L2" s="907"/>
      <c r="M2" s="907"/>
      <c r="N2" s="908"/>
    </row>
    <row r="3" spans="1:14" s="429" customFormat="1" ht="268.2" customHeight="1">
      <c r="A3" s="893" t="s">
        <v>420</v>
      </c>
      <c r="B3" s="894"/>
      <c r="C3" s="894"/>
      <c r="D3" s="894"/>
      <c r="E3" s="894"/>
      <c r="F3" s="894"/>
      <c r="G3" s="894"/>
      <c r="H3" s="894"/>
      <c r="I3" s="894"/>
      <c r="J3" s="894"/>
      <c r="K3" s="894"/>
      <c r="L3" s="894"/>
      <c r="M3" s="894"/>
      <c r="N3" s="895"/>
    </row>
    <row r="4" spans="1:14" s="429" customFormat="1" ht="36.6" customHeight="1" thickBot="1">
      <c r="A4" s="909" t="s">
        <v>421</v>
      </c>
      <c r="B4" s="910"/>
      <c r="C4" s="910"/>
      <c r="D4" s="910"/>
      <c r="E4" s="910"/>
      <c r="F4" s="910"/>
      <c r="G4" s="910"/>
      <c r="H4" s="910"/>
      <c r="I4" s="910"/>
      <c r="J4" s="910"/>
      <c r="K4" s="910"/>
      <c r="L4" s="910"/>
      <c r="M4" s="910"/>
      <c r="N4" s="910"/>
    </row>
    <row r="5" spans="1:14" s="429" customFormat="1" ht="44.4" customHeight="1">
      <c r="A5" s="906" t="s">
        <v>422</v>
      </c>
      <c r="B5" s="907"/>
      <c r="C5" s="907"/>
      <c r="D5" s="907"/>
      <c r="E5" s="907"/>
      <c r="F5" s="907"/>
      <c r="G5" s="907"/>
      <c r="H5" s="907"/>
      <c r="I5" s="907"/>
      <c r="J5" s="907"/>
      <c r="K5" s="907"/>
      <c r="L5" s="907"/>
      <c r="M5" s="907"/>
      <c r="N5" s="908"/>
    </row>
    <row r="6" spans="1:14" s="429" customFormat="1" ht="161.4" customHeight="1" thickBot="1">
      <c r="A6" s="911" t="s">
        <v>423</v>
      </c>
      <c r="B6" s="911"/>
      <c r="C6" s="911"/>
      <c r="D6" s="911"/>
      <c r="E6" s="911"/>
      <c r="F6" s="911"/>
      <c r="G6" s="911"/>
      <c r="H6" s="911"/>
      <c r="I6" s="911"/>
      <c r="J6" s="911"/>
      <c r="K6" s="911"/>
      <c r="L6" s="911"/>
      <c r="M6" s="911"/>
      <c r="N6" s="911"/>
    </row>
    <row r="7" spans="1:14" s="429" customFormat="1" ht="37.200000000000003" customHeight="1" thickBot="1">
      <c r="A7" s="912" t="s">
        <v>424</v>
      </c>
      <c r="B7" s="913"/>
      <c r="C7" s="913"/>
      <c r="D7" s="913"/>
      <c r="E7" s="913"/>
      <c r="F7" s="913"/>
      <c r="G7" s="913"/>
      <c r="H7" s="913"/>
      <c r="I7" s="913"/>
      <c r="J7" s="913"/>
      <c r="K7" s="913"/>
      <c r="L7" s="913"/>
      <c r="M7" s="913"/>
      <c r="N7" s="913"/>
    </row>
    <row r="8" spans="1:14" s="429" customFormat="1" ht="46.8" customHeight="1">
      <c r="A8" s="906" t="s">
        <v>425</v>
      </c>
      <c r="B8" s="907"/>
      <c r="C8" s="907"/>
      <c r="D8" s="907"/>
      <c r="E8" s="907"/>
      <c r="F8" s="907"/>
      <c r="G8" s="907"/>
      <c r="H8" s="907"/>
      <c r="I8" s="907"/>
      <c r="J8" s="907"/>
      <c r="K8" s="907"/>
      <c r="L8" s="907"/>
      <c r="M8" s="907"/>
      <c r="N8" s="908"/>
    </row>
    <row r="9" spans="1:14" s="429" customFormat="1" ht="191.4" customHeight="1">
      <c r="A9" s="893" t="s">
        <v>426</v>
      </c>
      <c r="B9" s="894"/>
      <c r="C9" s="894"/>
      <c r="D9" s="894"/>
      <c r="E9" s="894"/>
      <c r="F9" s="894"/>
      <c r="G9" s="894"/>
      <c r="H9" s="894"/>
      <c r="I9" s="894"/>
      <c r="J9" s="894"/>
      <c r="K9" s="894"/>
      <c r="L9" s="894"/>
      <c r="M9" s="894"/>
      <c r="N9" s="895"/>
    </row>
    <row r="10" spans="1:14" s="429" customFormat="1" ht="42" customHeight="1" thickBot="1">
      <c r="A10" s="914" t="s">
        <v>427</v>
      </c>
      <c r="B10" s="915"/>
      <c r="C10" s="915"/>
      <c r="D10" s="915"/>
      <c r="E10" s="915"/>
      <c r="F10" s="915"/>
      <c r="G10" s="915"/>
      <c r="H10" s="915"/>
      <c r="I10" s="915"/>
      <c r="J10" s="915"/>
      <c r="K10" s="915"/>
      <c r="L10" s="915"/>
      <c r="M10" s="915"/>
      <c r="N10" s="916"/>
    </row>
    <row r="11" spans="1:14" s="429" customFormat="1" ht="43.8" hidden="1" customHeight="1">
      <c r="A11" s="899"/>
      <c r="B11" s="900"/>
      <c r="C11" s="900"/>
      <c r="D11" s="900"/>
      <c r="E11" s="900"/>
      <c r="F11" s="900"/>
      <c r="G11" s="900"/>
      <c r="H11" s="900"/>
      <c r="I11" s="900"/>
      <c r="J11" s="900"/>
      <c r="K11" s="900"/>
      <c r="L11" s="900"/>
      <c r="M11" s="900"/>
      <c r="N11" s="901"/>
    </row>
    <row r="12" spans="1:14" s="429" customFormat="1" ht="164.4" hidden="1" customHeight="1">
      <c r="A12" s="893"/>
      <c r="B12" s="894"/>
      <c r="C12" s="894"/>
      <c r="D12" s="894"/>
      <c r="E12" s="894"/>
      <c r="F12" s="894"/>
      <c r="G12" s="894"/>
      <c r="H12" s="894"/>
      <c r="I12" s="894"/>
      <c r="J12" s="894"/>
      <c r="K12" s="894"/>
      <c r="L12" s="894"/>
      <c r="M12" s="894"/>
      <c r="N12" s="895"/>
    </row>
    <row r="13" spans="1:14" s="429" customFormat="1" ht="35.4" customHeight="1" thickBot="1">
      <c r="A13" s="914"/>
      <c r="B13" s="915"/>
      <c r="C13" s="915"/>
      <c r="D13" s="915"/>
      <c r="E13" s="915"/>
      <c r="F13" s="915"/>
      <c r="G13" s="915"/>
      <c r="H13" s="915"/>
      <c r="I13" s="915"/>
      <c r="J13" s="915"/>
      <c r="K13" s="915"/>
      <c r="L13" s="915"/>
      <c r="M13" s="915"/>
      <c r="N13" s="916"/>
    </row>
    <row r="14" spans="1:14" s="429" customFormat="1" ht="41.4" hidden="1" customHeight="1">
      <c r="A14" s="902"/>
      <c r="B14" s="900"/>
      <c r="C14" s="900"/>
      <c r="D14" s="900"/>
      <c r="E14" s="900"/>
      <c r="F14" s="900"/>
      <c r="G14" s="900"/>
      <c r="H14" s="900"/>
      <c r="I14" s="900"/>
      <c r="J14" s="900"/>
      <c r="K14" s="900"/>
      <c r="L14" s="900"/>
      <c r="M14" s="900"/>
      <c r="N14" s="901"/>
    </row>
    <row r="15" spans="1:14" s="429" customFormat="1" ht="409.2" hidden="1" customHeight="1">
      <c r="A15" s="893"/>
      <c r="B15" s="894"/>
      <c r="C15" s="894"/>
      <c r="D15" s="894"/>
      <c r="E15" s="894"/>
      <c r="F15" s="894"/>
      <c r="G15" s="894"/>
      <c r="H15" s="894"/>
      <c r="I15" s="894"/>
      <c r="J15" s="894"/>
      <c r="K15" s="894"/>
      <c r="L15" s="894"/>
      <c r="M15" s="894"/>
      <c r="N15" s="895"/>
    </row>
    <row r="16" spans="1:14" s="429" customFormat="1" ht="36" hidden="1" customHeight="1" thickBot="1">
      <c r="A16" s="896"/>
      <c r="B16" s="897"/>
      <c r="C16" s="897"/>
      <c r="D16" s="897"/>
      <c r="E16" s="897"/>
      <c r="F16" s="897"/>
      <c r="G16" s="897"/>
      <c r="H16" s="897"/>
      <c r="I16" s="897"/>
      <c r="J16" s="897"/>
      <c r="K16" s="897"/>
      <c r="L16" s="897"/>
      <c r="M16" s="897"/>
      <c r="N16" s="898"/>
    </row>
    <row r="17" spans="1:14" s="429" customFormat="1" ht="45" hidden="1" customHeight="1">
      <c r="A17" s="899"/>
      <c r="B17" s="900"/>
      <c r="C17" s="900"/>
      <c r="D17" s="900"/>
      <c r="E17" s="900"/>
      <c r="F17" s="900"/>
      <c r="G17" s="900"/>
      <c r="H17" s="900"/>
      <c r="I17" s="900"/>
      <c r="J17" s="900"/>
      <c r="K17" s="900"/>
      <c r="L17" s="900"/>
      <c r="M17" s="900"/>
      <c r="N17" s="901"/>
    </row>
    <row r="18" spans="1:14" ht="409.6" hidden="1" customHeight="1">
      <c r="A18" s="893"/>
      <c r="B18" s="894"/>
      <c r="C18" s="894"/>
      <c r="D18" s="894"/>
      <c r="E18" s="894"/>
      <c r="F18" s="894"/>
      <c r="G18" s="894"/>
      <c r="H18" s="894"/>
      <c r="I18" s="894"/>
      <c r="J18" s="894"/>
      <c r="K18" s="894"/>
      <c r="L18" s="894"/>
      <c r="M18" s="894"/>
      <c r="N18" s="895"/>
    </row>
    <row r="19" spans="1:14" ht="36" customHeight="1" thickBot="1">
      <c r="A19" s="896"/>
      <c r="B19" s="897"/>
      <c r="C19" s="897"/>
      <c r="D19" s="897"/>
      <c r="E19" s="897"/>
      <c r="F19" s="897"/>
      <c r="G19" s="897"/>
      <c r="H19" s="897"/>
      <c r="I19" s="897"/>
      <c r="J19" s="897"/>
      <c r="K19" s="897"/>
      <c r="L19" s="897"/>
      <c r="M19" s="897"/>
      <c r="N19" s="898"/>
    </row>
  </sheetData>
  <mergeCells count="19">
    <mergeCell ref="A6:N6"/>
    <mergeCell ref="A8:N8"/>
    <mergeCell ref="A7:N7"/>
    <mergeCell ref="A12:N12"/>
    <mergeCell ref="A13:N13"/>
    <mergeCell ref="A9:N9"/>
    <mergeCell ref="A10:N10"/>
    <mergeCell ref="A11:N11"/>
    <mergeCell ref="A1:N1"/>
    <mergeCell ref="A2:N2"/>
    <mergeCell ref="A3:N3"/>
    <mergeCell ref="A5:N5"/>
    <mergeCell ref="A4:N4"/>
    <mergeCell ref="A18:N18"/>
    <mergeCell ref="A19:N19"/>
    <mergeCell ref="A17:N17"/>
    <mergeCell ref="A14:N14"/>
    <mergeCell ref="A15:N15"/>
    <mergeCell ref="A16:N16"/>
  </mergeCells>
  <phoneticPr fontId="15"/>
  <hyperlinks>
    <hyperlink ref="A4" r:id="rId1" xr:uid="{6EC4FB7D-E47F-4C8A-98A7-A2D47B03F2DC}"/>
    <hyperlink ref="A7" r:id="rId2" xr:uid="{54D7F2F7-AD29-44A6-AEB7-D30F729A838D}"/>
    <hyperlink ref="A10" r:id="rId3" xr:uid="{26B850AB-25E1-4699-BD3C-9391E86E7205}"/>
  </hyperlinks>
  <pageMargins left="0.7" right="0.7" top="0.75" bottom="0.75" header="0.3" footer="0.3"/>
  <pageSetup paperSize="9" scale="37" orientation="portrait" horizontalDpi="300" verticalDpi="3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223</v>
      </c>
      <c r="E4" t="s">
        <v>224</v>
      </c>
      <c r="F4" t="s">
        <v>225</v>
      </c>
    </row>
    <row r="7" spans="3:12" ht="18">
      <c r="C7" t="s">
        <v>238</v>
      </c>
      <c r="D7" t="s">
        <v>226</v>
      </c>
      <c r="E7" s="603">
        <v>45819</v>
      </c>
      <c r="F7" t="s">
        <v>227</v>
      </c>
      <c r="G7" t="s">
        <v>228</v>
      </c>
      <c r="H7" t="s">
        <v>229</v>
      </c>
      <c r="I7" t="s">
        <v>235</v>
      </c>
      <c r="J7" t="s">
        <v>229</v>
      </c>
      <c r="K7" s="604" t="s">
        <v>232</v>
      </c>
      <c r="L7" t="s">
        <v>233</v>
      </c>
    </row>
    <row r="8" spans="3:12" ht="18">
      <c r="C8" t="s">
        <v>239</v>
      </c>
      <c r="D8" t="s">
        <v>226</v>
      </c>
      <c r="E8" s="603">
        <v>45826</v>
      </c>
      <c r="F8" t="s">
        <v>230</v>
      </c>
      <c r="G8" t="s">
        <v>228</v>
      </c>
      <c r="H8" t="s">
        <v>231</v>
      </c>
      <c r="I8" t="s">
        <v>236</v>
      </c>
      <c r="J8" t="s">
        <v>237</v>
      </c>
      <c r="K8" s="604" t="s">
        <v>232</v>
      </c>
      <c r="L8" t="s">
        <v>234</v>
      </c>
    </row>
    <row r="11" spans="3:12">
      <c r="J11" s="605" t="s">
        <v>229</v>
      </c>
      <c r="K11" t="s">
        <v>240</v>
      </c>
      <c r="L11" t="s">
        <v>241</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27　ノロウイルス関連情報 </vt:lpstr>
      <vt:lpstr>27  衛生訓話</vt:lpstr>
      <vt:lpstr>27　食中毒記事等 </vt:lpstr>
      <vt:lpstr>27 海外情報</vt:lpstr>
      <vt:lpstr>26　国内感染症情報</vt:lpstr>
      <vt:lpstr>27　感染症統計</vt:lpstr>
      <vt:lpstr>Sheet1</vt:lpstr>
      <vt:lpstr>27　食品回収</vt:lpstr>
      <vt:lpstr>27　食品表示</vt:lpstr>
      <vt:lpstr>27　残留農薬など</vt:lpstr>
      <vt:lpstr>Sheet3</vt:lpstr>
      <vt:lpstr>'26　国内感染症情報'!Print_Area</vt:lpstr>
      <vt:lpstr>'27  衛生訓話'!Print_Area</vt:lpstr>
      <vt:lpstr>'27　ノロウイルス関連情報 '!Print_Area</vt:lpstr>
      <vt:lpstr>'27 海外情報'!Print_Area</vt:lpstr>
      <vt:lpstr>'27　感染症統計'!Print_Area</vt:lpstr>
      <vt:lpstr>'27　残留農薬など'!Print_Area</vt:lpstr>
      <vt:lpstr>'27　食中毒記事等 '!Print_Area</vt:lpstr>
      <vt:lpstr>'27　食品回収'!Print_Area</vt:lpstr>
      <vt:lpstr>'27　食品表示'!Print_Area</vt:lpstr>
      <vt:lpstr>'スポンサー公告 '!Print_Area</vt:lpstr>
      <vt:lpstr>'27　食中毒記事等 '!Print_Titles</vt:lpstr>
      <vt:lpstr>'27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2025-07-13T03:36:54Z</dcterms:modified>
  <cp:category/>
  <cp:contentStatus/>
</cp:coreProperties>
</file>